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xl/comments4.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Budget" sheetId="2" state="visible" r:id="rId4"/>
    <sheet name="Actuals" sheetId="3" state="visible" r:id="rId5"/>
    <sheet name="Variance" sheetId="4" state="visible" r:id="rId6"/>
    <sheet name="Get Pro" sheetId="5" state="visible" r:id="rId7"/>
  </sheets>
  <calcPr iterateCount="100" refMode="A1" iterate="false" iterateDelta="0.0001"/>
  <extLst>
    <ext xmlns:loext="http://schemas.libreoffice.org/" uri="{7626C862-2A13-11E5-B345-FEFF819CDC9F}">
      <loext:extCalcPr stringRefSyntax="ExcelA1"/>
    </ext>
  </extLst>
</workbook>
</file>

<file path=xl/comments4.xml><?xml version="1.0" encoding="utf-8"?>
<comments xmlns="http://schemas.openxmlformats.org/spreadsheetml/2006/main" xmlns:xdr="http://schemas.openxmlformats.org/drawingml/2006/spreadsheetDrawing">
  <authors>
    <author>Unknown Author</author>
  </authors>
  <commentList>
    <comment ref="I3" authorId="0">
      <text>
        <r>
          <rPr>
            <sz val="10"/>
            <rFont val="Arial"/>
            <family val="2"/>
          </rPr>
          <t xml:space="preserve">Variances above this % are highlighted</t>
        </r>
      </text>
    </comment>
  </commentList>
</comments>
</file>

<file path=xl/sharedStrings.xml><?xml version="1.0" encoding="utf-8"?>
<sst xmlns="http://schemas.openxmlformats.org/spreadsheetml/2006/main" count="157" uniqueCount="116">
  <si>
    <t xml:space="preserve">Budget vs Actual &amp; Cash Flow Forecast</t>
  </si>
  <si>
    <t xml:space="preserve">Monthly budget and actuals with month and year-to-date variance, favourable/adverse flags – and in Pro, a 12-month cash flow forecast with a minimum-cash alert.</t>
  </si>
  <si>
    <t xml:space="preserve">Edition</t>
  </si>
  <si>
    <t xml:space="preserve">FREE EDITION – Pro sheets listed below are available in the Pro edition</t>
  </si>
  <si>
    <t xml:space="preserve">Status</t>
  </si>
  <si>
    <t xml:space="preserve">What this template does</t>
  </si>
  <si>
    <t xml:space="preserve">Plan the year month by month and track how you are doing. Enter the budget once, add actuals as each month closes, and the variance report shows the month and year-to-date budget, actual, variance and % – marked Favourable or Adverse depending on whether the line is income or expense.</t>
  </si>
  <si>
    <t xml:space="preserve">How to use</t>
  </si>
  <si>
    <t xml:space="preserve">1. Budget</t>
  </si>
  <si>
    <t xml:space="preserve">Enter the company, the year, and one line per income or expense head with its type and 12 monthly figures.</t>
  </si>
  <si>
    <t xml:space="preserve">2. Actuals</t>
  </si>
  <si>
    <t xml:space="preserve">The same lines appear automatically. Enter actual figures for each closed month.</t>
  </si>
  <si>
    <t xml:space="preserve">3. Variance</t>
  </si>
  <si>
    <t xml:space="preserve">Pick the report month. Set the materiality % – variances above it are highlighted for comment.</t>
  </si>
  <si>
    <t xml:space="preserve">Colour legend</t>
  </si>
  <si>
    <t xml:space="preserve">Blue text, yellow fill</t>
  </si>
  <si>
    <t xml:space="preserve">Input – type or paste here</t>
  </si>
  <si>
    <t xml:space="preserve">Black text</t>
  </si>
  <si>
    <t xml:space="preserve">Formula – do not overwrite</t>
  </si>
  <si>
    <t xml:space="preserve">Green text</t>
  </si>
  <si>
    <t xml:space="preserve">Formula linked from another sheet</t>
  </si>
  <si>
    <t xml:space="preserve">Orange tab</t>
  </si>
  <si>
    <t xml:space="preserve">Pro sheet</t>
  </si>
  <si>
    <t xml:space="preserve">Notes</t>
  </si>
  <si>
    <t xml:space="preserve">Favourable / Adverse</t>
  </si>
  <si>
    <t xml:space="preserve">Income above budget or expenses below budget are favourable; the opposite is adverse.</t>
  </si>
  <si>
    <t xml:space="preserve">Capacity</t>
  </si>
  <si>
    <t xml:space="preserve">60 budget lines. Add lines anywhere in the yellow area of the Budget sheet.</t>
  </si>
  <si>
    <t xml:space="preserve">Assumptions in the sample data</t>
  </si>
  <si>
    <t xml:space="preserve">FY 2026-27 for a Raipur packaging firm, with actuals for April to September. Raw materials are budgeted at 55% of product sales.</t>
  </si>
  <si>
    <t xml:space="preserve">Pro edition includes</t>
  </si>
  <si>
    <t xml:space="preserve">✔</t>
  </si>
  <si>
    <t xml:space="preserve">Cash Flow Forecast – 12 months built from your budget, with collection timing (same month / next month / month after), supplier credit, opening debtors and creditors, capex, loan repayments and statutory payments</t>
  </si>
  <si>
    <t xml:space="preserve">Minimum-cash alert – months where closing cash falls below your floor are flagged, with the lowest balance and the month it occurs</t>
  </si>
  <si>
    <t xml:space="preserve">Cash chart – closing cash against the minimum line</t>
  </si>
  <si>
    <t xml:space="preserve">Free updates and priority email support</t>
  </si>
  <si>
    <t xml:space="preserve">Support</t>
  </si>
  <si>
    <t xml:space="preserve">Email</t>
  </si>
  <si>
    <t xml:space="preserve">support@pblab.in</t>
  </si>
  <si>
    <t xml:space="preserve">Contact</t>
  </si>
  <si>
    <t xml:space="preserve">https://pblab.in/contact</t>
  </si>
  <si>
    <t xml:space="preserve">More templates</t>
  </si>
  <si>
    <t xml:space="preserve">https://pblab.in/templates</t>
  </si>
  <si>
    <t xml:space="preserve">Licence</t>
  </si>
  <si>
    <t xml:space="preserve">For use in your own business or practice, including client work. Please don't resell, share or upload the file.</t>
  </si>
  <si>
    <t xml:space="preserve">Disclaimer</t>
  </si>
  <si>
    <t xml:space="preserve">Formats are provided as a working aid. Verify rates, thresholds and presentation against the current law, ICAI guidance and your auditor's requirements before filing or publishing.</t>
  </si>
  <si>
    <t xml:space="preserve">Annual budget – month-wise</t>
  </si>
  <si>
    <t xml:space="preserve">PB Lab · pblab.in/templates</t>
  </si>
  <si>
    <t xml:space="preserve">Enter budget lines (yellow). Type decides how variance is judged: Income higher = favourable, Expense lower = favourable.</t>
  </si>
  <si>
    <t xml:space="preserve">Company</t>
  </si>
  <si>
    <t xml:space="preserve">Raipur Packaging Solutions LLP</t>
  </si>
  <si>
    <t xml:space="preserve">Financial year starting</t>
  </si>
  <si>
    <t xml:space="preserve">Budget line</t>
  </si>
  <si>
    <t xml:space="preserve">Type</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</si>
  <si>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</si>
  <si>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</si>
  <si>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</si>
  <si>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</si>
  <si>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</si>
  <si>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</si>
  <si>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</si>
  <si>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</si>
  <si>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</si>
  <si>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Jan</t>
  </si>
  <si>
    <t xml:space="preserve">Feb</t>
  </si>
  <si>
    <t xml:space="preserve">Mar</t>
  </si>
  <si>
    <t xml:space="preserve">Total</t>
  </si>
  <si>
    <t xml:space="preserve">Sales – products</t>
  </si>
  <si>
    <t xml:space="preserve">Income</t>
  </si>
  <si>
    <t xml:space="preserve">Sales – services / AMC</t>
  </si>
  <si>
    <t xml:space="preserve">Other income</t>
  </si>
  <si>
    <t xml:space="preserve">Raw materials</t>
  </si>
  <si>
    <t xml:space="preserve">Expense</t>
  </si>
  <si>
    <t xml:space="preserve">Salaries and wages</t>
  </si>
  <si>
    <t xml:space="preserve">Rent</t>
  </si>
  <si>
    <t xml:space="preserve">Power and fuel</t>
  </si>
  <si>
    <t xml:space="preserve">Repairs and maintenance</t>
  </si>
  <si>
    <t xml:space="preserve">Marketing and advertising</t>
  </si>
  <si>
    <t xml:space="preserve">Travel and conveyance</t>
  </si>
  <si>
    <t xml:space="preserve">Professional fees</t>
  </si>
  <si>
    <t xml:space="preserve">Interest on loans</t>
  </si>
  <si>
    <t xml:space="preserve">Office and admin</t>
  </si>
  <si>
    <t xml:space="preserve">Total income</t>
  </si>
  <si>
    <t xml:space="preserve">Total expenses</t>
  </si>
  <si>
    <t xml:space="preserve">Budgeted surplus / (deficit)</t>
  </si>
  <si>
    <t xml:space="preserve">Actuals – month-wise</t>
  </si>
  <si>
    <t xml:space="preserve">Lines come from the Budget sheet. Enter actual figures from your books for each closed month.</t>
  </si>
  <si>
    <t xml:space="preserve">YTD total</t>
  </si>
  <si>
    <t xml:space="preserve">Actual surplus / (deficit)</t>
  </si>
  <si>
    <t xml:space="preserve">Budget vs actual – variance report</t>
  </si>
  <si>
    <t xml:space="preserve">Month</t>
  </si>
  <si>
    <t xml:space="preserve">Month no.</t>
  </si>
  <si>
    <t xml:space="preserve">Materiality %</t>
  </si>
  <si>
    <t xml:space="preserve">Line</t>
  </si>
  <si>
    <t xml:space="preserve">Budget – month</t>
  </si>
  <si>
    <t xml:space="preserve">Actual – month</t>
  </si>
  <si>
    <t xml:space="preserve">Variance</t>
  </si>
  <si>
    <t xml:space="preserve">Var %</t>
  </si>
  <si>
    <t xml:space="preserve">Fav / Adv</t>
  </si>
  <si>
    <t xml:space="preserve">Budget – YTD</t>
  </si>
  <si>
    <t xml:space="preserve">Actual – YTD</t>
  </si>
  <si>
    <t xml:space="preserve">Surplus / (deficit)</t>
  </si>
  <si>
    <t xml:space="preserve">Checks</t>
  </si>
  <si>
    <t xml:space="preserve">YTD actual income in report = Actuals sheet</t>
  </si>
  <si>
    <t xml:space="preserve">YTD budget surplus in report = Budget sheet</t>
  </si>
  <si>
    <t xml:space="preserve">Budget lines without a type (Income/Expense)</t>
  </si>
  <si>
    <t xml:space="preserve">Upgrade to Budget vs Actual &amp; Cash Flow Forecast – Pro</t>
  </si>
  <si>
    <t xml:space="preserve">The Pro edition adds:</t>
  </si>
  <si>
    <t xml:space="preserve">✔  Cash Flow Forecast – 12 months built from your budget, with collection timing (same month / next month / month after), supplier credit, opening debtors and creditors, capex, loan repayments and statutory payments</t>
  </si>
  <si>
    <t xml:space="preserve">✔  Minimum-cash alert – months where closing cash falls below your floor are flagged, with the lowest balance and the month it occurs</t>
  </si>
  <si>
    <t xml:space="preserve">✔  Cash chart – closing cash against the minimum line</t>
  </si>
  <si>
    <t xml:space="preserve">✔  Free updates and priority email support</t>
  </si>
  <si>
    <t xml:space="preserve">Price: ₹19 (regular ₹99) – one-time payment, instant download</t>
  </si>
  <si>
    <t xml:space="preserve">Get it at https://pblab.in/templates/budget-vs-actual-cash-flow-forecast</t>
  </si>
  <si>
    <t xml:space="preserve">Questions? support@pblab.in · https://pblab.in/contact</t>
  </si>
</sst>
</file>

<file path=xl/styles.xml><?xml version="1.0" encoding="utf-8"?>
<styleSheet xmlns="http://schemas.openxmlformats.org/spreadsheetml/2006/main">
  <numFmts count="4">
    <numFmt numFmtId="164" formatCode="General"/>
    <numFmt numFmtId="165" formatCode="0"/>
    <numFmt numFmtId="166" formatCode="#,##0;\(#,##0\);\-"/>
    <numFmt numFmtId="167" formatCode="0.0%;\(0.0%\);\-"/>
  </numFmts>
  <fonts count="19">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9"/>
      <color rgb="FF595959"/>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1"/>
      <color rgb="FF1F3864"/>
      <name val="Arial"/>
      <family val="0"/>
      <charset val="1"/>
    </font>
    <font>
      <sz val="10"/>
      <name val="Arial"/>
      <family val="0"/>
      <charset val="1"/>
    </font>
    <font>
      <sz val="10"/>
      <color rgb="FF0000FF"/>
      <name val="Arial"/>
      <family val="0"/>
      <charset val="1"/>
    </font>
    <font>
      <sz val="10"/>
      <color rgb="FF008000"/>
      <name val="Arial"/>
      <family val="0"/>
      <charset val="1"/>
    </font>
    <font>
      <b val="true"/>
      <sz val="14"/>
      <color rgb="FF1F3864"/>
      <name val="Arial"/>
      <family val="0"/>
      <charset val="1"/>
    </font>
    <font>
      <sz val="8"/>
      <color rgb="FF808080"/>
      <name val="Arial"/>
      <family val="0"/>
      <charset val="1"/>
    </font>
    <font>
      <b val="true"/>
      <sz val="10"/>
      <color rgb="FFFFFFFF"/>
      <name val="Arial"/>
      <family val="0"/>
      <charset val="1"/>
    </font>
    <font>
      <sz val="10"/>
      <name val="Arial"/>
      <family val="2"/>
    </font>
    <font>
      <b val="true"/>
      <sz val="16"/>
      <color rgb="FFC65911"/>
      <name val="Arial"/>
      <family val="0"/>
      <charset val="1"/>
    </font>
    <font>
      <b val="true"/>
      <u val="single"/>
      <sz val="11"/>
      <color rgb="FF0563C1"/>
      <name val="Arial"/>
      <family val="0"/>
      <charset val="1"/>
    </font>
  </fonts>
  <fills count="7">
    <fill>
      <patternFill patternType="none"/>
    </fill>
    <fill>
      <patternFill patternType="gray125"/>
    </fill>
    <fill>
      <patternFill patternType="solid">
        <fgColor rgb="FFFFF2CC"/>
        <bgColor rgb="FFFCE4D6"/>
      </patternFill>
    </fill>
    <fill>
      <patternFill patternType="solid">
        <fgColor rgb="FFFCE4D6"/>
        <bgColor rgb="FFFFF2CC"/>
      </patternFill>
    </fill>
    <fill>
      <patternFill patternType="solid">
        <fgColor rgb="FF1F3864"/>
        <bgColor rgb="FF333333"/>
      </patternFill>
    </fill>
    <fill>
      <patternFill patternType="solid">
        <fgColor rgb="FFE2EFDA"/>
        <bgColor rgb="FFD9E1F2"/>
      </patternFill>
    </fill>
    <fill>
      <patternFill patternType="solid">
        <fgColor rgb="FFD9E1F2"/>
        <bgColor rgb="FFE2EFDA"/>
      </patternFill>
    </fill>
  </fills>
  <borders count="4">
    <border diagonalUp="false" diagonalDown="false">
      <left/>
      <right/>
      <top/>
      <bottom/>
      <diagonal/>
    </border>
    <border diagonalUp="false" diagonalDown="false">
      <left style="hair">
        <color rgb="FFBFBFBF"/>
      </left>
      <right style="hair">
        <color rgb="FFBFBFBF"/>
      </right>
      <top style="hair">
        <color rgb="FFBFBFBF"/>
      </top>
      <bottom style="hair">
        <color rgb="FFBFBFBF"/>
      </bottom>
      <diagonal/>
    </border>
    <border diagonalUp="false" diagonalDown="false">
      <left/>
      <right/>
      <top style="thin">
        <color rgb="FF808080"/>
      </top>
      <bottom/>
      <diagonal/>
    </border>
    <border diagonalUp="false" diagonalDown="false">
      <left/>
      <right/>
      <top style="thin">
        <color rgb="FF808080"/>
      </top>
      <bottom style="double">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2"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11" fillId="2" borderId="0"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5" fontId="11" fillId="2" borderId="0" xfId="0" applyFont="true" applyBorder="false" applyAlignment="tru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left" vertical="center" textRotation="0" wrapText="true" indent="0" shrinkToFit="false"/>
      <protection locked="true" hidden="false"/>
    </xf>
    <xf numFmtId="164" fontId="15" fillId="4" borderId="0" xfId="0" applyFont="true" applyBorder="false" applyAlignment="true" applyProtection="false">
      <alignment horizontal="center" vertical="center" textRotation="0" wrapText="tru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bottom" textRotation="0" wrapText="false" indent="0" shrinkToFit="false"/>
      <protection locked="true" hidden="false"/>
    </xf>
    <xf numFmtId="166" fontId="11" fillId="2" borderId="1" xfId="0" applyFont="true" applyBorder="true" applyAlignment="true" applyProtection="false">
      <alignment horizontal="general" vertical="bottom" textRotation="0" wrapText="false" indent="0" shrinkToFit="false"/>
      <protection locked="true" hidden="false"/>
    </xf>
    <xf numFmtId="166" fontId="6" fillId="0" borderId="2" xfId="0" applyFont="true" applyBorder="true" applyAlignment="true" applyProtection="false">
      <alignment horizontal="general" vertical="bottom" textRotation="0" wrapText="false" indent="0" shrinkToFit="false"/>
      <protection locked="true" hidden="false"/>
    </xf>
    <xf numFmtId="166" fontId="6" fillId="5" borderId="3"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7" fontId="11" fillId="2" borderId="0" xfId="0" applyFont="true" applyBorder="false" applyAlignment="true" applyProtection="false">
      <alignment horizontal="general"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7" fontId="10"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7" fontId="6"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6" fillId="6" borderId="0" xfId="0" applyFont="true" applyBorder="false" applyAlignment="true" applyProtection="false">
      <alignment horizontal="general" vertical="bottom" textRotation="0" wrapText="false" indent="0" shrinkToFit="false"/>
      <protection locked="true" hidden="false"/>
    </xf>
    <xf numFmtId="164" fontId="0" fillId="6"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FFC7CE"/>
        </patternFill>
      </fill>
    </dxf>
    <dxf>
      <font>
        <name val="Arial"/>
        <charset val="1"/>
        <family val="0"/>
        <b val="1"/>
        <color rgb="FF9C0006"/>
      </font>
    </dxf>
    <dxf>
      <font>
        <name val="Arial"/>
        <charset val="1"/>
        <family val="0"/>
        <color rgb="FF006100"/>
      </font>
    </dxf>
    <dxf>
      <fill>
        <patternFill>
          <bgColor rgb="FFFFEB9C"/>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FCE4D6"/>
      <rgbColor rgb="FF660066"/>
      <rgbColor rgb="FFFF8080"/>
      <rgbColor rgb="FF0563C1"/>
      <rgbColor rgb="FFD9E1F2"/>
      <rgbColor rgb="FF000080"/>
      <rgbColor rgb="FFFF00FF"/>
      <rgbColor rgb="FFFFFF00"/>
      <rgbColor rgb="FF00FFFF"/>
      <rgbColor rgb="FF800080"/>
      <rgbColor rgb="FF800000"/>
      <rgbColor rgb="FF008080"/>
      <rgbColor rgb="FF0000FF"/>
      <rgbColor rgb="FF00CCFF"/>
      <rgbColor rgb="FFCCFFFF"/>
      <rgbColor rgb="FFE2EFDA"/>
      <rgbColor rgb="FFFFEB9C"/>
      <rgbColor rgb="FF99CCFF"/>
      <rgbColor rgb="FFFF99CC"/>
      <rgbColor rgb="FFCC99FF"/>
      <rgbColor rgb="FFFFC7CE"/>
      <rgbColor rgb="FF3366FF"/>
      <rgbColor rgb="FF33CCCC"/>
      <rgbColor rgb="FF99CC00"/>
      <rgbColor rgb="FFFFC000"/>
      <rgbColor rgb="FFFF9900"/>
      <rgbColor rgb="FFC65911"/>
      <rgbColor rgb="FF595959"/>
      <rgbColor rgb="FF70AD47"/>
      <rgbColor rgb="FF1F3864"/>
      <rgbColor rgb="FF339966"/>
      <rgbColor rgb="FF0061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hyperlink" Target="https://pblab.in/templates/budget-vs-actual-cash-flow-forecas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B2:C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2"/>
  </cols>
  <sheetData>
    <row r="2" customFormat="false" ht="19.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c r="C4" s="5" t="s">
        <v>3</v>
      </c>
    </row>
    <row r="5" customFormat="false" ht="15" hidden="false" customHeight="true" outlineLevel="0" collapsed="false">
      <c r="B5" s="4" t="s">
        <v>4</v>
      </c>
      <c r="C5" s="6" t="str">
        <f aca="false">IF(AND(Variance!E72=0,Variance!E73=0,Variance!E74=0),"✔ Variance report agrees with Budget and Actuals – YTD surplus variance ₹"&amp;TEXT(Variance!K69,"#,##0;(#,##0)"),"✘ Check the Variance sheet")</f>
        <v>✔ Variance report agrees with Budget and Actuals – YTD surplus variance ₹449,500</v>
      </c>
    </row>
    <row r="7" customFormat="false" ht="15" hidden="false" customHeight="true" outlineLevel="0" collapsed="false">
      <c r="B7" s="7" t="s">
        <v>5</v>
      </c>
    </row>
    <row r="8" customFormat="false" ht="42" hidden="false" customHeight="true" outlineLevel="0" collapsed="false">
      <c r="B8" s="8"/>
      <c r="C8" s="8" t="s">
        <v>6</v>
      </c>
    </row>
    <row r="10" customFormat="false" ht="15" hidden="false" customHeight="true" outlineLevel="0" collapsed="false">
      <c r="B10" s="7" t="s">
        <v>7</v>
      </c>
    </row>
    <row r="11" customFormat="false" ht="27.75" hidden="false" customHeight="true" outlineLevel="0" collapsed="false">
      <c r="B11" s="9" t="s">
        <v>8</v>
      </c>
      <c r="C11" s="8" t="s">
        <v>9</v>
      </c>
    </row>
    <row r="12" customFormat="false" ht="15" hidden="false" customHeight="true" outlineLevel="0" collapsed="false">
      <c r="B12" s="9" t="s">
        <v>10</v>
      </c>
      <c r="C12" s="8" t="s">
        <v>11</v>
      </c>
    </row>
    <row r="13" customFormat="false" ht="15" hidden="false" customHeight="true" outlineLevel="0" collapsed="false">
      <c r="B13" s="9" t="s">
        <v>12</v>
      </c>
      <c r="C13" s="8" t="s">
        <v>13</v>
      </c>
    </row>
    <row r="15" customFormat="false" ht="15" hidden="false" customHeight="true" outlineLevel="0" collapsed="false">
      <c r="B15" s="7" t="s">
        <v>14</v>
      </c>
    </row>
    <row r="16" customFormat="false" ht="15" hidden="false" customHeight="true" outlineLevel="0" collapsed="false">
      <c r="B16" s="10" t="s">
        <v>15</v>
      </c>
      <c r="C16" s="8" t="s">
        <v>16</v>
      </c>
    </row>
    <row r="17" customFormat="false" ht="15" hidden="false" customHeight="true" outlineLevel="0" collapsed="false">
      <c r="B17" s="9" t="s">
        <v>17</v>
      </c>
      <c r="C17" s="8" t="s">
        <v>18</v>
      </c>
    </row>
    <row r="18" customFormat="false" ht="15" hidden="false" customHeight="true" outlineLevel="0" collapsed="false">
      <c r="B18" s="11" t="s">
        <v>19</v>
      </c>
      <c r="C18" s="8" t="s">
        <v>20</v>
      </c>
    </row>
    <row r="19" customFormat="false" ht="15" hidden="false" customHeight="true" outlineLevel="0" collapsed="false">
      <c r="B19" s="12" t="s">
        <v>21</v>
      </c>
      <c r="C19" s="8" t="s">
        <v>22</v>
      </c>
    </row>
    <row r="21" customFormat="false" ht="15" hidden="false" customHeight="true" outlineLevel="0" collapsed="false">
      <c r="B21" s="7" t="s">
        <v>23</v>
      </c>
    </row>
    <row r="22" customFormat="false" ht="15" hidden="false" customHeight="true" outlineLevel="0" collapsed="false">
      <c r="B22" s="9" t="s">
        <v>24</v>
      </c>
      <c r="C22" s="8" t="s">
        <v>25</v>
      </c>
    </row>
    <row r="23" customFormat="false" ht="15" hidden="false" customHeight="true" outlineLevel="0" collapsed="false">
      <c r="B23" s="9" t="s">
        <v>26</v>
      </c>
      <c r="C23" s="8" t="s">
        <v>27</v>
      </c>
    </row>
    <row r="25" customFormat="false" ht="15" hidden="false" customHeight="true" outlineLevel="0" collapsed="false">
      <c r="B25" s="7" t="s">
        <v>28</v>
      </c>
    </row>
    <row r="26" customFormat="false" ht="27.75" hidden="false" customHeight="true" outlineLevel="0" collapsed="false">
      <c r="B26" s="8"/>
      <c r="C26" s="8" t="s">
        <v>29</v>
      </c>
    </row>
    <row r="28" customFormat="false" ht="15" hidden="false" customHeight="true" outlineLevel="0" collapsed="false">
      <c r="B28" s="7" t="s">
        <v>30</v>
      </c>
    </row>
    <row r="29" customFormat="false" ht="42" hidden="false" customHeight="true" outlineLevel="0" collapsed="false">
      <c r="B29" s="9" t="s">
        <v>31</v>
      </c>
      <c r="C29" s="8" t="s">
        <v>32</v>
      </c>
    </row>
    <row r="30" customFormat="false" ht="27.75" hidden="false" customHeight="true" outlineLevel="0" collapsed="false">
      <c r="B30" s="9" t="s">
        <v>31</v>
      </c>
      <c r="C30" s="8" t="s">
        <v>33</v>
      </c>
    </row>
    <row r="31" customFormat="false" ht="15" hidden="false" customHeight="true" outlineLevel="0" collapsed="false">
      <c r="B31" s="9" t="s">
        <v>31</v>
      </c>
      <c r="C31" s="8" t="s">
        <v>34</v>
      </c>
    </row>
    <row r="32" customFormat="false" ht="15" hidden="false" customHeight="true" outlineLevel="0" collapsed="false">
      <c r="B32" s="9" t="s">
        <v>31</v>
      </c>
      <c r="C32" s="8" t="s">
        <v>35</v>
      </c>
    </row>
    <row r="34" customFormat="false" ht="15" hidden="false" customHeight="true" outlineLevel="0" collapsed="false">
      <c r="B34" s="7" t="s">
        <v>36</v>
      </c>
    </row>
    <row r="35" customFormat="false" ht="15" hidden="false" customHeight="true" outlineLevel="0" collapsed="false">
      <c r="B35" s="9" t="s">
        <v>37</v>
      </c>
      <c r="C35" s="8" t="s">
        <v>38</v>
      </c>
    </row>
    <row r="36" customFormat="false" ht="15" hidden="false" customHeight="true" outlineLevel="0" collapsed="false">
      <c r="B36" s="9" t="s">
        <v>39</v>
      </c>
      <c r="C36" s="8" t="s">
        <v>40</v>
      </c>
    </row>
    <row r="37" customFormat="false" ht="15" hidden="false" customHeight="true" outlineLevel="0" collapsed="false">
      <c r="B37" s="9" t="s">
        <v>41</v>
      </c>
      <c r="C37" s="8" t="s">
        <v>42</v>
      </c>
    </row>
    <row r="38" customFormat="false" ht="27.75" hidden="false" customHeight="true" outlineLevel="0" collapsed="false">
      <c r="B38" s="9" t="s">
        <v>43</v>
      </c>
      <c r="C38" s="8" t="s">
        <v>44</v>
      </c>
    </row>
    <row r="39" customFormat="false" ht="27.75" hidden="false" customHeight="true" outlineLevel="0" collapsed="false">
      <c r="B39" s="9" t="s">
        <v>45</v>
      </c>
      <c r="C39" s="8" t="s">
        <v>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O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10"/>
    <col collapsed="false" customWidth="true" hidden="false" outlineLevel="0" max="14" min="3" style="1" width="11"/>
    <col collapsed="false" customWidth="true" hidden="false" outlineLevel="0" max="15" min="15" style="1" width="13"/>
  </cols>
  <sheetData>
    <row r="1" customFormat="false" ht="21.75" hidden="false" customHeight="true" outlineLevel="0" collapsed="false">
      <c r="A1" s="13" t="s">
        <v>47</v>
      </c>
      <c r="O1" s="14" t="s">
        <v>48</v>
      </c>
    </row>
    <row r="2" customFormat="false" ht="15" hidden="false" customHeight="true" outlineLevel="0" collapsed="false">
      <c r="A2" s="3" t="s">
        <v>49</v>
      </c>
    </row>
    <row r="3" customFormat="false" ht="15" hidden="false" customHeight="true" outlineLevel="0" collapsed="false">
      <c r="A3" s="4" t="s">
        <v>50</v>
      </c>
      <c r="B3" s="15" t="s">
        <v>51</v>
      </c>
      <c r="C3" s="15"/>
      <c r="D3" s="15"/>
      <c r="E3" s="15"/>
      <c r="F3" s="15"/>
      <c r="H3" s="16" t="s">
        <v>52</v>
      </c>
      <c r="I3" s="16"/>
      <c r="J3" s="16"/>
      <c r="K3" s="17" t="n">
        <v>2026</v>
      </c>
    </row>
    <row r="5" customFormat="false" ht="24" hidden="false" customHeight="true" outlineLevel="0" collapsed="false">
      <c r="A5" s="18" t="s">
        <v>53</v>
      </c>
      <c r="B5" s="19" t="s">
        <v>54</v>
      </c>
      <c r="C5" s="19" t="s">
        <v>55</v>
      </c>
      <c r="D5" s="19" t="s">
        <v>56</v>
      </c>
      <c r="E5" s="19" t="s">
        <v>57</v>
      </c>
      <c r="F5" s="19" t="s">
        <v>58</v>
      </c>
      <c r="G5" s="19" t="s">
        <v>59</v>
      </c>
      <c r="H5" s="19" t="s">
        <v>60</v>
      </c>
      <c r="I5" s="19" t="s">
        <v>61</v>
      </c>
      <c r="J5" s="19" t="s">
        <v>62</v>
      </c>
      <c r="K5" s="19" t="s">
        <v>63</v>
      </c>
      <c r="L5" s="19" t="s">
        <v>64</v>
      </c>
      <c r="M5" s="19" t="s">
        <v>65</v>
      </c>
      <c r="N5" s="19" t="s">
        <v>66</v>
      </c>
      <c r="O5" s="19" t="s">
        <v>67</v>
      </c>
    </row>
    <row r="6" customFormat="false" ht="15" hidden="false" customHeight="true" outlineLevel="0" collapsed="false">
      <c r="A6" s="20" t="s">
        <v>68</v>
      </c>
      <c r="B6" s="20" t="s">
        <v>69</v>
      </c>
      <c r="C6" s="21" t="n">
        <v>2400000</v>
      </c>
      <c r="D6" s="21" t="n">
        <v>2450000</v>
      </c>
      <c r="E6" s="21" t="n">
        <v>2500000</v>
      </c>
      <c r="F6" s="21" t="n">
        <v>2550000</v>
      </c>
      <c r="G6" s="21" t="n">
        <v>2600000</v>
      </c>
      <c r="H6" s="21" t="n">
        <v>2900000</v>
      </c>
      <c r="I6" s="21" t="n">
        <v>3400000</v>
      </c>
      <c r="J6" s="21" t="n">
        <v>3100000</v>
      </c>
      <c r="K6" s="21" t="n">
        <v>2800000</v>
      </c>
      <c r="L6" s="21" t="n">
        <v>2700000</v>
      </c>
      <c r="M6" s="21" t="n">
        <v>2650000</v>
      </c>
      <c r="N6" s="21" t="n">
        <v>3200000</v>
      </c>
      <c r="O6" s="22" t="n">
        <f aca="false">IF(A6="","",SUM(C6:N6))</f>
        <v>33250000</v>
      </c>
    </row>
    <row r="7" customFormat="false" ht="15" hidden="false" customHeight="true" outlineLevel="0" collapsed="false">
      <c r="A7" s="20" t="s">
        <v>70</v>
      </c>
      <c r="B7" s="20" t="s">
        <v>69</v>
      </c>
      <c r="C7" s="21" t="n">
        <v>300000</v>
      </c>
      <c r="D7" s="21" t="n">
        <v>300000</v>
      </c>
      <c r="E7" s="21" t="n">
        <v>300000</v>
      </c>
      <c r="F7" s="21" t="n">
        <v>300000</v>
      </c>
      <c r="G7" s="21" t="n">
        <v>300000</v>
      </c>
      <c r="H7" s="21" t="n">
        <v>300000</v>
      </c>
      <c r="I7" s="21" t="n">
        <v>320000</v>
      </c>
      <c r="J7" s="21" t="n">
        <v>320000</v>
      </c>
      <c r="K7" s="21" t="n">
        <v>320000</v>
      </c>
      <c r="L7" s="21" t="n">
        <v>320000</v>
      </c>
      <c r="M7" s="21" t="n">
        <v>320000</v>
      </c>
      <c r="N7" s="21" t="n">
        <v>320000</v>
      </c>
      <c r="O7" s="22" t="n">
        <f aca="false">IF(A7="","",SUM(C7:N7))</f>
        <v>3720000</v>
      </c>
    </row>
    <row r="8" customFormat="false" ht="15" hidden="false" customHeight="true" outlineLevel="0" collapsed="false">
      <c r="A8" s="20" t="s">
        <v>71</v>
      </c>
      <c r="B8" s="20" t="s">
        <v>69</v>
      </c>
      <c r="C8" s="21" t="n">
        <v>20000</v>
      </c>
      <c r="D8" s="21" t="n">
        <v>20000</v>
      </c>
      <c r="E8" s="21" t="n">
        <v>20000</v>
      </c>
      <c r="F8" s="21" t="n">
        <v>20000</v>
      </c>
      <c r="G8" s="21" t="n">
        <v>20000</v>
      </c>
      <c r="H8" s="21" t="n">
        <v>20000</v>
      </c>
      <c r="I8" s="21" t="n">
        <v>20000</v>
      </c>
      <c r="J8" s="21" t="n">
        <v>20000</v>
      </c>
      <c r="K8" s="21" t="n">
        <v>20000</v>
      </c>
      <c r="L8" s="21" t="n">
        <v>20000</v>
      </c>
      <c r="M8" s="21" t="n">
        <v>20000</v>
      </c>
      <c r="N8" s="21" t="n">
        <v>20000</v>
      </c>
      <c r="O8" s="22" t="n">
        <f aca="false">IF(A8="","",SUM(C8:N8))</f>
        <v>240000</v>
      </c>
    </row>
    <row r="9" customFormat="false" ht="15" hidden="false" customHeight="true" outlineLevel="0" collapsed="false">
      <c r="A9" s="20" t="s">
        <v>72</v>
      </c>
      <c r="B9" s="20" t="s">
        <v>73</v>
      </c>
      <c r="C9" s="21" t="n">
        <v>1320000</v>
      </c>
      <c r="D9" s="21" t="n">
        <v>1348000</v>
      </c>
      <c r="E9" s="21" t="n">
        <v>1375000</v>
      </c>
      <c r="F9" s="21" t="n">
        <v>1402000</v>
      </c>
      <c r="G9" s="21" t="n">
        <v>1430000</v>
      </c>
      <c r="H9" s="21" t="n">
        <v>1595000</v>
      </c>
      <c r="I9" s="21" t="n">
        <v>1870000</v>
      </c>
      <c r="J9" s="21" t="n">
        <v>1705000</v>
      </c>
      <c r="K9" s="21" t="n">
        <v>1540000</v>
      </c>
      <c r="L9" s="21" t="n">
        <v>1485000</v>
      </c>
      <c r="M9" s="21" t="n">
        <v>1458000</v>
      </c>
      <c r="N9" s="21" t="n">
        <v>1760000</v>
      </c>
      <c r="O9" s="22" t="n">
        <f aca="false">IF(A9="","",SUM(C9:N9))</f>
        <v>18288000</v>
      </c>
    </row>
    <row r="10" customFormat="false" ht="15" hidden="false" customHeight="true" outlineLevel="0" collapsed="false">
      <c r="A10" s="20" t="s">
        <v>74</v>
      </c>
      <c r="B10" s="20" t="s">
        <v>73</v>
      </c>
      <c r="C10" s="21" t="n">
        <v>520000</v>
      </c>
      <c r="D10" s="21" t="n">
        <v>520000</v>
      </c>
      <c r="E10" s="21" t="n">
        <v>520000</v>
      </c>
      <c r="F10" s="21" t="n">
        <v>520000</v>
      </c>
      <c r="G10" s="21" t="n">
        <v>520000</v>
      </c>
      <c r="H10" s="21" t="n">
        <v>520000</v>
      </c>
      <c r="I10" s="21" t="n">
        <v>560000</v>
      </c>
      <c r="J10" s="21" t="n">
        <v>560000</v>
      </c>
      <c r="K10" s="21" t="n">
        <v>560000</v>
      </c>
      <c r="L10" s="21" t="n">
        <v>560000</v>
      </c>
      <c r="M10" s="21" t="n">
        <v>560000</v>
      </c>
      <c r="N10" s="21" t="n">
        <v>560000</v>
      </c>
      <c r="O10" s="22" t="n">
        <f aca="false">IF(A10="","",SUM(C10:N10))</f>
        <v>6480000</v>
      </c>
    </row>
    <row r="11" customFormat="false" ht="15" hidden="false" customHeight="true" outlineLevel="0" collapsed="false">
      <c r="A11" s="20" t="s">
        <v>75</v>
      </c>
      <c r="B11" s="20" t="s">
        <v>73</v>
      </c>
      <c r="C11" s="21" t="n">
        <v>90000</v>
      </c>
      <c r="D11" s="21" t="n">
        <v>90000</v>
      </c>
      <c r="E11" s="21" t="n">
        <v>90000</v>
      </c>
      <c r="F11" s="21" t="n">
        <v>90000</v>
      </c>
      <c r="G11" s="21" t="n">
        <v>90000</v>
      </c>
      <c r="H11" s="21" t="n">
        <v>90000</v>
      </c>
      <c r="I11" s="21" t="n">
        <v>90000</v>
      </c>
      <c r="J11" s="21" t="n">
        <v>90000</v>
      </c>
      <c r="K11" s="21" t="n">
        <v>90000</v>
      </c>
      <c r="L11" s="21" t="n">
        <v>90000</v>
      </c>
      <c r="M11" s="21" t="n">
        <v>90000</v>
      </c>
      <c r="N11" s="21" t="n">
        <v>90000</v>
      </c>
      <c r="O11" s="22" t="n">
        <f aca="false">IF(A11="","",SUM(C11:N11))</f>
        <v>1080000</v>
      </c>
    </row>
    <row r="12" customFormat="false" ht="15" hidden="false" customHeight="true" outlineLevel="0" collapsed="false">
      <c r="A12" s="20" t="s">
        <v>76</v>
      </c>
      <c r="B12" s="20" t="s">
        <v>73</v>
      </c>
      <c r="C12" s="21" t="n">
        <v>110000</v>
      </c>
      <c r="D12" s="21" t="n">
        <v>125000</v>
      </c>
      <c r="E12" s="21" t="n">
        <v>130000</v>
      </c>
      <c r="F12" s="21" t="n">
        <v>120000</v>
      </c>
      <c r="G12" s="21" t="n">
        <v>115000</v>
      </c>
      <c r="H12" s="21" t="n">
        <v>110000</v>
      </c>
      <c r="I12" s="21" t="n">
        <v>105000</v>
      </c>
      <c r="J12" s="21" t="n">
        <v>100000</v>
      </c>
      <c r="K12" s="21" t="n">
        <v>100000</v>
      </c>
      <c r="L12" s="21" t="n">
        <v>105000</v>
      </c>
      <c r="M12" s="21" t="n">
        <v>110000</v>
      </c>
      <c r="N12" s="21" t="n">
        <v>120000</v>
      </c>
      <c r="O12" s="22" t="n">
        <f aca="false">IF(A12="","",SUM(C12:N12))</f>
        <v>1350000</v>
      </c>
    </row>
    <row r="13" customFormat="false" ht="15" hidden="false" customHeight="true" outlineLevel="0" collapsed="false">
      <c r="A13" s="20" t="s">
        <v>77</v>
      </c>
      <c r="B13" s="20" t="s">
        <v>73</v>
      </c>
      <c r="C13" s="21" t="n">
        <v>35000</v>
      </c>
      <c r="D13" s="21" t="n">
        <v>35000</v>
      </c>
      <c r="E13" s="21" t="n">
        <v>35000</v>
      </c>
      <c r="F13" s="21" t="n">
        <v>35000</v>
      </c>
      <c r="G13" s="21" t="n">
        <v>35000</v>
      </c>
      <c r="H13" s="21" t="n">
        <v>35000</v>
      </c>
      <c r="I13" s="21" t="n">
        <v>35000</v>
      </c>
      <c r="J13" s="21" t="n">
        <v>35000</v>
      </c>
      <c r="K13" s="21" t="n">
        <v>35000</v>
      </c>
      <c r="L13" s="21" t="n">
        <v>35000</v>
      </c>
      <c r="M13" s="21" t="n">
        <v>35000</v>
      </c>
      <c r="N13" s="21" t="n">
        <v>35000</v>
      </c>
      <c r="O13" s="22" t="n">
        <f aca="false">IF(A13="","",SUM(C13:N13))</f>
        <v>420000</v>
      </c>
    </row>
    <row r="14" customFormat="false" ht="15" hidden="false" customHeight="true" outlineLevel="0" collapsed="false">
      <c r="A14" s="20" t="s">
        <v>78</v>
      </c>
      <c r="B14" s="20" t="s">
        <v>73</v>
      </c>
      <c r="C14" s="21" t="n">
        <v>60000</v>
      </c>
      <c r="D14" s="21" t="n">
        <v>60000</v>
      </c>
      <c r="E14" s="21" t="n">
        <v>60000</v>
      </c>
      <c r="F14" s="21" t="n">
        <v>60000</v>
      </c>
      <c r="G14" s="21" t="n">
        <v>80000</v>
      </c>
      <c r="H14" s="21" t="n">
        <v>120000</v>
      </c>
      <c r="I14" s="21" t="n">
        <v>150000</v>
      </c>
      <c r="J14" s="21" t="n">
        <v>90000</v>
      </c>
      <c r="K14" s="21" t="n">
        <v>60000</v>
      </c>
      <c r="L14" s="21" t="n">
        <v>60000</v>
      </c>
      <c r="M14" s="21" t="n">
        <v>60000</v>
      </c>
      <c r="N14" s="21" t="n">
        <v>80000</v>
      </c>
      <c r="O14" s="22" t="n">
        <f aca="false">IF(A14="","",SUM(C14:N14))</f>
        <v>940000</v>
      </c>
    </row>
    <row r="15" customFormat="false" ht="15" hidden="false" customHeight="true" outlineLevel="0" collapsed="false">
      <c r="A15" s="20" t="s">
        <v>79</v>
      </c>
      <c r="B15" s="20" t="s">
        <v>73</v>
      </c>
      <c r="C15" s="21" t="n">
        <v>45000</v>
      </c>
      <c r="D15" s="21" t="n">
        <v>45000</v>
      </c>
      <c r="E15" s="21" t="n">
        <v>45000</v>
      </c>
      <c r="F15" s="21" t="n">
        <v>45000</v>
      </c>
      <c r="G15" s="21" t="n">
        <v>45000</v>
      </c>
      <c r="H15" s="21" t="n">
        <v>45000</v>
      </c>
      <c r="I15" s="21" t="n">
        <v>45000</v>
      </c>
      <c r="J15" s="21" t="n">
        <v>45000</v>
      </c>
      <c r="K15" s="21" t="n">
        <v>45000</v>
      </c>
      <c r="L15" s="21" t="n">
        <v>45000</v>
      </c>
      <c r="M15" s="21" t="n">
        <v>45000</v>
      </c>
      <c r="N15" s="21" t="n">
        <v>45000</v>
      </c>
      <c r="O15" s="22" t="n">
        <f aca="false">IF(A15="","",SUM(C15:N15))</f>
        <v>540000</v>
      </c>
    </row>
    <row r="16" customFormat="false" ht="15" hidden="false" customHeight="true" outlineLevel="0" collapsed="false">
      <c r="A16" s="20" t="s">
        <v>80</v>
      </c>
      <c r="B16" s="20" t="s">
        <v>73</v>
      </c>
      <c r="C16" s="21" t="n">
        <v>40000</v>
      </c>
      <c r="D16" s="21" t="n">
        <v>40000</v>
      </c>
      <c r="E16" s="21" t="n">
        <v>40000</v>
      </c>
      <c r="F16" s="21" t="n">
        <v>40000</v>
      </c>
      <c r="G16" s="21" t="n">
        <v>40000</v>
      </c>
      <c r="H16" s="21" t="n">
        <v>40000</v>
      </c>
      <c r="I16" s="21" t="n">
        <v>40000</v>
      </c>
      <c r="J16" s="21" t="n">
        <v>40000</v>
      </c>
      <c r="K16" s="21" t="n">
        <v>40000</v>
      </c>
      <c r="L16" s="21" t="n">
        <v>40000</v>
      </c>
      <c r="M16" s="21" t="n">
        <v>40000</v>
      </c>
      <c r="N16" s="21" t="n">
        <v>90000</v>
      </c>
      <c r="O16" s="22" t="n">
        <f aca="false">IF(A16="","",SUM(C16:N16))</f>
        <v>530000</v>
      </c>
    </row>
    <row r="17" customFormat="false" ht="15" hidden="false" customHeight="true" outlineLevel="0" collapsed="false">
      <c r="A17" s="20" t="s">
        <v>81</v>
      </c>
      <c r="B17" s="20" t="s">
        <v>73</v>
      </c>
      <c r="C17" s="21" t="n">
        <v>70000</v>
      </c>
      <c r="D17" s="21" t="n">
        <v>70000</v>
      </c>
      <c r="E17" s="21" t="n">
        <v>70000</v>
      </c>
      <c r="F17" s="21" t="n">
        <v>70000</v>
      </c>
      <c r="G17" s="21" t="n">
        <v>70000</v>
      </c>
      <c r="H17" s="21" t="n">
        <v>70000</v>
      </c>
      <c r="I17" s="21" t="n">
        <v>70000</v>
      </c>
      <c r="J17" s="21" t="n">
        <v>70000</v>
      </c>
      <c r="K17" s="21" t="n">
        <v>70000</v>
      </c>
      <c r="L17" s="21" t="n">
        <v>70000</v>
      </c>
      <c r="M17" s="21" t="n">
        <v>70000</v>
      </c>
      <c r="N17" s="21" t="n">
        <v>70000</v>
      </c>
      <c r="O17" s="22" t="n">
        <f aca="false">IF(A17="","",SUM(C17:N17))</f>
        <v>840000</v>
      </c>
    </row>
    <row r="18" customFormat="false" ht="15" hidden="false" customHeight="true" outlineLevel="0" collapsed="false">
      <c r="A18" s="20" t="s">
        <v>82</v>
      </c>
      <c r="B18" s="20" t="s">
        <v>73</v>
      </c>
      <c r="C18" s="21" t="n">
        <v>30000</v>
      </c>
      <c r="D18" s="21" t="n">
        <v>30000</v>
      </c>
      <c r="E18" s="21" t="n">
        <v>30000</v>
      </c>
      <c r="F18" s="21" t="n">
        <v>30000</v>
      </c>
      <c r="G18" s="21" t="n">
        <v>30000</v>
      </c>
      <c r="H18" s="21" t="n">
        <v>30000</v>
      </c>
      <c r="I18" s="21" t="n">
        <v>30000</v>
      </c>
      <c r="J18" s="21" t="n">
        <v>30000</v>
      </c>
      <c r="K18" s="21" t="n">
        <v>30000</v>
      </c>
      <c r="L18" s="21" t="n">
        <v>30000</v>
      </c>
      <c r="M18" s="21" t="n">
        <v>30000</v>
      </c>
      <c r="N18" s="21" t="n">
        <v>30000</v>
      </c>
      <c r="O18" s="22" t="n">
        <f aca="false">IF(A18="","",SUM(C18:N18))</f>
        <v>360000</v>
      </c>
    </row>
    <row r="19" customFormat="false" ht="15" hidden="false" customHeight="true" outlineLevel="0" collapsed="false">
      <c r="A19" s="23"/>
      <c r="B19" s="23"/>
      <c r="C19" s="24"/>
      <c r="D19" s="24"/>
      <c r="E19" s="24"/>
      <c r="F19" s="24"/>
      <c r="G19" s="24"/>
      <c r="H19" s="24"/>
      <c r="I19" s="24"/>
      <c r="J19" s="24"/>
      <c r="K19" s="24"/>
      <c r="L19" s="24"/>
      <c r="M19" s="24"/>
      <c r="N19" s="24"/>
      <c r="O19" s="22" t="str">
        <f aca="false">IF(A19="","",SUM(C19:N19))</f>
        <v/>
      </c>
    </row>
    <row r="20" customFormat="false" ht="15" hidden="false" customHeight="true" outlineLevel="0" collapsed="false">
      <c r="A20" s="23"/>
      <c r="B20" s="23"/>
      <c r="C20" s="24"/>
      <c r="D20" s="24"/>
      <c r="E20" s="24"/>
      <c r="F20" s="24"/>
      <c r="G20" s="24"/>
      <c r="H20" s="24"/>
      <c r="I20" s="24"/>
      <c r="J20" s="24"/>
      <c r="K20" s="24"/>
      <c r="L20" s="24"/>
      <c r="M20" s="24"/>
      <c r="N20" s="24"/>
      <c r="O20" s="22" t="str">
        <f aca="false">IF(A20="","",SUM(C20:N20))</f>
        <v/>
      </c>
    </row>
    <row r="21" customFormat="false" ht="15" hidden="false" customHeight="true" outlineLevel="0" collapsed="false">
      <c r="A21" s="23"/>
      <c r="B21" s="23"/>
      <c r="C21" s="24"/>
      <c r="D21" s="24"/>
      <c r="E21" s="24"/>
      <c r="F21" s="24"/>
      <c r="G21" s="24"/>
      <c r="H21" s="24"/>
      <c r="I21" s="24"/>
      <c r="J21" s="24"/>
      <c r="K21" s="24"/>
      <c r="L21" s="24"/>
      <c r="M21" s="24"/>
      <c r="N21" s="24"/>
      <c r="O21" s="22" t="str">
        <f aca="false">IF(A21="","",SUM(C21:N21))</f>
        <v/>
      </c>
    </row>
    <row r="22" customFormat="false" ht="15" hidden="false" customHeight="true" outlineLevel="0" collapsed="false">
      <c r="A22" s="23"/>
      <c r="B22" s="23"/>
      <c r="C22" s="24"/>
      <c r="D22" s="24"/>
      <c r="E22" s="24"/>
      <c r="F22" s="24"/>
      <c r="G22" s="24"/>
      <c r="H22" s="24"/>
      <c r="I22" s="24"/>
      <c r="J22" s="24"/>
      <c r="K22" s="24"/>
      <c r="L22" s="24"/>
      <c r="M22" s="24"/>
      <c r="N22" s="24"/>
      <c r="O22" s="22" t="str">
        <f aca="false">IF(A22="","",SUM(C22:N22))</f>
        <v/>
      </c>
    </row>
    <row r="23" customFormat="false" ht="15" hidden="false" customHeight="true" outlineLevel="0" collapsed="false">
      <c r="A23" s="23"/>
      <c r="B23" s="23"/>
      <c r="C23" s="24"/>
      <c r="D23" s="24"/>
      <c r="E23" s="24"/>
      <c r="F23" s="24"/>
      <c r="G23" s="24"/>
      <c r="H23" s="24"/>
      <c r="I23" s="24"/>
      <c r="J23" s="24"/>
      <c r="K23" s="24"/>
      <c r="L23" s="24"/>
      <c r="M23" s="24"/>
      <c r="N23" s="24"/>
      <c r="O23" s="22" t="str">
        <f aca="false">IF(A23="","",SUM(C23:N23))</f>
        <v/>
      </c>
    </row>
    <row r="24" customFormat="false" ht="15" hidden="false" customHeight="true" outlineLevel="0" collapsed="false">
      <c r="A24" s="23"/>
      <c r="B24" s="23"/>
      <c r="C24" s="24"/>
      <c r="D24" s="24"/>
      <c r="E24" s="24"/>
      <c r="F24" s="24"/>
      <c r="G24" s="24"/>
      <c r="H24" s="24"/>
      <c r="I24" s="24"/>
      <c r="J24" s="24"/>
      <c r="K24" s="24"/>
      <c r="L24" s="24"/>
      <c r="M24" s="24"/>
      <c r="N24" s="24"/>
      <c r="O24" s="22" t="str">
        <f aca="false">IF(A24="","",SUM(C24:N24))</f>
        <v/>
      </c>
    </row>
    <row r="25" customFormat="false" ht="15" hidden="false" customHeight="true" outlineLevel="0" collapsed="false">
      <c r="A25" s="23"/>
      <c r="B25" s="23"/>
      <c r="C25" s="24"/>
      <c r="D25" s="24"/>
      <c r="E25" s="24"/>
      <c r="F25" s="24"/>
      <c r="G25" s="24"/>
      <c r="H25" s="24"/>
      <c r="I25" s="24"/>
      <c r="J25" s="24"/>
      <c r="K25" s="24"/>
      <c r="L25" s="24"/>
      <c r="M25" s="24"/>
      <c r="N25" s="24"/>
      <c r="O25" s="22" t="str">
        <f aca="false">IF(A25="","",SUM(C25:N25))</f>
        <v/>
      </c>
    </row>
    <row r="26" customFormat="false" ht="15" hidden="false" customHeight="true" outlineLevel="0" collapsed="false">
      <c r="A26" s="23"/>
      <c r="B26" s="23"/>
      <c r="C26" s="24"/>
      <c r="D26" s="24"/>
      <c r="E26" s="24"/>
      <c r="F26" s="24"/>
      <c r="G26" s="24"/>
      <c r="H26" s="24"/>
      <c r="I26" s="24"/>
      <c r="J26" s="24"/>
      <c r="K26" s="24"/>
      <c r="L26" s="24"/>
      <c r="M26" s="24"/>
      <c r="N26" s="24"/>
      <c r="O26" s="22" t="str">
        <f aca="false">IF(A26="","",SUM(C26:N26))</f>
        <v/>
      </c>
    </row>
    <row r="27" customFormat="false" ht="15" hidden="false" customHeight="true" outlineLevel="0" collapsed="false">
      <c r="A27" s="23"/>
      <c r="B27" s="23"/>
      <c r="C27" s="24"/>
      <c r="D27" s="24"/>
      <c r="E27" s="24"/>
      <c r="F27" s="24"/>
      <c r="G27" s="24"/>
      <c r="H27" s="24"/>
      <c r="I27" s="24"/>
      <c r="J27" s="24"/>
      <c r="K27" s="24"/>
      <c r="L27" s="24"/>
      <c r="M27" s="24"/>
      <c r="N27" s="24"/>
      <c r="O27" s="22" t="str">
        <f aca="false">IF(A27="","",SUM(C27:N27))</f>
        <v/>
      </c>
    </row>
    <row r="28" customFormat="false" ht="15" hidden="false" customHeight="true" outlineLevel="0" collapsed="false">
      <c r="A28" s="23"/>
      <c r="B28" s="23"/>
      <c r="C28" s="24"/>
      <c r="D28" s="24"/>
      <c r="E28" s="24"/>
      <c r="F28" s="24"/>
      <c r="G28" s="24"/>
      <c r="H28" s="24"/>
      <c r="I28" s="24"/>
      <c r="J28" s="24"/>
      <c r="K28" s="24"/>
      <c r="L28" s="24"/>
      <c r="M28" s="24"/>
      <c r="N28" s="24"/>
      <c r="O28" s="22" t="str">
        <f aca="false">IF(A28="","",SUM(C28:N28))</f>
        <v/>
      </c>
    </row>
    <row r="29" customFormat="false" ht="15" hidden="false" customHeight="true" outlineLevel="0" collapsed="false">
      <c r="A29" s="23"/>
      <c r="B29" s="23"/>
      <c r="C29" s="24"/>
      <c r="D29" s="24"/>
      <c r="E29" s="24"/>
      <c r="F29" s="24"/>
      <c r="G29" s="24"/>
      <c r="H29" s="24"/>
      <c r="I29" s="24"/>
      <c r="J29" s="24"/>
      <c r="K29" s="24"/>
      <c r="L29" s="24"/>
      <c r="M29" s="24"/>
      <c r="N29" s="24"/>
      <c r="O29" s="22" t="str">
        <f aca="false">IF(A29="","",SUM(C29:N29))</f>
        <v/>
      </c>
    </row>
    <row r="30" customFormat="false" ht="15" hidden="false" customHeight="true" outlineLevel="0" collapsed="false">
      <c r="A30" s="23"/>
      <c r="B30" s="23"/>
      <c r="C30" s="24"/>
      <c r="D30" s="24"/>
      <c r="E30" s="24"/>
      <c r="F30" s="24"/>
      <c r="G30" s="24"/>
      <c r="H30" s="24"/>
      <c r="I30" s="24"/>
      <c r="J30" s="24"/>
      <c r="K30" s="24"/>
      <c r="L30" s="24"/>
      <c r="M30" s="24"/>
      <c r="N30" s="24"/>
      <c r="O30" s="22" t="str">
        <f aca="false">IF(A30="","",SUM(C30:N30))</f>
        <v/>
      </c>
    </row>
    <row r="31" customFormat="false" ht="15" hidden="false" customHeight="true" outlineLevel="0" collapsed="false">
      <c r="A31" s="23"/>
      <c r="B31" s="23"/>
      <c r="C31" s="24"/>
      <c r="D31" s="24"/>
      <c r="E31" s="24"/>
      <c r="F31" s="24"/>
      <c r="G31" s="24"/>
      <c r="H31" s="24"/>
      <c r="I31" s="24"/>
      <c r="J31" s="24"/>
      <c r="K31" s="24"/>
      <c r="L31" s="24"/>
      <c r="M31" s="24"/>
      <c r="N31" s="24"/>
      <c r="O31" s="22" t="str">
        <f aca="false">IF(A31="","",SUM(C31:N31))</f>
        <v/>
      </c>
    </row>
    <row r="32" customFormat="false" ht="15" hidden="false" customHeight="true" outlineLevel="0" collapsed="false">
      <c r="A32" s="23"/>
      <c r="B32" s="23"/>
      <c r="C32" s="24"/>
      <c r="D32" s="24"/>
      <c r="E32" s="24"/>
      <c r="F32" s="24"/>
      <c r="G32" s="24"/>
      <c r="H32" s="24"/>
      <c r="I32" s="24"/>
      <c r="J32" s="24"/>
      <c r="K32" s="24"/>
      <c r="L32" s="24"/>
      <c r="M32" s="24"/>
      <c r="N32" s="24"/>
      <c r="O32" s="22" t="str">
        <f aca="false">IF(A32="","",SUM(C32:N32))</f>
        <v/>
      </c>
    </row>
    <row r="33" customFormat="false" ht="15" hidden="false" customHeight="true" outlineLevel="0" collapsed="false">
      <c r="A33" s="23"/>
      <c r="B33" s="23"/>
      <c r="C33" s="24"/>
      <c r="D33" s="24"/>
      <c r="E33" s="24"/>
      <c r="F33" s="24"/>
      <c r="G33" s="24"/>
      <c r="H33" s="24"/>
      <c r="I33" s="24"/>
      <c r="J33" s="24"/>
      <c r="K33" s="24"/>
      <c r="L33" s="24"/>
      <c r="M33" s="24"/>
      <c r="N33" s="24"/>
      <c r="O33" s="22" t="str">
        <f aca="false">IF(A33="","",SUM(C33:N33))</f>
        <v/>
      </c>
    </row>
    <row r="34" customFormat="false" ht="15" hidden="false" customHeight="true" outlineLevel="0" collapsed="false">
      <c r="A34" s="23"/>
      <c r="B34" s="23"/>
      <c r="C34" s="24"/>
      <c r="D34" s="24"/>
      <c r="E34" s="24"/>
      <c r="F34" s="24"/>
      <c r="G34" s="24"/>
      <c r="H34" s="24"/>
      <c r="I34" s="24"/>
      <c r="J34" s="24"/>
      <c r="K34" s="24"/>
      <c r="L34" s="24"/>
      <c r="M34" s="24"/>
      <c r="N34" s="24"/>
      <c r="O34" s="22" t="str">
        <f aca="false">IF(A34="","",SUM(C34:N34))</f>
        <v/>
      </c>
    </row>
    <row r="35" customFormat="false" ht="15" hidden="false" customHeight="true" outlineLevel="0" collapsed="false">
      <c r="A35" s="23"/>
      <c r="B35" s="23"/>
      <c r="C35" s="24"/>
      <c r="D35" s="24"/>
      <c r="E35" s="24"/>
      <c r="F35" s="24"/>
      <c r="G35" s="24"/>
      <c r="H35" s="24"/>
      <c r="I35" s="24"/>
      <c r="J35" s="24"/>
      <c r="K35" s="24"/>
      <c r="L35" s="24"/>
      <c r="M35" s="24"/>
      <c r="N35" s="24"/>
      <c r="O35" s="22" t="str">
        <f aca="false">IF(A35="","",SUM(C35:N35))</f>
        <v/>
      </c>
    </row>
    <row r="36" customFormat="false" ht="15" hidden="false" customHeight="true" outlineLevel="0" collapsed="false">
      <c r="A36" s="23"/>
      <c r="B36" s="23"/>
      <c r="C36" s="24"/>
      <c r="D36" s="24"/>
      <c r="E36" s="24"/>
      <c r="F36" s="24"/>
      <c r="G36" s="24"/>
      <c r="H36" s="24"/>
      <c r="I36" s="24"/>
      <c r="J36" s="24"/>
      <c r="K36" s="24"/>
      <c r="L36" s="24"/>
      <c r="M36" s="24"/>
      <c r="N36" s="24"/>
      <c r="O36" s="22" t="str">
        <f aca="false">IF(A36="","",SUM(C36:N36))</f>
        <v/>
      </c>
    </row>
    <row r="37" customFormat="false" ht="15" hidden="false" customHeight="true" outlineLevel="0" collapsed="false">
      <c r="A37" s="23"/>
      <c r="B37" s="23"/>
      <c r="C37" s="24"/>
      <c r="D37" s="24"/>
      <c r="E37" s="24"/>
      <c r="F37" s="24"/>
      <c r="G37" s="24"/>
      <c r="H37" s="24"/>
      <c r="I37" s="24"/>
      <c r="J37" s="24"/>
      <c r="K37" s="24"/>
      <c r="L37" s="24"/>
      <c r="M37" s="24"/>
      <c r="N37" s="24"/>
      <c r="O37" s="22" t="str">
        <f aca="false">IF(A37="","",SUM(C37:N37))</f>
        <v/>
      </c>
    </row>
    <row r="38" customFormat="false" ht="15" hidden="false" customHeight="true" outlineLevel="0" collapsed="false">
      <c r="A38" s="23"/>
      <c r="B38" s="23"/>
      <c r="C38" s="24"/>
      <c r="D38" s="24"/>
      <c r="E38" s="24"/>
      <c r="F38" s="24"/>
      <c r="G38" s="24"/>
      <c r="H38" s="24"/>
      <c r="I38" s="24"/>
      <c r="J38" s="24"/>
      <c r="K38" s="24"/>
      <c r="L38" s="24"/>
      <c r="M38" s="24"/>
      <c r="N38" s="24"/>
      <c r="O38" s="22" t="str">
        <f aca="false">IF(A38="","",SUM(C38:N38))</f>
        <v/>
      </c>
    </row>
    <row r="39" customFormat="false" ht="15" hidden="false" customHeight="true" outlineLevel="0" collapsed="false">
      <c r="A39" s="23"/>
      <c r="B39" s="23"/>
      <c r="C39" s="24"/>
      <c r="D39" s="24"/>
      <c r="E39" s="24"/>
      <c r="F39" s="24"/>
      <c r="G39" s="24"/>
      <c r="H39" s="24"/>
      <c r="I39" s="24"/>
      <c r="J39" s="24"/>
      <c r="K39" s="24"/>
      <c r="L39" s="24"/>
      <c r="M39" s="24"/>
      <c r="N39" s="24"/>
      <c r="O39" s="22" t="str">
        <f aca="false">IF(A39="","",SUM(C39:N39))</f>
        <v/>
      </c>
    </row>
    <row r="40" customFormat="false" ht="15" hidden="false" customHeight="true" outlineLevel="0" collapsed="false">
      <c r="A40" s="23"/>
      <c r="B40" s="23"/>
      <c r="C40" s="24"/>
      <c r="D40" s="24"/>
      <c r="E40" s="24"/>
      <c r="F40" s="24"/>
      <c r="G40" s="24"/>
      <c r="H40" s="24"/>
      <c r="I40" s="24"/>
      <c r="J40" s="24"/>
      <c r="K40" s="24"/>
      <c r="L40" s="24"/>
      <c r="M40" s="24"/>
      <c r="N40" s="24"/>
      <c r="O40" s="22" t="str">
        <f aca="false">IF(A40="","",SUM(C40:N40))</f>
        <v/>
      </c>
    </row>
    <row r="41" customFormat="false" ht="15" hidden="false" customHeight="true" outlineLevel="0" collapsed="false">
      <c r="A41" s="23"/>
      <c r="B41" s="23"/>
      <c r="C41" s="24"/>
      <c r="D41" s="24"/>
      <c r="E41" s="24"/>
      <c r="F41" s="24"/>
      <c r="G41" s="24"/>
      <c r="H41" s="24"/>
      <c r="I41" s="24"/>
      <c r="J41" s="24"/>
      <c r="K41" s="24"/>
      <c r="L41" s="24"/>
      <c r="M41" s="24"/>
      <c r="N41" s="24"/>
      <c r="O41" s="22" t="str">
        <f aca="false">IF(A41="","",SUM(C41:N41))</f>
        <v/>
      </c>
    </row>
    <row r="42" customFormat="false" ht="15" hidden="false" customHeight="true" outlineLevel="0" collapsed="false">
      <c r="A42" s="23"/>
      <c r="B42" s="23"/>
      <c r="C42" s="24"/>
      <c r="D42" s="24"/>
      <c r="E42" s="24"/>
      <c r="F42" s="24"/>
      <c r="G42" s="24"/>
      <c r="H42" s="24"/>
      <c r="I42" s="24"/>
      <c r="J42" s="24"/>
      <c r="K42" s="24"/>
      <c r="L42" s="24"/>
      <c r="M42" s="24"/>
      <c r="N42" s="24"/>
      <c r="O42" s="22" t="str">
        <f aca="false">IF(A42="","",SUM(C42:N42))</f>
        <v/>
      </c>
    </row>
    <row r="43" customFormat="false" ht="15" hidden="false" customHeight="true" outlineLevel="0" collapsed="false">
      <c r="A43" s="23"/>
      <c r="B43" s="23"/>
      <c r="C43" s="24"/>
      <c r="D43" s="24"/>
      <c r="E43" s="24"/>
      <c r="F43" s="24"/>
      <c r="G43" s="24"/>
      <c r="H43" s="24"/>
      <c r="I43" s="24"/>
      <c r="J43" s="24"/>
      <c r="K43" s="24"/>
      <c r="L43" s="24"/>
      <c r="M43" s="24"/>
      <c r="N43" s="24"/>
      <c r="O43" s="22" t="str">
        <f aca="false">IF(A43="","",SUM(C43:N43))</f>
        <v/>
      </c>
    </row>
    <row r="44" customFormat="false" ht="15" hidden="false" customHeight="true" outlineLevel="0" collapsed="false">
      <c r="A44" s="23"/>
      <c r="B44" s="23"/>
      <c r="C44" s="24"/>
      <c r="D44" s="24"/>
      <c r="E44" s="24"/>
      <c r="F44" s="24"/>
      <c r="G44" s="24"/>
      <c r="H44" s="24"/>
      <c r="I44" s="24"/>
      <c r="J44" s="24"/>
      <c r="K44" s="24"/>
      <c r="L44" s="24"/>
      <c r="M44" s="24"/>
      <c r="N44" s="24"/>
      <c r="O44" s="22" t="str">
        <f aca="false">IF(A44="","",SUM(C44:N44))</f>
        <v/>
      </c>
    </row>
    <row r="45" customFormat="false" ht="15" hidden="false" customHeight="true" outlineLevel="0" collapsed="false">
      <c r="A45" s="23"/>
      <c r="B45" s="23"/>
      <c r="C45" s="24"/>
      <c r="D45" s="24"/>
      <c r="E45" s="24"/>
      <c r="F45" s="24"/>
      <c r="G45" s="24"/>
      <c r="H45" s="24"/>
      <c r="I45" s="24"/>
      <c r="J45" s="24"/>
      <c r="K45" s="24"/>
      <c r="L45" s="24"/>
      <c r="M45" s="24"/>
      <c r="N45" s="24"/>
      <c r="O45" s="22" t="str">
        <f aca="false">IF(A45="","",SUM(C45:N45))</f>
        <v/>
      </c>
    </row>
    <row r="46" customFormat="false" ht="15" hidden="false" customHeight="true" outlineLevel="0" collapsed="false">
      <c r="A46" s="23"/>
      <c r="B46" s="23"/>
      <c r="C46" s="24"/>
      <c r="D46" s="24"/>
      <c r="E46" s="24"/>
      <c r="F46" s="24"/>
      <c r="G46" s="24"/>
      <c r="H46" s="24"/>
      <c r="I46" s="24"/>
      <c r="J46" s="24"/>
      <c r="K46" s="24"/>
      <c r="L46" s="24"/>
      <c r="M46" s="24"/>
      <c r="N46" s="24"/>
      <c r="O46" s="22" t="str">
        <f aca="false">IF(A46="","",SUM(C46:N46))</f>
        <v/>
      </c>
    </row>
    <row r="47" customFormat="false" ht="15" hidden="false" customHeight="true" outlineLevel="0" collapsed="false">
      <c r="A47" s="23"/>
      <c r="B47" s="23"/>
      <c r="C47" s="24"/>
      <c r="D47" s="24"/>
      <c r="E47" s="24"/>
      <c r="F47" s="24"/>
      <c r="G47" s="24"/>
      <c r="H47" s="24"/>
      <c r="I47" s="24"/>
      <c r="J47" s="24"/>
      <c r="K47" s="24"/>
      <c r="L47" s="24"/>
      <c r="M47" s="24"/>
      <c r="N47" s="24"/>
      <c r="O47" s="22" t="str">
        <f aca="false">IF(A47="","",SUM(C47:N47))</f>
        <v/>
      </c>
    </row>
    <row r="48" customFormat="false" ht="15" hidden="false" customHeight="true" outlineLevel="0" collapsed="false">
      <c r="A48" s="23"/>
      <c r="B48" s="23"/>
      <c r="C48" s="24"/>
      <c r="D48" s="24"/>
      <c r="E48" s="24"/>
      <c r="F48" s="24"/>
      <c r="G48" s="24"/>
      <c r="H48" s="24"/>
      <c r="I48" s="24"/>
      <c r="J48" s="24"/>
      <c r="K48" s="24"/>
      <c r="L48" s="24"/>
      <c r="M48" s="24"/>
      <c r="N48" s="24"/>
      <c r="O48" s="22" t="str">
        <f aca="false">IF(A48="","",SUM(C48:N48))</f>
        <v/>
      </c>
    </row>
    <row r="49" customFormat="false" ht="15" hidden="false" customHeight="true" outlineLevel="0" collapsed="false">
      <c r="A49" s="23"/>
      <c r="B49" s="23"/>
      <c r="C49" s="24"/>
      <c r="D49" s="24"/>
      <c r="E49" s="24"/>
      <c r="F49" s="24"/>
      <c r="G49" s="24"/>
      <c r="H49" s="24"/>
      <c r="I49" s="24"/>
      <c r="J49" s="24"/>
      <c r="K49" s="24"/>
      <c r="L49" s="24"/>
      <c r="M49" s="24"/>
      <c r="N49" s="24"/>
      <c r="O49" s="22" t="str">
        <f aca="false">IF(A49="","",SUM(C49:N49))</f>
        <v/>
      </c>
    </row>
    <row r="50" customFormat="false" ht="15" hidden="false" customHeight="true" outlineLevel="0" collapsed="false">
      <c r="A50" s="23"/>
      <c r="B50" s="23"/>
      <c r="C50" s="24"/>
      <c r="D50" s="24"/>
      <c r="E50" s="24"/>
      <c r="F50" s="24"/>
      <c r="G50" s="24"/>
      <c r="H50" s="24"/>
      <c r="I50" s="24"/>
      <c r="J50" s="24"/>
      <c r="K50" s="24"/>
      <c r="L50" s="24"/>
      <c r="M50" s="24"/>
      <c r="N50" s="24"/>
      <c r="O50" s="22" t="str">
        <f aca="false">IF(A50="","",SUM(C50:N50))</f>
        <v/>
      </c>
    </row>
    <row r="51" customFormat="false" ht="15" hidden="false" customHeight="true" outlineLevel="0" collapsed="false">
      <c r="A51" s="23"/>
      <c r="B51" s="23"/>
      <c r="C51" s="24"/>
      <c r="D51" s="24"/>
      <c r="E51" s="24"/>
      <c r="F51" s="24"/>
      <c r="G51" s="24"/>
      <c r="H51" s="24"/>
      <c r="I51" s="24"/>
      <c r="J51" s="24"/>
      <c r="K51" s="24"/>
      <c r="L51" s="24"/>
      <c r="M51" s="24"/>
      <c r="N51" s="24"/>
      <c r="O51" s="22" t="str">
        <f aca="false">IF(A51="","",SUM(C51:N51))</f>
        <v/>
      </c>
    </row>
    <row r="52" customFormat="false" ht="15" hidden="false" customHeight="true" outlineLevel="0" collapsed="false">
      <c r="A52" s="23"/>
      <c r="B52" s="23"/>
      <c r="C52" s="24"/>
      <c r="D52" s="24"/>
      <c r="E52" s="24"/>
      <c r="F52" s="24"/>
      <c r="G52" s="24"/>
      <c r="H52" s="24"/>
      <c r="I52" s="24"/>
      <c r="J52" s="24"/>
      <c r="K52" s="24"/>
      <c r="L52" s="24"/>
      <c r="M52" s="24"/>
      <c r="N52" s="24"/>
      <c r="O52" s="22" t="str">
        <f aca="false">IF(A52="","",SUM(C52:N52))</f>
        <v/>
      </c>
    </row>
    <row r="53" customFormat="false" ht="15" hidden="false" customHeight="true" outlineLevel="0" collapsed="false">
      <c r="A53" s="23"/>
      <c r="B53" s="23"/>
      <c r="C53" s="24"/>
      <c r="D53" s="24"/>
      <c r="E53" s="24"/>
      <c r="F53" s="24"/>
      <c r="G53" s="24"/>
      <c r="H53" s="24"/>
      <c r="I53" s="24"/>
      <c r="J53" s="24"/>
      <c r="K53" s="24"/>
      <c r="L53" s="24"/>
      <c r="M53" s="24"/>
      <c r="N53" s="24"/>
      <c r="O53" s="22" t="str">
        <f aca="false">IF(A53="","",SUM(C53:N53))</f>
        <v/>
      </c>
    </row>
    <row r="54" customFormat="false" ht="15" hidden="false" customHeight="true" outlineLevel="0" collapsed="false">
      <c r="A54" s="23"/>
      <c r="B54" s="23"/>
      <c r="C54" s="24"/>
      <c r="D54" s="24"/>
      <c r="E54" s="24"/>
      <c r="F54" s="24"/>
      <c r="G54" s="24"/>
      <c r="H54" s="24"/>
      <c r="I54" s="24"/>
      <c r="J54" s="24"/>
      <c r="K54" s="24"/>
      <c r="L54" s="24"/>
      <c r="M54" s="24"/>
      <c r="N54" s="24"/>
      <c r="O54" s="22" t="str">
        <f aca="false">IF(A54="","",SUM(C54:N54))</f>
        <v/>
      </c>
    </row>
    <row r="55" customFormat="false" ht="15" hidden="false" customHeight="true" outlineLevel="0" collapsed="false">
      <c r="A55" s="23"/>
      <c r="B55" s="23"/>
      <c r="C55" s="24"/>
      <c r="D55" s="24"/>
      <c r="E55" s="24"/>
      <c r="F55" s="24"/>
      <c r="G55" s="24"/>
      <c r="H55" s="24"/>
      <c r="I55" s="24"/>
      <c r="J55" s="24"/>
      <c r="K55" s="24"/>
      <c r="L55" s="24"/>
      <c r="M55" s="24"/>
      <c r="N55" s="24"/>
      <c r="O55" s="22" t="str">
        <f aca="false">IF(A55="","",SUM(C55:N55))</f>
        <v/>
      </c>
    </row>
    <row r="56" customFormat="false" ht="15" hidden="false" customHeight="true" outlineLevel="0" collapsed="false">
      <c r="A56" s="23"/>
      <c r="B56" s="23"/>
      <c r="C56" s="24"/>
      <c r="D56" s="24"/>
      <c r="E56" s="24"/>
      <c r="F56" s="24"/>
      <c r="G56" s="24"/>
      <c r="H56" s="24"/>
      <c r="I56" s="24"/>
      <c r="J56" s="24"/>
      <c r="K56" s="24"/>
      <c r="L56" s="24"/>
      <c r="M56" s="24"/>
      <c r="N56" s="24"/>
      <c r="O56" s="22" t="str">
        <f aca="false">IF(A56="","",SUM(C56:N56))</f>
        <v/>
      </c>
    </row>
    <row r="57" customFormat="false" ht="15" hidden="false" customHeight="true" outlineLevel="0" collapsed="false">
      <c r="A57" s="23"/>
      <c r="B57" s="23"/>
      <c r="C57" s="24"/>
      <c r="D57" s="24"/>
      <c r="E57" s="24"/>
      <c r="F57" s="24"/>
      <c r="G57" s="24"/>
      <c r="H57" s="24"/>
      <c r="I57" s="24"/>
      <c r="J57" s="24"/>
      <c r="K57" s="24"/>
      <c r="L57" s="24"/>
      <c r="M57" s="24"/>
      <c r="N57" s="24"/>
      <c r="O57" s="22" t="str">
        <f aca="false">IF(A57="","",SUM(C57:N57))</f>
        <v/>
      </c>
    </row>
    <row r="58" customFormat="false" ht="15" hidden="false" customHeight="true" outlineLevel="0" collapsed="false">
      <c r="A58" s="23"/>
      <c r="B58" s="23"/>
      <c r="C58" s="24"/>
      <c r="D58" s="24"/>
      <c r="E58" s="24"/>
      <c r="F58" s="24"/>
      <c r="G58" s="24"/>
      <c r="H58" s="24"/>
      <c r="I58" s="24"/>
      <c r="J58" s="24"/>
      <c r="K58" s="24"/>
      <c r="L58" s="24"/>
      <c r="M58" s="24"/>
      <c r="N58" s="24"/>
      <c r="O58" s="22" t="str">
        <f aca="false">IF(A58="","",SUM(C58:N58))</f>
        <v/>
      </c>
    </row>
    <row r="59" customFormat="false" ht="15" hidden="false" customHeight="true" outlineLevel="0" collapsed="false">
      <c r="A59" s="23"/>
      <c r="B59" s="23"/>
      <c r="C59" s="24"/>
      <c r="D59" s="24"/>
      <c r="E59" s="24"/>
      <c r="F59" s="24"/>
      <c r="G59" s="24"/>
      <c r="H59" s="24"/>
      <c r="I59" s="24"/>
      <c r="J59" s="24"/>
      <c r="K59" s="24"/>
      <c r="L59" s="24"/>
      <c r="M59" s="24"/>
      <c r="N59" s="24"/>
      <c r="O59" s="22" t="str">
        <f aca="false">IF(A59="","",SUM(C59:N59))</f>
        <v/>
      </c>
    </row>
    <row r="60" customFormat="false" ht="15" hidden="false" customHeight="true" outlineLevel="0" collapsed="false">
      <c r="A60" s="23"/>
      <c r="B60" s="23"/>
      <c r="C60" s="24"/>
      <c r="D60" s="24"/>
      <c r="E60" s="24"/>
      <c r="F60" s="24"/>
      <c r="G60" s="24"/>
      <c r="H60" s="24"/>
      <c r="I60" s="24"/>
      <c r="J60" s="24"/>
      <c r="K60" s="24"/>
      <c r="L60" s="24"/>
      <c r="M60" s="24"/>
      <c r="N60" s="24"/>
      <c r="O60" s="22" t="str">
        <f aca="false">IF(A60="","",SUM(C60:N60))</f>
        <v/>
      </c>
    </row>
    <row r="61" customFormat="false" ht="15" hidden="false" customHeight="true" outlineLevel="0" collapsed="false">
      <c r="A61" s="23"/>
      <c r="B61" s="23"/>
      <c r="C61" s="24"/>
      <c r="D61" s="24"/>
      <c r="E61" s="24"/>
      <c r="F61" s="24"/>
      <c r="G61" s="24"/>
      <c r="H61" s="24"/>
      <c r="I61" s="24"/>
      <c r="J61" s="24"/>
      <c r="K61" s="24"/>
      <c r="L61" s="24"/>
      <c r="M61" s="24"/>
      <c r="N61" s="24"/>
      <c r="O61" s="22" t="str">
        <f aca="false">IF(A61="","",SUM(C61:N61))</f>
        <v/>
      </c>
    </row>
    <row r="62" customFormat="false" ht="15" hidden="false" customHeight="true" outlineLevel="0" collapsed="false">
      <c r="A62" s="23"/>
      <c r="B62" s="23"/>
      <c r="C62" s="24"/>
      <c r="D62" s="24"/>
      <c r="E62" s="24"/>
      <c r="F62" s="24"/>
      <c r="G62" s="24"/>
      <c r="H62" s="24"/>
      <c r="I62" s="24"/>
      <c r="J62" s="24"/>
      <c r="K62" s="24"/>
      <c r="L62" s="24"/>
      <c r="M62" s="24"/>
      <c r="N62" s="24"/>
      <c r="O62" s="22" t="str">
        <f aca="false">IF(A62="","",SUM(C62:N62))</f>
        <v/>
      </c>
    </row>
    <row r="63" customFormat="false" ht="15" hidden="false" customHeight="true" outlineLevel="0" collapsed="false">
      <c r="A63" s="23"/>
      <c r="B63" s="23"/>
      <c r="C63" s="24"/>
      <c r="D63" s="24"/>
      <c r="E63" s="24"/>
      <c r="F63" s="24"/>
      <c r="G63" s="24"/>
      <c r="H63" s="24"/>
      <c r="I63" s="24"/>
      <c r="J63" s="24"/>
      <c r="K63" s="24"/>
      <c r="L63" s="24"/>
      <c r="M63" s="24"/>
      <c r="N63" s="24"/>
      <c r="O63" s="22" t="str">
        <f aca="false">IF(A63="","",SUM(C63:N63))</f>
        <v/>
      </c>
    </row>
    <row r="64" customFormat="false" ht="15" hidden="false" customHeight="true" outlineLevel="0" collapsed="false">
      <c r="A64" s="23"/>
      <c r="B64" s="23"/>
      <c r="C64" s="24"/>
      <c r="D64" s="24"/>
      <c r="E64" s="24"/>
      <c r="F64" s="24"/>
      <c r="G64" s="24"/>
      <c r="H64" s="24"/>
      <c r="I64" s="24"/>
      <c r="J64" s="24"/>
      <c r="K64" s="24"/>
      <c r="L64" s="24"/>
      <c r="M64" s="24"/>
      <c r="N64" s="24"/>
      <c r="O64" s="22" t="str">
        <f aca="false">IF(A64="","",SUM(C64:N64))</f>
        <v/>
      </c>
    </row>
    <row r="65" customFormat="false" ht="15" hidden="false" customHeight="true" outlineLevel="0" collapsed="false">
      <c r="A65" s="23"/>
      <c r="B65" s="23"/>
      <c r="C65" s="24"/>
      <c r="D65" s="24"/>
      <c r="E65" s="24"/>
      <c r="F65" s="24"/>
      <c r="G65" s="24"/>
      <c r="H65" s="24"/>
      <c r="I65" s="24"/>
      <c r="J65" s="24"/>
      <c r="K65" s="24"/>
      <c r="L65" s="24"/>
      <c r="M65" s="24"/>
      <c r="N65" s="24"/>
      <c r="O65" s="22" t="str">
        <f aca="false">IF(A65="","",SUM(C65:N65))</f>
        <v/>
      </c>
    </row>
    <row r="67" customFormat="false" ht="15" hidden="false" customHeight="true" outlineLevel="0" collapsed="false">
      <c r="A67" s="4" t="s">
        <v>83</v>
      </c>
      <c r="C67" s="25" t="n">
        <f aca="false">SUMIFS(C$6:C$65,$B$6:$B$65,"Income")</f>
        <v>2720000</v>
      </c>
      <c r="D67" s="25" t="n">
        <f aca="false">SUMIFS(D$6:D$65,$B$6:$B$65,"Income")</f>
        <v>2770000</v>
      </c>
      <c r="E67" s="25" t="n">
        <f aca="false">SUMIFS(E$6:E$65,$B$6:$B$65,"Income")</f>
        <v>2820000</v>
      </c>
      <c r="F67" s="25" t="n">
        <f aca="false">SUMIFS(F$6:F$65,$B$6:$B$65,"Income")</f>
        <v>2870000</v>
      </c>
      <c r="G67" s="25" t="n">
        <f aca="false">SUMIFS(G$6:G$65,$B$6:$B$65,"Income")</f>
        <v>2920000</v>
      </c>
      <c r="H67" s="25" t="n">
        <f aca="false">SUMIFS(H$6:H$65,$B$6:$B$65,"Income")</f>
        <v>3220000</v>
      </c>
      <c r="I67" s="25" t="n">
        <f aca="false">SUMIFS(I$6:I$65,$B$6:$B$65,"Income")</f>
        <v>3740000</v>
      </c>
      <c r="J67" s="25" t="n">
        <f aca="false">SUMIFS(J$6:J$65,$B$6:$B$65,"Income")</f>
        <v>3440000</v>
      </c>
      <c r="K67" s="25" t="n">
        <f aca="false">SUMIFS(K$6:K$65,$B$6:$B$65,"Income")</f>
        <v>3140000</v>
      </c>
      <c r="L67" s="25" t="n">
        <f aca="false">SUMIFS(L$6:L$65,$B$6:$B$65,"Income")</f>
        <v>3040000</v>
      </c>
      <c r="M67" s="25" t="n">
        <f aca="false">SUMIFS(M$6:M$65,$B$6:$B$65,"Income")</f>
        <v>2990000</v>
      </c>
      <c r="N67" s="25" t="n">
        <f aca="false">SUMIFS(N$6:N$65,$B$6:$B$65,"Income")</f>
        <v>3540000</v>
      </c>
      <c r="O67" s="25" t="n">
        <f aca="false">SUMIFS(O$6:O$65,$B$6:$B$65,"Income")</f>
        <v>37210000</v>
      </c>
    </row>
    <row r="68" customFormat="false" ht="15" hidden="false" customHeight="true" outlineLevel="0" collapsed="false">
      <c r="A68" s="4" t="s">
        <v>84</v>
      </c>
      <c r="C68" s="25" t="n">
        <f aca="false">SUMIFS(C$6:C$65,$B$6:$B$65,"Expense")</f>
        <v>2320000</v>
      </c>
      <c r="D68" s="25" t="n">
        <f aca="false">SUMIFS(D$6:D$65,$B$6:$B$65,"Expense")</f>
        <v>2363000</v>
      </c>
      <c r="E68" s="25" t="n">
        <f aca="false">SUMIFS(E$6:E$65,$B$6:$B$65,"Expense")</f>
        <v>2395000</v>
      </c>
      <c r="F68" s="25" t="n">
        <f aca="false">SUMIFS(F$6:F$65,$B$6:$B$65,"Expense")</f>
        <v>2412000</v>
      </c>
      <c r="G68" s="25" t="n">
        <f aca="false">SUMIFS(G$6:G$65,$B$6:$B$65,"Expense")</f>
        <v>2455000</v>
      </c>
      <c r="H68" s="25" t="n">
        <f aca="false">SUMIFS(H$6:H$65,$B$6:$B$65,"Expense")</f>
        <v>2655000</v>
      </c>
      <c r="I68" s="25" t="n">
        <f aca="false">SUMIFS(I$6:I$65,$B$6:$B$65,"Expense")</f>
        <v>2995000</v>
      </c>
      <c r="J68" s="25" t="n">
        <f aca="false">SUMIFS(J$6:J$65,$B$6:$B$65,"Expense")</f>
        <v>2765000</v>
      </c>
      <c r="K68" s="25" t="n">
        <f aca="false">SUMIFS(K$6:K$65,$B$6:$B$65,"Expense")</f>
        <v>2570000</v>
      </c>
      <c r="L68" s="25" t="n">
        <f aca="false">SUMIFS(L$6:L$65,$B$6:$B$65,"Expense")</f>
        <v>2520000</v>
      </c>
      <c r="M68" s="25" t="n">
        <f aca="false">SUMIFS(M$6:M$65,$B$6:$B$65,"Expense")</f>
        <v>2498000</v>
      </c>
      <c r="N68" s="25" t="n">
        <f aca="false">SUMIFS(N$6:N$65,$B$6:$B$65,"Expense")</f>
        <v>2880000</v>
      </c>
      <c r="O68" s="25" t="n">
        <f aca="false">SUMIFS(O$6:O$65,$B$6:$B$65,"Expense")</f>
        <v>30828000</v>
      </c>
    </row>
    <row r="69" customFormat="false" ht="15" hidden="false" customHeight="true" outlineLevel="0" collapsed="false">
      <c r="A69" s="4" t="s">
        <v>85</v>
      </c>
      <c r="C69" s="26" t="n">
        <f aca="false">C67-C68</f>
        <v>400000</v>
      </c>
      <c r="D69" s="26" t="n">
        <f aca="false">D67-D68</f>
        <v>407000</v>
      </c>
      <c r="E69" s="26" t="n">
        <f aca="false">E67-E68</f>
        <v>425000</v>
      </c>
      <c r="F69" s="26" t="n">
        <f aca="false">F67-F68</f>
        <v>458000</v>
      </c>
      <c r="G69" s="26" t="n">
        <f aca="false">G67-G68</f>
        <v>465000</v>
      </c>
      <c r="H69" s="26" t="n">
        <f aca="false">H67-H68</f>
        <v>565000</v>
      </c>
      <c r="I69" s="26" t="n">
        <f aca="false">I67-I68</f>
        <v>745000</v>
      </c>
      <c r="J69" s="26" t="n">
        <f aca="false">J67-J68</f>
        <v>675000</v>
      </c>
      <c r="K69" s="26" t="n">
        <f aca="false">K67-K68</f>
        <v>570000</v>
      </c>
      <c r="L69" s="26" t="n">
        <f aca="false">L67-L68</f>
        <v>520000</v>
      </c>
      <c r="M69" s="26" t="n">
        <f aca="false">M67-M68</f>
        <v>492000</v>
      </c>
      <c r="N69" s="26" t="n">
        <f aca="false">N67-N68</f>
        <v>660000</v>
      </c>
      <c r="O69" s="26" t="n">
        <f aca="false">O67-O68</f>
        <v>6382000</v>
      </c>
    </row>
  </sheetData>
  <mergeCells count="2">
    <mergeCell ref="B3:F3"/>
    <mergeCell ref="H3:J3"/>
  </mergeCells>
  <dataValidations count="1">
    <dataValidation allowBlank="true" errorStyle="stop" operator="between" showDropDown="false" showErrorMessage="false" showInputMessage="false" sqref="B6:B65" type="list">
      <formula1>"Income,Expense"</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O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10"/>
    <col collapsed="false" customWidth="true" hidden="false" outlineLevel="0" max="14" min="3" style="1" width="11"/>
    <col collapsed="false" customWidth="true" hidden="false" outlineLevel="0" max="15" min="15" style="1" width="13"/>
  </cols>
  <sheetData>
    <row r="1" customFormat="false" ht="21.75" hidden="false" customHeight="true" outlineLevel="0" collapsed="false">
      <c r="A1" s="13" t="s">
        <v>86</v>
      </c>
      <c r="O1" s="14" t="s">
        <v>48</v>
      </c>
    </row>
    <row r="2" customFormat="false" ht="15" hidden="false" customHeight="true" outlineLevel="0" collapsed="false">
      <c r="A2" s="3" t="s">
        <v>87</v>
      </c>
    </row>
    <row r="5" customFormat="false" ht="24" hidden="false" customHeight="true" outlineLevel="0" collapsed="false">
      <c r="A5" s="18" t="s">
        <v>53</v>
      </c>
      <c r="B5" s="19" t="s">
        <v>54</v>
      </c>
      <c r="C5" s="19" t="s">
        <v>55</v>
      </c>
      <c r="D5" s="19" t="s">
        <v>56</v>
      </c>
      <c r="E5" s="19" t="s">
        <v>57</v>
      </c>
      <c r="F5" s="19" t="s">
        <v>58</v>
      </c>
      <c r="G5" s="19" t="s">
        <v>59</v>
      </c>
      <c r="H5" s="19" t="s">
        <v>60</v>
      </c>
      <c r="I5" s="19" t="s">
        <v>61</v>
      </c>
      <c r="J5" s="19" t="s">
        <v>62</v>
      </c>
      <c r="K5" s="19" t="s">
        <v>63</v>
      </c>
      <c r="L5" s="19" t="s">
        <v>64</v>
      </c>
      <c r="M5" s="19" t="s">
        <v>65</v>
      </c>
      <c r="N5" s="19" t="s">
        <v>66</v>
      </c>
      <c r="O5" s="19" t="s">
        <v>88</v>
      </c>
    </row>
    <row r="6" customFormat="false" ht="15" hidden="false" customHeight="true" outlineLevel="0" collapsed="false">
      <c r="A6" s="27" t="str">
        <f aca="false">IF(Budget!A6="","",Budget!A6)</f>
        <v>Sales – products</v>
      </c>
      <c r="B6" s="27" t="str">
        <f aca="false">IF(Budget!B6="","",Budget!B6)</f>
        <v>Income</v>
      </c>
      <c r="C6" s="21" t="n">
        <v>2496000</v>
      </c>
      <c r="D6" s="21" t="n">
        <v>2401000</v>
      </c>
      <c r="E6" s="21" t="n">
        <v>2650000</v>
      </c>
      <c r="F6" s="21" t="n">
        <v>2422500</v>
      </c>
      <c r="G6" s="21" t="n">
        <v>2652000</v>
      </c>
      <c r="H6" s="21" t="n">
        <v>3132000</v>
      </c>
      <c r="I6" s="24"/>
      <c r="J6" s="24"/>
      <c r="K6" s="24"/>
      <c r="L6" s="24"/>
      <c r="M6" s="24"/>
      <c r="N6" s="24"/>
      <c r="O6" s="22" t="n">
        <f aca="false">IF(A6="","",SUM(C6:N6))</f>
        <v>15753500</v>
      </c>
    </row>
    <row r="7" customFormat="false" ht="15" hidden="false" customHeight="true" outlineLevel="0" collapsed="false">
      <c r="A7" s="27" t="str">
        <f aca="false">IF(Budget!A7="","",Budget!A7)</f>
        <v>Sales – services / AMC</v>
      </c>
      <c r="B7" s="27" t="str">
        <f aca="false">IF(Budget!B7="","",Budget!B7)</f>
        <v>Income</v>
      </c>
      <c r="C7" s="21" t="n">
        <v>312000</v>
      </c>
      <c r="D7" s="21" t="n">
        <v>294000</v>
      </c>
      <c r="E7" s="21" t="n">
        <v>318000</v>
      </c>
      <c r="F7" s="21" t="n">
        <v>285000</v>
      </c>
      <c r="G7" s="21" t="n">
        <v>306000</v>
      </c>
      <c r="H7" s="21" t="n">
        <v>324000</v>
      </c>
      <c r="I7" s="24"/>
      <c r="J7" s="24"/>
      <c r="K7" s="24"/>
      <c r="L7" s="24"/>
      <c r="M7" s="24"/>
      <c r="N7" s="24"/>
      <c r="O7" s="22" t="n">
        <f aca="false">IF(A7="","",SUM(C7:N7))</f>
        <v>1839000</v>
      </c>
    </row>
    <row r="8" customFormat="false" ht="15" hidden="false" customHeight="true" outlineLevel="0" collapsed="false">
      <c r="A8" s="27" t="str">
        <f aca="false">IF(Budget!A8="","",Budget!A8)</f>
        <v>Other income</v>
      </c>
      <c r="B8" s="27" t="str">
        <f aca="false">IF(Budget!B8="","",Budget!B8)</f>
        <v>Income</v>
      </c>
      <c r="C8" s="21" t="n">
        <v>20800</v>
      </c>
      <c r="D8" s="21" t="n">
        <v>19600</v>
      </c>
      <c r="E8" s="21" t="n">
        <v>21200</v>
      </c>
      <c r="F8" s="21" t="n">
        <v>19000</v>
      </c>
      <c r="G8" s="21" t="n">
        <v>20400</v>
      </c>
      <c r="H8" s="21" t="n">
        <v>21600</v>
      </c>
      <c r="I8" s="24"/>
      <c r="J8" s="24"/>
      <c r="K8" s="24"/>
      <c r="L8" s="24"/>
      <c r="M8" s="24"/>
      <c r="N8" s="24"/>
      <c r="O8" s="22" t="n">
        <f aca="false">IF(A8="","",SUM(C8:N8))</f>
        <v>122600</v>
      </c>
    </row>
    <row r="9" customFormat="false" ht="15" hidden="false" customHeight="true" outlineLevel="0" collapsed="false">
      <c r="A9" s="27" t="str">
        <f aca="false">IF(Budget!A9="","",Budget!A9)</f>
        <v>Raw materials</v>
      </c>
      <c r="B9" s="27" t="str">
        <f aca="false">IF(Budget!B9="","",Budget!B9)</f>
        <v>Expense</v>
      </c>
      <c r="C9" s="21" t="n">
        <v>1359600</v>
      </c>
      <c r="D9" s="21" t="n">
        <v>1321000</v>
      </c>
      <c r="E9" s="21" t="n">
        <v>1347500</v>
      </c>
      <c r="F9" s="21" t="n">
        <v>1444100</v>
      </c>
      <c r="G9" s="21" t="n">
        <v>1401400</v>
      </c>
      <c r="H9" s="21" t="n">
        <v>1563100</v>
      </c>
      <c r="I9" s="24"/>
      <c r="J9" s="24"/>
      <c r="K9" s="24"/>
      <c r="L9" s="24"/>
      <c r="M9" s="24"/>
      <c r="N9" s="24"/>
      <c r="O9" s="22" t="n">
        <f aca="false">IF(A9="","",SUM(C9:N9))</f>
        <v>8436700</v>
      </c>
    </row>
    <row r="10" customFormat="false" ht="15" hidden="false" customHeight="true" outlineLevel="0" collapsed="false">
      <c r="A10" s="27" t="str">
        <f aca="false">IF(Budget!A10="","",Budget!A10)</f>
        <v>Salaries and wages</v>
      </c>
      <c r="B10" s="27" t="str">
        <f aca="false">IF(Budget!B10="","",Budget!B10)</f>
        <v>Expense</v>
      </c>
      <c r="C10" s="21" t="n">
        <v>509600</v>
      </c>
      <c r="D10" s="21" t="n">
        <v>509600</v>
      </c>
      <c r="E10" s="21" t="n">
        <v>535600</v>
      </c>
      <c r="F10" s="21" t="n">
        <v>509600</v>
      </c>
      <c r="G10" s="21" t="n">
        <v>509600</v>
      </c>
      <c r="H10" s="21" t="n">
        <v>535600</v>
      </c>
      <c r="I10" s="24"/>
      <c r="J10" s="24"/>
      <c r="K10" s="24"/>
      <c r="L10" s="24"/>
      <c r="M10" s="24"/>
      <c r="N10" s="24"/>
      <c r="O10" s="22" t="n">
        <f aca="false">IF(A10="","",SUM(C10:N10))</f>
        <v>3109600</v>
      </c>
    </row>
    <row r="11" customFormat="false" ht="15" hidden="false" customHeight="true" outlineLevel="0" collapsed="false">
      <c r="A11" s="27" t="str">
        <f aca="false">IF(Budget!A11="","",Budget!A11)</f>
        <v>Rent</v>
      </c>
      <c r="B11" s="27" t="str">
        <f aca="false">IF(Budget!B11="","",Budget!B11)</f>
        <v>Expense</v>
      </c>
      <c r="C11" s="21" t="n">
        <v>88200</v>
      </c>
      <c r="D11" s="21" t="n">
        <v>92700</v>
      </c>
      <c r="E11" s="21" t="n">
        <v>88200</v>
      </c>
      <c r="F11" s="21" t="n">
        <v>88200</v>
      </c>
      <c r="G11" s="21" t="n">
        <v>92700</v>
      </c>
      <c r="H11" s="21" t="n">
        <v>88200</v>
      </c>
      <c r="I11" s="24"/>
      <c r="J11" s="24"/>
      <c r="K11" s="24"/>
      <c r="L11" s="24"/>
      <c r="M11" s="24"/>
      <c r="N11" s="24"/>
      <c r="O11" s="22" t="n">
        <f aca="false">IF(A11="","",SUM(C11:N11))</f>
        <v>538200</v>
      </c>
    </row>
    <row r="12" customFormat="false" ht="15" hidden="false" customHeight="true" outlineLevel="0" collapsed="false">
      <c r="A12" s="27" t="str">
        <f aca="false">IF(Budget!A12="","",Budget!A12)</f>
        <v>Power and fuel</v>
      </c>
      <c r="B12" s="27" t="str">
        <f aca="false">IF(Budget!B12="","",Budget!B12)</f>
        <v>Expense</v>
      </c>
      <c r="C12" s="21" t="n">
        <v>113300</v>
      </c>
      <c r="D12" s="21" t="n">
        <v>122500</v>
      </c>
      <c r="E12" s="21" t="n">
        <v>127400</v>
      </c>
      <c r="F12" s="21" t="n">
        <v>123600</v>
      </c>
      <c r="G12" s="21" t="n">
        <v>112700</v>
      </c>
      <c r="H12" s="21" t="n">
        <v>107800</v>
      </c>
      <c r="I12" s="24"/>
      <c r="J12" s="24"/>
      <c r="K12" s="24"/>
      <c r="L12" s="24"/>
      <c r="M12" s="24"/>
      <c r="N12" s="24"/>
      <c r="O12" s="22" t="n">
        <f aca="false">IF(A12="","",SUM(C12:N12))</f>
        <v>707300</v>
      </c>
    </row>
    <row r="13" customFormat="false" ht="15" hidden="false" customHeight="true" outlineLevel="0" collapsed="false">
      <c r="A13" s="27" t="str">
        <f aca="false">IF(Budget!A13="","",Budget!A13)</f>
        <v>Repairs and maintenance</v>
      </c>
      <c r="B13" s="27" t="str">
        <f aca="false">IF(Budget!B13="","",Budget!B13)</f>
        <v>Expense</v>
      </c>
      <c r="C13" s="21" t="n">
        <v>34300</v>
      </c>
      <c r="D13" s="21" t="n">
        <v>34300</v>
      </c>
      <c r="E13" s="21" t="n">
        <v>36000</v>
      </c>
      <c r="F13" s="21" t="n">
        <v>34300</v>
      </c>
      <c r="G13" s="21" t="n">
        <v>34300</v>
      </c>
      <c r="H13" s="21" t="n">
        <v>36000</v>
      </c>
      <c r="I13" s="24"/>
      <c r="J13" s="24"/>
      <c r="K13" s="24"/>
      <c r="L13" s="24"/>
      <c r="M13" s="24"/>
      <c r="N13" s="24"/>
      <c r="O13" s="22" t="n">
        <f aca="false">IF(A13="","",SUM(C13:N13))</f>
        <v>209200</v>
      </c>
    </row>
    <row r="14" customFormat="false" ht="15" hidden="false" customHeight="true" outlineLevel="0" collapsed="false">
      <c r="A14" s="27" t="str">
        <f aca="false">IF(Budget!A14="","",Budget!A14)</f>
        <v>Marketing and advertising</v>
      </c>
      <c r="B14" s="27" t="str">
        <f aca="false">IF(Budget!B14="","",Budget!B14)</f>
        <v>Expense</v>
      </c>
      <c r="C14" s="21" t="n">
        <v>58800</v>
      </c>
      <c r="D14" s="21" t="n">
        <v>61800</v>
      </c>
      <c r="E14" s="21" t="n">
        <v>58800</v>
      </c>
      <c r="F14" s="21" t="n">
        <v>58800</v>
      </c>
      <c r="G14" s="21" t="n">
        <v>82400</v>
      </c>
      <c r="H14" s="21" t="n">
        <v>117600</v>
      </c>
      <c r="I14" s="24"/>
      <c r="J14" s="24"/>
      <c r="K14" s="24"/>
      <c r="L14" s="24"/>
      <c r="M14" s="24"/>
      <c r="N14" s="24"/>
      <c r="O14" s="22" t="n">
        <f aca="false">IF(A14="","",SUM(C14:N14))</f>
        <v>438200</v>
      </c>
    </row>
    <row r="15" customFormat="false" ht="15" hidden="false" customHeight="true" outlineLevel="0" collapsed="false">
      <c r="A15" s="27" t="str">
        <f aca="false">IF(Budget!A15="","",Budget!A15)</f>
        <v>Travel and conveyance</v>
      </c>
      <c r="B15" s="27" t="str">
        <f aca="false">IF(Budget!B15="","",Budget!B15)</f>
        <v>Expense</v>
      </c>
      <c r="C15" s="21" t="n">
        <v>46400</v>
      </c>
      <c r="D15" s="21" t="n">
        <v>44100</v>
      </c>
      <c r="E15" s="21" t="n">
        <v>44100</v>
      </c>
      <c r="F15" s="21" t="n">
        <v>46400</v>
      </c>
      <c r="G15" s="21" t="n">
        <v>44100</v>
      </c>
      <c r="H15" s="21" t="n">
        <v>44100</v>
      </c>
      <c r="I15" s="24"/>
      <c r="J15" s="24"/>
      <c r="K15" s="24"/>
      <c r="L15" s="24"/>
      <c r="M15" s="24"/>
      <c r="N15" s="24"/>
      <c r="O15" s="22" t="n">
        <f aca="false">IF(A15="","",SUM(C15:N15))</f>
        <v>269200</v>
      </c>
    </row>
    <row r="16" customFormat="false" ht="15" hidden="false" customHeight="true" outlineLevel="0" collapsed="false">
      <c r="A16" s="27" t="str">
        <f aca="false">IF(Budget!A16="","",Budget!A16)</f>
        <v>Professional fees</v>
      </c>
      <c r="B16" s="27" t="str">
        <f aca="false">IF(Budget!B16="","",Budget!B16)</f>
        <v>Expense</v>
      </c>
      <c r="C16" s="21" t="n">
        <v>39200</v>
      </c>
      <c r="D16" s="21" t="n">
        <v>39200</v>
      </c>
      <c r="E16" s="21" t="n">
        <v>41200</v>
      </c>
      <c r="F16" s="21" t="n">
        <v>39200</v>
      </c>
      <c r="G16" s="21" t="n">
        <v>39200</v>
      </c>
      <c r="H16" s="21" t="n">
        <v>41200</v>
      </c>
      <c r="I16" s="24"/>
      <c r="J16" s="24"/>
      <c r="K16" s="24"/>
      <c r="L16" s="24"/>
      <c r="M16" s="24"/>
      <c r="N16" s="24"/>
      <c r="O16" s="22" t="n">
        <f aca="false">IF(A16="","",SUM(C16:N16))</f>
        <v>239200</v>
      </c>
    </row>
    <row r="17" customFormat="false" ht="15" hidden="false" customHeight="true" outlineLevel="0" collapsed="false">
      <c r="A17" s="27" t="str">
        <f aca="false">IF(Budget!A17="","",Budget!A17)</f>
        <v>Interest on loans</v>
      </c>
      <c r="B17" s="27" t="str">
        <f aca="false">IF(Budget!B17="","",Budget!B17)</f>
        <v>Expense</v>
      </c>
      <c r="C17" s="21" t="n">
        <v>68600</v>
      </c>
      <c r="D17" s="21" t="n">
        <v>72100</v>
      </c>
      <c r="E17" s="21" t="n">
        <v>68600</v>
      </c>
      <c r="F17" s="21" t="n">
        <v>68600</v>
      </c>
      <c r="G17" s="21" t="n">
        <v>72100</v>
      </c>
      <c r="H17" s="21" t="n">
        <v>68600</v>
      </c>
      <c r="I17" s="24"/>
      <c r="J17" s="24"/>
      <c r="K17" s="24"/>
      <c r="L17" s="24"/>
      <c r="M17" s="24"/>
      <c r="N17" s="24"/>
      <c r="O17" s="22" t="n">
        <f aca="false">IF(A17="","",SUM(C17:N17))</f>
        <v>418600</v>
      </c>
    </row>
    <row r="18" customFormat="false" ht="15" hidden="false" customHeight="true" outlineLevel="0" collapsed="false">
      <c r="A18" s="27" t="str">
        <f aca="false">IF(Budget!A18="","",Budget!A18)</f>
        <v>Office and admin</v>
      </c>
      <c r="B18" s="27" t="str">
        <f aca="false">IF(Budget!B18="","",Budget!B18)</f>
        <v>Expense</v>
      </c>
      <c r="C18" s="21" t="n">
        <v>30900</v>
      </c>
      <c r="D18" s="21" t="n">
        <v>29400</v>
      </c>
      <c r="E18" s="21" t="n">
        <v>29400</v>
      </c>
      <c r="F18" s="21" t="n">
        <v>30900</v>
      </c>
      <c r="G18" s="21" t="n">
        <v>29400</v>
      </c>
      <c r="H18" s="21" t="n">
        <v>29400</v>
      </c>
      <c r="I18" s="24"/>
      <c r="J18" s="24"/>
      <c r="K18" s="24"/>
      <c r="L18" s="24"/>
      <c r="M18" s="24"/>
      <c r="N18" s="24"/>
      <c r="O18" s="22" t="n">
        <f aca="false">IF(A18="","",SUM(C18:N18))</f>
        <v>179400</v>
      </c>
    </row>
    <row r="19" customFormat="false" ht="15" hidden="false" customHeight="true" outlineLevel="0" collapsed="false">
      <c r="A19" s="27" t="str">
        <f aca="false">IF(Budget!A19="","",Budget!A19)</f>
        <v/>
      </c>
      <c r="B19" s="27" t="str">
        <f aca="false">IF(Budget!B19="","",Budget!B19)</f>
        <v/>
      </c>
      <c r="C19" s="24"/>
      <c r="D19" s="24"/>
      <c r="E19" s="24"/>
      <c r="F19" s="24"/>
      <c r="G19" s="24"/>
      <c r="H19" s="24"/>
      <c r="I19" s="24"/>
      <c r="J19" s="24"/>
      <c r="K19" s="24"/>
      <c r="L19" s="24"/>
      <c r="M19" s="24"/>
      <c r="N19" s="24"/>
      <c r="O19" s="22" t="str">
        <f aca="false">IF(A19="","",SUM(C19:N19))</f>
        <v/>
      </c>
    </row>
    <row r="20" customFormat="false" ht="15" hidden="false" customHeight="true" outlineLevel="0" collapsed="false">
      <c r="A20" s="27" t="str">
        <f aca="false">IF(Budget!A20="","",Budget!A20)</f>
        <v/>
      </c>
      <c r="B20" s="27" t="str">
        <f aca="false">IF(Budget!B20="","",Budget!B20)</f>
        <v/>
      </c>
      <c r="C20" s="24"/>
      <c r="D20" s="24"/>
      <c r="E20" s="24"/>
      <c r="F20" s="24"/>
      <c r="G20" s="24"/>
      <c r="H20" s="24"/>
      <c r="I20" s="24"/>
      <c r="J20" s="24"/>
      <c r="K20" s="24"/>
      <c r="L20" s="24"/>
      <c r="M20" s="24"/>
      <c r="N20" s="24"/>
      <c r="O20" s="22" t="str">
        <f aca="false">IF(A20="","",SUM(C20:N20))</f>
        <v/>
      </c>
    </row>
    <row r="21" customFormat="false" ht="15" hidden="false" customHeight="true" outlineLevel="0" collapsed="false">
      <c r="A21" s="27" t="str">
        <f aca="false">IF(Budget!A21="","",Budget!A21)</f>
        <v/>
      </c>
      <c r="B21" s="27" t="str">
        <f aca="false">IF(Budget!B21="","",Budget!B21)</f>
        <v/>
      </c>
      <c r="C21" s="24"/>
      <c r="D21" s="24"/>
      <c r="E21" s="24"/>
      <c r="F21" s="24"/>
      <c r="G21" s="24"/>
      <c r="H21" s="24"/>
      <c r="I21" s="24"/>
      <c r="J21" s="24"/>
      <c r="K21" s="24"/>
      <c r="L21" s="24"/>
      <c r="M21" s="24"/>
      <c r="N21" s="24"/>
      <c r="O21" s="22" t="str">
        <f aca="false">IF(A21="","",SUM(C21:N21))</f>
        <v/>
      </c>
    </row>
    <row r="22" customFormat="false" ht="15" hidden="false" customHeight="true" outlineLevel="0" collapsed="false">
      <c r="A22" s="27" t="str">
        <f aca="false">IF(Budget!A22="","",Budget!A22)</f>
        <v/>
      </c>
      <c r="B22" s="27" t="str">
        <f aca="false">IF(Budget!B22="","",Budget!B22)</f>
        <v/>
      </c>
      <c r="C22" s="24"/>
      <c r="D22" s="24"/>
      <c r="E22" s="24"/>
      <c r="F22" s="24"/>
      <c r="G22" s="24"/>
      <c r="H22" s="24"/>
      <c r="I22" s="24"/>
      <c r="J22" s="24"/>
      <c r="K22" s="24"/>
      <c r="L22" s="24"/>
      <c r="M22" s="24"/>
      <c r="N22" s="24"/>
      <c r="O22" s="22" t="str">
        <f aca="false">IF(A22="","",SUM(C22:N22))</f>
        <v/>
      </c>
    </row>
    <row r="23" customFormat="false" ht="15" hidden="false" customHeight="true" outlineLevel="0" collapsed="false">
      <c r="A23" s="27" t="str">
        <f aca="false">IF(Budget!A23="","",Budget!A23)</f>
        <v/>
      </c>
      <c r="B23" s="27" t="str">
        <f aca="false">IF(Budget!B23="","",Budget!B23)</f>
        <v/>
      </c>
      <c r="C23" s="24"/>
      <c r="D23" s="24"/>
      <c r="E23" s="24"/>
      <c r="F23" s="24"/>
      <c r="G23" s="24"/>
      <c r="H23" s="24"/>
      <c r="I23" s="24"/>
      <c r="J23" s="24"/>
      <c r="K23" s="24"/>
      <c r="L23" s="24"/>
      <c r="M23" s="24"/>
      <c r="N23" s="24"/>
      <c r="O23" s="22" t="str">
        <f aca="false">IF(A23="","",SUM(C23:N23))</f>
        <v/>
      </c>
    </row>
    <row r="24" customFormat="false" ht="15" hidden="false" customHeight="true" outlineLevel="0" collapsed="false">
      <c r="A24" s="27" t="str">
        <f aca="false">IF(Budget!A24="","",Budget!A24)</f>
        <v/>
      </c>
      <c r="B24" s="27" t="str">
        <f aca="false">IF(Budget!B24="","",Budget!B24)</f>
        <v/>
      </c>
      <c r="C24" s="24"/>
      <c r="D24" s="24"/>
      <c r="E24" s="24"/>
      <c r="F24" s="24"/>
      <c r="G24" s="24"/>
      <c r="H24" s="24"/>
      <c r="I24" s="24"/>
      <c r="J24" s="24"/>
      <c r="K24" s="24"/>
      <c r="L24" s="24"/>
      <c r="M24" s="24"/>
      <c r="N24" s="24"/>
      <c r="O24" s="22" t="str">
        <f aca="false">IF(A24="","",SUM(C24:N24))</f>
        <v/>
      </c>
    </row>
    <row r="25" customFormat="false" ht="15" hidden="false" customHeight="true" outlineLevel="0" collapsed="false">
      <c r="A25" s="27" t="str">
        <f aca="false">IF(Budget!A25="","",Budget!A25)</f>
        <v/>
      </c>
      <c r="B25" s="27" t="str">
        <f aca="false">IF(Budget!B25="","",Budget!B25)</f>
        <v/>
      </c>
      <c r="C25" s="24"/>
      <c r="D25" s="24"/>
      <c r="E25" s="24"/>
      <c r="F25" s="24"/>
      <c r="G25" s="24"/>
      <c r="H25" s="24"/>
      <c r="I25" s="24"/>
      <c r="J25" s="24"/>
      <c r="K25" s="24"/>
      <c r="L25" s="24"/>
      <c r="M25" s="24"/>
      <c r="N25" s="24"/>
      <c r="O25" s="22" t="str">
        <f aca="false">IF(A25="","",SUM(C25:N25))</f>
        <v/>
      </c>
    </row>
    <row r="26" customFormat="false" ht="15" hidden="false" customHeight="true" outlineLevel="0" collapsed="false">
      <c r="A26" s="27" t="str">
        <f aca="false">IF(Budget!A26="","",Budget!A26)</f>
        <v/>
      </c>
      <c r="B26" s="27" t="str">
        <f aca="false">IF(Budget!B26="","",Budget!B26)</f>
        <v/>
      </c>
      <c r="C26" s="24"/>
      <c r="D26" s="24"/>
      <c r="E26" s="24"/>
      <c r="F26" s="24"/>
      <c r="G26" s="24"/>
      <c r="H26" s="24"/>
      <c r="I26" s="24"/>
      <c r="J26" s="24"/>
      <c r="K26" s="24"/>
      <c r="L26" s="24"/>
      <c r="M26" s="24"/>
      <c r="N26" s="24"/>
      <c r="O26" s="22" t="str">
        <f aca="false">IF(A26="","",SUM(C26:N26))</f>
        <v/>
      </c>
    </row>
    <row r="27" customFormat="false" ht="15" hidden="false" customHeight="true" outlineLevel="0" collapsed="false">
      <c r="A27" s="27" t="str">
        <f aca="false">IF(Budget!A27="","",Budget!A27)</f>
        <v/>
      </c>
      <c r="B27" s="27" t="str">
        <f aca="false">IF(Budget!B27="","",Budget!B27)</f>
        <v/>
      </c>
      <c r="C27" s="24"/>
      <c r="D27" s="24"/>
      <c r="E27" s="24"/>
      <c r="F27" s="24"/>
      <c r="G27" s="24"/>
      <c r="H27" s="24"/>
      <c r="I27" s="24"/>
      <c r="J27" s="24"/>
      <c r="K27" s="24"/>
      <c r="L27" s="24"/>
      <c r="M27" s="24"/>
      <c r="N27" s="24"/>
      <c r="O27" s="22" t="str">
        <f aca="false">IF(A27="","",SUM(C27:N27))</f>
        <v/>
      </c>
    </row>
    <row r="28" customFormat="false" ht="15" hidden="false" customHeight="true" outlineLevel="0" collapsed="false">
      <c r="A28" s="27" t="str">
        <f aca="false">IF(Budget!A28="","",Budget!A28)</f>
        <v/>
      </c>
      <c r="B28" s="27" t="str">
        <f aca="false">IF(Budget!B28="","",Budget!B28)</f>
        <v/>
      </c>
      <c r="C28" s="24"/>
      <c r="D28" s="24"/>
      <c r="E28" s="24"/>
      <c r="F28" s="24"/>
      <c r="G28" s="24"/>
      <c r="H28" s="24"/>
      <c r="I28" s="24"/>
      <c r="J28" s="24"/>
      <c r="K28" s="24"/>
      <c r="L28" s="24"/>
      <c r="M28" s="24"/>
      <c r="N28" s="24"/>
      <c r="O28" s="22" t="str">
        <f aca="false">IF(A28="","",SUM(C28:N28))</f>
        <v/>
      </c>
    </row>
    <row r="29" customFormat="false" ht="15" hidden="false" customHeight="true" outlineLevel="0" collapsed="false">
      <c r="A29" s="27" t="str">
        <f aca="false">IF(Budget!A29="","",Budget!A29)</f>
        <v/>
      </c>
      <c r="B29" s="27" t="str">
        <f aca="false">IF(Budget!B29="","",Budget!B29)</f>
        <v/>
      </c>
      <c r="C29" s="24"/>
      <c r="D29" s="24"/>
      <c r="E29" s="24"/>
      <c r="F29" s="24"/>
      <c r="G29" s="24"/>
      <c r="H29" s="24"/>
      <c r="I29" s="24"/>
      <c r="J29" s="24"/>
      <c r="K29" s="24"/>
      <c r="L29" s="24"/>
      <c r="M29" s="24"/>
      <c r="N29" s="24"/>
      <c r="O29" s="22" t="str">
        <f aca="false">IF(A29="","",SUM(C29:N29))</f>
        <v/>
      </c>
    </row>
    <row r="30" customFormat="false" ht="15" hidden="false" customHeight="true" outlineLevel="0" collapsed="false">
      <c r="A30" s="27" t="str">
        <f aca="false">IF(Budget!A30="","",Budget!A30)</f>
        <v/>
      </c>
      <c r="B30" s="27" t="str">
        <f aca="false">IF(Budget!B30="","",Budget!B30)</f>
        <v/>
      </c>
      <c r="C30" s="24"/>
      <c r="D30" s="24"/>
      <c r="E30" s="24"/>
      <c r="F30" s="24"/>
      <c r="G30" s="24"/>
      <c r="H30" s="24"/>
      <c r="I30" s="24"/>
      <c r="J30" s="24"/>
      <c r="K30" s="24"/>
      <c r="L30" s="24"/>
      <c r="M30" s="24"/>
      <c r="N30" s="24"/>
      <c r="O30" s="22" t="str">
        <f aca="false">IF(A30="","",SUM(C30:N30))</f>
        <v/>
      </c>
    </row>
    <row r="31" customFormat="false" ht="15" hidden="false" customHeight="true" outlineLevel="0" collapsed="false">
      <c r="A31" s="27" t="str">
        <f aca="false">IF(Budget!A31="","",Budget!A31)</f>
        <v/>
      </c>
      <c r="B31" s="27" t="str">
        <f aca="false">IF(Budget!B31="","",Budget!B31)</f>
        <v/>
      </c>
      <c r="C31" s="24"/>
      <c r="D31" s="24"/>
      <c r="E31" s="24"/>
      <c r="F31" s="24"/>
      <c r="G31" s="24"/>
      <c r="H31" s="24"/>
      <c r="I31" s="24"/>
      <c r="J31" s="24"/>
      <c r="K31" s="24"/>
      <c r="L31" s="24"/>
      <c r="M31" s="24"/>
      <c r="N31" s="24"/>
      <c r="O31" s="22" t="str">
        <f aca="false">IF(A31="","",SUM(C31:N31))</f>
        <v/>
      </c>
    </row>
    <row r="32" customFormat="false" ht="15" hidden="false" customHeight="true" outlineLevel="0" collapsed="false">
      <c r="A32" s="27" t="str">
        <f aca="false">IF(Budget!A32="","",Budget!A32)</f>
        <v/>
      </c>
      <c r="B32" s="27" t="str">
        <f aca="false">IF(Budget!B32="","",Budget!B32)</f>
        <v/>
      </c>
      <c r="C32" s="24"/>
      <c r="D32" s="24"/>
      <c r="E32" s="24"/>
      <c r="F32" s="24"/>
      <c r="G32" s="24"/>
      <c r="H32" s="24"/>
      <c r="I32" s="24"/>
      <c r="J32" s="24"/>
      <c r="K32" s="24"/>
      <c r="L32" s="24"/>
      <c r="M32" s="24"/>
      <c r="N32" s="24"/>
      <c r="O32" s="22" t="str">
        <f aca="false">IF(A32="","",SUM(C32:N32))</f>
        <v/>
      </c>
    </row>
    <row r="33" customFormat="false" ht="15" hidden="false" customHeight="true" outlineLevel="0" collapsed="false">
      <c r="A33" s="27" t="str">
        <f aca="false">IF(Budget!A33="","",Budget!A33)</f>
        <v/>
      </c>
      <c r="B33" s="27" t="str">
        <f aca="false">IF(Budget!B33="","",Budget!B33)</f>
        <v/>
      </c>
      <c r="C33" s="24"/>
      <c r="D33" s="24"/>
      <c r="E33" s="24"/>
      <c r="F33" s="24"/>
      <c r="G33" s="24"/>
      <c r="H33" s="24"/>
      <c r="I33" s="24"/>
      <c r="J33" s="24"/>
      <c r="K33" s="24"/>
      <c r="L33" s="24"/>
      <c r="M33" s="24"/>
      <c r="N33" s="24"/>
      <c r="O33" s="22" t="str">
        <f aca="false">IF(A33="","",SUM(C33:N33))</f>
        <v/>
      </c>
    </row>
    <row r="34" customFormat="false" ht="15" hidden="false" customHeight="true" outlineLevel="0" collapsed="false">
      <c r="A34" s="27" t="str">
        <f aca="false">IF(Budget!A34="","",Budget!A34)</f>
        <v/>
      </c>
      <c r="B34" s="27" t="str">
        <f aca="false">IF(Budget!B34="","",Budget!B34)</f>
        <v/>
      </c>
      <c r="C34" s="24"/>
      <c r="D34" s="24"/>
      <c r="E34" s="24"/>
      <c r="F34" s="24"/>
      <c r="G34" s="24"/>
      <c r="H34" s="24"/>
      <c r="I34" s="24"/>
      <c r="J34" s="24"/>
      <c r="K34" s="24"/>
      <c r="L34" s="24"/>
      <c r="M34" s="24"/>
      <c r="N34" s="24"/>
      <c r="O34" s="22" t="str">
        <f aca="false">IF(A34="","",SUM(C34:N34))</f>
        <v/>
      </c>
    </row>
    <row r="35" customFormat="false" ht="15" hidden="false" customHeight="true" outlineLevel="0" collapsed="false">
      <c r="A35" s="27" t="str">
        <f aca="false">IF(Budget!A35="","",Budget!A35)</f>
        <v/>
      </c>
      <c r="B35" s="27" t="str">
        <f aca="false">IF(Budget!B35="","",Budget!B35)</f>
        <v/>
      </c>
      <c r="C35" s="24"/>
      <c r="D35" s="24"/>
      <c r="E35" s="24"/>
      <c r="F35" s="24"/>
      <c r="G35" s="24"/>
      <c r="H35" s="24"/>
      <c r="I35" s="24"/>
      <c r="J35" s="24"/>
      <c r="K35" s="24"/>
      <c r="L35" s="24"/>
      <c r="M35" s="24"/>
      <c r="N35" s="24"/>
      <c r="O35" s="22" t="str">
        <f aca="false">IF(A35="","",SUM(C35:N35))</f>
        <v/>
      </c>
    </row>
    <row r="36" customFormat="false" ht="15" hidden="false" customHeight="true" outlineLevel="0" collapsed="false">
      <c r="A36" s="27" t="str">
        <f aca="false">IF(Budget!A36="","",Budget!A36)</f>
        <v/>
      </c>
      <c r="B36" s="27" t="str">
        <f aca="false">IF(Budget!B36="","",Budget!B36)</f>
        <v/>
      </c>
      <c r="C36" s="24"/>
      <c r="D36" s="24"/>
      <c r="E36" s="24"/>
      <c r="F36" s="24"/>
      <c r="G36" s="24"/>
      <c r="H36" s="24"/>
      <c r="I36" s="24"/>
      <c r="J36" s="24"/>
      <c r="K36" s="24"/>
      <c r="L36" s="24"/>
      <c r="M36" s="24"/>
      <c r="N36" s="24"/>
      <c r="O36" s="22" t="str">
        <f aca="false">IF(A36="","",SUM(C36:N36))</f>
        <v/>
      </c>
    </row>
    <row r="37" customFormat="false" ht="15" hidden="false" customHeight="true" outlineLevel="0" collapsed="false">
      <c r="A37" s="27" t="str">
        <f aca="false">IF(Budget!A37="","",Budget!A37)</f>
        <v/>
      </c>
      <c r="B37" s="27" t="str">
        <f aca="false">IF(Budget!B37="","",Budget!B37)</f>
        <v/>
      </c>
      <c r="C37" s="24"/>
      <c r="D37" s="24"/>
      <c r="E37" s="24"/>
      <c r="F37" s="24"/>
      <c r="G37" s="24"/>
      <c r="H37" s="24"/>
      <c r="I37" s="24"/>
      <c r="J37" s="24"/>
      <c r="K37" s="24"/>
      <c r="L37" s="24"/>
      <c r="M37" s="24"/>
      <c r="N37" s="24"/>
      <c r="O37" s="22" t="str">
        <f aca="false">IF(A37="","",SUM(C37:N37))</f>
        <v/>
      </c>
    </row>
    <row r="38" customFormat="false" ht="15" hidden="false" customHeight="true" outlineLevel="0" collapsed="false">
      <c r="A38" s="27" t="str">
        <f aca="false">IF(Budget!A38="","",Budget!A38)</f>
        <v/>
      </c>
      <c r="B38" s="27" t="str">
        <f aca="false">IF(Budget!B38="","",Budget!B38)</f>
        <v/>
      </c>
      <c r="C38" s="24"/>
      <c r="D38" s="24"/>
      <c r="E38" s="24"/>
      <c r="F38" s="24"/>
      <c r="G38" s="24"/>
      <c r="H38" s="24"/>
      <c r="I38" s="24"/>
      <c r="J38" s="24"/>
      <c r="K38" s="24"/>
      <c r="L38" s="24"/>
      <c r="M38" s="24"/>
      <c r="N38" s="24"/>
      <c r="O38" s="22" t="str">
        <f aca="false">IF(A38="","",SUM(C38:N38))</f>
        <v/>
      </c>
    </row>
    <row r="39" customFormat="false" ht="15" hidden="false" customHeight="true" outlineLevel="0" collapsed="false">
      <c r="A39" s="27" t="str">
        <f aca="false">IF(Budget!A39="","",Budget!A39)</f>
        <v/>
      </c>
      <c r="B39" s="27" t="str">
        <f aca="false">IF(Budget!B39="","",Budget!B39)</f>
        <v/>
      </c>
      <c r="C39" s="24"/>
      <c r="D39" s="24"/>
      <c r="E39" s="24"/>
      <c r="F39" s="24"/>
      <c r="G39" s="24"/>
      <c r="H39" s="24"/>
      <c r="I39" s="24"/>
      <c r="J39" s="24"/>
      <c r="K39" s="24"/>
      <c r="L39" s="24"/>
      <c r="M39" s="24"/>
      <c r="N39" s="24"/>
      <c r="O39" s="22" t="str">
        <f aca="false">IF(A39="","",SUM(C39:N39))</f>
        <v/>
      </c>
    </row>
    <row r="40" customFormat="false" ht="15" hidden="false" customHeight="true" outlineLevel="0" collapsed="false">
      <c r="A40" s="27" t="str">
        <f aca="false">IF(Budget!A40="","",Budget!A40)</f>
        <v/>
      </c>
      <c r="B40" s="27" t="str">
        <f aca="false">IF(Budget!B40="","",Budget!B40)</f>
        <v/>
      </c>
      <c r="C40" s="24"/>
      <c r="D40" s="24"/>
      <c r="E40" s="24"/>
      <c r="F40" s="24"/>
      <c r="G40" s="24"/>
      <c r="H40" s="24"/>
      <c r="I40" s="24"/>
      <c r="J40" s="24"/>
      <c r="K40" s="24"/>
      <c r="L40" s="24"/>
      <c r="M40" s="24"/>
      <c r="N40" s="24"/>
      <c r="O40" s="22" t="str">
        <f aca="false">IF(A40="","",SUM(C40:N40))</f>
        <v/>
      </c>
    </row>
    <row r="41" customFormat="false" ht="15" hidden="false" customHeight="true" outlineLevel="0" collapsed="false">
      <c r="A41" s="27" t="str">
        <f aca="false">IF(Budget!A41="","",Budget!A41)</f>
        <v/>
      </c>
      <c r="B41" s="27" t="str">
        <f aca="false">IF(Budget!B41="","",Budget!B41)</f>
        <v/>
      </c>
      <c r="C41" s="24"/>
      <c r="D41" s="24"/>
      <c r="E41" s="24"/>
      <c r="F41" s="24"/>
      <c r="G41" s="24"/>
      <c r="H41" s="24"/>
      <c r="I41" s="24"/>
      <c r="J41" s="24"/>
      <c r="K41" s="24"/>
      <c r="L41" s="24"/>
      <c r="M41" s="24"/>
      <c r="N41" s="24"/>
      <c r="O41" s="22" t="str">
        <f aca="false">IF(A41="","",SUM(C41:N41))</f>
        <v/>
      </c>
    </row>
    <row r="42" customFormat="false" ht="15" hidden="false" customHeight="true" outlineLevel="0" collapsed="false">
      <c r="A42" s="27" t="str">
        <f aca="false">IF(Budget!A42="","",Budget!A42)</f>
        <v/>
      </c>
      <c r="B42" s="27" t="str">
        <f aca="false">IF(Budget!B42="","",Budget!B42)</f>
        <v/>
      </c>
      <c r="C42" s="24"/>
      <c r="D42" s="24"/>
      <c r="E42" s="24"/>
      <c r="F42" s="24"/>
      <c r="G42" s="24"/>
      <c r="H42" s="24"/>
      <c r="I42" s="24"/>
      <c r="J42" s="24"/>
      <c r="K42" s="24"/>
      <c r="L42" s="24"/>
      <c r="M42" s="24"/>
      <c r="N42" s="24"/>
      <c r="O42" s="22" t="str">
        <f aca="false">IF(A42="","",SUM(C42:N42))</f>
        <v/>
      </c>
    </row>
    <row r="43" customFormat="false" ht="15" hidden="false" customHeight="true" outlineLevel="0" collapsed="false">
      <c r="A43" s="27" t="str">
        <f aca="false">IF(Budget!A43="","",Budget!A43)</f>
        <v/>
      </c>
      <c r="B43" s="27" t="str">
        <f aca="false">IF(Budget!B43="","",Budget!B43)</f>
        <v/>
      </c>
      <c r="C43" s="24"/>
      <c r="D43" s="24"/>
      <c r="E43" s="24"/>
      <c r="F43" s="24"/>
      <c r="G43" s="24"/>
      <c r="H43" s="24"/>
      <c r="I43" s="24"/>
      <c r="J43" s="24"/>
      <c r="K43" s="24"/>
      <c r="L43" s="24"/>
      <c r="M43" s="24"/>
      <c r="N43" s="24"/>
      <c r="O43" s="22" t="str">
        <f aca="false">IF(A43="","",SUM(C43:N43))</f>
        <v/>
      </c>
    </row>
    <row r="44" customFormat="false" ht="15" hidden="false" customHeight="true" outlineLevel="0" collapsed="false">
      <c r="A44" s="27" t="str">
        <f aca="false">IF(Budget!A44="","",Budget!A44)</f>
        <v/>
      </c>
      <c r="B44" s="27" t="str">
        <f aca="false">IF(Budget!B44="","",Budget!B44)</f>
        <v/>
      </c>
      <c r="C44" s="24"/>
      <c r="D44" s="24"/>
      <c r="E44" s="24"/>
      <c r="F44" s="24"/>
      <c r="G44" s="24"/>
      <c r="H44" s="24"/>
      <c r="I44" s="24"/>
      <c r="J44" s="24"/>
      <c r="K44" s="24"/>
      <c r="L44" s="24"/>
      <c r="M44" s="24"/>
      <c r="N44" s="24"/>
      <c r="O44" s="22" t="str">
        <f aca="false">IF(A44="","",SUM(C44:N44))</f>
        <v/>
      </c>
    </row>
    <row r="45" customFormat="false" ht="15" hidden="false" customHeight="true" outlineLevel="0" collapsed="false">
      <c r="A45" s="27" t="str">
        <f aca="false">IF(Budget!A45="","",Budget!A45)</f>
        <v/>
      </c>
      <c r="B45" s="27" t="str">
        <f aca="false">IF(Budget!B45="","",Budget!B45)</f>
        <v/>
      </c>
      <c r="C45" s="24"/>
      <c r="D45" s="24"/>
      <c r="E45" s="24"/>
      <c r="F45" s="24"/>
      <c r="G45" s="24"/>
      <c r="H45" s="24"/>
      <c r="I45" s="24"/>
      <c r="J45" s="24"/>
      <c r="K45" s="24"/>
      <c r="L45" s="24"/>
      <c r="M45" s="24"/>
      <c r="N45" s="24"/>
      <c r="O45" s="22" t="str">
        <f aca="false">IF(A45="","",SUM(C45:N45))</f>
        <v/>
      </c>
    </row>
    <row r="46" customFormat="false" ht="15" hidden="false" customHeight="true" outlineLevel="0" collapsed="false">
      <c r="A46" s="27" t="str">
        <f aca="false">IF(Budget!A46="","",Budget!A46)</f>
        <v/>
      </c>
      <c r="B46" s="27" t="str">
        <f aca="false">IF(Budget!B46="","",Budget!B46)</f>
        <v/>
      </c>
      <c r="C46" s="24"/>
      <c r="D46" s="24"/>
      <c r="E46" s="24"/>
      <c r="F46" s="24"/>
      <c r="G46" s="24"/>
      <c r="H46" s="24"/>
      <c r="I46" s="24"/>
      <c r="J46" s="24"/>
      <c r="K46" s="24"/>
      <c r="L46" s="24"/>
      <c r="M46" s="24"/>
      <c r="N46" s="24"/>
      <c r="O46" s="22" t="str">
        <f aca="false">IF(A46="","",SUM(C46:N46))</f>
        <v/>
      </c>
    </row>
    <row r="47" customFormat="false" ht="15" hidden="false" customHeight="true" outlineLevel="0" collapsed="false">
      <c r="A47" s="27" t="str">
        <f aca="false">IF(Budget!A47="","",Budget!A47)</f>
        <v/>
      </c>
      <c r="B47" s="27" t="str">
        <f aca="false">IF(Budget!B47="","",Budget!B47)</f>
        <v/>
      </c>
      <c r="C47" s="24"/>
      <c r="D47" s="24"/>
      <c r="E47" s="24"/>
      <c r="F47" s="24"/>
      <c r="G47" s="24"/>
      <c r="H47" s="24"/>
      <c r="I47" s="24"/>
      <c r="J47" s="24"/>
      <c r="K47" s="24"/>
      <c r="L47" s="24"/>
      <c r="M47" s="24"/>
      <c r="N47" s="24"/>
      <c r="O47" s="22" t="str">
        <f aca="false">IF(A47="","",SUM(C47:N47))</f>
        <v/>
      </c>
    </row>
    <row r="48" customFormat="false" ht="15" hidden="false" customHeight="true" outlineLevel="0" collapsed="false">
      <c r="A48" s="27" t="str">
        <f aca="false">IF(Budget!A48="","",Budget!A48)</f>
        <v/>
      </c>
      <c r="B48" s="27" t="str">
        <f aca="false">IF(Budget!B48="","",Budget!B48)</f>
        <v/>
      </c>
      <c r="C48" s="24"/>
      <c r="D48" s="24"/>
      <c r="E48" s="24"/>
      <c r="F48" s="24"/>
      <c r="G48" s="24"/>
      <c r="H48" s="24"/>
      <c r="I48" s="24"/>
      <c r="J48" s="24"/>
      <c r="K48" s="24"/>
      <c r="L48" s="24"/>
      <c r="M48" s="24"/>
      <c r="N48" s="24"/>
      <c r="O48" s="22" t="str">
        <f aca="false">IF(A48="","",SUM(C48:N48))</f>
        <v/>
      </c>
    </row>
    <row r="49" customFormat="false" ht="15" hidden="false" customHeight="true" outlineLevel="0" collapsed="false">
      <c r="A49" s="27" t="str">
        <f aca="false">IF(Budget!A49="","",Budget!A49)</f>
        <v/>
      </c>
      <c r="B49" s="27" t="str">
        <f aca="false">IF(Budget!B49="","",Budget!B49)</f>
        <v/>
      </c>
      <c r="C49" s="24"/>
      <c r="D49" s="24"/>
      <c r="E49" s="24"/>
      <c r="F49" s="24"/>
      <c r="G49" s="24"/>
      <c r="H49" s="24"/>
      <c r="I49" s="24"/>
      <c r="J49" s="24"/>
      <c r="K49" s="24"/>
      <c r="L49" s="24"/>
      <c r="M49" s="24"/>
      <c r="N49" s="24"/>
      <c r="O49" s="22" t="str">
        <f aca="false">IF(A49="","",SUM(C49:N49))</f>
        <v/>
      </c>
    </row>
    <row r="50" customFormat="false" ht="15" hidden="false" customHeight="true" outlineLevel="0" collapsed="false">
      <c r="A50" s="27" t="str">
        <f aca="false">IF(Budget!A50="","",Budget!A50)</f>
        <v/>
      </c>
      <c r="B50" s="27" t="str">
        <f aca="false">IF(Budget!B50="","",Budget!B50)</f>
        <v/>
      </c>
      <c r="C50" s="24"/>
      <c r="D50" s="24"/>
      <c r="E50" s="24"/>
      <c r="F50" s="24"/>
      <c r="G50" s="24"/>
      <c r="H50" s="24"/>
      <c r="I50" s="24"/>
      <c r="J50" s="24"/>
      <c r="K50" s="24"/>
      <c r="L50" s="24"/>
      <c r="M50" s="24"/>
      <c r="N50" s="24"/>
      <c r="O50" s="22" t="str">
        <f aca="false">IF(A50="","",SUM(C50:N50))</f>
        <v/>
      </c>
    </row>
    <row r="51" customFormat="false" ht="15" hidden="false" customHeight="true" outlineLevel="0" collapsed="false">
      <c r="A51" s="27" t="str">
        <f aca="false">IF(Budget!A51="","",Budget!A51)</f>
        <v/>
      </c>
      <c r="B51" s="27" t="str">
        <f aca="false">IF(Budget!B51="","",Budget!B51)</f>
        <v/>
      </c>
      <c r="C51" s="24"/>
      <c r="D51" s="24"/>
      <c r="E51" s="24"/>
      <c r="F51" s="24"/>
      <c r="G51" s="24"/>
      <c r="H51" s="24"/>
      <c r="I51" s="24"/>
      <c r="J51" s="24"/>
      <c r="K51" s="24"/>
      <c r="L51" s="24"/>
      <c r="M51" s="24"/>
      <c r="N51" s="24"/>
      <c r="O51" s="22" t="str">
        <f aca="false">IF(A51="","",SUM(C51:N51))</f>
        <v/>
      </c>
    </row>
    <row r="52" customFormat="false" ht="15" hidden="false" customHeight="true" outlineLevel="0" collapsed="false">
      <c r="A52" s="27" t="str">
        <f aca="false">IF(Budget!A52="","",Budget!A52)</f>
        <v/>
      </c>
      <c r="B52" s="27" t="str">
        <f aca="false">IF(Budget!B52="","",Budget!B52)</f>
        <v/>
      </c>
      <c r="C52" s="24"/>
      <c r="D52" s="24"/>
      <c r="E52" s="24"/>
      <c r="F52" s="24"/>
      <c r="G52" s="24"/>
      <c r="H52" s="24"/>
      <c r="I52" s="24"/>
      <c r="J52" s="24"/>
      <c r="K52" s="24"/>
      <c r="L52" s="24"/>
      <c r="M52" s="24"/>
      <c r="N52" s="24"/>
      <c r="O52" s="22" t="str">
        <f aca="false">IF(A52="","",SUM(C52:N52))</f>
        <v/>
      </c>
    </row>
    <row r="53" customFormat="false" ht="15" hidden="false" customHeight="true" outlineLevel="0" collapsed="false">
      <c r="A53" s="27" t="str">
        <f aca="false">IF(Budget!A53="","",Budget!A53)</f>
        <v/>
      </c>
      <c r="B53" s="27" t="str">
        <f aca="false">IF(Budget!B53="","",Budget!B53)</f>
        <v/>
      </c>
      <c r="C53" s="24"/>
      <c r="D53" s="24"/>
      <c r="E53" s="24"/>
      <c r="F53" s="24"/>
      <c r="G53" s="24"/>
      <c r="H53" s="24"/>
      <c r="I53" s="24"/>
      <c r="J53" s="24"/>
      <c r="K53" s="24"/>
      <c r="L53" s="24"/>
      <c r="M53" s="24"/>
      <c r="N53" s="24"/>
      <c r="O53" s="22" t="str">
        <f aca="false">IF(A53="","",SUM(C53:N53))</f>
        <v/>
      </c>
    </row>
    <row r="54" customFormat="false" ht="15" hidden="false" customHeight="true" outlineLevel="0" collapsed="false">
      <c r="A54" s="27" t="str">
        <f aca="false">IF(Budget!A54="","",Budget!A54)</f>
        <v/>
      </c>
      <c r="B54" s="27" t="str">
        <f aca="false">IF(Budget!B54="","",Budget!B54)</f>
        <v/>
      </c>
      <c r="C54" s="24"/>
      <c r="D54" s="24"/>
      <c r="E54" s="24"/>
      <c r="F54" s="24"/>
      <c r="G54" s="24"/>
      <c r="H54" s="24"/>
      <c r="I54" s="24"/>
      <c r="J54" s="24"/>
      <c r="K54" s="24"/>
      <c r="L54" s="24"/>
      <c r="M54" s="24"/>
      <c r="N54" s="24"/>
      <c r="O54" s="22" t="str">
        <f aca="false">IF(A54="","",SUM(C54:N54))</f>
        <v/>
      </c>
    </row>
    <row r="55" customFormat="false" ht="15" hidden="false" customHeight="true" outlineLevel="0" collapsed="false">
      <c r="A55" s="27" t="str">
        <f aca="false">IF(Budget!A55="","",Budget!A55)</f>
        <v/>
      </c>
      <c r="B55" s="27" t="str">
        <f aca="false">IF(Budget!B55="","",Budget!B55)</f>
        <v/>
      </c>
      <c r="C55" s="24"/>
      <c r="D55" s="24"/>
      <c r="E55" s="24"/>
      <c r="F55" s="24"/>
      <c r="G55" s="24"/>
      <c r="H55" s="24"/>
      <c r="I55" s="24"/>
      <c r="J55" s="24"/>
      <c r="K55" s="24"/>
      <c r="L55" s="24"/>
      <c r="M55" s="24"/>
      <c r="N55" s="24"/>
      <c r="O55" s="22" t="str">
        <f aca="false">IF(A55="","",SUM(C55:N55))</f>
        <v/>
      </c>
    </row>
    <row r="56" customFormat="false" ht="15" hidden="false" customHeight="true" outlineLevel="0" collapsed="false">
      <c r="A56" s="27" t="str">
        <f aca="false">IF(Budget!A56="","",Budget!A56)</f>
        <v/>
      </c>
      <c r="B56" s="27" t="str">
        <f aca="false">IF(Budget!B56="","",Budget!B56)</f>
        <v/>
      </c>
      <c r="C56" s="24"/>
      <c r="D56" s="24"/>
      <c r="E56" s="24"/>
      <c r="F56" s="24"/>
      <c r="G56" s="24"/>
      <c r="H56" s="24"/>
      <c r="I56" s="24"/>
      <c r="J56" s="24"/>
      <c r="K56" s="24"/>
      <c r="L56" s="24"/>
      <c r="M56" s="24"/>
      <c r="N56" s="24"/>
      <c r="O56" s="22" t="str">
        <f aca="false">IF(A56="","",SUM(C56:N56))</f>
        <v/>
      </c>
    </row>
    <row r="57" customFormat="false" ht="15" hidden="false" customHeight="true" outlineLevel="0" collapsed="false">
      <c r="A57" s="27" t="str">
        <f aca="false">IF(Budget!A57="","",Budget!A57)</f>
        <v/>
      </c>
      <c r="B57" s="27" t="str">
        <f aca="false">IF(Budget!B57="","",Budget!B57)</f>
        <v/>
      </c>
      <c r="C57" s="24"/>
      <c r="D57" s="24"/>
      <c r="E57" s="24"/>
      <c r="F57" s="24"/>
      <c r="G57" s="24"/>
      <c r="H57" s="24"/>
      <c r="I57" s="24"/>
      <c r="J57" s="24"/>
      <c r="K57" s="24"/>
      <c r="L57" s="24"/>
      <c r="M57" s="24"/>
      <c r="N57" s="24"/>
      <c r="O57" s="22" t="str">
        <f aca="false">IF(A57="","",SUM(C57:N57))</f>
        <v/>
      </c>
    </row>
    <row r="58" customFormat="false" ht="15" hidden="false" customHeight="true" outlineLevel="0" collapsed="false">
      <c r="A58" s="27" t="str">
        <f aca="false">IF(Budget!A58="","",Budget!A58)</f>
        <v/>
      </c>
      <c r="B58" s="27" t="str">
        <f aca="false">IF(Budget!B58="","",Budget!B58)</f>
        <v/>
      </c>
      <c r="C58" s="24"/>
      <c r="D58" s="24"/>
      <c r="E58" s="24"/>
      <c r="F58" s="24"/>
      <c r="G58" s="24"/>
      <c r="H58" s="24"/>
      <c r="I58" s="24"/>
      <c r="J58" s="24"/>
      <c r="K58" s="24"/>
      <c r="L58" s="24"/>
      <c r="M58" s="24"/>
      <c r="N58" s="24"/>
      <c r="O58" s="22" t="str">
        <f aca="false">IF(A58="","",SUM(C58:N58))</f>
        <v/>
      </c>
    </row>
    <row r="59" customFormat="false" ht="15" hidden="false" customHeight="true" outlineLevel="0" collapsed="false">
      <c r="A59" s="27" t="str">
        <f aca="false">IF(Budget!A59="","",Budget!A59)</f>
        <v/>
      </c>
      <c r="B59" s="27" t="str">
        <f aca="false">IF(Budget!B59="","",Budget!B59)</f>
        <v/>
      </c>
      <c r="C59" s="24"/>
      <c r="D59" s="24"/>
      <c r="E59" s="24"/>
      <c r="F59" s="24"/>
      <c r="G59" s="24"/>
      <c r="H59" s="24"/>
      <c r="I59" s="24"/>
      <c r="J59" s="24"/>
      <c r="K59" s="24"/>
      <c r="L59" s="24"/>
      <c r="M59" s="24"/>
      <c r="N59" s="24"/>
      <c r="O59" s="22" t="str">
        <f aca="false">IF(A59="","",SUM(C59:N59))</f>
        <v/>
      </c>
    </row>
    <row r="60" customFormat="false" ht="15" hidden="false" customHeight="true" outlineLevel="0" collapsed="false">
      <c r="A60" s="27" t="str">
        <f aca="false">IF(Budget!A60="","",Budget!A60)</f>
        <v/>
      </c>
      <c r="B60" s="27" t="str">
        <f aca="false">IF(Budget!B60="","",Budget!B60)</f>
        <v/>
      </c>
      <c r="C60" s="24"/>
      <c r="D60" s="24"/>
      <c r="E60" s="24"/>
      <c r="F60" s="24"/>
      <c r="G60" s="24"/>
      <c r="H60" s="24"/>
      <c r="I60" s="24"/>
      <c r="J60" s="24"/>
      <c r="K60" s="24"/>
      <c r="L60" s="24"/>
      <c r="M60" s="24"/>
      <c r="N60" s="24"/>
      <c r="O60" s="22" t="str">
        <f aca="false">IF(A60="","",SUM(C60:N60))</f>
        <v/>
      </c>
    </row>
    <row r="61" customFormat="false" ht="15" hidden="false" customHeight="true" outlineLevel="0" collapsed="false">
      <c r="A61" s="27" t="str">
        <f aca="false">IF(Budget!A61="","",Budget!A61)</f>
        <v/>
      </c>
      <c r="B61" s="27" t="str">
        <f aca="false">IF(Budget!B61="","",Budget!B61)</f>
        <v/>
      </c>
      <c r="C61" s="24"/>
      <c r="D61" s="24"/>
      <c r="E61" s="24"/>
      <c r="F61" s="24"/>
      <c r="G61" s="24"/>
      <c r="H61" s="24"/>
      <c r="I61" s="24"/>
      <c r="J61" s="24"/>
      <c r="K61" s="24"/>
      <c r="L61" s="24"/>
      <c r="M61" s="24"/>
      <c r="N61" s="24"/>
      <c r="O61" s="22" t="str">
        <f aca="false">IF(A61="","",SUM(C61:N61))</f>
        <v/>
      </c>
    </row>
    <row r="62" customFormat="false" ht="15" hidden="false" customHeight="true" outlineLevel="0" collapsed="false">
      <c r="A62" s="27" t="str">
        <f aca="false">IF(Budget!A62="","",Budget!A62)</f>
        <v/>
      </c>
      <c r="B62" s="27" t="str">
        <f aca="false">IF(Budget!B62="","",Budget!B62)</f>
        <v/>
      </c>
      <c r="C62" s="24"/>
      <c r="D62" s="24"/>
      <c r="E62" s="24"/>
      <c r="F62" s="24"/>
      <c r="G62" s="24"/>
      <c r="H62" s="24"/>
      <c r="I62" s="24"/>
      <c r="J62" s="24"/>
      <c r="K62" s="24"/>
      <c r="L62" s="24"/>
      <c r="M62" s="24"/>
      <c r="N62" s="24"/>
      <c r="O62" s="22" t="str">
        <f aca="false">IF(A62="","",SUM(C62:N62))</f>
        <v/>
      </c>
    </row>
    <row r="63" customFormat="false" ht="15" hidden="false" customHeight="true" outlineLevel="0" collapsed="false">
      <c r="A63" s="27" t="str">
        <f aca="false">IF(Budget!A63="","",Budget!A63)</f>
        <v/>
      </c>
      <c r="B63" s="27" t="str">
        <f aca="false">IF(Budget!B63="","",Budget!B63)</f>
        <v/>
      </c>
      <c r="C63" s="24"/>
      <c r="D63" s="24"/>
      <c r="E63" s="24"/>
      <c r="F63" s="24"/>
      <c r="G63" s="24"/>
      <c r="H63" s="24"/>
      <c r="I63" s="24"/>
      <c r="J63" s="24"/>
      <c r="K63" s="24"/>
      <c r="L63" s="24"/>
      <c r="M63" s="24"/>
      <c r="N63" s="24"/>
      <c r="O63" s="22" t="str">
        <f aca="false">IF(A63="","",SUM(C63:N63))</f>
        <v/>
      </c>
    </row>
    <row r="64" customFormat="false" ht="15" hidden="false" customHeight="true" outlineLevel="0" collapsed="false">
      <c r="A64" s="27" t="str">
        <f aca="false">IF(Budget!A64="","",Budget!A64)</f>
        <v/>
      </c>
      <c r="B64" s="27" t="str">
        <f aca="false">IF(Budget!B64="","",Budget!B64)</f>
        <v/>
      </c>
      <c r="C64" s="24"/>
      <c r="D64" s="24"/>
      <c r="E64" s="24"/>
      <c r="F64" s="24"/>
      <c r="G64" s="24"/>
      <c r="H64" s="24"/>
      <c r="I64" s="24"/>
      <c r="J64" s="24"/>
      <c r="K64" s="24"/>
      <c r="L64" s="24"/>
      <c r="M64" s="24"/>
      <c r="N64" s="24"/>
      <c r="O64" s="22" t="str">
        <f aca="false">IF(A64="","",SUM(C64:N64))</f>
        <v/>
      </c>
    </row>
    <row r="65" customFormat="false" ht="15" hidden="false" customHeight="true" outlineLevel="0" collapsed="false">
      <c r="A65" s="27" t="str">
        <f aca="false">IF(Budget!A65="","",Budget!A65)</f>
        <v/>
      </c>
      <c r="B65" s="27" t="str">
        <f aca="false">IF(Budget!B65="","",Budget!B65)</f>
        <v/>
      </c>
      <c r="C65" s="24"/>
      <c r="D65" s="24"/>
      <c r="E65" s="24"/>
      <c r="F65" s="24"/>
      <c r="G65" s="24"/>
      <c r="H65" s="24"/>
      <c r="I65" s="24"/>
      <c r="J65" s="24"/>
      <c r="K65" s="24"/>
      <c r="L65" s="24"/>
      <c r="M65" s="24"/>
      <c r="N65" s="24"/>
      <c r="O65" s="22" t="str">
        <f aca="false">IF(A65="","",SUM(C65:N65))</f>
        <v/>
      </c>
    </row>
    <row r="67" customFormat="false" ht="15" hidden="false" customHeight="true" outlineLevel="0" collapsed="false">
      <c r="A67" s="4" t="s">
        <v>83</v>
      </c>
      <c r="C67" s="25" t="n">
        <f aca="false">SUMIFS(C$6:C$65,$B$6:$B$65,"Income")</f>
        <v>2828800</v>
      </c>
      <c r="D67" s="25" t="n">
        <f aca="false">SUMIFS(D$6:D$65,$B$6:$B$65,"Income")</f>
        <v>2714600</v>
      </c>
      <c r="E67" s="25" t="n">
        <f aca="false">SUMIFS(E$6:E$65,$B$6:$B$65,"Income")</f>
        <v>2989200</v>
      </c>
      <c r="F67" s="25" t="n">
        <f aca="false">SUMIFS(F$6:F$65,$B$6:$B$65,"Income")</f>
        <v>2726500</v>
      </c>
      <c r="G67" s="25" t="n">
        <f aca="false">SUMIFS(G$6:G$65,$B$6:$B$65,"Income")</f>
        <v>2978400</v>
      </c>
      <c r="H67" s="25" t="n">
        <f aca="false">SUMIFS(H$6:H$65,$B$6:$B$65,"Income")</f>
        <v>3477600</v>
      </c>
      <c r="I67" s="25" t="n">
        <f aca="false">SUMIFS(I$6:I$65,$B$6:$B$65,"Income")</f>
        <v>0</v>
      </c>
      <c r="J67" s="25" t="n">
        <f aca="false">SUMIFS(J$6:J$65,$B$6:$B$65,"Income")</f>
        <v>0</v>
      </c>
      <c r="K67" s="25" t="n">
        <f aca="false">SUMIFS(K$6:K$65,$B$6:$B$65,"Income")</f>
        <v>0</v>
      </c>
      <c r="L67" s="25" t="n">
        <f aca="false">SUMIFS(L$6:L$65,$B$6:$B$65,"Income")</f>
        <v>0</v>
      </c>
      <c r="M67" s="25" t="n">
        <f aca="false">SUMIFS(M$6:M$65,$B$6:$B$65,"Income")</f>
        <v>0</v>
      </c>
      <c r="N67" s="25" t="n">
        <f aca="false">SUMIFS(N$6:N$65,$B$6:$B$65,"Income")</f>
        <v>0</v>
      </c>
      <c r="O67" s="25" t="n">
        <f aca="false">SUMIFS(O$6:O$65,$B$6:$B$65,"Income")</f>
        <v>17715100</v>
      </c>
    </row>
    <row r="68" customFormat="false" ht="15" hidden="false" customHeight="true" outlineLevel="0" collapsed="false">
      <c r="A68" s="4" t="s">
        <v>84</v>
      </c>
      <c r="C68" s="25" t="n">
        <f aca="false">SUMIFS(C$6:C$65,$B$6:$B$65,"Expense")</f>
        <v>2348900</v>
      </c>
      <c r="D68" s="25" t="n">
        <f aca="false">SUMIFS(D$6:D$65,$B$6:$B$65,"Expense")</f>
        <v>2326700</v>
      </c>
      <c r="E68" s="25" t="n">
        <f aca="false">SUMIFS(E$6:E$65,$B$6:$B$65,"Expense")</f>
        <v>2376800</v>
      </c>
      <c r="F68" s="25" t="n">
        <f aca="false">SUMIFS(F$6:F$65,$B$6:$B$65,"Expense")</f>
        <v>2443700</v>
      </c>
      <c r="G68" s="25" t="n">
        <f aca="false">SUMIFS(G$6:G$65,$B$6:$B$65,"Expense")</f>
        <v>2417900</v>
      </c>
      <c r="H68" s="25" t="n">
        <f aca="false">SUMIFS(H$6:H$65,$B$6:$B$65,"Expense")</f>
        <v>2631600</v>
      </c>
      <c r="I68" s="25" t="n">
        <f aca="false">SUMIFS(I$6:I$65,$B$6:$B$65,"Expense")</f>
        <v>0</v>
      </c>
      <c r="J68" s="25" t="n">
        <f aca="false">SUMIFS(J$6:J$65,$B$6:$B$65,"Expense")</f>
        <v>0</v>
      </c>
      <c r="K68" s="25" t="n">
        <f aca="false">SUMIFS(K$6:K$65,$B$6:$B$65,"Expense")</f>
        <v>0</v>
      </c>
      <c r="L68" s="25" t="n">
        <f aca="false">SUMIFS(L$6:L$65,$B$6:$B$65,"Expense")</f>
        <v>0</v>
      </c>
      <c r="M68" s="25" t="n">
        <f aca="false">SUMIFS(M$6:M$65,$B$6:$B$65,"Expense")</f>
        <v>0</v>
      </c>
      <c r="N68" s="25" t="n">
        <f aca="false">SUMIFS(N$6:N$65,$B$6:$B$65,"Expense")</f>
        <v>0</v>
      </c>
      <c r="O68" s="25" t="n">
        <f aca="false">SUMIFS(O$6:O$65,$B$6:$B$65,"Expense")</f>
        <v>14545600</v>
      </c>
    </row>
    <row r="69" customFormat="false" ht="15" hidden="false" customHeight="true" outlineLevel="0" collapsed="false">
      <c r="A69" s="4" t="s">
        <v>89</v>
      </c>
      <c r="C69" s="26" t="n">
        <f aca="false">C67-C68</f>
        <v>479900</v>
      </c>
      <c r="D69" s="26" t="n">
        <f aca="false">D67-D68</f>
        <v>387900</v>
      </c>
      <c r="E69" s="26" t="n">
        <f aca="false">E67-E68</f>
        <v>612400</v>
      </c>
      <c r="F69" s="26" t="n">
        <f aca="false">F67-F68</f>
        <v>282800</v>
      </c>
      <c r="G69" s="26" t="n">
        <f aca="false">G67-G68</f>
        <v>560500</v>
      </c>
      <c r="H69" s="26" t="n">
        <f aca="false">H67-H68</f>
        <v>846000</v>
      </c>
      <c r="I69" s="26" t="n">
        <f aca="false">I67-I68</f>
        <v>0</v>
      </c>
      <c r="J69" s="26" t="n">
        <f aca="false">J67-J68</f>
        <v>0</v>
      </c>
      <c r="K69" s="26" t="n">
        <f aca="false">K67-K68</f>
        <v>0</v>
      </c>
      <c r="L69" s="26" t="n">
        <f aca="false">L67-L68</f>
        <v>0</v>
      </c>
      <c r="M69" s="26" t="n">
        <f aca="false">M67-M68</f>
        <v>0</v>
      </c>
      <c r="N69" s="26" t="n">
        <f aca="false">N67-N68</f>
        <v>0</v>
      </c>
      <c r="O69" s="26" t="n">
        <f aca="false">O67-O68</f>
        <v>3169500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M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9"/>
    <col collapsed="false" customWidth="true" hidden="false" outlineLevel="0" max="5" min="3" style="1" width="13"/>
    <col collapsed="false" customWidth="true" hidden="false" outlineLevel="0" max="6" min="6" style="1" width="9"/>
    <col collapsed="false" customWidth="true" hidden="false" outlineLevel="0" max="7" min="7" style="1" width="12"/>
    <col collapsed="false" customWidth="true" hidden="false" outlineLevel="0" max="8" min="8" style="1" width="3"/>
    <col collapsed="false" customWidth="true" hidden="false" outlineLevel="0" max="11" min="9" style="1" width="13"/>
    <col collapsed="false" customWidth="true" hidden="false" outlineLevel="0" max="12" min="12" style="1" width="9"/>
    <col collapsed="false" customWidth="true" hidden="false" outlineLevel="0" max="13" min="13" style="1" width="12"/>
  </cols>
  <sheetData>
    <row r="1" customFormat="false" ht="21.75" hidden="false" customHeight="true" outlineLevel="0" collapsed="false">
      <c r="A1" s="13" t="s">
        <v>90</v>
      </c>
      <c r="M1" s="14" t="s">
        <v>48</v>
      </c>
    </row>
    <row r="2" customFormat="false" ht="15" hidden="false" customHeight="true" outlineLevel="0" collapsed="false">
      <c r="A2" s="27" t="str">
        <f aca="false">Budget!B3</f>
        <v>Raipur Packaging Solutions LLP</v>
      </c>
    </row>
    <row r="3" customFormat="false" ht="15" hidden="false" customHeight="true" outlineLevel="0" collapsed="false">
      <c r="A3" s="4" t="s">
        <v>91</v>
      </c>
      <c r="B3" s="20" t="s">
        <v>60</v>
      </c>
      <c r="D3" s="4" t="s">
        <v>92</v>
      </c>
      <c r="E3" s="28" t="n">
        <f aca="false">MATCH(B3,Budget!$C$5:$N$5,0)</f>
        <v>6</v>
      </c>
      <c r="G3" s="4" t="s">
        <v>93</v>
      </c>
      <c r="I3" s="29" t="n">
        <v>0.05</v>
      </c>
    </row>
    <row r="5" customFormat="false" ht="30" hidden="false" customHeight="true" outlineLevel="0" collapsed="false">
      <c r="A5" s="18" t="s">
        <v>94</v>
      </c>
      <c r="B5" s="19" t="s">
        <v>54</v>
      </c>
      <c r="C5" s="19" t="s">
        <v>95</v>
      </c>
      <c r="D5" s="19" t="s">
        <v>96</v>
      </c>
      <c r="E5" s="19" t="s">
        <v>97</v>
      </c>
      <c r="F5" s="19" t="s">
        <v>98</v>
      </c>
      <c r="G5" s="19" t="s">
        <v>99</v>
      </c>
      <c r="H5" s="19"/>
      <c r="I5" s="19" t="s">
        <v>100</v>
      </c>
      <c r="J5" s="19" t="s">
        <v>101</v>
      </c>
      <c r="K5" s="19" t="s">
        <v>97</v>
      </c>
      <c r="L5" s="19" t="s">
        <v>98</v>
      </c>
      <c r="M5" s="19" t="s">
        <v>99</v>
      </c>
    </row>
    <row r="6" customFormat="false" ht="15" hidden="false" customHeight="true" outlineLevel="0" collapsed="false">
      <c r="A6" s="27" t="str">
        <f aca="false">IF(Budget!A6="","",Budget!A6)</f>
        <v>Sales – products</v>
      </c>
      <c r="B6" s="27" t="str">
        <f aca="false">IF(Budget!B6="","",Budget!B6)</f>
        <v>Income</v>
      </c>
      <c r="C6" s="30" t="n">
        <f aca="false">IF(A6="","",INDEX(Budget!$C6:$N6,$E$3))</f>
        <v>2900000</v>
      </c>
      <c r="D6" s="30" t="n">
        <f aca="false">IF(A6="","",INDEX(Actuals!$C6:$N6,$E$3))</f>
        <v>3132000</v>
      </c>
      <c r="E6" s="31" t="n">
        <f aca="false">IF(A6="","",D6-C6)</f>
        <v>232000</v>
      </c>
      <c r="F6" s="32" t="n">
        <f aca="false">IF(OR(A6="",N(C6)=0),"",E6/C6)</f>
        <v>0.08</v>
      </c>
      <c r="G6" s="33" t="str">
        <f aca="false">IF(OR(A6="",E6=0),"",IF((E6&gt;0)=(B6="Income"),"Favourable","Adverse"))</f>
        <v>Favourable</v>
      </c>
      <c r="I6" s="30" t="n">
        <f aca="true">IF(A6="","",SUM(OFFSET(Budget!$C6,0,0,1,$E$3)))</f>
        <v>15400000</v>
      </c>
      <c r="J6" s="30" t="n">
        <f aca="true">IF(A6="","",SUM(OFFSET(Actuals!$C6,0,0,1,$E$3)))</f>
        <v>15753500</v>
      </c>
      <c r="K6" s="31" t="n">
        <f aca="false">IF(A6="","",J6-I6)</f>
        <v>353500</v>
      </c>
      <c r="L6" s="32" t="n">
        <f aca="false">IF(OR(A6="",N(I6)=0),"",K6/I6)</f>
        <v>0.0229545454545455</v>
      </c>
      <c r="M6" s="33" t="str">
        <f aca="false">IF(OR(A6="",K6=0),"",IF((K6&gt;0)=(B6="Income"),"Favourable","Adverse"))</f>
        <v>Favourable</v>
      </c>
    </row>
    <row r="7" customFormat="false" ht="15" hidden="false" customHeight="true" outlineLevel="0" collapsed="false">
      <c r="A7" s="27" t="str">
        <f aca="false">IF(Budget!A7="","",Budget!A7)</f>
        <v>Sales – services / AMC</v>
      </c>
      <c r="B7" s="27" t="str">
        <f aca="false">IF(Budget!B7="","",Budget!B7)</f>
        <v>Income</v>
      </c>
      <c r="C7" s="30" t="n">
        <f aca="false">IF(A7="","",INDEX(Budget!$C7:$N7,$E$3))</f>
        <v>300000</v>
      </c>
      <c r="D7" s="30" t="n">
        <f aca="false">IF(A7="","",INDEX(Actuals!$C7:$N7,$E$3))</f>
        <v>324000</v>
      </c>
      <c r="E7" s="31" t="n">
        <f aca="false">IF(A7="","",D7-C7)</f>
        <v>24000</v>
      </c>
      <c r="F7" s="32" t="n">
        <f aca="false">IF(OR(A7="",N(C7)=0),"",E7/C7)</f>
        <v>0.08</v>
      </c>
      <c r="G7" s="33" t="str">
        <f aca="false">IF(OR(A7="",E7=0),"",IF((E7&gt;0)=(B7="Income"),"Favourable","Adverse"))</f>
        <v>Favourable</v>
      </c>
      <c r="I7" s="30" t="n">
        <f aca="true">IF(A7="","",SUM(OFFSET(Budget!$C7,0,0,1,$E$3)))</f>
        <v>1800000</v>
      </c>
      <c r="J7" s="30" t="n">
        <f aca="true">IF(A7="","",SUM(OFFSET(Actuals!$C7,0,0,1,$E$3)))</f>
        <v>1839000</v>
      </c>
      <c r="K7" s="31" t="n">
        <f aca="false">IF(A7="","",J7-I7)</f>
        <v>39000</v>
      </c>
      <c r="L7" s="32" t="n">
        <f aca="false">IF(OR(A7="",N(I7)=0),"",K7/I7)</f>
        <v>0.0216666666666667</v>
      </c>
      <c r="M7" s="33" t="str">
        <f aca="false">IF(OR(A7="",K7=0),"",IF((K7&gt;0)=(B7="Income"),"Favourable","Adverse"))</f>
        <v>Favourable</v>
      </c>
    </row>
    <row r="8" customFormat="false" ht="15" hidden="false" customHeight="true" outlineLevel="0" collapsed="false">
      <c r="A8" s="27" t="str">
        <f aca="false">IF(Budget!A8="","",Budget!A8)</f>
        <v>Other income</v>
      </c>
      <c r="B8" s="27" t="str">
        <f aca="false">IF(Budget!B8="","",Budget!B8)</f>
        <v>Income</v>
      </c>
      <c r="C8" s="30" t="n">
        <f aca="false">IF(A8="","",INDEX(Budget!$C8:$N8,$E$3))</f>
        <v>20000</v>
      </c>
      <c r="D8" s="30" t="n">
        <f aca="false">IF(A8="","",INDEX(Actuals!$C8:$N8,$E$3))</f>
        <v>21600</v>
      </c>
      <c r="E8" s="31" t="n">
        <f aca="false">IF(A8="","",D8-C8)</f>
        <v>1600</v>
      </c>
      <c r="F8" s="32" t="n">
        <f aca="false">IF(OR(A8="",N(C8)=0),"",E8/C8)</f>
        <v>0.08</v>
      </c>
      <c r="G8" s="33" t="str">
        <f aca="false">IF(OR(A8="",E8=0),"",IF((E8&gt;0)=(B8="Income"),"Favourable","Adverse"))</f>
        <v>Favourable</v>
      </c>
      <c r="I8" s="30" t="n">
        <f aca="true">IF(A8="","",SUM(OFFSET(Budget!$C8,0,0,1,$E$3)))</f>
        <v>120000</v>
      </c>
      <c r="J8" s="30" t="n">
        <f aca="true">IF(A8="","",SUM(OFFSET(Actuals!$C8,0,0,1,$E$3)))</f>
        <v>122600</v>
      </c>
      <c r="K8" s="31" t="n">
        <f aca="false">IF(A8="","",J8-I8)</f>
        <v>2600</v>
      </c>
      <c r="L8" s="32" t="n">
        <f aca="false">IF(OR(A8="",N(I8)=0),"",K8/I8)</f>
        <v>0.0216666666666667</v>
      </c>
      <c r="M8" s="33" t="str">
        <f aca="false">IF(OR(A8="",K8=0),"",IF((K8&gt;0)=(B8="Income"),"Favourable","Adverse"))</f>
        <v>Favourable</v>
      </c>
    </row>
    <row r="9" customFormat="false" ht="15" hidden="false" customHeight="true" outlineLevel="0" collapsed="false">
      <c r="A9" s="27" t="str">
        <f aca="false">IF(Budget!A9="","",Budget!A9)</f>
        <v>Raw materials</v>
      </c>
      <c r="B9" s="27" t="str">
        <f aca="false">IF(Budget!B9="","",Budget!B9)</f>
        <v>Expense</v>
      </c>
      <c r="C9" s="30" t="n">
        <f aca="false">IF(A9="","",INDEX(Budget!$C9:$N9,$E$3))</f>
        <v>1595000</v>
      </c>
      <c r="D9" s="30" t="n">
        <f aca="false">IF(A9="","",INDEX(Actuals!$C9:$N9,$E$3))</f>
        <v>1563100</v>
      </c>
      <c r="E9" s="31" t="n">
        <f aca="false">IF(A9="","",D9-C9)</f>
        <v>-31900</v>
      </c>
      <c r="F9" s="32" t="n">
        <f aca="false">IF(OR(A9="",N(C9)=0),"",E9/C9)</f>
        <v>-0.02</v>
      </c>
      <c r="G9" s="33" t="str">
        <f aca="false">IF(OR(A9="",E9=0),"",IF((E9&gt;0)=(B9="Income"),"Favourable","Adverse"))</f>
        <v>Favourable</v>
      </c>
      <c r="I9" s="30" t="n">
        <f aca="true">IF(A9="","",SUM(OFFSET(Budget!$C9,0,0,1,$E$3)))</f>
        <v>8470000</v>
      </c>
      <c r="J9" s="30" t="n">
        <f aca="true">IF(A9="","",SUM(OFFSET(Actuals!$C9,0,0,1,$E$3)))</f>
        <v>8436700</v>
      </c>
      <c r="K9" s="31" t="n">
        <f aca="false">IF(A9="","",J9-I9)</f>
        <v>-33300</v>
      </c>
      <c r="L9" s="32" t="n">
        <f aca="false">IF(OR(A9="",N(I9)=0),"",K9/I9)</f>
        <v>-0.00393152302243211</v>
      </c>
      <c r="M9" s="33" t="str">
        <f aca="false">IF(OR(A9="",K9=0),"",IF((K9&gt;0)=(B9="Income"),"Favourable","Adverse"))</f>
        <v>Favourable</v>
      </c>
    </row>
    <row r="10" customFormat="false" ht="15" hidden="false" customHeight="true" outlineLevel="0" collapsed="false">
      <c r="A10" s="27" t="str">
        <f aca="false">IF(Budget!A10="","",Budget!A10)</f>
        <v>Salaries and wages</v>
      </c>
      <c r="B10" s="27" t="str">
        <f aca="false">IF(Budget!B10="","",Budget!B10)</f>
        <v>Expense</v>
      </c>
      <c r="C10" s="30" t="n">
        <f aca="false">IF(A10="","",INDEX(Budget!$C10:$N10,$E$3))</f>
        <v>520000</v>
      </c>
      <c r="D10" s="30" t="n">
        <f aca="false">IF(A10="","",INDEX(Actuals!$C10:$N10,$E$3))</f>
        <v>535600</v>
      </c>
      <c r="E10" s="31" t="n">
        <f aca="false">IF(A10="","",D10-C10)</f>
        <v>15600</v>
      </c>
      <c r="F10" s="32" t="n">
        <f aca="false">IF(OR(A10="",N(C10)=0),"",E10/C10)</f>
        <v>0.03</v>
      </c>
      <c r="G10" s="33" t="str">
        <f aca="false">IF(OR(A10="",E10=0),"",IF((E10&gt;0)=(B10="Income"),"Favourable","Adverse"))</f>
        <v>Adverse</v>
      </c>
      <c r="I10" s="30" t="n">
        <f aca="true">IF(A10="","",SUM(OFFSET(Budget!$C10,0,0,1,$E$3)))</f>
        <v>3120000</v>
      </c>
      <c r="J10" s="30" t="n">
        <f aca="true">IF(A10="","",SUM(OFFSET(Actuals!$C10,0,0,1,$E$3)))</f>
        <v>3109600</v>
      </c>
      <c r="K10" s="31" t="n">
        <f aca="false">IF(A10="","",J10-I10)</f>
        <v>-10400</v>
      </c>
      <c r="L10" s="32" t="n">
        <f aca="false">IF(OR(A10="",N(I10)=0),"",K10/I10)</f>
        <v>-0.00333333333333333</v>
      </c>
      <c r="M10" s="33" t="str">
        <f aca="false">IF(OR(A10="",K10=0),"",IF((K10&gt;0)=(B10="Income"),"Favourable","Adverse"))</f>
        <v>Favourable</v>
      </c>
    </row>
    <row r="11" customFormat="false" ht="15" hidden="false" customHeight="true" outlineLevel="0" collapsed="false">
      <c r="A11" s="27" t="str">
        <f aca="false">IF(Budget!A11="","",Budget!A11)</f>
        <v>Rent</v>
      </c>
      <c r="B11" s="27" t="str">
        <f aca="false">IF(Budget!B11="","",Budget!B11)</f>
        <v>Expense</v>
      </c>
      <c r="C11" s="30" t="n">
        <f aca="false">IF(A11="","",INDEX(Budget!$C11:$N11,$E$3))</f>
        <v>90000</v>
      </c>
      <c r="D11" s="30" t="n">
        <f aca="false">IF(A11="","",INDEX(Actuals!$C11:$N11,$E$3))</f>
        <v>88200</v>
      </c>
      <c r="E11" s="31" t="n">
        <f aca="false">IF(A11="","",D11-C11)</f>
        <v>-1800</v>
      </c>
      <c r="F11" s="32" t="n">
        <f aca="false">IF(OR(A11="",N(C11)=0),"",E11/C11)</f>
        <v>-0.02</v>
      </c>
      <c r="G11" s="33" t="str">
        <f aca="false">IF(OR(A11="",E11=0),"",IF((E11&gt;0)=(B11="Income"),"Favourable","Adverse"))</f>
        <v>Favourable</v>
      </c>
      <c r="I11" s="30" t="n">
        <f aca="true">IF(A11="","",SUM(OFFSET(Budget!$C11,0,0,1,$E$3)))</f>
        <v>540000</v>
      </c>
      <c r="J11" s="30" t="n">
        <f aca="true">IF(A11="","",SUM(OFFSET(Actuals!$C11,0,0,1,$E$3)))</f>
        <v>538200</v>
      </c>
      <c r="K11" s="31" t="n">
        <f aca="false">IF(A11="","",J11-I11)</f>
        <v>-1800</v>
      </c>
      <c r="L11" s="32" t="n">
        <f aca="false">IF(OR(A11="",N(I11)=0),"",K11/I11)</f>
        <v>-0.00333333333333333</v>
      </c>
      <c r="M11" s="33" t="str">
        <f aca="false">IF(OR(A11="",K11=0),"",IF((K11&gt;0)=(B11="Income"),"Favourable","Adverse"))</f>
        <v>Favourable</v>
      </c>
    </row>
    <row r="12" customFormat="false" ht="15" hidden="false" customHeight="true" outlineLevel="0" collapsed="false">
      <c r="A12" s="27" t="str">
        <f aca="false">IF(Budget!A12="","",Budget!A12)</f>
        <v>Power and fuel</v>
      </c>
      <c r="B12" s="27" t="str">
        <f aca="false">IF(Budget!B12="","",Budget!B12)</f>
        <v>Expense</v>
      </c>
      <c r="C12" s="30" t="n">
        <f aca="false">IF(A12="","",INDEX(Budget!$C12:$N12,$E$3))</f>
        <v>110000</v>
      </c>
      <c r="D12" s="30" t="n">
        <f aca="false">IF(A12="","",INDEX(Actuals!$C12:$N12,$E$3))</f>
        <v>107800</v>
      </c>
      <c r="E12" s="31" t="n">
        <f aca="false">IF(A12="","",D12-C12)</f>
        <v>-2200</v>
      </c>
      <c r="F12" s="32" t="n">
        <f aca="false">IF(OR(A12="",N(C12)=0),"",E12/C12)</f>
        <v>-0.02</v>
      </c>
      <c r="G12" s="33" t="str">
        <f aca="false">IF(OR(A12="",E12=0),"",IF((E12&gt;0)=(B12="Income"),"Favourable","Adverse"))</f>
        <v>Favourable</v>
      </c>
      <c r="I12" s="30" t="n">
        <f aca="true">IF(A12="","",SUM(OFFSET(Budget!$C12,0,0,1,$E$3)))</f>
        <v>710000</v>
      </c>
      <c r="J12" s="30" t="n">
        <f aca="true">IF(A12="","",SUM(OFFSET(Actuals!$C12,0,0,1,$E$3)))</f>
        <v>707300</v>
      </c>
      <c r="K12" s="31" t="n">
        <f aca="false">IF(A12="","",J12-I12)</f>
        <v>-2700</v>
      </c>
      <c r="L12" s="32" t="n">
        <f aca="false">IF(OR(A12="",N(I12)=0),"",K12/I12)</f>
        <v>-0.00380281690140845</v>
      </c>
      <c r="M12" s="33" t="str">
        <f aca="false">IF(OR(A12="",K12=0),"",IF((K12&gt;0)=(B12="Income"),"Favourable","Adverse"))</f>
        <v>Favourable</v>
      </c>
    </row>
    <row r="13" customFormat="false" ht="15" hidden="false" customHeight="true" outlineLevel="0" collapsed="false">
      <c r="A13" s="27" t="str">
        <f aca="false">IF(Budget!A13="","",Budget!A13)</f>
        <v>Repairs and maintenance</v>
      </c>
      <c r="B13" s="27" t="str">
        <f aca="false">IF(Budget!B13="","",Budget!B13)</f>
        <v>Expense</v>
      </c>
      <c r="C13" s="30" t="n">
        <f aca="false">IF(A13="","",INDEX(Budget!$C13:$N13,$E$3))</f>
        <v>35000</v>
      </c>
      <c r="D13" s="30" t="n">
        <f aca="false">IF(A13="","",INDEX(Actuals!$C13:$N13,$E$3))</f>
        <v>36000</v>
      </c>
      <c r="E13" s="31" t="n">
        <f aca="false">IF(A13="","",D13-C13)</f>
        <v>1000</v>
      </c>
      <c r="F13" s="32" t="n">
        <f aca="false">IF(OR(A13="",N(C13)=0),"",E13/C13)</f>
        <v>0.0285714285714286</v>
      </c>
      <c r="G13" s="33" t="str">
        <f aca="false">IF(OR(A13="",E13=0),"",IF((E13&gt;0)=(B13="Income"),"Favourable","Adverse"))</f>
        <v>Adverse</v>
      </c>
      <c r="I13" s="30" t="n">
        <f aca="true">IF(A13="","",SUM(OFFSET(Budget!$C13,0,0,1,$E$3)))</f>
        <v>210000</v>
      </c>
      <c r="J13" s="30" t="n">
        <f aca="true">IF(A13="","",SUM(OFFSET(Actuals!$C13,0,0,1,$E$3)))</f>
        <v>209200</v>
      </c>
      <c r="K13" s="31" t="n">
        <f aca="false">IF(A13="","",J13-I13)</f>
        <v>-800</v>
      </c>
      <c r="L13" s="32" t="n">
        <f aca="false">IF(OR(A13="",N(I13)=0),"",K13/I13)</f>
        <v>-0.00380952380952381</v>
      </c>
      <c r="M13" s="33" t="str">
        <f aca="false">IF(OR(A13="",K13=0),"",IF((K13&gt;0)=(B13="Income"),"Favourable","Adverse"))</f>
        <v>Favourable</v>
      </c>
    </row>
    <row r="14" customFormat="false" ht="15" hidden="false" customHeight="true" outlineLevel="0" collapsed="false">
      <c r="A14" s="27" t="str">
        <f aca="false">IF(Budget!A14="","",Budget!A14)</f>
        <v>Marketing and advertising</v>
      </c>
      <c r="B14" s="27" t="str">
        <f aca="false">IF(Budget!B14="","",Budget!B14)</f>
        <v>Expense</v>
      </c>
      <c r="C14" s="30" t="n">
        <f aca="false">IF(A14="","",INDEX(Budget!$C14:$N14,$E$3))</f>
        <v>120000</v>
      </c>
      <c r="D14" s="30" t="n">
        <f aca="false">IF(A14="","",INDEX(Actuals!$C14:$N14,$E$3))</f>
        <v>117600</v>
      </c>
      <c r="E14" s="31" t="n">
        <f aca="false">IF(A14="","",D14-C14)</f>
        <v>-2400</v>
      </c>
      <c r="F14" s="32" t="n">
        <f aca="false">IF(OR(A14="",N(C14)=0),"",E14/C14)</f>
        <v>-0.02</v>
      </c>
      <c r="G14" s="33" t="str">
        <f aca="false">IF(OR(A14="",E14=0),"",IF((E14&gt;0)=(B14="Income"),"Favourable","Adverse"))</f>
        <v>Favourable</v>
      </c>
      <c r="I14" s="30" t="n">
        <f aca="true">IF(A14="","",SUM(OFFSET(Budget!$C14,0,0,1,$E$3)))</f>
        <v>440000</v>
      </c>
      <c r="J14" s="30" t="n">
        <f aca="true">IF(A14="","",SUM(OFFSET(Actuals!$C14,0,0,1,$E$3)))</f>
        <v>438200</v>
      </c>
      <c r="K14" s="31" t="n">
        <f aca="false">IF(A14="","",J14-I14)</f>
        <v>-1800</v>
      </c>
      <c r="L14" s="32" t="n">
        <f aca="false">IF(OR(A14="",N(I14)=0),"",K14/I14)</f>
        <v>-0.00409090909090909</v>
      </c>
      <c r="M14" s="33" t="str">
        <f aca="false">IF(OR(A14="",K14=0),"",IF((K14&gt;0)=(B14="Income"),"Favourable","Adverse"))</f>
        <v>Favourable</v>
      </c>
    </row>
    <row r="15" customFormat="false" ht="15" hidden="false" customHeight="true" outlineLevel="0" collapsed="false">
      <c r="A15" s="27" t="str">
        <f aca="false">IF(Budget!A15="","",Budget!A15)</f>
        <v>Travel and conveyance</v>
      </c>
      <c r="B15" s="27" t="str">
        <f aca="false">IF(Budget!B15="","",Budget!B15)</f>
        <v>Expense</v>
      </c>
      <c r="C15" s="30" t="n">
        <f aca="false">IF(A15="","",INDEX(Budget!$C15:$N15,$E$3))</f>
        <v>45000</v>
      </c>
      <c r="D15" s="30" t="n">
        <f aca="false">IF(A15="","",INDEX(Actuals!$C15:$N15,$E$3))</f>
        <v>44100</v>
      </c>
      <c r="E15" s="31" t="n">
        <f aca="false">IF(A15="","",D15-C15)</f>
        <v>-900</v>
      </c>
      <c r="F15" s="32" t="n">
        <f aca="false">IF(OR(A15="",N(C15)=0),"",E15/C15)</f>
        <v>-0.02</v>
      </c>
      <c r="G15" s="33" t="str">
        <f aca="false">IF(OR(A15="",E15=0),"",IF((E15&gt;0)=(B15="Income"),"Favourable","Adverse"))</f>
        <v>Favourable</v>
      </c>
      <c r="I15" s="30" t="n">
        <f aca="true">IF(A15="","",SUM(OFFSET(Budget!$C15,0,0,1,$E$3)))</f>
        <v>270000</v>
      </c>
      <c r="J15" s="30" t="n">
        <f aca="true">IF(A15="","",SUM(OFFSET(Actuals!$C15,0,0,1,$E$3)))</f>
        <v>269200</v>
      </c>
      <c r="K15" s="31" t="n">
        <f aca="false">IF(A15="","",J15-I15)</f>
        <v>-800</v>
      </c>
      <c r="L15" s="32" t="n">
        <f aca="false">IF(OR(A15="",N(I15)=0),"",K15/I15)</f>
        <v>-0.00296296296296296</v>
      </c>
      <c r="M15" s="33" t="str">
        <f aca="false">IF(OR(A15="",K15=0),"",IF((K15&gt;0)=(B15="Income"),"Favourable","Adverse"))</f>
        <v>Favourable</v>
      </c>
    </row>
    <row r="16" customFormat="false" ht="15" hidden="false" customHeight="true" outlineLevel="0" collapsed="false">
      <c r="A16" s="27" t="str">
        <f aca="false">IF(Budget!A16="","",Budget!A16)</f>
        <v>Professional fees</v>
      </c>
      <c r="B16" s="27" t="str">
        <f aca="false">IF(Budget!B16="","",Budget!B16)</f>
        <v>Expense</v>
      </c>
      <c r="C16" s="30" t="n">
        <f aca="false">IF(A16="","",INDEX(Budget!$C16:$N16,$E$3))</f>
        <v>40000</v>
      </c>
      <c r="D16" s="30" t="n">
        <f aca="false">IF(A16="","",INDEX(Actuals!$C16:$N16,$E$3))</f>
        <v>41200</v>
      </c>
      <c r="E16" s="31" t="n">
        <f aca="false">IF(A16="","",D16-C16)</f>
        <v>1200</v>
      </c>
      <c r="F16" s="32" t="n">
        <f aca="false">IF(OR(A16="",N(C16)=0),"",E16/C16)</f>
        <v>0.03</v>
      </c>
      <c r="G16" s="33" t="str">
        <f aca="false">IF(OR(A16="",E16=0),"",IF((E16&gt;0)=(B16="Income"),"Favourable","Adverse"))</f>
        <v>Adverse</v>
      </c>
      <c r="I16" s="30" t="n">
        <f aca="true">IF(A16="","",SUM(OFFSET(Budget!$C16,0,0,1,$E$3)))</f>
        <v>240000</v>
      </c>
      <c r="J16" s="30" t="n">
        <f aca="true">IF(A16="","",SUM(OFFSET(Actuals!$C16,0,0,1,$E$3)))</f>
        <v>239200</v>
      </c>
      <c r="K16" s="31" t="n">
        <f aca="false">IF(A16="","",J16-I16)</f>
        <v>-800</v>
      </c>
      <c r="L16" s="32" t="n">
        <f aca="false">IF(OR(A16="",N(I16)=0),"",K16/I16)</f>
        <v>-0.00333333333333333</v>
      </c>
      <c r="M16" s="33" t="str">
        <f aca="false">IF(OR(A16="",K16=0),"",IF((K16&gt;0)=(B16="Income"),"Favourable","Adverse"))</f>
        <v>Favourable</v>
      </c>
    </row>
    <row r="17" customFormat="false" ht="15" hidden="false" customHeight="true" outlineLevel="0" collapsed="false">
      <c r="A17" s="27" t="str">
        <f aca="false">IF(Budget!A17="","",Budget!A17)</f>
        <v>Interest on loans</v>
      </c>
      <c r="B17" s="27" t="str">
        <f aca="false">IF(Budget!B17="","",Budget!B17)</f>
        <v>Expense</v>
      </c>
      <c r="C17" s="30" t="n">
        <f aca="false">IF(A17="","",INDEX(Budget!$C17:$N17,$E$3))</f>
        <v>70000</v>
      </c>
      <c r="D17" s="30" t="n">
        <f aca="false">IF(A17="","",INDEX(Actuals!$C17:$N17,$E$3))</f>
        <v>68600</v>
      </c>
      <c r="E17" s="31" t="n">
        <f aca="false">IF(A17="","",D17-C17)</f>
        <v>-1400</v>
      </c>
      <c r="F17" s="32" t="n">
        <f aca="false">IF(OR(A17="",N(C17)=0),"",E17/C17)</f>
        <v>-0.02</v>
      </c>
      <c r="G17" s="33" t="str">
        <f aca="false">IF(OR(A17="",E17=0),"",IF((E17&gt;0)=(B17="Income"),"Favourable","Adverse"))</f>
        <v>Favourable</v>
      </c>
      <c r="I17" s="30" t="n">
        <f aca="true">IF(A17="","",SUM(OFFSET(Budget!$C17,0,0,1,$E$3)))</f>
        <v>420000</v>
      </c>
      <c r="J17" s="30" t="n">
        <f aca="true">IF(A17="","",SUM(OFFSET(Actuals!$C17,0,0,1,$E$3)))</f>
        <v>418600</v>
      </c>
      <c r="K17" s="31" t="n">
        <f aca="false">IF(A17="","",J17-I17)</f>
        <v>-1400</v>
      </c>
      <c r="L17" s="32" t="n">
        <f aca="false">IF(OR(A17="",N(I17)=0),"",K17/I17)</f>
        <v>-0.00333333333333333</v>
      </c>
      <c r="M17" s="33" t="str">
        <f aca="false">IF(OR(A17="",K17=0),"",IF((K17&gt;0)=(B17="Income"),"Favourable","Adverse"))</f>
        <v>Favourable</v>
      </c>
    </row>
    <row r="18" customFormat="false" ht="15" hidden="false" customHeight="true" outlineLevel="0" collapsed="false">
      <c r="A18" s="27" t="str">
        <f aca="false">IF(Budget!A18="","",Budget!A18)</f>
        <v>Office and admin</v>
      </c>
      <c r="B18" s="27" t="str">
        <f aca="false">IF(Budget!B18="","",Budget!B18)</f>
        <v>Expense</v>
      </c>
      <c r="C18" s="30" t="n">
        <f aca="false">IF(A18="","",INDEX(Budget!$C18:$N18,$E$3))</f>
        <v>30000</v>
      </c>
      <c r="D18" s="30" t="n">
        <f aca="false">IF(A18="","",INDEX(Actuals!$C18:$N18,$E$3))</f>
        <v>29400</v>
      </c>
      <c r="E18" s="31" t="n">
        <f aca="false">IF(A18="","",D18-C18)</f>
        <v>-600</v>
      </c>
      <c r="F18" s="32" t="n">
        <f aca="false">IF(OR(A18="",N(C18)=0),"",E18/C18)</f>
        <v>-0.02</v>
      </c>
      <c r="G18" s="33" t="str">
        <f aca="false">IF(OR(A18="",E18=0),"",IF((E18&gt;0)=(B18="Income"),"Favourable","Adverse"))</f>
        <v>Favourable</v>
      </c>
      <c r="I18" s="30" t="n">
        <f aca="true">IF(A18="","",SUM(OFFSET(Budget!$C18,0,0,1,$E$3)))</f>
        <v>180000</v>
      </c>
      <c r="J18" s="30" t="n">
        <f aca="true">IF(A18="","",SUM(OFFSET(Actuals!$C18,0,0,1,$E$3)))</f>
        <v>179400</v>
      </c>
      <c r="K18" s="31" t="n">
        <f aca="false">IF(A18="","",J18-I18)</f>
        <v>-600</v>
      </c>
      <c r="L18" s="32" t="n">
        <f aca="false">IF(OR(A18="",N(I18)=0),"",K18/I18)</f>
        <v>-0.00333333333333333</v>
      </c>
      <c r="M18" s="33" t="str">
        <f aca="false">IF(OR(A18="",K18=0),"",IF((K18&gt;0)=(B18="Income"),"Favourable","Adverse"))</f>
        <v>Favourable</v>
      </c>
    </row>
    <row r="19" customFormat="false" ht="15" hidden="false" customHeight="true" outlineLevel="0" collapsed="false">
      <c r="A19" s="27" t="str">
        <f aca="false">IF(Budget!A19="","",Budget!A19)</f>
        <v/>
      </c>
      <c r="B19" s="27" t="str">
        <f aca="false">IF(Budget!B19="","",Budget!B19)</f>
        <v/>
      </c>
      <c r="C19" s="30" t="str">
        <f aca="false">IF(A19="","",INDEX(Budget!$C19:$N19,$E$3))</f>
        <v/>
      </c>
      <c r="D19" s="30" t="str">
        <f aca="false">IF(A19="","",INDEX(Actuals!$C19:$N19,$E$3))</f>
        <v/>
      </c>
      <c r="E19" s="31" t="str">
        <f aca="false">IF(A19="","",D19-C19)</f>
        <v/>
      </c>
      <c r="F19" s="32" t="str">
        <f aca="false">IF(OR(A19="",N(C19)=0),"",E19/C19)</f>
        <v/>
      </c>
      <c r="G19" s="33" t="str">
        <f aca="false">IF(OR(A19="",E19=0),"",IF((E19&gt;0)=(B19="Income"),"Favourable","Adverse"))</f>
        <v/>
      </c>
      <c r="I19" s="30" t="str">
        <f aca="true">IF(A19="","",SUM(OFFSET(Budget!$C19,0,0,1,$E$3)))</f>
        <v/>
      </c>
      <c r="J19" s="30" t="str">
        <f aca="true">IF(A19="","",SUM(OFFSET(Actuals!$C19,0,0,1,$E$3)))</f>
        <v/>
      </c>
      <c r="K19" s="31" t="str">
        <f aca="false">IF(A19="","",J19-I19)</f>
        <v/>
      </c>
      <c r="L19" s="32" t="str">
        <f aca="false">IF(OR(A19="",N(I19)=0),"",K19/I19)</f>
        <v/>
      </c>
      <c r="M19" s="33" t="str">
        <f aca="false">IF(OR(A19="",K19=0),"",IF((K19&gt;0)=(B19="Income"),"Favourable","Adverse"))</f>
        <v/>
      </c>
    </row>
    <row r="20" customFormat="false" ht="15" hidden="false" customHeight="true" outlineLevel="0" collapsed="false">
      <c r="A20" s="27" t="str">
        <f aca="false">IF(Budget!A20="","",Budget!A20)</f>
        <v/>
      </c>
      <c r="B20" s="27" t="str">
        <f aca="false">IF(Budget!B20="","",Budget!B20)</f>
        <v/>
      </c>
      <c r="C20" s="30" t="str">
        <f aca="false">IF(A20="","",INDEX(Budget!$C20:$N20,$E$3))</f>
        <v/>
      </c>
      <c r="D20" s="30" t="str">
        <f aca="false">IF(A20="","",INDEX(Actuals!$C20:$N20,$E$3))</f>
        <v/>
      </c>
      <c r="E20" s="31" t="str">
        <f aca="false">IF(A20="","",D20-C20)</f>
        <v/>
      </c>
      <c r="F20" s="32" t="str">
        <f aca="false">IF(OR(A20="",N(C20)=0),"",E20/C20)</f>
        <v/>
      </c>
      <c r="G20" s="33" t="str">
        <f aca="false">IF(OR(A20="",E20=0),"",IF((E20&gt;0)=(B20="Income"),"Favourable","Adverse"))</f>
        <v/>
      </c>
      <c r="I20" s="30" t="str">
        <f aca="true">IF(A20="","",SUM(OFFSET(Budget!$C20,0,0,1,$E$3)))</f>
        <v/>
      </c>
      <c r="J20" s="30" t="str">
        <f aca="true">IF(A20="","",SUM(OFFSET(Actuals!$C20,0,0,1,$E$3)))</f>
        <v/>
      </c>
      <c r="K20" s="31" t="str">
        <f aca="false">IF(A20="","",J20-I20)</f>
        <v/>
      </c>
      <c r="L20" s="32" t="str">
        <f aca="false">IF(OR(A20="",N(I20)=0),"",K20/I20)</f>
        <v/>
      </c>
      <c r="M20" s="33" t="str">
        <f aca="false">IF(OR(A20="",K20=0),"",IF((K20&gt;0)=(B20="Income"),"Favourable","Adverse"))</f>
        <v/>
      </c>
    </row>
    <row r="21" customFormat="false" ht="15" hidden="false" customHeight="true" outlineLevel="0" collapsed="false">
      <c r="A21" s="27" t="str">
        <f aca="false">IF(Budget!A21="","",Budget!A21)</f>
        <v/>
      </c>
      <c r="B21" s="27" t="str">
        <f aca="false">IF(Budget!B21="","",Budget!B21)</f>
        <v/>
      </c>
      <c r="C21" s="30" t="str">
        <f aca="false">IF(A21="","",INDEX(Budget!$C21:$N21,$E$3))</f>
        <v/>
      </c>
      <c r="D21" s="30" t="str">
        <f aca="false">IF(A21="","",INDEX(Actuals!$C21:$N21,$E$3))</f>
        <v/>
      </c>
      <c r="E21" s="31" t="str">
        <f aca="false">IF(A21="","",D21-C21)</f>
        <v/>
      </c>
      <c r="F21" s="32" t="str">
        <f aca="false">IF(OR(A21="",N(C21)=0),"",E21/C21)</f>
        <v/>
      </c>
      <c r="G21" s="33" t="str">
        <f aca="false">IF(OR(A21="",E21=0),"",IF((E21&gt;0)=(B21="Income"),"Favourable","Adverse"))</f>
        <v/>
      </c>
      <c r="I21" s="30" t="str">
        <f aca="true">IF(A21="","",SUM(OFFSET(Budget!$C21,0,0,1,$E$3)))</f>
        <v/>
      </c>
      <c r="J21" s="30" t="str">
        <f aca="true">IF(A21="","",SUM(OFFSET(Actuals!$C21,0,0,1,$E$3)))</f>
        <v/>
      </c>
      <c r="K21" s="31" t="str">
        <f aca="false">IF(A21="","",J21-I21)</f>
        <v/>
      </c>
      <c r="L21" s="32" t="str">
        <f aca="false">IF(OR(A21="",N(I21)=0),"",K21/I21)</f>
        <v/>
      </c>
      <c r="M21" s="33" t="str">
        <f aca="false">IF(OR(A21="",K21=0),"",IF((K21&gt;0)=(B21="Income"),"Favourable","Adverse"))</f>
        <v/>
      </c>
    </row>
    <row r="22" customFormat="false" ht="15" hidden="false" customHeight="true" outlineLevel="0" collapsed="false">
      <c r="A22" s="27" t="str">
        <f aca="false">IF(Budget!A22="","",Budget!A22)</f>
        <v/>
      </c>
      <c r="B22" s="27" t="str">
        <f aca="false">IF(Budget!B22="","",Budget!B22)</f>
        <v/>
      </c>
      <c r="C22" s="30" t="str">
        <f aca="false">IF(A22="","",INDEX(Budget!$C22:$N22,$E$3))</f>
        <v/>
      </c>
      <c r="D22" s="30" t="str">
        <f aca="false">IF(A22="","",INDEX(Actuals!$C22:$N22,$E$3))</f>
        <v/>
      </c>
      <c r="E22" s="31" t="str">
        <f aca="false">IF(A22="","",D22-C22)</f>
        <v/>
      </c>
      <c r="F22" s="32" t="str">
        <f aca="false">IF(OR(A22="",N(C22)=0),"",E22/C22)</f>
        <v/>
      </c>
      <c r="G22" s="33" t="str">
        <f aca="false">IF(OR(A22="",E22=0),"",IF((E22&gt;0)=(B22="Income"),"Favourable","Adverse"))</f>
        <v/>
      </c>
      <c r="I22" s="30" t="str">
        <f aca="true">IF(A22="","",SUM(OFFSET(Budget!$C22,0,0,1,$E$3)))</f>
        <v/>
      </c>
      <c r="J22" s="30" t="str">
        <f aca="true">IF(A22="","",SUM(OFFSET(Actuals!$C22,0,0,1,$E$3)))</f>
        <v/>
      </c>
      <c r="K22" s="31" t="str">
        <f aca="false">IF(A22="","",J22-I22)</f>
        <v/>
      </c>
      <c r="L22" s="32" t="str">
        <f aca="false">IF(OR(A22="",N(I22)=0),"",K22/I22)</f>
        <v/>
      </c>
      <c r="M22" s="33" t="str">
        <f aca="false">IF(OR(A22="",K22=0),"",IF((K22&gt;0)=(B22="Income"),"Favourable","Adverse"))</f>
        <v/>
      </c>
    </row>
    <row r="23" customFormat="false" ht="15" hidden="false" customHeight="true" outlineLevel="0" collapsed="false">
      <c r="A23" s="27" t="str">
        <f aca="false">IF(Budget!A23="","",Budget!A23)</f>
        <v/>
      </c>
      <c r="B23" s="27" t="str">
        <f aca="false">IF(Budget!B23="","",Budget!B23)</f>
        <v/>
      </c>
      <c r="C23" s="30" t="str">
        <f aca="false">IF(A23="","",INDEX(Budget!$C23:$N23,$E$3))</f>
        <v/>
      </c>
      <c r="D23" s="30" t="str">
        <f aca="false">IF(A23="","",INDEX(Actuals!$C23:$N23,$E$3))</f>
        <v/>
      </c>
      <c r="E23" s="31" t="str">
        <f aca="false">IF(A23="","",D23-C23)</f>
        <v/>
      </c>
      <c r="F23" s="32" t="str">
        <f aca="false">IF(OR(A23="",N(C23)=0),"",E23/C23)</f>
        <v/>
      </c>
      <c r="G23" s="33" t="str">
        <f aca="false">IF(OR(A23="",E23=0),"",IF((E23&gt;0)=(B23="Income"),"Favourable","Adverse"))</f>
        <v/>
      </c>
      <c r="I23" s="30" t="str">
        <f aca="true">IF(A23="","",SUM(OFFSET(Budget!$C23,0,0,1,$E$3)))</f>
        <v/>
      </c>
      <c r="J23" s="30" t="str">
        <f aca="true">IF(A23="","",SUM(OFFSET(Actuals!$C23,0,0,1,$E$3)))</f>
        <v/>
      </c>
      <c r="K23" s="31" t="str">
        <f aca="false">IF(A23="","",J23-I23)</f>
        <v/>
      </c>
      <c r="L23" s="32" t="str">
        <f aca="false">IF(OR(A23="",N(I23)=0),"",K23/I23)</f>
        <v/>
      </c>
      <c r="M23" s="33" t="str">
        <f aca="false">IF(OR(A23="",K23=0),"",IF((K23&gt;0)=(B23="Income"),"Favourable","Adverse"))</f>
        <v/>
      </c>
    </row>
    <row r="24" customFormat="false" ht="15" hidden="false" customHeight="true" outlineLevel="0" collapsed="false">
      <c r="A24" s="27" t="str">
        <f aca="false">IF(Budget!A24="","",Budget!A24)</f>
        <v/>
      </c>
      <c r="B24" s="27" t="str">
        <f aca="false">IF(Budget!B24="","",Budget!B24)</f>
        <v/>
      </c>
      <c r="C24" s="30" t="str">
        <f aca="false">IF(A24="","",INDEX(Budget!$C24:$N24,$E$3))</f>
        <v/>
      </c>
      <c r="D24" s="30" t="str">
        <f aca="false">IF(A24="","",INDEX(Actuals!$C24:$N24,$E$3))</f>
        <v/>
      </c>
      <c r="E24" s="31" t="str">
        <f aca="false">IF(A24="","",D24-C24)</f>
        <v/>
      </c>
      <c r="F24" s="32" t="str">
        <f aca="false">IF(OR(A24="",N(C24)=0),"",E24/C24)</f>
        <v/>
      </c>
      <c r="G24" s="33" t="str">
        <f aca="false">IF(OR(A24="",E24=0),"",IF((E24&gt;0)=(B24="Income"),"Favourable","Adverse"))</f>
        <v/>
      </c>
      <c r="I24" s="30" t="str">
        <f aca="true">IF(A24="","",SUM(OFFSET(Budget!$C24,0,0,1,$E$3)))</f>
        <v/>
      </c>
      <c r="J24" s="30" t="str">
        <f aca="true">IF(A24="","",SUM(OFFSET(Actuals!$C24,0,0,1,$E$3)))</f>
        <v/>
      </c>
      <c r="K24" s="31" t="str">
        <f aca="false">IF(A24="","",J24-I24)</f>
        <v/>
      </c>
      <c r="L24" s="32" t="str">
        <f aca="false">IF(OR(A24="",N(I24)=0),"",K24/I24)</f>
        <v/>
      </c>
      <c r="M24" s="33" t="str">
        <f aca="false">IF(OR(A24="",K24=0),"",IF((K24&gt;0)=(B24="Income"),"Favourable","Adverse"))</f>
        <v/>
      </c>
    </row>
    <row r="25" customFormat="false" ht="15" hidden="false" customHeight="true" outlineLevel="0" collapsed="false">
      <c r="A25" s="27" t="str">
        <f aca="false">IF(Budget!A25="","",Budget!A25)</f>
        <v/>
      </c>
      <c r="B25" s="27" t="str">
        <f aca="false">IF(Budget!B25="","",Budget!B25)</f>
        <v/>
      </c>
      <c r="C25" s="30" t="str">
        <f aca="false">IF(A25="","",INDEX(Budget!$C25:$N25,$E$3))</f>
        <v/>
      </c>
      <c r="D25" s="30" t="str">
        <f aca="false">IF(A25="","",INDEX(Actuals!$C25:$N25,$E$3))</f>
        <v/>
      </c>
      <c r="E25" s="31" t="str">
        <f aca="false">IF(A25="","",D25-C25)</f>
        <v/>
      </c>
      <c r="F25" s="32" t="str">
        <f aca="false">IF(OR(A25="",N(C25)=0),"",E25/C25)</f>
        <v/>
      </c>
      <c r="G25" s="33" t="str">
        <f aca="false">IF(OR(A25="",E25=0),"",IF((E25&gt;0)=(B25="Income"),"Favourable","Adverse"))</f>
        <v/>
      </c>
      <c r="I25" s="30" t="str">
        <f aca="true">IF(A25="","",SUM(OFFSET(Budget!$C25,0,0,1,$E$3)))</f>
        <v/>
      </c>
      <c r="J25" s="30" t="str">
        <f aca="true">IF(A25="","",SUM(OFFSET(Actuals!$C25,0,0,1,$E$3)))</f>
        <v/>
      </c>
      <c r="K25" s="31" t="str">
        <f aca="false">IF(A25="","",J25-I25)</f>
        <v/>
      </c>
      <c r="L25" s="32" t="str">
        <f aca="false">IF(OR(A25="",N(I25)=0),"",K25/I25)</f>
        <v/>
      </c>
      <c r="M25" s="33" t="str">
        <f aca="false">IF(OR(A25="",K25=0),"",IF((K25&gt;0)=(B25="Income"),"Favourable","Adverse"))</f>
        <v/>
      </c>
    </row>
    <row r="26" customFormat="false" ht="15" hidden="false" customHeight="true" outlineLevel="0" collapsed="false">
      <c r="A26" s="27" t="str">
        <f aca="false">IF(Budget!A26="","",Budget!A26)</f>
        <v/>
      </c>
      <c r="B26" s="27" t="str">
        <f aca="false">IF(Budget!B26="","",Budget!B26)</f>
        <v/>
      </c>
      <c r="C26" s="30" t="str">
        <f aca="false">IF(A26="","",INDEX(Budget!$C26:$N26,$E$3))</f>
        <v/>
      </c>
      <c r="D26" s="30" t="str">
        <f aca="false">IF(A26="","",INDEX(Actuals!$C26:$N26,$E$3))</f>
        <v/>
      </c>
      <c r="E26" s="31" t="str">
        <f aca="false">IF(A26="","",D26-C26)</f>
        <v/>
      </c>
      <c r="F26" s="32" t="str">
        <f aca="false">IF(OR(A26="",N(C26)=0),"",E26/C26)</f>
        <v/>
      </c>
      <c r="G26" s="33" t="str">
        <f aca="false">IF(OR(A26="",E26=0),"",IF((E26&gt;0)=(B26="Income"),"Favourable","Adverse"))</f>
        <v/>
      </c>
      <c r="I26" s="30" t="str">
        <f aca="true">IF(A26="","",SUM(OFFSET(Budget!$C26,0,0,1,$E$3)))</f>
        <v/>
      </c>
      <c r="J26" s="30" t="str">
        <f aca="true">IF(A26="","",SUM(OFFSET(Actuals!$C26,0,0,1,$E$3)))</f>
        <v/>
      </c>
      <c r="K26" s="31" t="str">
        <f aca="false">IF(A26="","",J26-I26)</f>
        <v/>
      </c>
      <c r="L26" s="32" t="str">
        <f aca="false">IF(OR(A26="",N(I26)=0),"",K26/I26)</f>
        <v/>
      </c>
      <c r="M26" s="33" t="str">
        <f aca="false">IF(OR(A26="",K26=0),"",IF((K26&gt;0)=(B26="Income"),"Favourable","Adverse"))</f>
        <v/>
      </c>
    </row>
    <row r="27" customFormat="false" ht="15" hidden="false" customHeight="true" outlineLevel="0" collapsed="false">
      <c r="A27" s="27" t="str">
        <f aca="false">IF(Budget!A27="","",Budget!A27)</f>
        <v/>
      </c>
      <c r="B27" s="27" t="str">
        <f aca="false">IF(Budget!B27="","",Budget!B27)</f>
        <v/>
      </c>
      <c r="C27" s="30" t="str">
        <f aca="false">IF(A27="","",INDEX(Budget!$C27:$N27,$E$3))</f>
        <v/>
      </c>
      <c r="D27" s="30" t="str">
        <f aca="false">IF(A27="","",INDEX(Actuals!$C27:$N27,$E$3))</f>
        <v/>
      </c>
      <c r="E27" s="31" t="str">
        <f aca="false">IF(A27="","",D27-C27)</f>
        <v/>
      </c>
      <c r="F27" s="32" t="str">
        <f aca="false">IF(OR(A27="",N(C27)=0),"",E27/C27)</f>
        <v/>
      </c>
      <c r="G27" s="33" t="str">
        <f aca="false">IF(OR(A27="",E27=0),"",IF((E27&gt;0)=(B27="Income"),"Favourable","Adverse"))</f>
        <v/>
      </c>
      <c r="I27" s="30" t="str">
        <f aca="true">IF(A27="","",SUM(OFFSET(Budget!$C27,0,0,1,$E$3)))</f>
        <v/>
      </c>
      <c r="J27" s="30" t="str">
        <f aca="true">IF(A27="","",SUM(OFFSET(Actuals!$C27,0,0,1,$E$3)))</f>
        <v/>
      </c>
      <c r="K27" s="31" t="str">
        <f aca="false">IF(A27="","",J27-I27)</f>
        <v/>
      </c>
      <c r="L27" s="32" t="str">
        <f aca="false">IF(OR(A27="",N(I27)=0),"",K27/I27)</f>
        <v/>
      </c>
      <c r="M27" s="33" t="str">
        <f aca="false">IF(OR(A27="",K27=0),"",IF((K27&gt;0)=(B27="Income"),"Favourable","Adverse"))</f>
        <v/>
      </c>
    </row>
    <row r="28" customFormat="false" ht="15" hidden="false" customHeight="true" outlineLevel="0" collapsed="false">
      <c r="A28" s="27" t="str">
        <f aca="false">IF(Budget!A28="","",Budget!A28)</f>
        <v/>
      </c>
      <c r="B28" s="27" t="str">
        <f aca="false">IF(Budget!B28="","",Budget!B28)</f>
        <v/>
      </c>
      <c r="C28" s="30" t="str">
        <f aca="false">IF(A28="","",INDEX(Budget!$C28:$N28,$E$3))</f>
        <v/>
      </c>
      <c r="D28" s="30" t="str">
        <f aca="false">IF(A28="","",INDEX(Actuals!$C28:$N28,$E$3))</f>
        <v/>
      </c>
      <c r="E28" s="31" t="str">
        <f aca="false">IF(A28="","",D28-C28)</f>
        <v/>
      </c>
      <c r="F28" s="32" t="str">
        <f aca="false">IF(OR(A28="",N(C28)=0),"",E28/C28)</f>
        <v/>
      </c>
      <c r="G28" s="33" t="str">
        <f aca="false">IF(OR(A28="",E28=0),"",IF((E28&gt;0)=(B28="Income"),"Favourable","Adverse"))</f>
        <v/>
      </c>
      <c r="I28" s="30" t="str">
        <f aca="true">IF(A28="","",SUM(OFFSET(Budget!$C28,0,0,1,$E$3)))</f>
        <v/>
      </c>
      <c r="J28" s="30" t="str">
        <f aca="true">IF(A28="","",SUM(OFFSET(Actuals!$C28,0,0,1,$E$3)))</f>
        <v/>
      </c>
      <c r="K28" s="31" t="str">
        <f aca="false">IF(A28="","",J28-I28)</f>
        <v/>
      </c>
      <c r="L28" s="32" t="str">
        <f aca="false">IF(OR(A28="",N(I28)=0),"",K28/I28)</f>
        <v/>
      </c>
      <c r="M28" s="33" t="str">
        <f aca="false">IF(OR(A28="",K28=0),"",IF((K28&gt;0)=(B28="Income"),"Favourable","Adverse"))</f>
        <v/>
      </c>
    </row>
    <row r="29" customFormat="false" ht="15" hidden="false" customHeight="true" outlineLevel="0" collapsed="false">
      <c r="A29" s="27" t="str">
        <f aca="false">IF(Budget!A29="","",Budget!A29)</f>
        <v/>
      </c>
      <c r="B29" s="27" t="str">
        <f aca="false">IF(Budget!B29="","",Budget!B29)</f>
        <v/>
      </c>
      <c r="C29" s="30" t="str">
        <f aca="false">IF(A29="","",INDEX(Budget!$C29:$N29,$E$3))</f>
        <v/>
      </c>
      <c r="D29" s="30" t="str">
        <f aca="false">IF(A29="","",INDEX(Actuals!$C29:$N29,$E$3))</f>
        <v/>
      </c>
      <c r="E29" s="31" t="str">
        <f aca="false">IF(A29="","",D29-C29)</f>
        <v/>
      </c>
      <c r="F29" s="32" t="str">
        <f aca="false">IF(OR(A29="",N(C29)=0),"",E29/C29)</f>
        <v/>
      </c>
      <c r="G29" s="33" t="str">
        <f aca="false">IF(OR(A29="",E29=0),"",IF((E29&gt;0)=(B29="Income"),"Favourable","Adverse"))</f>
        <v/>
      </c>
      <c r="I29" s="30" t="str">
        <f aca="true">IF(A29="","",SUM(OFFSET(Budget!$C29,0,0,1,$E$3)))</f>
        <v/>
      </c>
      <c r="J29" s="30" t="str">
        <f aca="true">IF(A29="","",SUM(OFFSET(Actuals!$C29,0,0,1,$E$3)))</f>
        <v/>
      </c>
      <c r="K29" s="31" t="str">
        <f aca="false">IF(A29="","",J29-I29)</f>
        <v/>
      </c>
      <c r="L29" s="32" t="str">
        <f aca="false">IF(OR(A29="",N(I29)=0),"",K29/I29)</f>
        <v/>
      </c>
      <c r="M29" s="33" t="str">
        <f aca="false">IF(OR(A29="",K29=0),"",IF((K29&gt;0)=(B29="Income"),"Favourable","Adverse"))</f>
        <v/>
      </c>
    </row>
    <row r="30" customFormat="false" ht="15" hidden="false" customHeight="true" outlineLevel="0" collapsed="false">
      <c r="A30" s="27" t="str">
        <f aca="false">IF(Budget!A30="","",Budget!A30)</f>
        <v/>
      </c>
      <c r="B30" s="27" t="str">
        <f aca="false">IF(Budget!B30="","",Budget!B30)</f>
        <v/>
      </c>
      <c r="C30" s="30" t="str">
        <f aca="false">IF(A30="","",INDEX(Budget!$C30:$N30,$E$3))</f>
        <v/>
      </c>
      <c r="D30" s="30" t="str">
        <f aca="false">IF(A30="","",INDEX(Actuals!$C30:$N30,$E$3))</f>
        <v/>
      </c>
      <c r="E30" s="31" t="str">
        <f aca="false">IF(A30="","",D30-C30)</f>
        <v/>
      </c>
      <c r="F30" s="32" t="str">
        <f aca="false">IF(OR(A30="",N(C30)=0),"",E30/C30)</f>
        <v/>
      </c>
      <c r="G30" s="33" t="str">
        <f aca="false">IF(OR(A30="",E30=0),"",IF((E30&gt;0)=(B30="Income"),"Favourable","Adverse"))</f>
        <v/>
      </c>
      <c r="I30" s="30" t="str">
        <f aca="true">IF(A30="","",SUM(OFFSET(Budget!$C30,0,0,1,$E$3)))</f>
        <v/>
      </c>
      <c r="J30" s="30" t="str">
        <f aca="true">IF(A30="","",SUM(OFFSET(Actuals!$C30,0,0,1,$E$3)))</f>
        <v/>
      </c>
      <c r="K30" s="31" t="str">
        <f aca="false">IF(A30="","",J30-I30)</f>
        <v/>
      </c>
      <c r="L30" s="32" t="str">
        <f aca="false">IF(OR(A30="",N(I30)=0),"",K30/I30)</f>
        <v/>
      </c>
      <c r="M30" s="33" t="str">
        <f aca="false">IF(OR(A30="",K30=0),"",IF((K30&gt;0)=(B30="Income"),"Favourable","Adverse"))</f>
        <v/>
      </c>
    </row>
    <row r="31" customFormat="false" ht="15" hidden="false" customHeight="true" outlineLevel="0" collapsed="false">
      <c r="A31" s="27" t="str">
        <f aca="false">IF(Budget!A31="","",Budget!A31)</f>
        <v/>
      </c>
      <c r="B31" s="27" t="str">
        <f aca="false">IF(Budget!B31="","",Budget!B31)</f>
        <v/>
      </c>
      <c r="C31" s="30" t="str">
        <f aca="false">IF(A31="","",INDEX(Budget!$C31:$N31,$E$3))</f>
        <v/>
      </c>
      <c r="D31" s="30" t="str">
        <f aca="false">IF(A31="","",INDEX(Actuals!$C31:$N31,$E$3))</f>
        <v/>
      </c>
      <c r="E31" s="31" t="str">
        <f aca="false">IF(A31="","",D31-C31)</f>
        <v/>
      </c>
      <c r="F31" s="32" t="str">
        <f aca="false">IF(OR(A31="",N(C31)=0),"",E31/C31)</f>
        <v/>
      </c>
      <c r="G31" s="33" t="str">
        <f aca="false">IF(OR(A31="",E31=0),"",IF((E31&gt;0)=(B31="Income"),"Favourable","Adverse"))</f>
        <v/>
      </c>
      <c r="I31" s="30" t="str">
        <f aca="true">IF(A31="","",SUM(OFFSET(Budget!$C31,0,0,1,$E$3)))</f>
        <v/>
      </c>
      <c r="J31" s="30" t="str">
        <f aca="true">IF(A31="","",SUM(OFFSET(Actuals!$C31,0,0,1,$E$3)))</f>
        <v/>
      </c>
      <c r="K31" s="31" t="str">
        <f aca="false">IF(A31="","",J31-I31)</f>
        <v/>
      </c>
      <c r="L31" s="32" t="str">
        <f aca="false">IF(OR(A31="",N(I31)=0),"",K31/I31)</f>
        <v/>
      </c>
      <c r="M31" s="33" t="str">
        <f aca="false">IF(OR(A31="",K31=0),"",IF((K31&gt;0)=(B31="Income"),"Favourable","Adverse"))</f>
        <v/>
      </c>
    </row>
    <row r="32" customFormat="false" ht="15" hidden="false" customHeight="true" outlineLevel="0" collapsed="false">
      <c r="A32" s="27" t="str">
        <f aca="false">IF(Budget!A32="","",Budget!A32)</f>
        <v/>
      </c>
      <c r="B32" s="27" t="str">
        <f aca="false">IF(Budget!B32="","",Budget!B32)</f>
        <v/>
      </c>
      <c r="C32" s="30" t="str">
        <f aca="false">IF(A32="","",INDEX(Budget!$C32:$N32,$E$3))</f>
        <v/>
      </c>
      <c r="D32" s="30" t="str">
        <f aca="false">IF(A32="","",INDEX(Actuals!$C32:$N32,$E$3))</f>
        <v/>
      </c>
      <c r="E32" s="31" t="str">
        <f aca="false">IF(A32="","",D32-C32)</f>
        <v/>
      </c>
      <c r="F32" s="32" t="str">
        <f aca="false">IF(OR(A32="",N(C32)=0),"",E32/C32)</f>
        <v/>
      </c>
      <c r="G32" s="33" t="str">
        <f aca="false">IF(OR(A32="",E32=0),"",IF((E32&gt;0)=(B32="Income"),"Favourable","Adverse"))</f>
        <v/>
      </c>
      <c r="I32" s="30" t="str">
        <f aca="true">IF(A32="","",SUM(OFFSET(Budget!$C32,0,0,1,$E$3)))</f>
        <v/>
      </c>
      <c r="J32" s="30" t="str">
        <f aca="true">IF(A32="","",SUM(OFFSET(Actuals!$C32,0,0,1,$E$3)))</f>
        <v/>
      </c>
      <c r="K32" s="31" t="str">
        <f aca="false">IF(A32="","",J32-I32)</f>
        <v/>
      </c>
      <c r="L32" s="32" t="str">
        <f aca="false">IF(OR(A32="",N(I32)=0),"",K32/I32)</f>
        <v/>
      </c>
      <c r="M32" s="33" t="str">
        <f aca="false">IF(OR(A32="",K32=0),"",IF((K32&gt;0)=(B32="Income"),"Favourable","Adverse"))</f>
        <v/>
      </c>
    </row>
    <row r="33" customFormat="false" ht="15" hidden="false" customHeight="true" outlineLevel="0" collapsed="false">
      <c r="A33" s="27" t="str">
        <f aca="false">IF(Budget!A33="","",Budget!A33)</f>
        <v/>
      </c>
      <c r="B33" s="27" t="str">
        <f aca="false">IF(Budget!B33="","",Budget!B33)</f>
        <v/>
      </c>
      <c r="C33" s="30" t="str">
        <f aca="false">IF(A33="","",INDEX(Budget!$C33:$N33,$E$3))</f>
        <v/>
      </c>
      <c r="D33" s="30" t="str">
        <f aca="false">IF(A33="","",INDEX(Actuals!$C33:$N33,$E$3))</f>
        <v/>
      </c>
      <c r="E33" s="31" t="str">
        <f aca="false">IF(A33="","",D33-C33)</f>
        <v/>
      </c>
      <c r="F33" s="32" t="str">
        <f aca="false">IF(OR(A33="",N(C33)=0),"",E33/C33)</f>
        <v/>
      </c>
      <c r="G33" s="33" t="str">
        <f aca="false">IF(OR(A33="",E33=0),"",IF((E33&gt;0)=(B33="Income"),"Favourable","Adverse"))</f>
        <v/>
      </c>
      <c r="I33" s="30" t="str">
        <f aca="true">IF(A33="","",SUM(OFFSET(Budget!$C33,0,0,1,$E$3)))</f>
        <v/>
      </c>
      <c r="J33" s="30" t="str">
        <f aca="true">IF(A33="","",SUM(OFFSET(Actuals!$C33,0,0,1,$E$3)))</f>
        <v/>
      </c>
      <c r="K33" s="31" t="str">
        <f aca="false">IF(A33="","",J33-I33)</f>
        <v/>
      </c>
      <c r="L33" s="32" t="str">
        <f aca="false">IF(OR(A33="",N(I33)=0),"",K33/I33)</f>
        <v/>
      </c>
      <c r="M33" s="33" t="str">
        <f aca="false">IF(OR(A33="",K33=0),"",IF((K33&gt;0)=(B33="Income"),"Favourable","Adverse"))</f>
        <v/>
      </c>
    </row>
    <row r="34" customFormat="false" ht="15" hidden="false" customHeight="true" outlineLevel="0" collapsed="false">
      <c r="A34" s="27" t="str">
        <f aca="false">IF(Budget!A34="","",Budget!A34)</f>
        <v/>
      </c>
      <c r="B34" s="27" t="str">
        <f aca="false">IF(Budget!B34="","",Budget!B34)</f>
        <v/>
      </c>
      <c r="C34" s="30" t="str">
        <f aca="false">IF(A34="","",INDEX(Budget!$C34:$N34,$E$3))</f>
        <v/>
      </c>
      <c r="D34" s="30" t="str">
        <f aca="false">IF(A34="","",INDEX(Actuals!$C34:$N34,$E$3))</f>
        <v/>
      </c>
      <c r="E34" s="31" t="str">
        <f aca="false">IF(A34="","",D34-C34)</f>
        <v/>
      </c>
      <c r="F34" s="32" t="str">
        <f aca="false">IF(OR(A34="",N(C34)=0),"",E34/C34)</f>
        <v/>
      </c>
      <c r="G34" s="33" t="str">
        <f aca="false">IF(OR(A34="",E34=0),"",IF((E34&gt;0)=(B34="Income"),"Favourable","Adverse"))</f>
        <v/>
      </c>
      <c r="I34" s="30" t="str">
        <f aca="true">IF(A34="","",SUM(OFFSET(Budget!$C34,0,0,1,$E$3)))</f>
        <v/>
      </c>
      <c r="J34" s="30" t="str">
        <f aca="true">IF(A34="","",SUM(OFFSET(Actuals!$C34,0,0,1,$E$3)))</f>
        <v/>
      </c>
      <c r="K34" s="31" t="str">
        <f aca="false">IF(A34="","",J34-I34)</f>
        <v/>
      </c>
      <c r="L34" s="32" t="str">
        <f aca="false">IF(OR(A34="",N(I34)=0),"",K34/I34)</f>
        <v/>
      </c>
      <c r="M34" s="33" t="str">
        <f aca="false">IF(OR(A34="",K34=0),"",IF((K34&gt;0)=(B34="Income"),"Favourable","Adverse"))</f>
        <v/>
      </c>
    </row>
    <row r="35" customFormat="false" ht="15" hidden="false" customHeight="true" outlineLevel="0" collapsed="false">
      <c r="A35" s="27" t="str">
        <f aca="false">IF(Budget!A35="","",Budget!A35)</f>
        <v/>
      </c>
      <c r="B35" s="27" t="str">
        <f aca="false">IF(Budget!B35="","",Budget!B35)</f>
        <v/>
      </c>
      <c r="C35" s="30" t="str">
        <f aca="false">IF(A35="","",INDEX(Budget!$C35:$N35,$E$3))</f>
        <v/>
      </c>
      <c r="D35" s="30" t="str">
        <f aca="false">IF(A35="","",INDEX(Actuals!$C35:$N35,$E$3))</f>
        <v/>
      </c>
      <c r="E35" s="31" t="str">
        <f aca="false">IF(A35="","",D35-C35)</f>
        <v/>
      </c>
      <c r="F35" s="32" t="str">
        <f aca="false">IF(OR(A35="",N(C35)=0),"",E35/C35)</f>
        <v/>
      </c>
      <c r="G35" s="33" t="str">
        <f aca="false">IF(OR(A35="",E35=0),"",IF((E35&gt;0)=(B35="Income"),"Favourable","Adverse"))</f>
        <v/>
      </c>
      <c r="I35" s="30" t="str">
        <f aca="true">IF(A35="","",SUM(OFFSET(Budget!$C35,0,0,1,$E$3)))</f>
        <v/>
      </c>
      <c r="J35" s="30" t="str">
        <f aca="true">IF(A35="","",SUM(OFFSET(Actuals!$C35,0,0,1,$E$3)))</f>
        <v/>
      </c>
      <c r="K35" s="31" t="str">
        <f aca="false">IF(A35="","",J35-I35)</f>
        <v/>
      </c>
      <c r="L35" s="32" t="str">
        <f aca="false">IF(OR(A35="",N(I35)=0),"",K35/I35)</f>
        <v/>
      </c>
      <c r="M35" s="33" t="str">
        <f aca="false">IF(OR(A35="",K35=0),"",IF((K35&gt;0)=(B35="Income"),"Favourable","Adverse"))</f>
        <v/>
      </c>
    </row>
    <row r="36" customFormat="false" ht="15" hidden="false" customHeight="true" outlineLevel="0" collapsed="false">
      <c r="A36" s="27" t="str">
        <f aca="false">IF(Budget!A36="","",Budget!A36)</f>
        <v/>
      </c>
      <c r="B36" s="27" t="str">
        <f aca="false">IF(Budget!B36="","",Budget!B36)</f>
        <v/>
      </c>
      <c r="C36" s="30" t="str">
        <f aca="false">IF(A36="","",INDEX(Budget!$C36:$N36,$E$3))</f>
        <v/>
      </c>
      <c r="D36" s="30" t="str">
        <f aca="false">IF(A36="","",INDEX(Actuals!$C36:$N36,$E$3))</f>
        <v/>
      </c>
      <c r="E36" s="31" t="str">
        <f aca="false">IF(A36="","",D36-C36)</f>
        <v/>
      </c>
      <c r="F36" s="32" t="str">
        <f aca="false">IF(OR(A36="",N(C36)=0),"",E36/C36)</f>
        <v/>
      </c>
      <c r="G36" s="33" t="str">
        <f aca="false">IF(OR(A36="",E36=0),"",IF((E36&gt;0)=(B36="Income"),"Favourable","Adverse"))</f>
        <v/>
      </c>
      <c r="I36" s="30" t="str">
        <f aca="true">IF(A36="","",SUM(OFFSET(Budget!$C36,0,0,1,$E$3)))</f>
        <v/>
      </c>
      <c r="J36" s="30" t="str">
        <f aca="true">IF(A36="","",SUM(OFFSET(Actuals!$C36,0,0,1,$E$3)))</f>
        <v/>
      </c>
      <c r="K36" s="31" t="str">
        <f aca="false">IF(A36="","",J36-I36)</f>
        <v/>
      </c>
      <c r="L36" s="32" t="str">
        <f aca="false">IF(OR(A36="",N(I36)=0),"",K36/I36)</f>
        <v/>
      </c>
      <c r="M36" s="33" t="str">
        <f aca="false">IF(OR(A36="",K36=0),"",IF((K36&gt;0)=(B36="Income"),"Favourable","Adverse"))</f>
        <v/>
      </c>
    </row>
    <row r="37" customFormat="false" ht="15" hidden="false" customHeight="true" outlineLevel="0" collapsed="false">
      <c r="A37" s="27" t="str">
        <f aca="false">IF(Budget!A37="","",Budget!A37)</f>
        <v/>
      </c>
      <c r="B37" s="27" t="str">
        <f aca="false">IF(Budget!B37="","",Budget!B37)</f>
        <v/>
      </c>
      <c r="C37" s="30" t="str">
        <f aca="false">IF(A37="","",INDEX(Budget!$C37:$N37,$E$3))</f>
        <v/>
      </c>
      <c r="D37" s="30" t="str">
        <f aca="false">IF(A37="","",INDEX(Actuals!$C37:$N37,$E$3))</f>
        <v/>
      </c>
      <c r="E37" s="31" t="str">
        <f aca="false">IF(A37="","",D37-C37)</f>
        <v/>
      </c>
      <c r="F37" s="32" t="str">
        <f aca="false">IF(OR(A37="",N(C37)=0),"",E37/C37)</f>
        <v/>
      </c>
      <c r="G37" s="33" t="str">
        <f aca="false">IF(OR(A37="",E37=0),"",IF((E37&gt;0)=(B37="Income"),"Favourable","Adverse"))</f>
        <v/>
      </c>
      <c r="I37" s="30" t="str">
        <f aca="true">IF(A37="","",SUM(OFFSET(Budget!$C37,0,0,1,$E$3)))</f>
        <v/>
      </c>
      <c r="J37" s="30" t="str">
        <f aca="true">IF(A37="","",SUM(OFFSET(Actuals!$C37,0,0,1,$E$3)))</f>
        <v/>
      </c>
      <c r="K37" s="31" t="str">
        <f aca="false">IF(A37="","",J37-I37)</f>
        <v/>
      </c>
      <c r="L37" s="32" t="str">
        <f aca="false">IF(OR(A37="",N(I37)=0),"",K37/I37)</f>
        <v/>
      </c>
      <c r="M37" s="33" t="str">
        <f aca="false">IF(OR(A37="",K37=0),"",IF((K37&gt;0)=(B37="Income"),"Favourable","Adverse"))</f>
        <v/>
      </c>
    </row>
    <row r="38" customFormat="false" ht="15" hidden="false" customHeight="true" outlineLevel="0" collapsed="false">
      <c r="A38" s="27" t="str">
        <f aca="false">IF(Budget!A38="","",Budget!A38)</f>
        <v/>
      </c>
      <c r="B38" s="27" t="str">
        <f aca="false">IF(Budget!B38="","",Budget!B38)</f>
        <v/>
      </c>
      <c r="C38" s="30" t="str">
        <f aca="false">IF(A38="","",INDEX(Budget!$C38:$N38,$E$3))</f>
        <v/>
      </c>
      <c r="D38" s="30" t="str">
        <f aca="false">IF(A38="","",INDEX(Actuals!$C38:$N38,$E$3))</f>
        <v/>
      </c>
      <c r="E38" s="31" t="str">
        <f aca="false">IF(A38="","",D38-C38)</f>
        <v/>
      </c>
      <c r="F38" s="32" t="str">
        <f aca="false">IF(OR(A38="",N(C38)=0),"",E38/C38)</f>
        <v/>
      </c>
      <c r="G38" s="33" t="str">
        <f aca="false">IF(OR(A38="",E38=0),"",IF((E38&gt;0)=(B38="Income"),"Favourable","Adverse"))</f>
        <v/>
      </c>
      <c r="I38" s="30" t="str">
        <f aca="true">IF(A38="","",SUM(OFFSET(Budget!$C38,0,0,1,$E$3)))</f>
        <v/>
      </c>
      <c r="J38" s="30" t="str">
        <f aca="true">IF(A38="","",SUM(OFFSET(Actuals!$C38,0,0,1,$E$3)))</f>
        <v/>
      </c>
      <c r="K38" s="31" t="str">
        <f aca="false">IF(A38="","",J38-I38)</f>
        <v/>
      </c>
      <c r="L38" s="32" t="str">
        <f aca="false">IF(OR(A38="",N(I38)=0),"",K38/I38)</f>
        <v/>
      </c>
      <c r="M38" s="33" t="str">
        <f aca="false">IF(OR(A38="",K38=0),"",IF((K38&gt;0)=(B38="Income"),"Favourable","Adverse"))</f>
        <v/>
      </c>
    </row>
    <row r="39" customFormat="false" ht="15" hidden="false" customHeight="true" outlineLevel="0" collapsed="false">
      <c r="A39" s="27" t="str">
        <f aca="false">IF(Budget!A39="","",Budget!A39)</f>
        <v/>
      </c>
      <c r="B39" s="27" t="str">
        <f aca="false">IF(Budget!B39="","",Budget!B39)</f>
        <v/>
      </c>
      <c r="C39" s="30" t="str">
        <f aca="false">IF(A39="","",INDEX(Budget!$C39:$N39,$E$3))</f>
        <v/>
      </c>
      <c r="D39" s="30" t="str">
        <f aca="false">IF(A39="","",INDEX(Actuals!$C39:$N39,$E$3))</f>
        <v/>
      </c>
      <c r="E39" s="31" t="str">
        <f aca="false">IF(A39="","",D39-C39)</f>
        <v/>
      </c>
      <c r="F39" s="32" t="str">
        <f aca="false">IF(OR(A39="",N(C39)=0),"",E39/C39)</f>
        <v/>
      </c>
      <c r="G39" s="33" t="str">
        <f aca="false">IF(OR(A39="",E39=0),"",IF((E39&gt;0)=(B39="Income"),"Favourable","Adverse"))</f>
        <v/>
      </c>
      <c r="I39" s="30" t="str">
        <f aca="true">IF(A39="","",SUM(OFFSET(Budget!$C39,0,0,1,$E$3)))</f>
        <v/>
      </c>
      <c r="J39" s="30" t="str">
        <f aca="true">IF(A39="","",SUM(OFFSET(Actuals!$C39,0,0,1,$E$3)))</f>
        <v/>
      </c>
      <c r="K39" s="31" t="str">
        <f aca="false">IF(A39="","",J39-I39)</f>
        <v/>
      </c>
      <c r="L39" s="32" t="str">
        <f aca="false">IF(OR(A39="",N(I39)=0),"",K39/I39)</f>
        <v/>
      </c>
      <c r="M39" s="33" t="str">
        <f aca="false">IF(OR(A39="",K39=0),"",IF((K39&gt;0)=(B39="Income"),"Favourable","Adverse"))</f>
        <v/>
      </c>
    </row>
    <row r="40" customFormat="false" ht="15" hidden="false" customHeight="true" outlineLevel="0" collapsed="false">
      <c r="A40" s="27" t="str">
        <f aca="false">IF(Budget!A40="","",Budget!A40)</f>
        <v/>
      </c>
      <c r="B40" s="27" t="str">
        <f aca="false">IF(Budget!B40="","",Budget!B40)</f>
        <v/>
      </c>
      <c r="C40" s="30" t="str">
        <f aca="false">IF(A40="","",INDEX(Budget!$C40:$N40,$E$3))</f>
        <v/>
      </c>
      <c r="D40" s="30" t="str">
        <f aca="false">IF(A40="","",INDEX(Actuals!$C40:$N40,$E$3))</f>
        <v/>
      </c>
      <c r="E40" s="31" t="str">
        <f aca="false">IF(A40="","",D40-C40)</f>
        <v/>
      </c>
      <c r="F40" s="32" t="str">
        <f aca="false">IF(OR(A40="",N(C40)=0),"",E40/C40)</f>
        <v/>
      </c>
      <c r="G40" s="33" t="str">
        <f aca="false">IF(OR(A40="",E40=0),"",IF((E40&gt;0)=(B40="Income"),"Favourable","Adverse"))</f>
        <v/>
      </c>
      <c r="I40" s="30" t="str">
        <f aca="true">IF(A40="","",SUM(OFFSET(Budget!$C40,0,0,1,$E$3)))</f>
        <v/>
      </c>
      <c r="J40" s="30" t="str">
        <f aca="true">IF(A40="","",SUM(OFFSET(Actuals!$C40,0,0,1,$E$3)))</f>
        <v/>
      </c>
      <c r="K40" s="31" t="str">
        <f aca="false">IF(A40="","",J40-I40)</f>
        <v/>
      </c>
      <c r="L40" s="32" t="str">
        <f aca="false">IF(OR(A40="",N(I40)=0),"",K40/I40)</f>
        <v/>
      </c>
      <c r="M40" s="33" t="str">
        <f aca="false">IF(OR(A40="",K40=0),"",IF((K40&gt;0)=(B40="Income"),"Favourable","Adverse"))</f>
        <v/>
      </c>
    </row>
    <row r="41" customFormat="false" ht="15" hidden="false" customHeight="true" outlineLevel="0" collapsed="false">
      <c r="A41" s="27" t="str">
        <f aca="false">IF(Budget!A41="","",Budget!A41)</f>
        <v/>
      </c>
      <c r="B41" s="27" t="str">
        <f aca="false">IF(Budget!B41="","",Budget!B41)</f>
        <v/>
      </c>
      <c r="C41" s="30" t="str">
        <f aca="false">IF(A41="","",INDEX(Budget!$C41:$N41,$E$3))</f>
        <v/>
      </c>
      <c r="D41" s="30" t="str">
        <f aca="false">IF(A41="","",INDEX(Actuals!$C41:$N41,$E$3))</f>
        <v/>
      </c>
      <c r="E41" s="31" t="str">
        <f aca="false">IF(A41="","",D41-C41)</f>
        <v/>
      </c>
      <c r="F41" s="32" t="str">
        <f aca="false">IF(OR(A41="",N(C41)=0),"",E41/C41)</f>
        <v/>
      </c>
      <c r="G41" s="33" t="str">
        <f aca="false">IF(OR(A41="",E41=0),"",IF((E41&gt;0)=(B41="Income"),"Favourable","Adverse"))</f>
        <v/>
      </c>
      <c r="I41" s="30" t="str">
        <f aca="true">IF(A41="","",SUM(OFFSET(Budget!$C41,0,0,1,$E$3)))</f>
        <v/>
      </c>
      <c r="J41" s="30" t="str">
        <f aca="true">IF(A41="","",SUM(OFFSET(Actuals!$C41,0,0,1,$E$3)))</f>
        <v/>
      </c>
      <c r="K41" s="31" t="str">
        <f aca="false">IF(A41="","",J41-I41)</f>
        <v/>
      </c>
      <c r="L41" s="32" t="str">
        <f aca="false">IF(OR(A41="",N(I41)=0),"",K41/I41)</f>
        <v/>
      </c>
      <c r="M41" s="33" t="str">
        <f aca="false">IF(OR(A41="",K41=0),"",IF((K41&gt;0)=(B41="Income"),"Favourable","Adverse"))</f>
        <v/>
      </c>
    </row>
    <row r="42" customFormat="false" ht="15" hidden="false" customHeight="true" outlineLevel="0" collapsed="false">
      <c r="A42" s="27" t="str">
        <f aca="false">IF(Budget!A42="","",Budget!A42)</f>
        <v/>
      </c>
      <c r="B42" s="27" t="str">
        <f aca="false">IF(Budget!B42="","",Budget!B42)</f>
        <v/>
      </c>
      <c r="C42" s="30" t="str">
        <f aca="false">IF(A42="","",INDEX(Budget!$C42:$N42,$E$3))</f>
        <v/>
      </c>
      <c r="D42" s="30" t="str">
        <f aca="false">IF(A42="","",INDEX(Actuals!$C42:$N42,$E$3))</f>
        <v/>
      </c>
      <c r="E42" s="31" t="str">
        <f aca="false">IF(A42="","",D42-C42)</f>
        <v/>
      </c>
      <c r="F42" s="32" t="str">
        <f aca="false">IF(OR(A42="",N(C42)=0),"",E42/C42)</f>
        <v/>
      </c>
      <c r="G42" s="33" t="str">
        <f aca="false">IF(OR(A42="",E42=0),"",IF((E42&gt;0)=(B42="Income"),"Favourable","Adverse"))</f>
        <v/>
      </c>
      <c r="I42" s="30" t="str">
        <f aca="true">IF(A42="","",SUM(OFFSET(Budget!$C42,0,0,1,$E$3)))</f>
        <v/>
      </c>
      <c r="J42" s="30" t="str">
        <f aca="true">IF(A42="","",SUM(OFFSET(Actuals!$C42,0,0,1,$E$3)))</f>
        <v/>
      </c>
      <c r="K42" s="31" t="str">
        <f aca="false">IF(A42="","",J42-I42)</f>
        <v/>
      </c>
      <c r="L42" s="32" t="str">
        <f aca="false">IF(OR(A42="",N(I42)=0),"",K42/I42)</f>
        <v/>
      </c>
      <c r="M42" s="33" t="str">
        <f aca="false">IF(OR(A42="",K42=0),"",IF((K42&gt;0)=(B42="Income"),"Favourable","Adverse"))</f>
        <v/>
      </c>
    </row>
    <row r="43" customFormat="false" ht="15" hidden="false" customHeight="true" outlineLevel="0" collapsed="false">
      <c r="A43" s="27" t="str">
        <f aca="false">IF(Budget!A43="","",Budget!A43)</f>
        <v/>
      </c>
      <c r="B43" s="27" t="str">
        <f aca="false">IF(Budget!B43="","",Budget!B43)</f>
        <v/>
      </c>
      <c r="C43" s="30" t="str">
        <f aca="false">IF(A43="","",INDEX(Budget!$C43:$N43,$E$3))</f>
        <v/>
      </c>
      <c r="D43" s="30" t="str">
        <f aca="false">IF(A43="","",INDEX(Actuals!$C43:$N43,$E$3))</f>
        <v/>
      </c>
      <c r="E43" s="31" t="str">
        <f aca="false">IF(A43="","",D43-C43)</f>
        <v/>
      </c>
      <c r="F43" s="32" t="str">
        <f aca="false">IF(OR(A43="",N(C43)=0),"",E43/C43)</f>
        <v/>
      </c>
      <c r="G43" s="33" t="str">
        <f aca="false">IF(OR(A43="",E43=0),"",IF((E43&gt;0)=(B43="Income"),"Favourable","Adverse"))</f>
        <v/>
      </c>
      <c r="I43" s="30" t="str">
        <f aca="true">IF(A43="","",SUM(OFFSET(Budget!$C43,0,0,1,$E$3)))</f>
        <v/>
      </c>
      <c r="J43" s="30" t="str">
        <f aca="true">IF(A43="","",SUM(OFFSET(Actuals!$C43,0,0,1,$E$3)))</f>
        <v/>
      </c>
      <c r="K43" s="31" t="str">
        <f aca="false">IF(A43="","",J43-I43)</f>
        <v/>
      </c>
      <c r="L43" s="32" t="str">
        <f aca="false">IF(OR(A43="",N(I43)=0),"",K43/I43)</f>
        <v/>
      </c>
      <c r="M43" s="33" t="str">
        <f aca="false">IF(OR(A43="",K43=0),"",IF((K43&gt;0)=(B43="Income"),"Favourable","Adverse"))</f>
        <v/>
      </c>
    </row>
    <row r="44" customFormat="false" ht="15" hidden="false" customHeight="true" outlineLevel="0" collapsed="false">
      <c r="A44" s="27" t="str">
        <f aca="false">IF(Budget!A44="","",Budget!A44)</f>
        <v/>
      </c>
      <c r="B44" s="27" t="str">
        <f aca="false">IF(Budget!B44="","",Budget!B44)</f>
        <v/>
      </c>
      <c r="C44" s="30" t="str">
        <f aca="false">IF(A44="","",INDEX(Budget!$C44:$N44,$E$3))</f>
        <v/>
      </c>
      <c r="D44" s="30" t="str">
        <f aca="false">IF(A44="","",INDEX(Actuals!$C44:$N44,$E$3))</f>
        <v/>
      </c>
      <c r="E44" s="31" t="str">
        <f aca="false">IF(A44="","",D44-C44)</f>
        <v/>
      </c>
      <c r="F44" s="32" t="str">
        <f aca="false">IF(OR(A44="",N(C44)=0),"",E44/C44)</f>
        <v/>
      </c>
      <c r="G44" s="33" t="str">
        <f aca="false">IF(OR(A44="",E44=0),"",IF((E44&gt;0)=(B44="Income"),"Favourable","Adverse"))</f>
        <v/>
      </c>
      <c r="I44" s="30" t="str">
        <f aca="true">IF(A44="","",SUM(OFFSET(Budget!$C44,0,0,1,$E$3)))</f>
        <v/>
      </c>
      <c r="J44" s="30" t="str">
        <f aca="true">IF(A44="","",SUM(OFFSET(Actuals!$C44,0,0,1,$E$3)))</f>
        <v/>
      </c>
      <c r="K44" s="31" t="str">
        <f aca="false">IF(A44="","",J44-I44)</f>
        <v/>
      </c>
      <c r="L44" s="32" t="str">
        <f aca="false">IF(OR(A44="",N(I44)=0),"",K44/I44)</f>
        <v/>
      </c>
      <c r="M44" s="33" t="str">
        <f aca="false">IF(OR(A44="",K44=0),"",IF((K44&gt;0)=(B44="Income"),"Favourable","Adverse"))</f>
        <v/>
      </c>
    </row>
    <row r="45" customFormat="false" ht="15" hidden="false" customHeight="true" outlineLevel="0" collapsed="false">
      <c r="A45" s="27" t="str">
        <f aca="false">IF(Budget!A45="","",Budget!A45)</f>
        <v/>
      </c>
      <c r="B45" s="27" t="str">
        <f aca="false">IF(Budget!B45="","",Budget!B45)</f>
        <v/>
      </c>
      <c r="C45" s="30" t="str">
        <f aca="false">IF(A45="","",INDEX(Budget!$C45:$N45,$E$3))</f>
        <v/>
      </c>
      <c r="D45" s="30" t="str">
        <f aca="false">IF(A45="","",INDEX(Actuals!$C45:$N45,$E$3))</f>
        <v/>
      </c>
      <c r="E45" s="31" t="str">
        <f aca="false">IF(A45="","",D45-C45)</f>
        <v/>
      </c>
      <c r="F45" s="32" t="str">
        <f aca="false">IF(OR(A45="",N(C45)=0),"",E45/C45)</f>
        <v/>
      </c>
      <c r="G45" s="33" t="str">
        <f aca="false">IF(OR(A45="",E45=0),"",IF((E45&gt;0)=(B45="Income"),"Favourable","Adverse"))</f>
        <v/>
      </c>
      <c r="I45" s="30" t="str">
        <f aca="true">IF(A45="","",SUM(OFFSET(Budget!$C45,0,0,1,$E$3)))</f>
        <v/>
      </c>
      <c r="J45" s="30" t="str">
        <f aca="true">IF(A45="","",SUM(OFFSET(Actuals!$C45,0,0,1,$E$3)))</f>
        <v/>
      </c>
      <c r="K45" s="31" t="str">
        <f aca="false">IF(A45="","",J45-I45)</f>
        <v/>
      </c>
      <c r="L45" s="32" t="str">
        <f aca="false">IF(OR(A45="",N(I45)=0),"",K45/I45)</f>
        <v/>
      </c>
      <c r="M45" s="33" t="str">
        <f aca="false">IF(OR(A45="",K45=0),"",IF((K45&gt;0)=(B45="Income"),"Favourable","Adverse"))</f>
        <v/>
      </c>
    </row>
    <row r="46" customFormat="false" ht="15" hidden="false" customHeight="true" outlineLevel="0" collapsed="false">
      <c r="A46" s="27" t="str">
        <f aca="false">IF(Budget!A46="","",Budget!A46)</f>
        <v/>
      </c>
      <c r="B46" s="27" t="str">
        <f aca="false">IF(Budget!B46="","",Budget!B46)</f>
        <v/>
      </c>
      <c r="C46" s="30" t="str">
        <f aca="false">IF(A46="","",INDEX(Budget!$C46:$N46,$E$3))</f>
        <v/>
      </c>
      <c r="D46" s="30" t="str">
        <f aca="false">IF(A46="","",INDEX(Actuals!$C46:$N46,$E$3))</f>
        <v/>
      </c>
      <c r="E46" s="31" t="str">
        <f aca="false">IF(A46="","",D46-C46)</f>
        <v/>
      </c>
      <c r="F46" s="32" t="str">
        <f aca="false">IF(OR(A46="",N(C46)=0),"",E46/C46)</f>
        <v/>
      </c>
      <c r="G46" s="33" t="str">
        <f aca="false">IF(OR(A46="",E46=0),"",IF((E46&gt;0)=(B46="Income"),"Favourable","Adverse"))</f>
        <v/>
      </c>
      <c r="I46" s="30" t="str">
        <f aca="true">IF(A46="","",SUM(OFFSET(Budget!$C46,0,0,1,$E$3)))</f>
        <v/>
      </c>
      <c r="J46" s="30" t="str">
        <f aca="true">IF(A46="","",SUM(OFFSET(Actuals!$C46,0,0,1,$E$3)))</f>
        <v/>
      </c>
      <c r="K46" s="31" t="str">
        <f aca="false">IF(A46="","",J46-I46)</f>
        <v/>
      </c>
      <c r="L46" s="32" t="str">
        <f aca="false">IF(OR(A46="",N(I46)=0),"",K46/I46)</f>
        <v/>
      </c>
      <c r="M46" s="33" t="str">
        <f aca="false">IF(OR(A46="",K46=0),"",IF((K46&gt;0)=(B46="Income"),"Favourable","Adverse"))</f>
        <v/>
      </c>
    </row>
    <row r="47" customFormat="false" ht="15" hidden="false" customHeight="true" outlineLevel="0" collapsed="false">
      <c r="A47" s="27" t="str">
        <f aca="false">IF(Budget!A47="","",Budget!A47)</f>
        <v/>
      </c>
      <c r="B47" s="27" t="str">
        <f aca="false">IF(Budget!B47="","",Budget!B47)</f>
        <v/>
      </c>
      <c r="C47" s="30" t="str">
        <f aca="false">IF(A47="","",INDEX(Budget!$C47:$N47,$E$3))</f>
        <v/>
      </c>
      <c r="D47" s="30" t="str">
        <f aca="false">IF(A47="","",INDEX(Actuals!$C47:$N47,$E$3))</f>
        <v/>
      </c>
      <c r="E47" s="31" t="str">
        <f aca="false">IF(A47="","",D47-C47)</f>
        <v/>
      </c>
      <c r="F47" s="32" t="str">
        <f aca="false">IF(OR(A47="",N(C47)=0),"",E47/C47)</f>
        <v/>
      </c>
      <c r="G47" s="33" t="str">
        <f aca="false">IF(OR(A47="",E47=0),"",IF((E47&gt;0)=(B47="Income"),"Favourable","Adverse"))</f>
        <v/>
      </c>
      <c r="I47" s="30" t="str">
        <f aca="true">IF(A47="","",SUM(OFFSET(Budget!$C47,0,0,1,$E$3)))</f>
        <v/>
      </c>
      <c r="J47" s="30" t="str">
        <f aca="true">IF(A47="","",SUM(OFFSET(Actuals!$C47,0,0,1,$E$3)))</f>
        <v/>
      </c>
      <c r="K47" s="31" t="str">
        <f aca="false">IF(A47="","",J47-I47)</f>
        <v/>
      </c>
      <c r="L47" s="32" t="str">
        <f aca="false">IF(OR(A47="",N(I47)=0),"",K47/I47)</f>
        <v/>
      </c>
      <c r="M47" s="33" t="str">
        <f aca="false">IF(OR(A47="",K47=0),"",IF((K47&gt;0)=(B47="Income"),"Favourable","Adverse"))</f>
        <v/>
      </c>
    </row>
    <row r="48" customFormat="false" ht="15" hidden="false" customHeight="true" outlineLevel="0" collapsed="false">
      <c r="A48" s="27" t="str">
        <f aca="false">IF(Budget!A48="","",Budget!A48)</f>
        <v/>
      </c>
      <c r="B48" s="27" t="str">
        <f aca="false">IF(Budget!B48="","",Budget!B48)</f>
        <v/>
      </c>
      <c r="C48" s="30" t="str">
        <f aca="false">IF(A48="","",INDEX(Budget!$C48:$N48,$E$3))</f>
        <v/>
      </c>
      <c r="D48" s="30" t="str">
        <f aca="false">IF(A48="","",INDEX(Actuals!$C48:$N48,$E$3))</f>
        <v/>
      </c>
      <c r="E48" s="31" t="str">
        <f aca="false">IF(A48="","",D48-C48)</f>
        <v/>
      </c>
      <c r="F48" s="32" t="str">
        <f aca="false">IF(OR(A48="",N(C48)=0),"",E48/C48)</f>
        <v/>
      </c>
      <c r="G48" s="33" t="str">
        <f aca="false">IF(OR(A48="",E48=0),"",IF((E48&gt;0)=(B48="Income"),"Favourable","Adverse"))</f>
        <v/>
      </c>
      <c r="I48" s="30" t="str">
        <f aca="true">IF(A48="","",SUM(OFFSET(Budget!$C48,0,0,1,$E$3)))</f>
        <v/>
      </c>
      <c r="J48" s="30" t="str">
        <f aca="true">IF(A48="","",SUM(OFFSET(Actuals!$C48,0,0,1,$E$3)))</f>
        <v/>
      </c>
      <c r="K48" s="31" t="str">
        <f aca="false">IF(A48="","",J48-I48)</f>
        <v/>
      </c>
      <c r="L48" s="32" t="str">
        <f aca="false">IF(OR(A48="",N(I48)=0),"",K48/I48)</f>
        <v/>
      </c>
      <c r="M48" s="33" t="str">
        <f aca="false">IF(OR(A48="",K48=0),"",IF((K48&gt;0)=(B48="Income"),"Favourable","Adverse"))</f>
        <v/>
      </c>
    </row>
    <row r="49" customFormat="false" ht="15" hidden="false" customHeight="true" outlineLevel="0" collapsed="false">
      <c r="A49" s="27" t="str">
        <f aca="false">IF(Budget!A49="","",Budget!A49)</f>
        <v/>
      </c>
      <c r="B49" s="27" t="str">
        <f aca="false">IF(Budget!B49="","",Budget!B49)</f>
        <v/>
      </c>
      <c r="C49" s="30" t="str">
        <f aca="false">IF(A49="","",INDEX(Budget!$C49:$N49,$E$3))</f>
        <v/>
      </c>
      <c r="D49" s="30" t="str">
        <f aca="false">IF(A49="","",INDEX(Actuals!$C49:$N49,$E$3))</f>
        <v/>
      </c>
      <c r="E49" s="31" t="str">
        <f aca="false">IF(A49="","",D49-C49)</f>
        <v/>
      </c>
      <c r="F49" s="32" t="str">
        <f aca="false">IF(OR(A49="",N(C49)=0),"",E49/C49)</f>
        <v/>
      </c>
      <c r="G49" s="33" t="str">
        <f aca="false">IF(OR(A49="",E49=0),"",IF((E49&gt;0)=(B49="Income"),"Favourable","Adverse"))</f>
        <v/>
      </c>
      <c r="I49" s="30" t="str">
        <f aca="true">IF(A49="","",SUM(OFFSET(Budget!$C49,0,0,1,$E$3)))</f>
        <v/>
      </c>
      <c r="J49" s="30" t="str">
        <f aca="true">IF(A49="","",SUM(OFFSET(Actuals!$C49,0,0,1,$E$3)))</f>
        <v/>
      </c>
      <c r="K49" s="31" t="str">
        <f aca="false">IF(A49="","",J49-I49)</f>
        <v/>
      </c>
      <c r="L49" s="32" t="str">
        <f aca="false">IF(OR(A49="",N(I49)=0),"",K49/I49)</f>
        <v/>
      </c>
      <c r="M49" s="33" t="str">
        <f aca="false">IF(OR(A49="",K49=0),"",IF((K49&gt;0)=(B49="Income"),"Favourable","Adverse"))</f>
        <v/>
      </c>
    </row>
    <row r="50" customFormat="false" ht="15" hidden="false" customHeight="true" outlineLevel="0" collapsed="false">
      <c r="A50" s="27" t="str">
        <f aca="false">IF(Budget!A50="","",Budget!A50)</f>
        <v/>
      </c>
      <c r="B50" s="27" t="str">
        <f aca="false">IF(Budget!B50="","",Budget!B50)</f>
        <v/>
      </c>
      <c r="C50" s="30" t="str">
        <f aca="false">IF(A50="","",INDEX(Budget!$C50:$N50,$E$3))</f>
        <v/>
      </c>
      <c r="D50" s="30" t="str">
        <f aca="false">IF(A50="","",INDEX(Actuals!$C50:$N50,$E$3))</f>
        <v/>
      </c>
      <c r="E50" s="31" t="str">
        <f aca="false">IF(A50="","",D50-C50)</f>
        <v/>
      </c>
      <c r="F50" s="32" t="str">
        <f aca="false">IF(OR(A50="",N(C50)=0),"",E50/C50)</f>
        <v/>
      </c>
      <c r="G50" s="33" t="str">
        <f aca="false">IF(OR(A50="",E50=0),"",IF((E50&gt;0)=(B50="Income"),"Favourable","Adverse"))</f>
        <v/>
      </c>
      <c r="I50" s="30" t="str">
        <f aca="true">IF(A50="","",SUM(OFFSET(Budget!$C50,0,0,1,$E$3)))</f>
        <v/>
      </c>
      <c r="J50" s="30" t="str">
        <f aca="true">IF(A50="","",SUM(OFFSET(Actuals!$C50,0,0,1,$E$3)))</f>
        <v/>
      </c>
      <c r="K50" s="31" t="str">
        <f aca="false">IF(A50="","",J50-I50)</f>
        <v/>
      </c>
      <c r="L50" s="32" t="str">
        <f aca="false">IF(OR(A50="",N(I50)=0),"",K50/I50)</f>
        <v/>
      </c>
      <c r="M50" s="33" t="str">
        <f aca="false">IF(OR(A50="",K50=0),"",IF((K50&gt;0)=(B50="Income"),"Favourable","Adverse"))</f>
        <v/>
      </c>
    </row>
    <row r="51" customFormat="false" ht="15" hidden="false" customHeight="true" outlineLevel="0" collapsed="false">
      <c r="A51" s="27" t="str">
        <f aca="false">IF(Budget!A51="","",Budget!A51)</f>
        <v/>
      </c>
      <c r="B51" s="27" t="str">
        <f aca="false">IF(Budget!B51="","",Budget!B51)</f>
        <v/>
      </c>
      <c r="C51" s="30" t="str">
        <f aca="false">IF(A51="","",INDEX(Budget!$C51:$N51,$E$3))</f>
        <v/>
      </c>
      <c r="D51" s="30" t="str">
        <f aca="false">IF(A51="","",INDEX(Actuals!$C51:$N51,$E$3))</f>
        <v/>
      </c>
      <c r="E51" s="31" t="str">
        <f aca="false">IF(A51="","",D51-C51)</f>
        <v/>
      </c>
      <c r="F51" s="32" t="str">
        <f aca="false">IF(OR(A51="",N(C51)=0),"",E51/C51)</f>
        <v/>
      </c>
      <c r="G51" s="33" t="str">
        <f aca="false">IF(OR(A51="",E51=0),"",IF((E51&gt;0)=(B51="Income"),"Favourable","Adverse"))</f>
        <v/>
      </c>
      <c r="I51" s="30" t="str">
        <f aca="true">IF(A51="","",SUM(OFFSET(Budget!$C51,0,0,1,$E$3)))</f>
        <v/>
      </c>
      <c r="J51" s="30" t="str">
        <f aca="true">IF(A51="","",SUM(OFFSET(Actuals!$C51,0,0,1,$E$3)))</f>
        <v/>
      </c>
      <c r="K51" s="31" t="str">
        <f aca="false">IF(A51="","",J51-I51)</f>
        <v/>
      </c>
      <c r="L51" s="32" t="str">
        <f aca="false">IF(OR(A51="",N(I51)=0),"",K51/I51)</f>
        <v/>
      </c>
      <c r="M51" s="33" t="str">
        <f aca="false">IF(OR(A51="",K51=0),"",IF((K51&gt;0)=(B51="Income"),"Favourable","Adverse"))</f>
        <v/>
      </c>
    </row>
    <row r="52" customFormat="false" ht="15" hidden="false" customHeight="true" outlineLevel="0" collapsed="false">
      <c r="A52" s="27" t="str">
        <f aca="false">IF(Budget!A52="","",Budget!A52)</f>
        <v/>
      </c>
      <c r="B52" s="27" t="str">
        <f aca="false">IF(Budget!B52="","",Budget!B52)</f>
        <v/>
      </c>
      <c r="C52" s="30" t="str">
        <f aca="false">IF(A52="","",INDEX(Budget!$C52:$N52,$E$3))</f>
        <v/>
      </c>
      <c r="D52" s="30" t="str">
        <f aca="false">IF(A52="","",INDEX(Actuals!$C52:$N52,$E$3))</f>
        <v/>
      </c>
      <c r="E52" s="31" t="str">
        <f aca="false">IF(A52="","",D52-C52)</f>
        <v/>
      </c>
      <c r="F52" s="32" t="str">
        <f aca="false">IF(OR(A52="",N(C52)=0),"",E52/C52)</f>
        <v/>
      </c>
      <c r="G52" s="33" t="str">
        <f aca="false">IF(OR(A52="",E52=0),"",IF((E52&gt;0)=(B52="Income"),"Favourable","Adverse"))</f>
        <v/>
      </c>
      <c r="I52" s="30" t="str">
        <f aca="true">IF(A52="","",SUM(OFFSET(Budget!$C52,0,0,1,$E$3)))</f>
        <v/>
      </c>
      <c r="J52" s="30" t="str">
        <f aca="true">IF(A52="","",SUM(OFFSET(Actuals!$C52,0,0,1,$E$3)))</f>
        <v/>
      </c>
      <c r="K52" s="31" t="str">
        <f aca="false">IF(A52="","",J52-I52)</f>
        <v/>
      </c>
      <c r="L52" s="32" t="str">
        <f aca="false">IF(OR(A52="",N(I52)=0),"",K52/I52)</f>
        <v/>
      </c>
      <c r="M52" s="33" t="str">
        <f aca="false">IF(OR(A52="",K52=0),"",IF((K52&gt;0)=(B52="Income"),"Favourable","Adverse"))</f>
        <v/>
      </c>
    </row>
    <row r="53" customFormat="false" ht="15" hidden="false" customHeight="true" outlineLevel="0" collapsed="false">
      <c r="A53" s="27" t="str">
        <f aca="false">IF(Budget!A53="","",Budget!A53)</f>
        <v/>
      </c>
      <c r="B53" s="27" t="str">
        <f aca="false">IF(Budget!B53="","",Budget!B53)</f>
        <v/>
      </c>
      <c r="C53" s="30" t="str">
        <f aca="false">IF(A53="","",INDEX(Budget!$C53:$N53,$E$3))</f>
        <v/>
      </c>
      <c r="D53" s="30" t="str">
        <f aca="false">IF(A53="","",INDEX(Actuals!$C53:$N53,$E$3))</f>
        <v/>
      </c>
      <c r="E53" s="31" t="str">
        <f aca="false">IF(A53="","",D53-C53)</f>
        <v/>
      </c>
      <c r="F53" s="32" t="str">
        <f aca="false">IF(OR(A53="",N(C53)=0),"",E53/C53)</f>
        <v/>
      </c>
      <c r="G53" s="33" t="str">
        <f aca="false">IF(OR(A53="",E53=0),"",IF((E53&gt;0)=(B53="Income"),"Favourable","Adverse"))</f>
        <v/>
      </c>
      <c r="I53" s="30" t="str">
        <f aca="true">IF(A53="","",SUM(OFFSET(Budget!$C53,0,0,1,$E$3)))</f>
        <v/>
      </c>
      <c r="J53" s="30" t="str">
        <f aca="true">IF(A53="","",SUM(OFFSET(Actuals!$C53,0,0,1,$E$3)))</f>
        <v/>
      </c>
      <c r="K53" s="31" t="str">
        <f aca="false">IF(A53="","",J53-I53)</f>
        <v/>
      </c>
      <c r="L53" s="32" t="str">
        <f aca="false">IF(OR(A53="",N(I53)=0),"",K53/I53)</f>
        <v/>
      </c>
      <c r="M53" s="33" t="str">
        <f aca="false">IF(OR(A53="",K53=0),"",IF((K53&gt;0)=(B53="Income"),"Favourable","Adverse"))</f>
        <v/>
      </c>
    </row>
    <row r="54" customFormat="false" ht="15" hidden="false" customHeight="true" outlineLevel="0" collapsed="false">
      <c r="A54" s="27" t="str">
        <f aca="false">IF(Budget!A54="","",Budget!A54)</f>
        <v/>
      </c>
      <c r="B54" s="27" t="str">
        <f aca="false">IF(Budget!B54="","",Budget!B54)</f>
        <v/>
      </c>
      <c r="C54" s="30" t="str">
        <f aca="false">IF(A54="","",INDEX(Budget!$C54:$N54,$E$3))</f>
        <v/>
      </c>
      <c r="D54" s="30" t="str">
        <f aca="false">IF(A54="","",INDEX(Actuals!$C54:$N54,$E$3))</f>
        <v/>
      </c>
      <c r="E54" s="31" t="str">
        <f aca="false">IF(A54="","",D54-C54)</f>
        <v/>
      </c>
      <c r="F54" s="32" t="str">
        <f aca="false">IF(OR(A54="",N(C54)=0),"",E54/C54)</f>
        <v/>
      </c>
      <c r="G54" s="33" t="str">
        <f aca="false">IF(OR(A54="",E54=0),"",IF((E54&gt;0)=(B54="Income"),"Favourable","Adverse"))</f>
        <v/>
      </c>
      <c r="I54" s="30" t="str">
        <f aca="true">IF(A54="","",SUM(OFFSET(Budget!$C54,0,0,1,$E$3)))</f>
        <v/>
      </c>
      <c r="J54" s="30" t="str">
        <f aca="true">IF(A54="","",SUM(OFFSET(Actuals!$C54,0,0,1,$E$3)))</f>
        <v/>
      </c>
      <c r="K54" s="31" t="str">
        <f aca="false">IF(A54="","",J54-I54)</f>
        <v/>
      </c>
      <c r="L54" s="32" t="str">
        <f aca="false">IF(OR(A54="",N(I54)=0),"",K54/I54)</f>
        <v/>
      </c>
      <c r="M54" s="33" t="str">
        <f aca="false">IF(OR(A54="",K54=0),"",IF((K54&gt;0)=(B54="Income"),"Favourable","Adverse"))</f>
        <v/>
      </c>
    </row>
    <row r="55" customFormat="false" ht="15" hidden="false" customHeight="true" outlineLevel="0" collapsed="false">
      <c r="A55" s="27" t="str">
        <f aca="false">IF(Budget!A55="","",Budget!A55)</f>
        <v/>
      </c>
      <c r="B55" s="27" t="str">
        <f aca="false">IF(Budget!B55="","",Budget!B55)</f>
        <v/>
      </c>
      <c r="C55" s="30" t="str">
        <f aca="false">IF(A55="","",INDEX(Budget!$C55:$N55,$E$3))</f>
        <v/>
      </c>
      <c r="D55" s="30" t="str">
        <f aca="false">IF(A55="","",INDEX(Actuals!$C55:$N55,$E$3))</f>
        <v/>
      </c>
      <c r="E55" s="31" t="str">
        <f aca="false">IF(A55="","",D55-C55)</f>
        <v/>
      </c>
      <c r="F55" s="32" t="str">
        <f aca="false">IF(OR(A55="",N(C55)=0),"",E55/C55)</f>
        <v/>
      </c>
      <c r="G55" s="33" t="str">
        <f aca="false">IF(OR(A55="",E55=0),"",IF((E55&gt;0)=(B55="Income"),"Favourable","Adverse"))</f>
        <v/>
      </c>
      <c r="I55" s="30" t="str">
        <f aca="true">IF(A55="","",SUM(OFFSET(Budget!$C55,0,0,1,$E$3)))</f>
        <v/>
      </c>
      <c r="J55" s="30" t="str">
        <f aca="true">IF(A55="","",SUM(OFFSET(Actuals!$C55,0,0,1,$E$3)))</f>
        <v/>
      </c>
      <c r="K55" s="31" t="str">
        <f aca="false">IF(A55="","",J55-I55)</f>
        <v/>
      </c>
      <c r="L55" s="32" t="str">
        <f aca="false">IF(OR(A55="",N(I55)=0),"",K55/I55)</f>
        <v/>
      </c>
      <c r="M55" s="33" t="str">
        <f aca="false">IF(OR(A55="",K55=0),"",IF((K55&gt;0)=(B55="Income"),"Favourable","Adverse"))</f>
        <v/>
      </c>
    </row>
    <row r="56" customFormat="false" ht="15" hidden="false" customHeight="true" outlineLevel="0" collapsed="false">
      <c r="A56" s="27" t="str">
        <f aca="false">IF(Budget!A56="","",Budget!A56)</f>
        <v/>
      </c>
      <c r="B56" s="27" t="str">
        <f aca="false">IF(Budget!B56="","",Budget!B56)</f>
        <v/>
      </c>
      <c r="C56" s="30" t="str">
        <f aca="false">IF(A56="","",INDEX(Budget!$C56:$N56,$E$3))</f>
        <v/>
      </c>
      <c r="D56" s="30" t="str">
        <f aca="false">IF(A56="","",INDEX(Actuals!$C56:$N56,$E$3))</f>
        <v/>
      </c>
      <c r="E56" s="31" t="str">
        <f aca="false">IF(A56="","",D56-C56)</f>
        <v/>
      </c>
      <c r="F56" s="32" t="str">
        <f aca="false">IF(OR(A56="",N(C56)=0),"",E56/C56)</f>
        <v/>
      </c>
      <c r="G56" s="33" t="str">
        <f aca="false">IF(OR(A56="",E56=0),"",IF((E56&gt;0)=(B56="Income"),"Favourable","Adverse"))</f>
        <v/>
      </c>
      <c r="I56" s="30" t="str">
        <f aca="true">IF(A56="","",SUM(OFFSET(Budget!$C56,0,0,1,$E$3)))</f>
        <v/>
      </c>
      <c r="J56" s="30" t="str">
        <f aca="true">IF(A56="","",SUM(OFFSET(Actuals!$C56,0,0,1,$E$3)))</f>
        <v/>
      </c>
      <c r="K56" s="31" t="str">
        <f aca="false">IF(A56="","",J56-I56)</f>
        <v/>
      </c>
      <c r="L56" s="32" t="str">
        <f aca="false">IF(OR(A56="",N(I56)=0),"",K56/I56)</f>
        <v/>
      </c>
      <c r="M56" s="33" t="str">
        <f aca="false">IF(OR(A56="",K56=0),"",IF((K56&gt;0)=(B56="Income"),"Favourable","Adverse"))</f>
        <v/>
      </c>
    </row>
    <row r="57" customFormat="false" ht="15" hidden="false" customHeight="true" outlineLevel="0" collapsed="false">
      <c r="A57" s="27" t="str">
        <f aca="false">IF(Budget!A57="","",Budget!A57)</f>
        <v/>
      </c>
      <c r="B57" s="27" t="str">
        <f aca="false">IF(Budget!B57="","",Budget!B57)</f>
        <v/>
      </c>
      <c r="C57" s="30" t="str">
        <f aca="false">IF(A57="","",INDEX(Budget!$C57:$N57,$E$3))</f>
        <v/>
      </c>
      <c r="D57" s="30" t="str">
        <f aca="false">IF(A57="","",INDEX(Actuals!$C57:$N57,$E$3))</f>
        <v/>
      </c>
      <c r="E57" s="31" t="str">
        <f aca="false">IF(A57="","",D57-C57)</f>
        <v/>
      </c>
      <c r="F57" s="32" t="str">
        <f aca="false">IF(OR(A57="",N(C57)=0),"",E57/C57)</f>
        <v/>
      </c>
      <c r="G57" s="33" t="str">
        <f aca="false">IF(OR(A57="",E57=0),"",IF((E57&gt;0)=(B57="Income"),"Favourable","Adverse"))</f>
        <v/>
      </c>
      <c r="I57" s="30" t="str">
        <f aca="true">IF(A57="","",SUM(OFFSET(Budget!$C57,0,0,1,$E$3)))</f>
        <v/>
      </c>
      <c r="J57" s="30" t="str">
        <f aca="true">IF(A57="","",SUM(OFFSET(Actuals!$C57,0,0,1,$E$3)))</f>
        <v/>
      </c>
      <c r="K57" s="31" t="str">
        <f aca="false">IF(A57="","",J57-I57)</f>
        <v/>
      </c>
      <c r="L57" s="32" t="str">
        <f aca="false">IF(OR(A57="",N(I57)=0),"",K57/I57)</f>
        <v/>
      </c>
      <c r="M57" s="33" t="str">
        <f aca="false">IF(OR(A57="",K57=0),"",IF((K57&gt;0)=(B57="Income"),"Favourable","Adverse"))</f>
        <v/>
      </c>
    </row>
    <row r="58" customFormat="false" ht="15" hidden="false" customHeight="true" outlineLevel="0" collapsed="false">
      <c r="A58" s="27" t="str">
        <f aca="false">IF(Budget!A58="","",Budget!A58)</f>
        <v/>
      </c>
      <c r="B58" s="27" t="str">
        <f aca="false">IF(Budget!B58="","",Budget!B58)</f>
        <v/>
      </c>
      <c r="C58" s="30" t="str">
        <f aca="false">IF(A58="","",INDEX(Budget!$C58:$N58,$E$3))</f>
        <v/>
      </c>
      <c r="D58" s="30" t="str">
        <f aca="false">IF(A58="","",INDEX(Actuals!$C58:$N58,$E$3))</f>
        <v/>
      </c>
      <c r="E58" s="31" t="str">
        <f aca="false">IF(A58="","",D58-C58)</f>
        <v/>
      </c>
      <c r="F58" s="32" t="str">
        <f aca="false">IF(OR(A58="",N(C58)=0),"",E58/C58)</f>
        <v/>
      </c>
      <c r="G58" s="33" t="str">
        <f aca="false">IF(OR(A58="",E58=0),"",IF((E58&gt;0)=(B58="Income"),"Favourable","Adverse"))</f>
        <v/>
      </c>
      <c r="I58" s="30" t="str">
        <f aca="true">IF(A58="","",SUM(OFFSET(Budget!$C58,0,0,1,$E$3)))</f>
        <v/>
      </c>
      <c r="J58" s="30" t="str">
        <f aca="true">IF(A58="","",SUM(OFFSET(Actuals!$C58,0,0,1,$E$3)))</f>
        <v/>
      </c>
      <c r="K58" s="31" t="str">
        <f aca="false">IF(A58="","",J58-I58)</f>
        <v/>
      </c>
      <c r="L58" s="32" t="str">
        <f aca="false">IF(OR(A58="",N(I58)=0),"",K58/I58)</f>
        <v/>
      </c>
      <c r="M58" s="33" t="str">
        <f aca="false">IF(OR(A58="",K58=0),"",IF((K58&gt;0)=(B58="Income"),"Favourable","Adverse"))</f>
        <v/>
      </c>
    </row>
    <row r="59" customFormat="false" ht="15" hidden="false" customHeight="true" outlineLevel="0" collapsed="false">
      <c r="A59" s="27" t="str">
        <f aca="false">IF(Budget!A59="","",Budget!A59)</f>
        <v/>
      </c>
      <c r="B59" s="27" t="str">
        <f aca="false">IF(Budget!B59="","",Budget!B59)</f>
        <v/>
      </c>
      <c r="C59" s="30" t="str">
        <f aca="false">IF(A59="","",INDEX(Budget!$C59:$N59,$E$3))</f>
        <v/>
      </c>
      <c r="D59" s="30" t="str">
        <f aca="false">IF(A59="","",INDEX(Actuals!$C59:$N59,$E$3))</f>
        <v/>
      </c>
      <c r="E59" s="31" t="str">
        <f aca="false">IF(A59="","",D59-C59)</f>
        <v/>
      </c>
      <c r="F59" s="32" t="str">
        <f aca="false">IF(OR(A59="",N(C59)=0),"",E59/C59)</f>
        <v/>
      </c>
      <c r="G59" s="33" t="str">
        <f aca="false">IF(OR(A59="",E59=0),"",IF((E59&gt;0)=(B59="Income"),"Favourable","Adverse"))</f>
        <v/>
      </c>
      <c r="I59" s="30" t="str">
        <f aca="true">IF(A59="","",SUM(OFFSET(Budget!$C59,0,0,1,$E$3)))</f>
        <v/>
      </c>
      <c r="J59" s="30" t="str">
        <f aca="true">IF(A59="","",SUM(OFFSET(Actuals!$C59,0,0,1,$E$3)))</f>
        <v/>
      </c>
      <c r="K59" s="31" t="str">
        <f aca="false">IF(A59="","",J59-I59)</f>
        <v/>
      </c>
      <c r="L59" s="32" t="str">
        <f aca="false">IF(OR(A59="",N(I59)=0),"",K59/I59)</f>
        <v/>
      </c>
      <c r="M59" s="33" t="str">
        <f aca="false">IF(OR(A59="",K59=0),"",IF((K59&gt;0)=(B59="Income"),"Favourable","Adverse"))</f>
        <v/>
      </c>
    </row>
    <row r="60" customFormat="false" ht="15" hidden="false" customHeight="true" outlineLevel="0" collapsed="false">
      <c r="A60" s="27" t="str">
        <f aca="false">IF(Budget!A60="","",Budget!A60)</f>
        <v/>
      </c>
      <c r="B60" s="27" t="str">
        <f aca="false">IF(Budget!B60="","",Budget!B60)</f>
        <v/>
      </c>
      <c r="C60" s="30" t="str">
        <f aca="false">IF(A60="","",INDEX(Budget!$C60:$N60,$E$3))</f>
        <v/>
      </c>
      <c r="D60" s="30" t="str">
        <f aca="false">IF(A60="","",INDEX(Actuals!$C60:$N60,$E$3))</f>
        <v/>
      </c>
      <c r="E60" s="31" t="str">
        <f aca="false">IF(A60="","",D60-C60)</f>
        <v/>
      </c>
      <c r="F60" s="32" t="str">
        <f aca="false">IF(OR(A60="",N(C60)=0),"",E60/C60)</f>
        <v/>
      </c>
      <c r="G60" s="33" t="str">
        <f aca="false">IF(OR(A60="",E60=0),"",IF((E60&gt;0)=(B60="Income"),"Favourable","Adverse"))</f>
        <v/>
      </c>
      <c r="I60" s="30" t="str">
        <f aca="true">IF(A60="","",SUM(OFFSET(Budget!$C60,0,0,1,$E$3)))</f>
        <v/>
      </c>
      <c r="J60" s="30" t="str">
        <f aca="true">IF(A60="","",SUM(OFFSET(Actuals!$C60,0,0,1,$E$3)))</f>
        <v/>
      </c>
      <c r="K60" s="31" t="str">
        <f aca="false">IF(A60="","",J60-I60)</f>
        <v/>
      </c>
      <c r="L60" s="32" t="str">
        <f aca="false">IF(OR(A60="",N(I60)=0),"",K60/I60)</f>
        <v/>
      </c>
      <c r="M60" s="33" t="str">
        <f aca="false">IF(OR(A60="",K60=0),"",IF((K60&gt;0)=(B60="Income"),"Favourable","Adverse"))</f>
        <v/>
      </c>
    </row>
    <row r="61" customFormat="false" ht="15" hidden="false" customHeight="true" outlineLevel="0" collapsed="false">
      <c r="A61" s="27" t="str">
        <f aca="false">IF(Budget!A61="","",Budget!A61)</f>
        <v/>
      </c>
      <c r="B61" s="27" t="str">
        <f aca="false">IF(Budget!B61="","",Budget!B61)</f>
        <v/>
      </c>
      <c r="C61" s="30" t="str">
        <f aca="false">IF(A61="","",INDEX(Budget!$C61:$N61,$E$3))</f>
        <v/>
      </c>
      <c r="D61" s="30" t="str">
        <f aca="false">IF(A61="","",INDEX(Actuals!$C61:$N61,$E$3))</f>
        <v/>
      </c>
      <c r="E61" s="31" t="str">
        <f aca="false">IF(A61="","",D61-C61)</f>
        <v/>
      </c>
      <c r="F61" s="32" t="str">
        <f aca="false">IF(OR(A61="",N(C61)=0),"",E61/C61)</f>
        <v/>
      </c>
      <c r="G61" s="33" t="str">
        <f aca="false">IF(OR(A61="",E61=0),"",IF((E61&gt;0)=(B61="Income"),"Favourable","Adverse"))</f>
        <v/>
      </c>
      <c r="I61" s="30" t="str">
        <f aca="true">IF(A61="","",SUM(OFFSET(Budget!$C61,0,0,1,$E$3)))</f>
        <v/>
      </c>
      <c r="J61" s="30" t="str">
        <f aca="true">IF(A61="","",SUM(OFFSET(Actuals!$C61,0,0,1,$E$3)))</f>
        <v/>
      </c>
      <c r="K61" s="31" t="str">
        <f aca="false">IF(A61="","",J61-I61)</f>
        <v/>
      </c>
      <c r="L61" s="32" t="str">
        <f aca="false">IF(OR(A61="",N(I61)=0),"",K61/I61)</f>
        <v/>
      </c>
      <c r="M61" s="33" t="str">
        <f aca="false">IF(OR(A61="",K61=0),"",IF((K61&gt;0)=(B61="Income"),"Favourable","Adverse"))</f>
        <v/>
      </c>
    </row>
    <row r="62" customFormat="false" ht="15" hidden="false" customHeight="true" outlineLevel="0" collapsed="false">
      <c r="A62" s="27" t="str">
        <f aca="false">IF(Budget!A62="","",Budget!A62)</f>
        <v/>
      </c>
      <c r="B62" s="27" t="str">
        <f aca="false">IF(Budget!B62="","",Budget!B62)</f>
        <v/>
      </c>
      <c r="C62" s="30" t="str">
        <f aca="false">IF(A62="","",INDEX(Budget!$C62:$N62,$E$3))</f>
        <v/>
      </c>
      <c r="D62" s="30" t="str">
        <f aca="false">IF(A62="","",INDEX(Actuals!$C62:$N62,$E$3))</f>
        <v/>
      </c>
      <c r="E62" s="31" t="str">
        <f aca="false">IF(A62="","",D62-C62)</f>
        <v/>
      </c>
      <c r="F62" s="32" t="str">
        <f aca="false">IF(OR(A62="",N(C62)=0),"",E62/C62)</f>
        <v/>
      </c>
      <c r="G62" s="33" t="str">
        <f aca="false">IF(OR(A62="",E62=0),"",IF((E62&gt;0)=(B62="Income"),"Favourable","Adverse"))</f>
        <v/>
      </c>
      <c r="I62" s="30" t="str">
        <f aca="true">IF(A62="","",SUM(OFFSET(Budget!$C62,0,0,1,$E$3)))</f>
        <v/>
      </c>
      <c r="J62" s="30" t="str">
        <f aca="true">IF(A62="","",SUM(OFFSET(Actuals!$C62,0,0,1,$E$3)))</f>
        <v/>
      </c>
      <c r="K62" s="31" t="str">
        <f aca="false">IF(A62="","",J62-I62)</f>
        <v/>
      </c>
      <c r="L62" s="32" t="str">
        <f aca="false">IF(OR(A62="",N(I62)=0),"",K62/I62)</f>
        <v/>
      </c>
      <c r="M62" s="33" t="str">
        <f aca="false">IF(OR(A62="",K62=0),"",IF((K62&gt;0)=(B62="Income"),"Favourable","Adverse"))</f>
        <v/>
      </c>
    </row>
    <row r="63" customFormat="false" ht="15" hidden="false" customHeight="true" outlineLevel="0" collapsed="false">
      <c r="A63" s="27" t="str">
        <f aca="false">IF(Budget!A63="","",Budget!A63)</f>
        <v/>
      </c>
      <c r="B63" s="27" t="str">
        <f aca="false">IF(Budget!B63="","",Budget!B63)</f>
        <v/>
      </c>
      <c r="C63" s="30" t="str">
        <f aca="false">IF(A63="","",INDEX(Budget!$C63:$N63,$E$3))</f>
        <v/>
      </c>
      <c r="D63" s="30" t="str">
        <f aca="false">IF(A63="","",INDEX(Actuals!$C63:$N63,$E$3))</f>
        <v/>
      </c>
      <c r="E63" s="31" t="str">
        <f aca="false">IF(A63="","",D63-C63)</f>
        <v/>
      </c>
      <c r="F63" s="32" t="str">
        <f aca="false">IF(OR(A63="",N(C63)=0),"",E63/C63)</f>
        <v/>
      </c>
      <c r="G63" s="33" t="str">
        <f aca="false">IF(OR(A63="",E63=0),"",IF((E63&gt;0)=(B63="Income"),"Favourable","Adverse"))</f>
        <v/>
      </c>
      <c r="I63" s="30" t="str">
        <f aca="true">IF(A63="","",SUM(OFFSET(Budget!$C63,0,0,1,$E$3)))</f>
        <v/>
      </c>
      <c r="J63" s="30" t="str">
        <f aca="true">IF(A63="","",SUM(OFFSET(Actuals!$C63,0,0,1,$E$3)))</f>
        <v/>
      </c>
      <c r="K63" s="31" t="str">
        <f aca="false">IF(A63="","",J63-I63)</f>
        <v/>
      </c>
      <c r="L63" s="32" t="str">
        <f aca="false">IF(OR(A63="",N(I63)=0),"",K63/I63)</f>
        <v/>
      </c>
      <c r="M63" s="33" t="str">
        <f aca="false">IF(OR(A63="",K63=0),"",IF((K63&gt;0)=(B63="Income"),"Favourable","Adverse"))</f>
        <v/>
      </c>
    </row>
    <row r="64" customFormat="false" ht="15" hidden="false" customHeight="true" outlineLevel="0" collapsed="false">
      <c r="A64" s="27" t="str">
        <f aca="false">IF(Budget!A64="","",Budget!A64)</f>
        <v/>
      </c>
      <c r="B64" s="27" t="str">
        <f aca="false">IF(Budget!B64="","",Budget!B64)</f>
        <v/>
      </c>
      <c r="C64" s="30" t="str">
        <f aca="false">IF(A64="","",INDEX(Budget!$C64:$N64,$E$3))</f>
        <v/>
      </c>
      <c r="D64" s="30" t="str">
        <f aca="false">IF(A64="","",INDEX(Actuals!$C64:$N64,$E$3))</f>
        <v/>
      </c>
      <c r="E64" s="31" t="str">
        <f aca="false">IF(A64="","",D64-C64)</f>
        <v/>
      </c>
      <c r="F64" s="32" t="str">
        <f aca="false">IF(OR(A64="",N(C64)=0),"",E64/C64)</f>
        <v/>
      </c>
      <c r="G64" s="33" t="str">
        <f aca="false">IF(OR(A64="",E64=0),"",IF((E64&gt;0)=(B64="Income"),"Favourable","Adverse"))</f>
        <v/>
      </c>
      <c r="I64" s="30" t="str">
        <f aca="true">IF(A64="","",SUM(OFFSET(Budget!$C64,0,0,1,$E$3)))</f>
        <v/>
      </c>
      <c r="J64" s="30" t="str">
        <f aca="true">IF(A64="","",SUM(OFFSET(Actuals!$C64,0,0,1,$E$3)))</f>
        <v/>
      </c>
      <c r="K64" s="31" t="str">
        <f aca="false">IF(A64="","",J64-I64)</f>
        <v/>
      </c>
      <c r="L64" s="32" t="str">
        <f aca="false">IF(OR(A64="",N(I64)=0),"",K64/I64)</f>
        <v/>
      </c>
      <c r="M64" s="33" t="str">
        <f aca="false">IF(OR(A64="",K64=0),"",IF((K64&gt;0)=(B64="Income"),"Favourable","Adverse"))</f>
        <v/>
      </c>
    </row>
    <row r="65" customFormat="false" ht="15" hidden="false" customHeight="true" outlineLevel="0" collapsed="false">
      <c r="A65" s="27" t="str">
        <f aca="false">IF(Budget!A65="","",Budget!A65)</f>
        <v/>
      </c>
      <c r="B65" s="27" t="str">
        <f aca="false">IF(Budget!B65="","",Budget!B65)</f>
        <v/>
      </c>
      <c r="C65" s="30" t="str">
        <f aca="false">IF(A65="","",INDEX(Budget!$C65:$N65,$E$3))</f>
        <v/>
      </c>
      <c r="D65" s="30" t="str">
        <f aca="false">IF(A65="","",INDEX(Actuals!$C65:$N65,$E$3))</f>
        <v/>
      </c>
      <c r="E65" s="31" t="str">
        <f aca="false">IF(A65="","",D65-C65)</f>
        <v/>
      </c>
      <c r="F65" s="32" t="str">
        <f aca="false">IF(OR(A65="",N(C65)=0),"",E65/C65)</f>
        <v/>
      </c>
      <c r="G65" s="33" t="str">
        <f aca="false">IF(OR(A65="",E65=0),"",IF((E65&gt;0)=(B65="Income"),"Favourable","Adverse"))</f>
        <v/>
      </c>
      <c r="I65" s="30" t="str">
        <f aca="true">IF(A65="","",SUM(OFFSET(Budget!$C65,0,0,1,$E$3)))</f>
        <v/>
      </c>
      <c r="J65" s="30" t="str">
        <f aca="true">IF(A65="","",SUM(OFFSET(Actuals!$C65,0,0,1,$E$3)))</f>
        <v/>
      </c>
      <c r="K65" s="31" t="str">
        <f aca="false">IF(A65="","",J65-I65)</f>
        <v/>
      </c>
      <c r="L65" s="32" t="str">
        <f aca="false">IF(OR(A65="",N(I65)=0),"",K65/I65)</f>
        <v/>
      </c>
      <c r="M65" s="33" t="str">
        <f aca="false">IF(OR(A65="",K65=0),"",IF((K65&gt;0)=(B65="Income"),"Favourable","Adverse"))</f>
        <v/>
      </c>
    </row>
    <row r="67" customFormat="false" ht="15" hidden="false" customHeight="true" outlineLevel="0" collapsed="false">
      <c r="A67" s="4" t="s">
        <v>83</v>
      </c>
      <c r="B67" s="3" t="s">
        <v>69</v>
      </c>
      <c r="C67" s="25" t="n">
        <f aca="false">SUMIFS(C$6:C$65,$B$6:$B$65,"Income")</f>
        <v>3220000</v>
      </c>
      <c r="D67" s="25" t="n">
        <f aca="false">SUMIFS(D$6:D$65,$B$6:$B$65,"Income")</f>
        <v>3477600</v>
      </c>
      <c r="E67" s="25" t="n">
        <f aca="false">SUMIFS(E$6:E$65,$B$6:$B$65,"Income")</f>
        <v>257600</v>
      </c>
      <c r="F67" s="34" t="n">
        <f aca="false">IF(N(C67)=0,"",E67/C67)</f>
        <v>0.08</v>
      </c>
      <c r="G67" s="35" t="str">
        <f aca="false">IF(E67=0,"",IF((E67&gt;0)=(B67="Income"),"Favourable","Adverse"))</f>
        <v>Favourable</v>
      </c>
      <c r="I67" s="25" t="n">
        <f aca="false">SUMIFS(I$6:I$65,$B$6:$B$65,"Income")</f>
        <v>17320000</v>
      </c>
      <c r="J67" s="25" t="n">
        <f aca="false">SUMIFS(J$6:J$65,$B$6:$B$65,"Income")</f>
        <v>17715100</v>
      </c>
      <c r="K67" s="25" t="n">
        <f aca="false">SUMIFS(K$6:K$65,$B$6:$B$65,"Income")</f>
        <v>395100</v>
      </c>
      <c r="L67" s="34" t="n">
        <f aca="false">IF(N(I67)=0,"",K67/I67)</f>
        <v>0.0228117782909931</v>
      </c>
      <c r="M67" s="35" t="str">
        <f aca="false">IF(K67=0,"",IF((K67&gt;0)=(B67="Income"),"Favourable","Adverse"))</f>
        <v>Favourable</v>
      </c>
    </row>
    <row r="68" customFormat="false" ht="15" hidden="false" customHeight="true" outlineLevel="0" collapsed="false">
      <c r="A68" s="4" t="s">
        <v>84</v>
      </c>
      <c r="B68" s="3" t="s">
        <v>73</v>
      </c>
      <c r="C68" s="25" t="n">
        <f aca="false">SUMIFS(C$6:C$65,$B$6:$B$65,"Expense")</f>
        <v>2655000</v>
      </c>
      <c r="D68" s="25" t="n">
        <f aca="false">SUMIFS(D$6:D$65,$B$6:$B$65,"Expense")</f>
        <v>2631600</v>
      </c>
      <c r="E68" s="25" t="n">
        <f aca="false">SUMIFS(E$6:E$65,$B$6:$B$65,"Expense")</f>
        <v>-23400</v>
      </c>
      <c r="F68" s="34" t="n">
        <f aca="false">IF(N(C68)=0,"",E68/C68)</f>
        <v>-0.0088135593220339</v>
      </c>
      <c r="G68" s="35" t="str">
        <f aca="false">IF(E68=0,"",IF((E68&gt;0)=(B68="Income"),"Favourable","Adverse"))</f>
        <v>Favourable</v>
      </c>
      <c r="I68" s="25" t="n">
        <f aca="false">SUMIFS(I$6:I$65,$B$6:$B$65,"Expense")</f>
        <v>14600000</v>
      </c>
      <c r="J68" s="25" t="n">
        <f aca="false">SUMIFS(J$6:J$65,$B$6:$B$65,"Expense")</f>
        <v>14545600</v>
      </c>
      <c r="K68" s="25" t="n">
        <f aca="false">SUMIFS(K$6:K$65,$B$6:$B$65,"Expense")</f>
        <v>-54400</v>
      </c>
      <c r="L68" s="34" t="n">
        <f aca="false">IF(N(I68)=0,"",K68/I68)</f>
        <v>-0.00372602739726027</v>
      </c>
      <c r="M68" s="35" t="str">
        <f aca="false">IF(K68=0,"",IF((K68&gt;0)=(B68="Income"),"Favourable","Adverse"))</f>
        <v>Favourable</v>
      </c>
    </row>
    <row r="69" customFormat="false" ht="15" hidden="false" customHeight="true" outlineLevel="0" collapsed="false">
      <c r="A69" s="4" t="s">
        <v>102</v>
      </c>
      <c r="C69" s="26" t="n">
        <f aca="false">C67-C68</f>
        <v>565000</v>
      </c>
      <c r="D69" s="26" t="n">
        <f aca="false">D67-D68</f>
        <v>846000</v>
      </c>
      <c r="E69" s="26" t="n">
        <f aca="false">D69-C69</f>
        <v>281000</v>
      </c>
      <c r="I69" s="26" t="n">
        <f aca="false">I67-I68</f>
        <v>2720000</v>
      </c>
      <c r="J69" s="26" t="n">
        <f aca="false">J67-J68</f>
        <v>3169500</v>
      </c>
      <c r="K69" s="26" t="n">
        <f aca="false">J69-I69</f>
        <v>449500</v>
      </c>
    </row>
    <row r="71" customFormat="false" ht="15" hidden="false" customHeight="true" outlineLevel="0" collapsed="false">
      <c r="A71" s="36" t="s">
        <v>103</v>
      </c>
      <c r="B71" s="37"/>
      <c r="C71" s="37"/>
      <c r="D71" s="37"/>
      <c r="E71" s="37"/>
      <c r="F71" s="37"/>
      <c r="G71" s="37"/>
      <c r="H71" s="37"/>
      <c r="I71" s="37"/>
      <c r="J71" s="37"/>
      <c r="K71" s="37"/>
      <c r="L71" s="37"/>
      <c r="M71" s="37"/>
    </row>
    <row r="72" customFormat="false" ht="15" hidden="false" customHeight="true" outlineLevel="0" collapsed="false">
      <c r="A72" s="38" t="s">
        <v>104</v>
      </c>
      <c r="E72" s="31" t="n">
        <f aca="true">ROUND(J67-SUM(OFFSET(Actuals!$C$67,0,0,1,$E$3)),0)</f>
        <v>0</v>
      </c>
    </row>
    <row r="73" customFormat="false" ht="15" hidden="false" customHeight="true" outlineLevel="0" collapsed="false">
      <c r="A73" s="38" t="s">
        <v>105</v>
      </c>
      <c r="E73" s="31" t="n">
        <f aca="true">ROUND(I69-SUM(OFFSET(Budget!$C$69,0,0,1,$E$3)),0)</f>
        <v>0</v>
      </c>
    </row>
    <row r="74" customFormat="false" ht="15" hidden="false" customHeight="true" outlineLevel="0" collapsed="false">
      <c r="A74" s="38" t="s">
        <v>106</v>
      </c>
      <c r="E74" s="31" t="n">
        <f aca="false">SUMPRODUCT((Budget!$A$6:$A$65&lt;&gt;"")*(Budget!$B$6:$B$65=""))</f>
        <v>0</v>
      </c>
    </row>
  </sheetData>
  <conditionalFormatting sqref="E72">
    <cfRule type="expression" priority="2" aboveAverage="0" equalAverage="0" bottom="0" percent="0" rank="0" text="" dxfId="0">
      <formula>ROUND(E72,2)&lt;&gt;0</formula>
    </cfRule>
  </conditionalFormatting>
  <conditionalFormatting sqref="E73">
    <cfRule type="expression" priority="3" aboveAverage="0" equalAverage="0" bottom="0" percent="0" rank="0" text="" dxfId="0">
      <formula>ROUND(E73,2)&lt;&gt;0</formula>
    </cfRule>
  </conditionalFormatting>
  <conditionalFormatting sqref="E74">
    <cfRule type="expression" priority="4" aboveAverage="0" equalAverage="0" bottom="0" percent="0" rank="0" text="" dxfId="0">
      <formula>ROUND(E74,2)&lt;&gt;0</formula>
    </cfRule>
  </conditionalFormatting>
  <conditionalFormatting sqref="G6:G68">
    <cfRule type="cellIs" priority="5" operator="equal" aboveAverage="0" equalAverage="0" bottom="0" percent="0" rank="0" text="" dxfId="1">
      <formula>"Adverse"</formula>
    </cfRule>
    <cfRule type="cellIs" priority="6" operator="equal" aboveAverage="0" equalAverage="0" bottom="0" percent="0" rank="0" text="" dxfId="2">
      <formula>"Favourable"</formula>
    </cfRule>
  </conditionalFormatting>
  <conditionalFormatting sqref="M6:M68">
    <cfRule type="cellIs" priority="7" operator="equal" aboveAverage="0" equalAverage="0" bottom="0" percent="0" rank="0" text="" dxfId="1">
      <formula>"Adverse"</formula>
    </cfRule>
    <cfRule type="cellIs" priority="8" operator="equal" aboveAverage="0" equalAverage="0" bottom="0" percent="0" rank="0" text="" dxfId="2">
      <formula>"Favourable"</formula>
    </cfRule>
  </conditionalFormatting>
  <conditionalFormatting sqref="F6:F65">
    <cfRule type="expression" priority="9" aboveAverage="0" equalAverage="0" bottom="0" percent="0" rank="0" text="" dxfId="3">
      <formula>AND(ISNUMBER(F6),ABS(F6)&gt;$I$3)</formula>
    </cfRule>
  </conditionalFormatting>
  <conditionalFormatting sqref="L6:L65">
    <cfRule type="expression" priority="10" aboveAverage="0" equalAverage="0" bottom="0" percent="0" rank="0" text="" dxfId="3">
      <formula>AND(ISNUMBER(L6),ABS(L6)&gt;$I$3)</formula>
    </cfRule>
  </conditionalFormatting>
  <dataValidations count="1">
    <dataValidation allowBlank="true" errorStyle="stop" operator="between" prompt="Report month" promptTitle="Select" showDropDown="false" showErrorMessage="false" showInputMessage="true" sqref="B3" type="list">
      <formula1>"Apr,May,Jun,Jul,Aug,Sep,Oct,Nov,Dec,Jan,Feb,Mar"</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65911"/>
    <pageSetUpPr fitToPage="false"/>
  </sheetPr>
  <dimension ref="B2:B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39" t="s">
        <v>107</v>
      </c>
    </row>
    <row r="4" customFormat="false" ht="15" hidden="false" customHeight="false" outlineLevel="0" collapsed="false">
      <c r="B4" s="40" t="s">
        <v>108</v>
      </c>
    </row>
    <row r="5" customFormat="false" ht="23.85" hidden="false" customHeight="false" outlineLevel="0" collapsed="false">
      <c r="B5" s="41" t="s">
        <v>109</v>
      </c>
    </row>
    <row r="6" customFormat="false" ht="23.85" hidden="false" customHeight="false" outlineLevel="0" collapsed="false">
      <c r="B6" s="41" t="s">
        <v>110</v>
      </c>
    </row>
    <row r="7" customFormat="false" ht="15" hidden="false" customHeight="false" outlineLevel="0" collapsed="false">
      <c r="B7" s="41" t="s">
        <v>111</v>
      </c>
    </row>
    <row r="8" customFormat="false" ht="15" hidden="false" customHeight="false" outlineLevel="0" collapsed="false">
      <c r="B8" s="41" t="s">
        <v>112</v>
      </c>
    </row>
    <row r="10" customFormat="false" ht="15" hidden="false" customHeight="false" outlineLevel="0" collapsed="false">
      <c r="B10" s="40" t="s">
        <v>113</v>
      </c>
    </row>
    <row r="11" customFormat="false" ht="15" hidden="false" customHeight="false" outlineLevel="0" collapsed="false">
      <c r="B11" s="42" t="s">
        <v>114</v>
      </c>
    </row>
    <row r="13" customFormat="false" ht="15" hidden="false" customHeight="false" outlineLevel="0" collapsed="false">
      <c r="B13" s="43" t="s">
        <v>115</v>
      </c>
    </row>
  </sheetData>
  <hyperlinks>
    <hyperlink ref="B11" r:id="rId1" display="Get it at https://pblab.in/templates/budget-vs-actual-cash-flow-forecast"/>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2026-10-12T15:53:08Z</dcterms:created>
  <dc:creator>PB Lab</dc:creator>
  <dc:description/>
  <cp:keywords>PB Lab pblab.in Excel template India</cp:keywords>
  <dc:language>en-US</dc:language>
  <cp:lastModifiedBy/>
  <dcterms:modified xsi:type="dcterms:W3CDTF">2026-10-12T15:53:20Z</dcterms:modified>
  <cp:revision>1</cp:revision>
  <dc:subject>Monthly budget and actuals with month and year-to-date variance, favourable/adverse flags – and in Pro, a 12-month cash flow forecast with a minimum-cash alert.</dc:subject>
  <dc:title>Budget vs Actual &amp; Cash Flow Forecast</dc:title>
</cp:coreProperties>
</file>

<file path=docProps/custom.xml><?xml version="1.0" encoding="utf-8"?>
<Properties xmlns="http://schemas.openxmlformats.org/officeDocument/2006/custom-properties" xmlns:vt="http://schemas.openxmlformats.org/officeDocument/2006/docPropsVTypes"/>
</file>