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6.xml.rels" ContentType="application/vnd.openxmlformats-package.relationship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uide" sheetId="1" state="visible" r:id="rId3"/>
    <sheet name="Settings" sheetId="2" state="visible" r:id="rId4"/>
    <sheet name="Employees" sheetId="3" state="visible" r:id="rId5"/>
    <sheet name="Onboarding Checklist" sheetId="4" state="visible" r:id="rId6"/>
    <sheet name="Action List" sheetId="5" state="visible" r:id="rId7"/>
    <sheet name="Get Pro" sheetId="6" state="visible" r:id="rId8"/>
  </sheets>
  <definedNames>
    <definedName function="false" hidden="true" localSheetId="2" name="_xlnm._FilterDatabase" vbProcedure="false">Employees!$A$4:$Z$204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<sst xmlns="http://schemas.openxmlformats.org/spreadsheetml/2006/main" count="495" uniqueCount="257">
  <si>
    <t xml:space="preserve">Employee Master &amp; Onboarding Checklist</t>
  </si>
  <si>
    <t xml:space="preserve">One employee master for HR and payroll – joining details, PAN, UAN, ESIC, bank and reporting manager – with a 16-point onboarding and KYC checklist and probation and confirmation dates that flag themselves.</t>
  </si>
  <si>
    <t xml:space="preserve">Edition</t>
  </si>
  <si>
    <t xml:space="preserve">FREE EDITION – Pro sheets listed below are available in the Pro edition</t>
  </si>
  <si>
    <t xml:space="preserve">Status</t>
  </si>
  <si>
    <t xml:space="preserve">What this template does</t>
  </si>
  <si>
    <t xml:space="preserve">Keeps one master record for every employee – joining details, department, manager, PAN, UAN, ESIC, bank and contact details – with a 16-point onboarding and KYC checklist. Probation and confirmation dates are worked out from the date of joining, and the Action List shows overdue confirmations and pending documents.</t>
  </si>
  <si>
    <t xml:space="preserve">How to use</t>
  </si>
  <si>
    <t xml:space="preserve">1. Settings</t>
  </si>
  <si>
    <t xml:space="preserve">Enter the company name, default probation period and your departments.</t>
  </si>
  <si>
    <t xml:space="preserve">2. Employees</t>
  </si>
  <si>
    <t xml:space="preserve">Add one row per employee. Probation status, KYC status and onboarding progress fill in automatically.</t>
  </si>
  <si>
    <t xml:space="preserve">3. Onboarding Checklist</t>
  </si>
  <si>
    <t xml:space="preserve">For each document choose Verified, Received, Pending or N/A.</t>
  </si>
  <si>
    <t xml:space="preserve">4. Action List</t>
  </si>
  <si>
    <t xml:space="preserve">Check weekly: confirmations overdue or due soon, and employees with documents or KYC pending.</t>
  </si>
  <si>
    <t xml:space="preserve">Colour legend</t>
  </si>
  <si>
    <t xml:space="preserve">Blue text, yellow fill</t>
  </si>
  <si>
    <t xml:space="preserve">Input – type or paste here</t>
  </si>
  <si>
    <t xml:space="preserve">Black text</t>
  </si>
  <si>
    <t xml:space="preserve">Formula – do not overwrite</t>
  </si>
  <si>
    <t xml:space="preserve">Green text</t>
  </si>
  <si>
    <t xml:space="preserve">Formula linked from another sheet</t>
  </si>
  <si>
    <t xml:space="preserve">Orange tab</t>
  </si>
  <si>
    <t xml:space="preserve">Pro sheet</t>
  </si>
  <si>
    <t xml:space="preserve">Notes</t>
  </si>
  <si>
    <t xml:space="preserve">Appointment letter</t>
  </si>
  <si>
    <t xml:space="preserve">The OSH Code, 2020 requires an appointment letter for every employee (s.6).</t>
  </si>
  <si>
    <t xml:space="preserve">Probation</t>
  </si>
  <si>
    <t xml:space="preserve">Confirmation due = date of joining + probation + any extension. Enter 'Confirmed on' once the letter is issued.</t>
  </si>
  <si>
    <t xml:space="preserve">Data protection</t>
  </si>
  <si>
    <t xml:space="preserve">Personal data is covered by the Digital Personal Data Protection Act, 2023. Store only the last 4 digits of Aadhaar and bank accounts here and keep the file access-controlled.</t>
  </si>
  <si>
    <t xml:space="preserve">Exit</t>
  </si>
  <si>
    <t xml:space="preserve">Enter the date of leaving; the status changes to Exited and the employee drops out of the action list. Settle dues with the Full &amp; Final Settlement template.</t>
  </si>
  <si>
    <t xml:space="preserve">Assumptions in the sample data</t>
  </si>
  <si>
    <t xml:space="preserve">Eleven employees of a Raipur manufacturing company, one of whom left on 30 September 2026 without returning a laptop. One trainee and one fixed-term employee; one confirmation is overdue, one probation was extended by 3 months, and the newest joiner's documents are still pending.</t>
  </si>
  <si>
    <t xml:space="preserve">Pro edition includes</t>
  </si>
  <si>
    <t xml:space="preserve">✔</t>
  </si>
  <si>
    <t xml:space="preserve">Dashboard – active headcount by department and employment type, joiners and leavers by month, closing headcount and attrition for the year</t>
  </si>
  <si>
    <t xml:space="preserve">Employee Profile – pick an employee code for a printable one-page profile with every onboarding document's status</t>
  </si>
  <si>
    <t xml:space="preserve">Assets &amp; Access – log laptops, phones, ID cards and logins issued, and flag anything not returned by employees who have left</t>
  </si>
  <si>
    <t xml:space="preserve">Free updates and priority email support</t>
  </si>
  <si>
    <t xml:space="preserve">Support</t>
  </si>
  <si>
    <t xml:space="preserve">Email</t>
  </si>
  <si>
    <t xml:space="preserve">support@pblab.in</t>
  </si>
  <si>
    <t xml:space="preserve">Contact</t>
  </si>
  <si>
    <t xml:space="preserve">https://pblab.in/contact</t>
  </si>
  <si>
    <t xml:space="preserve">More templates</t>
  </si>
  <si>
    <t xml:space="preserve">https://pblab.in/templates</t>
  </si>
  <si>
    <t xml:space="preserve">Licence</t>
  </si>
  <si>
    <t xml:space="preserve">For use in your own business or practice, including client work. Please don't resell, share or upload the file.</t>
  </si>
  <si>
    <t xml:space="preserve">Disclaimer</t>
  </si>
  <si>
    <t xml:space="preserve">Formats are provided as a working aid. Verify rates, thresholds and presentation against the current law, ICAI guidance and your auditor's requirements before filing or publishing.</t>
  </si>
  <si>
    <t xml:space="preserve">Settings</t>
  </si>
  <si>
    <t xml:space="preserve">PB Lab · pblab.in/templates</t>
  </si>
  <si>
    <t xml:space="preserve">Company details, today's date, defaults and the lists used in drop-downs.</t>
  </si>
  <si>
    <t xml:space="preserve">Company</t>
  </si>
  <si>
    <t xml:space="preserve">Departments</t>
  </si>
  <si>
    <t xml:space="preserve">Employment types</t>
  </si>
  <si>
    <t xml:space="preserve">Company name</t>
  </si>
  <si>
    <t xml:space="preserve">Raipur Precision Components Pvt Ltd</t>
  </si>
  <si>
    <t xml:space="preserve">Production</t>
  </si>
  <si>
    <t xml:space="preserve">Permanent</t>
  </si>
  <si>
    <t xml:space="preserve">Today's date</t>
  </si>
  <si>
    <t xml:space="preserve">Quality</t>
  </si>
  <si>
    <t xml:space="preserve">Fixed-term</t>
  </si>
  <si>
    <t xml:space="preserve">Default probation (months)</t>
  </si>
  <si>
    <t xml:space="preserve">Maintenance</t>
  </si>
  <si>
    <t xml:space="preserve">Trainee / apprentice</t>
  </si>
  <si>
    <t xml:space="preserve">Flag confirmations due within (days)</t>
  </si>
  <si>
    <t xml:space="preserve">Stores</t>
  </si>
  <si>
    <t xml:space="preserve">Contract (third party)</t>
  </si>
  <si>
    <t xml:space="preserve">Today's date uses =TODAY(); type a date to see the position on another day.</t>
  </si>
  <si>
    <t xml:space="preserve">Sales</t>
  </si>
  <si>
    <t xml:space="preserve">Accounts</t>
  </si>
  <si>
    <t xml:space="preserve">HR &amp; Admin</t>
  </si>
  <si>
    <t xml:space="preserve">Checklist status options</t>
  </si>
  <si>
    <t xml:space="preserve">Design</t>
  </si>
  <si>
    <t xml:space="preserve">Verified</t>
  </si>
  <si>
    <t xml:space="preserve">Received</t>
  </si>
  <si>
    <t xml:space="preserve">Pending</t>
  </si>
  <si>
    <t xml:space="preserve">N/A</t>
  </si>
  <si>
    <t xml:space="preserve">Verified = checked against the original; Received = copy collected, not yet checked; N/A = does not apply to this employee.</t>
  </si>
  <si>
    <t xml:space="preserve">Employee master</t>
  </si>
  <si>
    <t xml:space="preserve">One row per employee. Blue columns are inputs; black columns work out dates and status. Keep only the last 4 digits of Aadhaar and bank account numbers.</t>
  </si>
  <si>
    <t xml:space="preserve">Emp code</t>
  </si>
  <si>
    <t xml:space="preserve">Full name</t>
  </si>
  <si>
    <t xml:space="preserve">Designation</t>
  </si>
  <si>
    <t xml:space="preserve">Department</t>
  </si>
  <si>
    <t xml:space="preserve">Location</t>
  </si>
  <si>
    <t xml:space="preserve">Employment type</t>
  </si>
  <si>
    <t xml:space="preserve">Date of joining</t>
  </si>
  <si>
    <t xml:space="preserve">Probation (months)</t>
  </si>
  <si>
    <t xml:space="preserve">Extension (months)</t>
  </si>
  <si>
    <t xml:space="preserve">Confirmation due</t>
  </si>
  <si>
    <t xml:space="preserve">Confirmed on</t>
  </si>
  <si>
    <t xml:space="preserve">Probation status</t>
  </si>
  <si>
    <t xml:space="preserve">Reporting manager</t>
  </si>
  <si>
    <t xml:space="preserve">Date of birth</t>
  </si>
  <si>
    <t xml:space="preserve">Mobile</t>
  </si>
  <si>
    <t xml:space="preserve">Work email</t>
  </si>
  <si>
    <t xml:space="preserve">PAN</t>
  </si>
  <si>
    <t xml:space="preserve">Aadhaar (last 4 only)</t>
  </si>
  <si>
    <t xml:space="preserve">UAN</t>
  </si>
  <si>
    <t xml:space="preserve">ESIC IP no.</t>
  </si>
  <si>
    <t xml:space="preserve">Bank a/c (last 4)</t>
  </si>
  <si>
    <t xml:space="preserve">IFSC</t>
  </si>
  <si>
    <t xml:space="preserve">KYC status</t>
  </si>
  <si>
    <t xml:space="preserve">Onboarding done</t>
  </si>
  <si>
    <t xml:space="preserve">Date of leaving</t>
  </si>
  <si>
    <t xml:space="preserve">RPC001</t>
  </si>
  <si>
    <t xml:space="preserve">Anil Verma</t>
  </si>
  <si>
    <t xml:space="preserve">Plant Head</t>
  </si>
  <si>
    <t xml:space="preserve">Raipur</t>
  </si>
  <si>
    <t xml:space="preserve">9800000000</t>
  </si>
  <si>
    <t xml:space="preserve">anil@rpcpl.in</t>
  </si>
  <si>
    <t xml:space="preserve">ABCPV1234K</t>
  </si>
  <si>
    <t xml:space="preserve">4521</t>
  </si>
  <si>
    <t xml:space="preserve">100845123456</t>
  </si>
  <si>
    <t xml:space="preserve">2231</t>
  </si>
  <si>
    <t xml:space="preserve">SBIN0001234</t>
  </si>
  <si>
    <t xml:space="preserve">RPC002</t>
  </si>
  <si>
    <t xml:space="preserve">Sunita Sahu</t>
  </si>
  <si>
    <t xml:space="preserve">HR Manager</t>
  </si>
  <si>
    <t xml:space="preserve">9800007919</t>
  </si>
  <si>
    <t xml:space="preserve">sunita@rpcpl.in</t>
  </si>
  <si>
    <t xml:space="preserve">BDKPS4521L</t>
  </si>
  <si>
    <t xml:space="preserve">7810</t>
  </si>
  <si>
    <t xml:space="preserve">100912345678</t>
  </si>
  <si>
    <t xml:space="preserve">9034</t>
  </si>
  <si>
    <t xml:space="preserve">HDFC0000456</t>
  </si>
  <si>
    <t xml:space="preserve">RPC003</t>
  </si>
  <si>
    <t xml:space="preserve">Rohit Dewangan</t>
  </si>
  <si>
    <t xml:space="preserve">Accounts Executive</t>
  </si>
  <si>
    <t xml:space="preserve">9800015838</t>
  </si>
  <si>
    <t xml:space="preserve">rohit@rpcpl.in</t>
  </si>
  <si>
    <t xml:space="preserve">CJXPD7788M</t>
  </si>
  <si>
    <t xml:space="preserve">1209</t>
  </si>
  <si>
    <t xml:space="preserve">101234567890</t>
  </si>
  <si>
    <t xml:space="preserve">3112345678</t>
  </si>
  <si>
    <t xml:space="preserve">5521</t>
  </si>
  <si>
    <t xml:space="preserve">ICIC0002211</t>
  </si>
  <si>
    <t xml:space="preserve">RPC004</t>
  </si>
  <si>
    <t xml:space="preserve">Priya Nair</t>
  </si>
  <si>
    <t xml:space="preserve">Quality Engineer</t>
  </si>
  <si>
    <t xml:space="preserve">9800023757</t>
  </si>
  <si>
    <t xml:space="preserve">priya@rpcpl.in</t>
  </si>
  <si>
    <t xml:space="preserve">DPRPN3344Q</t>
  </si>
  <si>
    <t xml:space="preserve">6677</t>
  </si>
  <si>
    <t xml:space="preserve">101456789012</t>
  </si>
  <si>
    <t xml:space="preserve">4410</t>
  </si>
  <si>
    <t xml:space="preserve">UTIB0000789</t>
  </si>
  <si>
    <t xml:space="preserve">RPC005</t>
  </si>
  <si>
    <t xml:space="preserve">Manoj Patel</t>
  </si>
  <si>
    <t xml:space="preserve">Machine Operator</t>
  </si>
  <si>
    <t xml:space="preserve">Bhilai</t>
  </si>
  <si>
    <t xml:space="preserve">9800031676</t>
  </si>
  <si>
    <t xml:space="preserve">manoj@rpcpl.in</t>
  </si>
  <si>
    <t xml:space="preserve">EHMPP9012R</t>
  </si>
  <si>
    <t xml:space="preserve">3390</t>
  </si>
  <si>
    <t xml:space="preserve">101567890123</t>
  </si>
  <si>
    <t xml:space="preserve">3112456789</t>
  </si>
  <si>
    <t xml:space="preserve">8812</t>
  </si>
  <si>
    <t xml:space="preserve">PUNB0123400</t>
  </si>
  <si>
    <t xml:space="preserve">RPC006</t>
  </si>
  <si>
    <t xml:space="preserve">Kavita Sinha</t>
  </si>
  <si>
    <t xml:space="preserve">Design Engineer</t>
  </si>
  <si>
    <t xml:space="preserve">9800039595</t>
  </si>
  <si>
    <t xml:space="preserve">kavita@rpcpl.in</t>
  </si>
  <si>
    <t xml:space="preserve">FKSPS5566T</t>
  </si>
  <si>
    <t xml:space="preserve">2201</t>
  </si>
  <si>
    <t xml:space="preserve">101678901234</t>
  </si>
  <si>
    <t xml:space="preserve">6623</t>
  </si>
  <si>
    <t xml:space="preserve">SBIN0004567</t>
  </si>
  <si>
    <t xml:space="preserve">RPC007</t>
  </si>
  <si>
    <t xml:space="preserve">Deepak Yadav</t>
  </si>
  <si>
    <t xml:space="preserve">Store Keeper</t>
  </si>
  <si>
    <t xml:space="preserve">9800047514</t>
  </si>
  <si>
    <t xml:space="preserve">deepak@rpcpl.in</t>
  </si>
  <si>
    <t xml:space="preserve">GLYPY7788U</t>
  </si>
  <si>
    <t xml:space="preserve">9045</t>
  </si>
  <si>
    <t xml:space="preserve">3112567890</t>
  </si>
  <si>
    <t xml:space="preserve">1190</t>
  </si>
  <si>
    <t xml:space="preserve">BKID0005678</t>
  </si>
  <si>
    <t xml:space="preserve">RPC008</t>
  </si>
  <si>
    <t xml:space="preserve">Neha Gupta</t>
  </si>
  <si>
    <t xml:space="preserve">Sales Executive</t>
  </si>
  <si>
    <t xml:space="preserve">9800055433</t>
  </si>
  <si>
    <t xml:space="preserve">neha@rpcpl.in</t>
  </si>
  <si>
    <t xml:space="preserve">HMGPG2233V</t>
  </si>
  <si>
    <t xml:space="preserve">5512</t>
  </si>
  <si>
    <t xml:space="preserve">7781</t>
  </si>
  <si>
    <t xml:space="preserve">RPC009</t>
  </si>
  <si>
    <t xml:space="preserve">Arjun Mishra</t>
  </si>
  <si>
    <t xml:space="preserve">Maintenance Technician</t>
  </si>
  <si>
    <t xml:space="preserve">9800063352</t>
  </si>
  <si>
    <t xml:space="preserve">arjun@rpcpl.in</t>
  </si>
  <si>
    <t xml:space="preserve">RPC011</t>
  </si>
  <si>
    <t xml:space="preserve">Sanjay Tiwari</t>
  </si>
  <si>
    <t xml:space="preserve">Sales Officer</t>
  </si>
  <si>
    <t xml:space="preserve">9800071271</t>
  </si>
  <si>
    <t xml:space="preserve">sanjay@rpcpl.in</t>
  </si>
  <si>
    <t xml:space="preserve">KQTPT6677X</t>
  </si>
  <si>
    <t xml:space="preserve">3456</t>
  </si>
  <si>
    <t xml:space="preserve">100998877665</t>
  </si>
  <si>
    <t xml:space="preserve">5678</t>
  </si>
  <si>
    <t xml:space="preserve">RPC010</t>
  </si>
  <si>
    <t xml:space="preserve">Ritu Chandrakar</t>
  </si>
  <si>
    <t xml:space="preserve">Trainee Engineer</t>
  </si>
  <si>
    <t xml:space="preserve">9800079190</t>
  </si>
  <si>
    <t xml:space="preserve">ritu@rpcpl.in</t>
  </si>
  <si>
    <t xml:space="preserve">JPCPC4455W</t>
  </si>
  <si>
    <t xml:space="preserve">8823</t>
  </si>
  <si>
    <t xml:space="preserve">3349</t>
  </si>
  <si>
    <t xml:space="preserve">PAN cells turn red if the format is not 5 letters, 4 digits, 1 letter. Under the DPDP Act, 2023 collect only what you need and keep full Aadhaar and bank numbers out of shared files.</t>
  </si>
  <si>
    <t xml:space="preserve">Onboarding &amp; KYC checklist</t>
  </si>
  <si>
    <t xml:space="preserve">Choose Verified, Received, Pending or N/A for each document. Names come from the Employees sheet.</t>
  </si>
  <si>
    <t xml:space="preserve">Name</t>
  </si>
  <si>
    <t xml:space="preserve">Joined</t>
  </si>
  <si>
    <t xml:space="preserve">Offer letter accepted</t>
  </si>
  <si>
    <t xml:space="preserve">Appointment letter issued</t>
  </si>
  <si>
    <t xml:space="preserve">PAN card</t>
  </si>
  <si>
    <t xml:space="preserve">Aadhaar (masked copy)</t>
  </si>
  <si>
    <t xml:space="preserve">Address proof</t>
  </si>
  <si>
    <t xml:space="preserve">Photograph</t>
  </si>
  <si>
    <t xml:space="preserve">Bank details / cancelled cheque</t>
  </si>
  <si>
    <t xml:space="preserve">Educational certificates</t>
  </si>
  <si>
    <t xml:space="preserve">Previous employer – relieving letter &amp; salary details</t>
  </si>
  <si>
    <t xml:space="preserve">PF – UAN &amp; declaration</t>
  </si>
  <si>
    <t xml:space="preserve">ESIC declaration</t>
  </si>
  <si>
    <t xml:space="preserve">Nominations (PF, gratuity)</t>
  </si>
  <si>
    <t xml:space="preserve">Background verification</t>
  </si>
  <si>
    <t xml:space="preserve">Policies signed (code of conduct, POSH, NDA)</t>
  </si>
  <si>
    <t xml:space="preserve">Assets &amp; system access</t>
  </si>
  <si>
    <t xml:space="preserve">Added to payroll</t>
  </si>
  <si>
    <t xml:space="preserve">Done</t>
  </si>
  <si>
    <t xml:space="preserve">% done</t>
  </si>
  <si>
    <t xml:space="preserve">Appointment letter: the OSH Code, 2020 (s.6) requires every employer to issue one to each employee. KYC = PAN, Aadhaar and bank details verified. Nominations: PF (EPF/EPS) and gratuity nominations are due when the employee joins.</t>
  </si>
  <si>
    <t xml:space="preserve">HR action list</t>
  </si>
  <si>
    <t xml:space="preserve">Active employees</t>
  </si>
  <si>
    <t xml:space="preserve">Confirmations overdue</t>
  </si>
  <si>
    <t xml:space="preserve">Confirmations due soon</t>
  </si>
  <si>
    <t xml:space="preserve">KYC pending / to verify</t>
  </si>
  <si>
    <t xml:space="preserve">Onboarding documents pending</t>
  </si>
  <si>
    <t xml:space="preserve">Probation – confirmations overdue or due soon</t>
  </si>
  <si>
    <t xml:space="preserve">Onboarding / KYC pending</t>
  </si>
  <si>
    <t xml:space="preserve">Due on</t>
  </si>
  <si>
    <t xml:space="preserve">KYC</t>
  </si>
  <si>
    <t xml:space="preserve">Upgrade to Employee Master &amp; Onboarding Checklist – Pro</t>
  </si>
  <si>
    <t xml:space="preserve">The Pro edition adds:</t>
  </si>
  <si>
    <t xml:space="preserve">✔  Dashboard – active headcount by department and employment type, joiners and leavers by month, closing headcount and attrition for the year</t>
  </si>
  <si>
    <t xml:space="preserve">✔  Employee Profile – pick an employee code for a printable one-page profile with every onboarding document's status</t>
  </si>
  <si>
    <t xml:space="preserve">✔  Assets &amp; Access – log laptops, phones, ID cards and logins issued, and flag anything not returned by employees who have left</t>
  </si>
  <si>
    <t xml:space="preserve">✔  Free updates and priority email support</t>
  </si>
  <si>
    <t xml:space="preserve">Price: ₹19 (regular ₹99) – one-time payment, instant download</t>
  </si>
  <si>
    <t xml:space="preserve">Get it at https://pblab.in/templates/employee-master-onboarding-checklist</t>
  </si>
  <si>
    <t xml:space="preserve">Questions? support@pblab.in · https://pblab.in/contact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</si>
</sst>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\-mmm\-yyyy"/>
    <numFmt numFmtId="166" formatCode="0"/>
    <numFmt numFmtId="167" formatCode="@"/>
    <numFmt numFmtId="168" formatCode="0%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864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0"/>
      <color rgb="FF008000"/>
      <name val="Arial"/>
      <family val="0"/>
      <charset val="1"/>
    </font>
    <font>
      <b val="true"/>
      <sz val="11"/>
      <color rgb="FF1F3864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4"/>
      <color rgb="FF1F3864"/>
      <name val="Arial"/>
      <family val="0"/>
      <charset val="1"/>
    </font>
    <font>
      <sz val="8"/>
      <color rgb="FF80808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6"/>
      <color rgb="FFC65911"/>
      <name val="Arial"/>
      <family val="0"/>
      <charset val="1"/>
    </font>
    <font>
      <b val="true"/>
      <u val="single"/>
      <sz val="11"/>
      <color rgb="FF0563C1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CE4D6"/>
      </patternFill>
    </fill>
    <fill>
      <patternFill patternType="solid">
        <fgColor rgb="FFFCE4D6"/>
        <bgColor rgb="FFFFF2CC"/>
      </patternFill>
    </fill>
    <fill>
      <patternFill patternType="solid">
        <fgColor rgb="FFD9E1F2"/>
        <bgColor rgb="FFC6EFCE"/>
      </patternFill>
    </fill>
    <fill>
      <patternFill patternType="solid">
        <fgColor rgb="FF1F3864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hair">
        <color rgb="FFBFBFBF"/>
      </left>
      <right style="hair">
        <color rgb="FFBFBFBF"/>
      </right>
      <top style="hair">
        <color rgb="FFBFBFBF"/>
      </top>
      <bottom style="hair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1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11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5" fillId="5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5" fillId="5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7" fontId="11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11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1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1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1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1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8" fontId="1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1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2">
    <dxf>
      <fill>
        <patternFill patternType="solid">
          <fgColor rgb="FF1F3864"/>
          <bgColor rgb="FF000000"/>
        </patternFill>
      </fill>
    </dxf>
    <dxf>
      <fill>
        <patternFill patternType="solid">
          <fgColor rgb="FFFFF2CC"/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EB9C"/>
          <bgColor rgb="FF000000"/>
        </patternFill>
      </fill>
    </dxf>
    <dxf>
      <fill>
        <patternFill patternType="solid">
          <fgColor rgb="FFC6EFCE"/>
          <bgColor rgb="FF000000"/>
        </patternFill>
      </fill>
    </dxf>
    <dxf>
      <fill>
        <patternFill patternType="solid">
          <fgColor rgb="FF008000"/>
          <bgColor rgb="FF000000"/>
        </patternFill>
      </fill>
    </dxf>
    <dxf>
      <fill>
        <patternFill>
          <bgColor rgb="FFFFC7CE"/>
        </patternFill>
      </fill>
    </dxf>
    <dxf>
      <fill>
        <patternFill>
          <bgColor rgb="FFFFEB9C"/>
        </patternFill>
      </fill>
    </dxf>
    <dxf>
      <fill>
        <patternFill>
          <bgColor rgb="FFC6EF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FCE4D6"/>
      <rgbColor rgb="FF660066"/>
      <rgbColor rgb="FFFF8080"/>
      <rgbColor rgb="FF0563C1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000"/>
      <rgbColor rgb="FFFF9900"/>
      <rgbColor rgb="FFC65911"/>
      <rgbColor rgb="FF595959"/>
      <rgbColor rgb="FF70AD47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hyperlink" Target="https://pblab.in/templates/employee-master-onboarding-checklist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864"/>
    <pageSetUpPr fitToPage="false"/>
  </sheetPr>
  <dimension ref="B2:C4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30"/>
    <col collapsed="false" customWidth="true" hidden="false" outlineLevel="0" max="3" min="3" style="1" width="92"/>
  </cols>
  <sheetData>
    <row r="2" customFormat="false" ht="19.5" hidden="false" customHeight="true" outlineLevel="0" collapsed="false">
      <c r="B2" s="2" t="s">
        <v>0</v>
      </c>
    </row>
    <row r="3" customFormat="false" ht="15" hidden="false" customHeight="true" outlineLevel="0" collapsed="false">
      <c r="B3" s="3" t="s">
        <v>1</v>
      </c>
    </row>
    <row r="4" customFormat="false" ht="15" hidden="false" customHeight="true" outlineLevel="0" collapsed="false">
      <c r="B4" s="4" t="s">
        <v>2</v>
      </c>
      <c r="C4" s="5" t="s">
        <v>3</v>
      </c>
    </row>
    <row r="5" customFormat="false" ht="15" hidden="false" customHeight="true" outlineLevel="0" collapsed="false">
      <c r="B5" s="4" t="s">
        <v>4</v>
      </c>
      <c r="C5" s="6" t="str">
        <f aca="false">"✔ "&amp;'Action List'!A5&amp;" active employees · confirmations overdue: "&amp;'Action List'!C5&amp;", due soon: "&amp;'Action List'!E5&amp;" · KYC pending: "&amp;'Action List'!G5&amp;" · documents pending: "&amp;'Action List'!I5</f>
        <v>✔ 10 active employees · confirmations overdue: 1, due soon: 2 · KYC pending: 3 · documents pending: 20</v>
      </c>
    </row>
    <row r="7" customFormat="false" ht="15" hidden="false" customHeight="true" outlineLevel="0" collapsed="false">
      <c r="B7" s="7" t="s">
        <v>5</v>
      </c>
    </row>
    <row r="8" customFormat="false" ht="55.5" hidden="false" customHeight="true" outlineLevel="0" collapsed="false">
      <c r="B8" s="8"/>
      <c r="C8" s="8" t="s">
        <v>6</v>
      </c>
    </row>
    <row r="10" customFormat="false" ht="15" hidden="false" customHeight="true" outlineLevel="0" collapsed="false">
      <c r="B10" s="7" t="s">
        <v>7</v>
      </c>
    </row>
    <row r="11" customFormat="false" ht="15" hidden="false" customHeight="true" outlineLevel="0" collapsed="false">
      <c r="B11" s="9" t="s">
        <v>8</v>
      </c>
      <c r="C11" s="8" t="s">
        <v>9</v>
      </c>
    </row>
    <row r="12" customFormat="false" ht="27.75" hidden="false" customHeight="true" outlineLevel="0" collapsed="false">
      <c r="B12" s="9" t="s">
        <v>10</v>
      </c>
      <c r="C12" s="8" t="s">
        <v>11</v>
      </c>
    </row>
    <row r="13" customFormat="false" ht="15" hidden="false" customHeight="true" outlineLevel="0" collapsed="false">
      <c r="B13" s="9" t="s">
        <v>12</v>
      </c>
      <c r="C13" s="8" t="s">
        <v>13</v>
      </c>
    </row>
    <row r="14" customFormat="false" ht="15" hidden="false" customHeight="true" outlineLevel="0" collapsed="false">
      <c r="B14" s="9" t="s">
        <v>14</v>
      </c>
      <c r="C14" s="8" t="s">
        <v>15</v>
      </c>
    </row>
    <row r="16" customFormat="false" ht="15" hidden="false" customHeight="true" outlineLevel="0" collapsed="false">
      <c r="B16" s="7" t="s">
        <v>16</v>
      </c>
    </row>
    <row r="17" customFormat="false" ht="15" hidden="false" customHeight="true" outlineLevel="0" collapsed="false">
      <c r="B17" s="10" t="s">
        <v>17</v>
      </c>
      <c r="C17" s="8" t="s">
        <v>18</v>
      </c>
    </row>
    <row r="18" customFormat="false" ht="15" hidden="false" customHeight="true" outlineLevel="0" collapsed="false">
      <c r="B18" s="9" t="s">
        <v>19</v>
      </c>
      <c r="C18" s="8" t="s">
        <v>20</v>
      </c>
    </row>
    <row r="19" customFormat="false" ht="15" hidden="false" customHeight="true" outlineLevel="0" collapsed="false">
      <c r="B19" s="11" t="s">
        <v>21</v>
      </c>
      <c r="C19" s="8" t="s">
        <v>22</v>
      </c>
    </row>
    <row r="20" customFormat="false" ht="15" hidden="false" customHeight="true" outlineLevel="0" collapsed="false">
      <c r="B20" s="12" t="s">
        <v>23</v>
      </c>
      <c r="C20" s="8" t="s">
        <v>24</v>
      </c>
    </row>
    <row r="22" customFormat="false" ht="15" hidden="false" customHeight="true" outlineLevel="0" collapsed="false">
      <c r="B22" s="7" t="s">
        <v>25</v>
      </c>
    </row>
    <row r="23" customFormat="false" ht="15" hidden="false" customHeight="true" outlineLevel="0" collapsed="false">
      <c r="B23" s="9" t="s">
        <v>26</v>
      </c>
      <c r="C23" s="8" t="s">
        <v>27</v>
      </c>
    </row>
    <row r="24" customFormat="false" ht="27.75" hidden="false" customHeight="true" outlineLevel="0" collapsed="false">
      <c r="B24" s="9" t="s">
        <v>28</v>
      </c>
      <c r="C24" s="8" t="s">
        <v>29</v>
      </c>
    </row>
    <row r="25" customFormat="false" ht="27.75" hidden="false" customHeight="true" outlineLevel="0" collapsed="false">
      <c r="B25" s="9" t="s">
        <v>30</v>
      </c>
      <c r="C25" s="8" t="s">
        <v>31</v>
      </c>
    </row>
    <row r="26" customFormat="false" ht="27.75" hidden="false" customHeight="true" outlineLevel="0" collapsed="false">
      <c r="B26" s="9" t="s">
        <v>32</v>
      </c>
      <c r="C26" s="8" t="s">
        <v>33</v>
      </c>
    </row>
    <row r="28" customFormat="false" ht="15" hidden="false" customHeight="true" outlineLevel="0" collapsed="false">
      <c r="B28" s="7" t="s">
        <v>34</v>
      </c>
    </row>
    <row r="29" customFormat="false" ht="42" hidden="false" customHeight="true" outlineLevel="0" collapsed="false">
      <c r="B29" s="8"/>
      <c r="C29" s="8" t="s">
        <v>35</v>
      </c>
    </row>
    <row r="31" customFormat="false" ht="15" hidden="false" customHeight="true" outlineLevel="0" collapsed="false">
      <c r="B31" s="7" t="s">
        <v>36</v>
      </c>
    </row>
    <row r="32" customFormat="false" ht="27.75" hidden="false" customHeight="true" outlineLevel="0" collapsed="false">
      <c r="B32" s="9" t="s">
        <v>37</v>
      </c>
      <c r="C32" s="8" t="s">
        <v>38</v>
      </c>
    </row>
    <row r="33" customFormat="false" ht="27.75" hidden="false" customHeight="true" outlineLevel="0" collapsed="false">
      <c r="B33" s="9" t="s">
        <v>37</v>
      </c>
      <c r="C33" s="8" t="s">
        <v>39</v>
      </c>
    </row>
    <row r="34" customFormat="false" ht="27.75" hidden="false" customHeight="true" outlineLevel="0" collapsed="false">
      <c r="B34" s="9" t="s">
        <v>37</v>
      </c>
      <c r="C34" s="8" t="s">
        <v>40</v>
      </c>
    </row>
    <row r="35" customFormat="false" ht="15" hidden="false" customHeight="true" outlineLevel="0" collapsed="false">
      <c r="B35" s="9" t="s">
        <v>37</v>
      </c>
      <c r="C35" s="8" t="s">
        <v>41</v>
      </c>
    </row>
    <row r="37" customFormat="false" ht="15" hidden="false" customHeight="true" outlineLevel="0" collapsed="false">
      <c r="B37" s="7" t="s">
        <v>42</v>
      </c>
    </row>
    <row r="38" customFormat="false" ht="15" hidden="false" customHeight="true" outlineLevel="0" collapsed="false">
      <c r="B38" s="9" t="s">
        <v>43</v>
      </c>
      <c r="C38" s="8" t="s">
        <v>44</v>
      </c>
    </row>
    <row r="39" customFormat="false" ht="15" hidden="false" customHeight="true" outlineLevel="0" collapsed="false">
      <c r="B39" s="9" t="s">
        <v>45</v>
      </c>
      <c r="C39" s="8" t="s">
        <v>46</v>
      </c>
    </row>
    <row r="40" customFormat="false" ht="15" hidden="false" customHeight="true" outlineLevel="0" collapsed="false">
      <c r="B40" s="9" t="s">
        <v>47</v>
      </c>
      <c r="C40" s="8" t="s">
        <v>48</v>
      </c>
    </row>
    <row r="41" customFormat="false" ht="27.75" hidden="false" customHeight="true" outlineLevel="0" collapsed="false">
      <c r="B41" s="9" t="s">
        <v>49</v>
      </c>
      <c r="C41" s="8" t="s">
        <v>50</v>
      </c>
    </row>
    <row r="42" customFormat="false" ht="27.75" hidden="false" customHeight="true" outlineLevel="0" collapsed="false">
      <c r="B42" s="9" t="s">
        <v>51</v>
      </c>
      <c r="C42" s="8" t="s">
        <v>52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C000"/>
    <pageSetUpPr fitToPage="true"/>
  </sheetPr>
  <dimension ref="A1:F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2"/>
    <col collapsed="false" customWidth="true" hidden="false" outlineLevel="0" max="2" min="2" style="1" width="18"/>
    <col collapsed="false" customWidth="true" hidden="false" outlineLevel="0" max="3" min="3" style="1" width="3"/>
    <col collapsed="false" customWidth="true" hidden="false" outlineLevel="0" max="4" min="4" style="1" width="30"/>
    <col collapsed="false" customWidth="true" hidden="false" outlineLevel="0" max="5" min="5" style="1" width="3"/>
    <col collapsed="false" customWidth="true" hidden="false" outlineLevel="0" max="6" min="6" style="1" width="52"/>
  </cols>
  <sheetData>
    <row r="1" customFormat="false" ht="21.75" hidden="false" customHeight="true" outlineLevel="0" collapsed="false">
      <c r="A1" s="13" t="s">
        <v>53</v>
      </c>
      <c r="F1" s="14" t="s">
        <v>54</v>
      </c>
    </row>
    <row r="2" customFormat="false" ht="15" hidden="false" customHeight="true" outlineLevel="0" collapsed="false">
      <c r="A2" s="3" t="s">
        <v>55</v>
      </c>
    </row>
    <row r="4" customFormat="false" ht="15" hidden="false" customHeight="true" outlineLevel="0" collapsed="false">
      <c r="A4" s="15" t="s">
        <v>56</v>
      </c>
      <c r="B4" s="16"/>
      <c r="D4" s="4" t="s">
        <v>57</v>
      </c>
      <c r="F4" s="4" t="s">
        <v>58</v>
      </c>
    </row>
    <row r="5" customFormat="false" ht="15" hidden="false" customHeight="true" outlineLevel="0" collapsed="false">
      <c r="A5" s="17" t="s">
        <v>59</v>
      </c>
      <c r="B5" s="18" t="s">
        <v>60</v>
      </c>
      <c r="D5" s="18" t="s">
        <v>61</v>
      </c>
      <c r="F5" s="18" t="s">
        <v>62</v>
      </c>
    </row>
    <row r="6" customFormat="false" ht="15" hidden="false" customHeight="true" outlineLevel="0" collapsed="false">
      <c r="A6" s="17" t="s">
        <v>63</v>
      </c>
      <c r="B6" s="19" t="n">
        <f aca="true">TODAY()</f>
        <v>46309</v>
      </c>
      <c r="D6" s="18" t="s">
        <v>64</v>
      </c>
      <c r="F6" s="18" t="s">
        <v>65</v>
      </c>
    </row>
    <row r="7" customFormat="false" ht="15" hidden="false" customHeight="true" outlineLevel="0" collapsed="false">
      <c r="A7" s="17" t="s">
        <v>66</v>
      </c>
      <c r="B7" s="20" t="n">
        <v>6</v>
      </c>
      <c r="D7" s="18" t="s">
        <v>67</v>
      </c>
      <c r="F7" s="18" t="s">
        <v>68</v>
      </c>
    </row>
    <row r="8" customFormat="false" ht="15" hidden="false" customHeight="true" outlineLevel="0" collapsed="false">
      <c r="A8" s="17" t="s">
        <v>69</v>
      </c>
      <c r="B8" s="20" t="n">
        <v>30</v>
      </c>
      <c r="D8" s="18" t="s">
        <v>70</v>
      </c>
      <c r="F8" s="18" t="s">
        <v>71</v>
      </c>
    </row>
    <row r="9" customFormat="false" ht="15" hidden="false" customHeight="true" outlineLevel="0" collapsed="false">
      <c r="A9" s="3" t="s">
        <v>72</v>
      </c>
      <c r="D9" s="18" t="s">
        <v>73</v>
      </c>
    </row>
    <row r="10" customFormat="false" ht="15" hidden="false" customHeight="true" outlineLevel="0" collapsed="false">
      <c r="D10" s="18" t="s">
        <v>74</v>
      </c>
    </row>
    <row r="11" customFormat="false" ht="15" hidden="false" customHeight="true" outlineLevel="0" collapsed="false">
      <c r="D11" s="18" t="s">
        <v>75</v>
      </c>
      <c r="F11" s="4" t="s">
        <v>76</v>
      </c>
    </row>
    <row r="12" customFormat="false" ht="15" hidden="false" customHeight="true" outlineLevel="0" collapsed="false">
      <c r="D12" s="18" t="s">
        <v>77</v>
      </c>
      <c r="F12" s="17" t="s">
        <v>78</v>
      </c>
    </row>
    <row r="13" customFormat="false" ht="15" hidden="false" customHeight="true" outlineLevel="0" collapsed="false">
      <c r="D13" s="21"/>
      <c r="F13" s="17" t="s">
        <v>79</v>
      </c>
    </row>
    <row r="14" customFormat="false" ht="15" hidden="false" customHeight="true" outlineLevel="0" collapsed="false">
      <c r="D14" s="21"/>
      <c r="F14" s="17" t="s">
        <v>80</v>
      </c>
    </row>
    <row r="15" customFormat="false" ht="15" hidden="false" customHeight="true" outlineLevel="0" collapsed="false">
      <c r="D15" s="21"/>
      <c r="F15" s="17" t="s">
        <v>81</v>
      </c>
    </row>
    <row r="16" customFormat="false" ht="15" hidden="false" customHeight="true" outlineLevel="0" collapsed="false">
      <c r="D16" s="21"/>
    </row>
    <row r="17" customFormat="false" ht="39.75" hidden="false" customHeight="true" outlineLevel="0" collapsed="false">
      <c r="D17" s="21"/>
      <c r="F17" s="22" t="s">
        <v>82</v>
      </c>
    </row>
    <row r="18" customFormat="false" ht="15" hidden="false" customHeight="true" outlineLevel="0" collapsed="false">
      <c r="D18" s="21"/>
    </row>
    <row r="19" customFormat="false" ht="15" hidden="false" customHeight="true" outlineLevel="0" collapsed="false">
      <c r="D19" s="21"/>
    </row>
    <row r="20" customFormat="false" ht="15" hidden="false" customHeight="true" outlineLevel="0" collapsed="false">
      <c r="D20" s="21"/>
    </row>
    <row r="21" customFormat="false" ht="15" hidden="false" customHeight="true" outlineLevel="0" collapsed="false">
      <c r="D21" s="21"/>
    </row>
    <row r="22" customFormat="false" ht="15" hidden="false" customHeight="true" outlineLevel="0" collapsed="false">
      <c r="D22" s="21"/>
    </row>
    <row r="23" customFormat="false" ht="15" hidden="false" customHeight="true" outlineLevel="0" collapsed="false">
      <c r="D23" s="21"/>
    </row>
    <row r="24" customFormat="false" ht="15" hidden="false" customHeight="true" outlineLevel="0" collapsed="false">
      <c r="D24" s="21"/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PB Lab · pblab.in/templates&amp;R&amp;8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C000"/>
    <pageSetUpPr fitToPage="true"/>
  </sheetPr>
  <dimension ref="A1:Z2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9"/>
    <col collapsed="false" customWidth="true" hidden="false" outlineLevel="0" max="2" min="2" style="1" width="22"/>
    <col collapsed="false" customWidth="true" hidden="false" outlineLevel="0" max="3" min="3" style="1" width="20"/>
    <col collapsed="false" customWidth="true" hidden="false" outlineLevel="0" max="4" min="4" style="1" width="13"/>
    <col collapsed="false" customWidth="true" hidden="false" outlineLevel="0" max="5" min="5" style="1" width="10"/>
    <col collapsed="false" customWidth="true" hidden="false" outlineLevel="0" max="6" min="6" style="1" width="15"/>
    <col collapsed="false" customWidth="true" hidden="false" outlineLevel="0" max="7" min="7" style="1" width="12"/>
    <col collapsed="false" customWidth="true" hidden="false" outlineLevel="0" max="9" min="8" style="1" width="10"/>
    <col collapsed="false" customWidth="true" hidden="false" outlineLevel="0" max="11" min="10" style="1" width="12"/>
    <col collapsed="false" customWidth="true" hidden="false" outlineLevel="0" max="12" min="12" style="1" width="17"/>
    <col collapsed="false" customWidth="true" hidden="false" outlineLevel="0" max="13" min="13" style="1" width="18"/>
    <col collapsed="false" customWidth="true" hidden="false" outlineLevel="0" max="15" min="14" style="1" width="12"/>
    <col collapsed="false" customWidth="true" hidden="false" outlineLevel="0" max="16" min="16" style="1" width="26"/>
    <col collapsed="false" customWidth="true" hidden="false" outlineLevel="0" max="17" min="17" style="1" width="12"/>
    <col collapsed="false" customWidth="true" hidden="false" outlineLevel="0" max="18" min="18" style="1" width="10"/>
    <col collapsed="false" customWidth="true" hidden="false" outlineLevel="0" max="19" min="19" style="1" width="14"/>
    <col collapsed="false" customWidth="true" hidden="false" outlineLevel="0" max="20" min="20" style="1" width="12"/>
    <col collapsed="false" customWidth="true" hidden="false" outlineLevel="0" max="21" min="21" style="1" width="10"/>
    <col collapsed="false" customWidth="true" hidden="false" outlineLevel="0" max="22" min="22" style="1" width="12"/>
    <col collapsed="false" customWidth="true" hidden="false" outlineLevel="0" max="23" min="23" style="1" width="16"/>
    <col collapsed="false" customWidth="true" hidden="false" outlineLevel="0" max="24" min="24" style="1" width="11"/>
    <col collapsed="false" customWidth="true" hidden="false" outlineLevel="0" max="25" min="25" style="1" width="12"/>
    <col collapsed="false" customWidth="true" hidden="false" outlineLevel="0" max="26" min="26" style="1" width="9"/>
  </cols>
  <sheetData>
    <row r="1" customFormat="false" ht="21.75" hidden="false" customHeight="true" outlineLevel="0" collapsed="false">
      <c r="A1" s="13" t="s">
        <v>83</v>
      </c>
      <c r="Z1" s="14" t="s">
        <v>54</v>
      </c>
    </row>
    <row r="2" customFormat="false" ht="15" hidden="false" customHeight="true" outlineLevel="0" collapsed="false">
      <c r="A2" s="3" t="s">
        <v>84</v>
      </c>
    </row>
    <row r="4" customFormat="false" ht="39.75" hidden="false" customHeight="true" outlineLevel="0" collapsed="false">
      <c r="A4" s="23" t="s">
        <v>85</v>
      </c>
      <c r="B4" s="24" t="s">
        <v>86</v>
      </c>
      <c r="C4" s="24" t="s">
        <v>87</v>
      </c>
      <c r="D4" s="24" t="s">
        <v>88</v>
      </c>
      <c r="E4" s="24" t="s">
        <v>89</v>
      </c>
      <c r="F4" s="24" t="s">
        <v>90</v>
      </c>
      <c r="G4" s="24" t="s">
        <v>91</v>
      </c>
      <c r="H4" s="24" t="s">
        <v>92</v>
      </c>
      <c r="I4" s="24" t="s">
        <v>93</v>
      </c>
      <c r="J4" s="24" t="s">
        <v>94</v>
      </c>
      <c r="K4" s="24" t="s">
        <v>95</v>
      </c>
      <c r="L4" s="24" t="s">
        <v>96</v>
      </c>
      <c r="M4" s="24" t="s">
        <v>97</v>
      </c>
      <c r="N4" s="24" t="s">
        <v>98</v>
      </c>
      <c r="O4" s="24" t="s">
        <v>99</v>
      </c>
      <c r="P4" s="24" t="s">
        <v>100</v>
      </c>
      <c r="Q4" s="24" t="s">
        <v>101</v>
      </c>
      <c r="R4" s="24" t="s">
        <v>102</v>
      </c>
      <c r="S4" s="24" t="s">
        <v>103</v>
      </c>
      <c r="T4" s="24" t="s">
        <v>104</v>
      </c>
      <c r="U4" s="24" t="s">
        <v>105</v>
      </c>
      <c r="V4" s="24" t="s">
        <v>106</v>
      </c>
      <c r="W4" s="24" t="s">
        <v>107</v>
      </c>
      <c r="X4" s="24" t="s">
        <v>108</v>
      </c>
      <c r="Y4" s="24" t="s">
        <v>109</v>
      </c>
      <c r="Z4" s="24" t="s">
        <v>4</v>
      </c>
    </row>
    <row r="5" customFormat="false" ht="15" hidden="false" customHeight="true" outlineLevel="0" collapsed="false">
      <c r="A5" s="25" t="s">
        <v>110</v>
      </c>
      <c r="B5" s="25" t="s">
        <v>111</v>
      </c>
      <c r="C5" s="25" t="s">
        <v>112</v>
      </c>
      <c r="D5" s="25" t="s">
        <v>61</v>
      </c>
      <c r="E5" s="25" t="s">
        <v>113</v>
      </c>
      <c r="F5" s="25" t="s">
        <v>62</v>
      </c>
      <c r="G5" s="19" t="n">
        <v>43556</v>
      </c>
      <c r="H5" s="20" t="n">
        <v>6</v>
      </c>
      <c r="I5" s="20" t="n">
        <v>0</v>
      </c>
      <c r="J5" s="26" t="n">
        <f aca="false">IF(OR(G5="",N(H5)=0),"",EDATE(G5,H5+N(I5)))</f>
        <v>43739</v>
      </c>
      <c r="K5" s="19" t="n">
        <v>43739</v>
      </c>
      <c r="L5" s="17" t="str">
        <f aca="false">IF(A5="","",IF(Y5&lt;&gt;"","Left",IF(K5&lt;&gt;"","Confirmed",IF(J5="","No probation",IF(J5&lt;Settings!$B$6,"Overdue "&amp;(Settings!$B$6-J5)&amp;" days",IF(J5-Settings!$B$6&lt;=Settings!$B$8,"Due in "&amp;(J5-Settings!$B$6)&amp;" days","On probation"))))))</f>
        <v>Confirmed</v>
      </c>
      <c r="M5" s="27"/>
      <c r="N5" s="19" t="n">
        <v>28714</v>
      </c>
      <c r="O5" s="25" t="s">
        <v>114</v>
      </c>
      <c r="P5" s="25" t="s">
        <v>115</v>
      </c>
      <c r="Q5" s="25" t="s">
        <v>116</v>
      </c>
      <c r="R5" s="25" t="s">
        <v>117</v>
      </c>
      <c r="S5" s="25" t="s">
        <v>118</v>
      </c>
      <c r="T5" s="27"/>
      <c r="U5" s="25" t="s">
        <v>119</v>
      </c>
      <c r="V5" s="25" t="s">
        <v>120</v>
      </c>
      <c r="W5" s="28" t="str">
        <f aca="false">IF(A5="","",'Onboarding Checklist'!W5)</f>
        <v>Verified</v>
      </c>
      <c r="X5" s="29" t="n">
        <f aca="false">IF(A5="","",'Onboarding Checklist'!V5)</f>
        <v>1</v>
      </c>
      <c r="Y5" s="30"/>
      <c r="Z5" s="31" t="str">
        <f aca="false">IF(A5="","",IF(AND(Y5&lt;&gt;"",Y5&lt;=Settings!$B$6),"Exited","Active"))</f>
        <v>Active</v>
      </c>
    </row>
    <row r="6" customFormat="false" ht="15" hidden="false" customHeight="true" outlineLevel="0" collapsed="false">
      <c r="A6" s="25" t="s">
        <v>121</v>
      </c>
      <c r="B6" s="25" t="s">
        <v>122</v>
      </c>
      <c r="C6" s="25" t="s">
        <v>123</v>
      </c>
      <c r="D6" s="25" t="s">
        <v>75</v>
      </c>
      <c r="E6" s="25" t="s">
        <v>113</v>
      </c>
      <c r="F6" s="25" t="s">
        <v>62</v>
      </c>
      <c r="G6" s="19" t="n">
        <v>44389</v>
      </c>
      <c r="H6" s="20" t="n">
        <v>6</v>
      </c>
      <c r="I6" s="20" t="n">
        <v>0</v>
      </c>
      <c r="J6" s="26" t="n">
        <f aca="false">IF(OR(G6="",N(H6)=0),"",EDATE(G6,H6+N(I6)))</f>
        <v>44573</v>
      </c>
      <c r="K6" s="19" t="n">
        <v>44573</v>
      </c>
      <c r="L6" s="17" t="str">
        <f aca="false">IF(A6="","",IF(Y6&lt;&gt;"","Left",IF(K6&lt;&gt;"","Confirmed",IF(J6="","No probation",IF(J6&lt;Settings!$B$6,"Overdue "&amp;(Settings!$B$6-J6)&amp;" days",IF(J6-Settings!$B$6&lt;=Settings!$B$8,"Due in "&amp;(J6-Settings!$B$6)&amp;" days","On probation"))))))</f>
        <v>Confirmed</v>
      </c>
      <c r="M6" s="25" t="s">
        <v>111</v>
      </c>
      <c r="N6" s="19" t="n">
        <v>31475</v>
      </c>
      <c r="O6" s="25" t="s">
        <v>124</v>
      </c>
      <c r="P6" s="25" t="s">
        <v>125</v>
      </c>
      <c r="Q6" s="25" t="s">
        <v>126</v>
      </c>
      <c r="R6" s="25" t="s">
        <v>127</v>
      </c>
      <c r="S6" s="25" t="s">
        <v>128</v>
      </c>
      <c r="T6" s="27"/>
      <c r="U6" s="25" t="s">
        <v>129</v>
      </c>
      <c r="V6" s="25" t="s">
        <v>130</v>
      </c>
      <c r="W6" s="28" t="str">
        <f aca="false">IF(A6="","",'Onboarding Checklist'!W6)</f>
        <v>Verified</v>
      </c>
      <c r="X6" s="29" t="n">
        <f aca="false">IF(A6="","",'Onboarding Checklist'!V6)</f>
        <v>1</v>
      </c>
      <c r="Y6" s="30"/>
      <c r="Z6" s="31" t="str">
        <f aca="false">IF(A6="","",IF(AND(Y6&lt;&gt;"",Y6&lt;=Settings!$B$6),"Exited","Active"))</f>
        <v>Active</v>
      </c>
    </row>
    <row r="7" customFormat="false" ht="15" hidden="false" customHeight="true" outlineLevel="0" collapsed="false">
      <c r="A7" s="25" t="s">
        <v>131</v>
      </c>
      <c r="B7" s="25" t="s">
        <v>132</v>
      </c>
      <c r="C7" s="25" t="s">
        <v>133</v>
      </c>
      <c r="D7" s="25" t="s">
        <v>74</v>
      </c>
      <c r="E7" s="25" t="s">
        <v>113</v>
      </c>
      <c r="F7" s="25" t="s">
        <v>62</v>
      </c>
      <c r="G7" s="19" t="n">
        <v>45446</v>
      </c>
      <c r="H7" s="20" t="n">
        <v>6</v>
      </c>
      <c r="I7" s="20" t="n">
        <v>0</v>
      </c>
      <c r="J7" s="26" t="n">
        <f aca="false">IF(OR(G7="",N(H7)=0),"",EDATE(G7,H7+N(I7)))</f>
        <v>45629</v>
      </c>
      <c r="K7" s="19" t="n">
        <v>45628</v>
      </c>
      <c r="L7" s="17" t="str">
        <f aca="false">IF(A7="","",IF(Y7&lt;&gt;"","Left",IF(K7&lt;&gt;"","Confirmed",IF(J7="","No probation",IF(J7&lt;Settings!$B$6,"Overdue "&amp;(Settings!$B$6-J7)&amp;" days",IF(J7-Settings!$B$6&lt;=Settings!$B$8,"Due in "&amp;(J7-Settings!$B$6)&amp;" days","On probation"))))))</f>
        <v>Confirmed</v>
      </c>
      <c r="M7" s="25" t="s">
        <v>122</v>
      </c>
      <c r="N7" s="19" t="n">
        <v>35390</v>
      </c>
      <c r="O7" s="25" t="s">
        <v>134</v>
      </c>
      <c r="P7" s="25" t="s">
        <v>135</v>
      </c>
      <c r="Q7" s="25" t="s">
        <v>136</v>
      </c>
      <c r="R7" s="25" t="s">
        <v>137</v>
      </c>
      <c r="S7" s="25" t="s">
        <v>138</v>
      </c>
      <c r="T7" s="25" t="s">
        <v>139</v>
      </c>
      <c r="U7" s="25" t="s">
        <v>140</v>
      </c>
      <c r="V7" s="25" t="s">
        <v>141</v>
      </c>
      <c r="W7" s="28" t="str">
        <f aca="false">IF(A7="","",'Onboarding Checklist'!W7)</f>
        <v>Verified</v>
      </c>
      <c r="X7" s="29" t="n">
        <f aca="false">IF(A7="","",'Onboarding Checklist'!V7)</f>
        <v>1</v>
      </c>
      <c r="Y7" s="30"/>
      <c r="Z7" s="31" t="str">
        <f aca="false">IF(A7="","",IF(AND(Y7&lt;&gt;"",Y7&lt;=Settings!$B$6),"Exited","Active"))</f>
        <v>Active</v>
      </c>
    </row>
    <row r="8" customFormat="false" ht="15" hidden="false" customHeight="true" outlineLevel="0" collapsed="false">
      <c r="A8" s="25" t="s">
        <v>142</v>
      </c>
      <c r="B8" s="25" t="s">
        <v>143</v>
      </c>
      <c r="C8" s="25" t="s">
        <v>144</v>
      </c>
      <c r="D8" s="25" t="s">
        <v>64</v>
      </c>
      <c r="E8" s="25" t="s">
        <v>113</v>
      </c>
      <c r="F8" s="25" t="s">
        <v>62</v>
      </c>
      <c r="G8" s="19" t="n">
        <v>46146</v>
      </c>
      <c r="H8" s="20" t="n">
        <v>6</v>
      </c>
      <c r="I8" s="20" t="n">
        <v>0</v>
      </c>
      <c r="J8" s="26" t="n">
        <f aca="false">IF(OR(G8="",N(H8)=0),"",EDATE(G8,H8+N(I8)))</f>
        <v>46330</v>
      </c>
      <c r="K8" s="30"/>
      <c r="L8" s="17" t="str">
        <f aca="false">IF(A8="","",IF(Y8&lt;&gt;"","Left",IF(K8&lt;&gt;"","Confirmed",IF(J8="","No probation",IF(J8&lt;Settings!$B$6,"Overdue "&amp;(Settings!$B$6-J8)&amp;" days",IF(J8-Settings!$B$6&lt;=Settings!$B$8,"Due in "&amp;(J8-Settings!$B$6)&amp;" days","On probation"))))))</f>
        <v>Due in 21 days</v>
      </c>
      <c r="M8" s="25" t="s">
        <v>111</v>
      </c>
      <c r="N8" s="19" t="n">
        <v>35825</v>
      </c>
      <c r="O8" s="25" t="s">
        <v>145</v>
      </c>
      <c r="P8" s="25" t="s">
        <v>146</v>
      </c>
      <c r="Q8" s="25" t="s">
        <v>147</v>
      </c>
      <c r="R8" s="25" t="s">
        <v>148</v>
      </c>
      <c r="S8" s="25" t="s">
        <v>149</v>
      </c>
      <c r="T8" s="27"/>
      <c r="U8" s="25" t="s">
        <v>150</v>
      </c>
      <c r="V8" s="25" t="s">
        <v>151</v>
      </c>
      <c r="W8" s="28" t="str">
        <f aca="false">IF(A8="","",'Onboarding Checklist'!W8)</f>
        <v>Verified</v>
      </c>
      <c r="X8" s="29" t="n">
        <f aca="false">IF(A8="","",'Onboarding Checklist'!V8)</f>
        <v>1</v>
      </c>
      <c r="Y8" s="30"/>
      <c r="Z8" s="31" t="str">
        <f aca="false">IF(A8="","",IF(AND(Y8&lt;&gt;"",Y8&lt;=Settings!$B$6),"Exited","Active"))</f>
        <v>Active</v>
      </c>
    </row>
    <row r="9" customFormat="false" ht="15" hidden="false" customHeight="true" outlineLevel="0" collapsed="false">
      <c r="A9" s="25" t="s">
        <v>152</v>
      </c>
      <c r="B9" s="25" t="s">
        <v>153</v>
      </c>
      <c r="C9" s="25" t="s">
        <v>154</v>
      </c>
      <c r="D9" s="25" t="s">
        <v>61</v>
      </c>
      <c r="E9" s="25" t="s">
        <v>155</v>
      </c>
      <c r="F9" s="25" t="s">
        <v>62</v>
      </c>
      <c r="G9" s="19" t="n">
        <v>46132</v>
      </c>
      <c r="H9" s="20" t="n">
        <v>6</v>
      </c>
      <c r="I9" s="20" t="n">
        <v>0</v>
      </c>
      <c r="J9" s="26" t="n">
        <f aca="false">IF(OR(G9="",N(H9)=0),"",EDATE(G9,H9+N(I9)))</f>
        <v>46315</v>
      </c>
      <c r="K9" s="30"/>
      <c r="L9" s="17" t="str">
        <f aca="false">IF(A9="","",IF(Y9&lt;&gt;"","Left",IF(K9&lt;&gt;"","Confirmed",IF(J9="","No probation",IF(J9&lt;Settings!$B$6,"Overdue "&amp;(Settings!$B$6-J9)&amp;" days",IF(J9-Settings!$B$6&lt;=Settings!$B$8,"Due in "&amp;(J9-Settings!$B$6)&amp;" days","On probation"))))))</f>
        <v>Due in 6 days</v>
      </c>
      <c r="M9" s="25" t="s">
        <v>111</v>
      </c>
      <c r="N9" s="19" t="n">
        <v>36356</v>
      </c>
      <c r="O9" s="25" t="s">
        <v>156</v>
      </c>
      <c r="P9" s="25" t="s">
        <v>157</v>
      </c>
      <c r="Q9" s="25" t="s">
        <v>158</v>
      </c>
      <c r="R9" s="25" t="s">
        <v>159</v>
      </c>
      <c r="S9" s="25" t="s">
        <v>160</v>
      </c>
      <c r="T9" s="25" t="s">
        <v>161</v>
      </c>
      <c r="U9" s="25" t="s">
        <v>162</v>
      </c>
      <c r="V9" s="25" t="s">
        <v>163</v>
      </c>
      <c r="W9" s="28" t="str">
        <f aca="false">IF(A9="","",'Onboarding Checklist'!W9)</f>
        <v>Verified</v>
      </c>
      <c r="X9" s="29" t="n">
        <f aca="false">IF(A9="","",'Onboarding Checklist'!V9)</f>
        <v>0.9375</v>
      </c>
      <c r="Y9" s="30"/>
      <c r="Z9" s="31" t="str">
        <f aca="false">IF(A9="","",IF(AND(Y9&lt;&gt;"",Y9&lt;=Settings!$B$6),"Exited","Active"))</f>
        <v>Active</v>
      </c>
    </row>
    <row r="10" customFormat="false" ht="15" hidden="false" customHeight="true" outlineLevel="0" collapsed="false">
      <c r="A10" s="25" t="s">
        <v>164</v>
      </c>
      <c r="B10" s="25" t="s">
        <v>165</v>
      </c>
      <c r="C10" s="25" t="s">
        <v>166</v>
      </c>
      <c r="D10" s="25" t="s">
        <v>77</v>
      </c>
      <c r="E10" s="25" t="s">
        <v>113</v>
      </c>
      <c r="F10" s="25" t="s">
        <v>62</v>
      </c>
      <c r="G10" s="19" t="n">
        <v>45978</v>
      </c>
      <c r="H10" s="20" t="n">
        <v>6</v>
      </c>
      <c r="I10" s="20" t="n">
        <v>3</v>
      </c>
      <c r="J10" s="26" t="n">
        <f aca="false">IF(OR(G10="",N(H10)=0),"",EDATE(G10,H10+N(I10)))</f>
        <v>46251</v>
      </c>
      <c r="K10" s="30"/>
      <c r="L10" s="17" t="str">
        <f aca="false">IF(A10="","",IF(Y10&lt;&gt;"","Left",IF(K10&lt;&gt;"","Confirmed",IF(J10="","No probation",IF(J10&lt;Settings!$B$6,"Overdue "&amp;(Settings!$B$6-J10)&amp;" days",IF(J10-Settings!$B$6&lt;=Settings!$B$8,"Due in "&amp;(J10-Settings!$B$6)&amp;" days","On probation"))))))</f>
        <v>Overdue 58 days</v>
      </c>
      <c r="M10" s="25" t="s">
        <v>111</v>
      </c>
      <c r="N10" s="19" t="n">
        <v>34828</v>
      </c>
      <c r="O10" s="25" t="s">
        <v>167</v>
      </c>
      <c r="P10" s="25" t="s">
        <v>168</v>
      </c>
      <c r="Q10" s="25" t="s">
        <v>169</v>
      </c>
      <c r="R10" s="25" t="s">
        <v>170</v>
      </c>
      <c r="S10" s="25" t="s">
        <v>171</v>
      </c>
      <c r="T10" s="27"/>
      <c r="U10" s="25" t="s">
        <v>172</v>
      </c>
      <c r="V10" s="25" t="s">
        <v>173</v>
      </c>
      <c r="W10" s="28" t="str">
        <f aca="false">IF(A10="","",'Onboarding Checklist'!W10)</f>
        <v>Verified</v>
      </c>
      <c r="X10" s="29" t="n">
        <f aca="false">IF(A10="","",'Onboarding Checklist'!V10)</f>
        <v>1</v>
      </c>
      <c r="Y10" s="30"/>
      <c r="Z10" s="31" t="str">
        <f aca="false">IF(A10="","",IF(AND(Y10&lt;&gt;"",Y10&lt;=Settings!$B$6),"Exited","Active"))</f>
        <v>Active</v>
      </c>
    </row>
    <row r="11" customFormat="false" ht="15" hidden="false" customHeight="true" outlineLevel="0" collapsed="false">
      <c r="A11" s="25" t="s">
        <v>174</v>
      </c>
      <c r="B11" s="25" t="s">
        <v>175</v>
      </c>
      <c r="C11" s="25" t="s">
        <v>176</v>
      </c>
      <c r="D11" s="25" t="s">
        <v>70</v>
      </c>
      <c r="E11" s="25" t="s">
        <v>155</v>
      </c>
      <c r="F11" s="25" t="s">
        <v>62</v>
      </c>
      <c r="G11" s="19" t="n">
        <v>46244</v>
      </c>
      <c r="H11" s="20" t="n">
        <v>6</v>
      </c>
      <c r="I11" s="20" t="n">
        <v>0</v>
      </c>
      <c r="J11" s="26" t="n">
        <f aca="false">IF(OR(G11="",N(H11)=0),"",EDATE(G11,H11+N(I11)))</f>
        <v>46428</v>
      </c>
      <c r="K11" s="30"/>
      <c r="L11" s="17" t="str">
        <f aca="false">IF(A11="","",IF(Y11&lt;&gt;"","Left",IF(K11&lt;&gt;"","Confirmed",IF(J11="","No probation",IF(J11&lt;Settings!$B$6,"Overdue "&amp;(Settings!$B$6-J11)&amp;" days",IF(J11-Settings!$B$6&lt;=Settings!$B$8,"Due in "&amp;(J11-Settings!$B$6)&amp;" days","On probation"))))))</f>
        <v>On probation</v>
      </c>
      <c r="M11" s="25" t="s">
        <v>132</v>
      </c>
      <c r="N11" s="19" t="n">
        <v>34304</v>
      </c>
      <c r="O11" s="25" t="s">
        <v>177</v>
      </c>
      <c r="P11" s="25" t="s">
        <v>178</v>
      </c>
      <c r="Q11" s="25" t="s">
        <v>179</v>
      </c>
      <c r="R11" s="25" t="s">
        <v>180</v>
      </c>
      <c r="S11" s="27"/>
      <c r="T11" s="25" t="s">
        <v>181</v>
      </c>
      <c r="U11" s="25" t="s">
        <v>182</v>
      </c>
      <c r="V11" s="25" t="s">
        <v>183</v>
      </c>
      <c r="W11" s="28" t="str">
        <f aca="false">IF(A11="","",'Onboarding Checklist'!W11)</f>
        <v>Received – to verify</v>
      </c>
      <c r="X11" s="29" t="n">
        <f aca="false">IF(A11="","",'Onboarding Checklist'!V11)</f>
        <v>0.75</v>
      </c>
      <c r="Y11" s="30"/>
      <c r="Z11" s="31" t="str">
        <f aca="false">IF(A11="","",IF(AND(Y11&lt;&gt;"",Y11&lt;=Settings!$B$6),"Exited","Active"))</f>
        <v>Active</v>
      </c>
    </row>
    <row r="12" customFormat="false" ht="15" hidden="false" customHeight="true" outlineLevel="0" collapsed="false">
      <c r="A12" s="25" t="s">
        <v>184</v>
      </c>
      <c r="B12" s="25" t="s">
        <v>185</v>
      </c>
      <c r="C12" s="25" t="s">
        <v>186</v>
      </c>
      <c r="D12" s="25" t="s">
        <v>73</v>
      </c>
      <c r="E12" s="25" t="s">
        <v>113</v>
      </c>
      <c r="F12" s="25" t="s">
        <v>65</v>
      </c>
      <c r="G12" s="19" t="n">
        <v>46266</v>
      </c>
      <c r="H12" s="20" t="n">
        <v>3</v>
      </c>
      <c r="I12" s="20" t="n">
        <v>0</v>
      </c>
      <c r="J12" s="26" t="n">
        <f aca="false">IF(OR(G12="",N(H12)=0),"",EDATE(G12,H12+N(I12)))</f>
        <v>46357</v>
      </c>
      <c r="K12" s="30"/>
      <c r="L12" s="17" t="str">
        <f aca="false">IF(A12="","",IF(Y12&lt;&gt;"","Left",IF(K12&lt;&gt;"","Confirmed",IF(J12="","No probation",IF(J12&lt;Settings!$B$6,"Overdue "&amp;(Settings!$B$6-J12)&amp;" days",IF(J12-Settings!$B$6&lt;=Settings!$B$8,"Due in "&amp;(J12-Settings!$B$6)&amp;" days","On probation"))))))</f>
        <v>On probation</v>
      </c>
      <c r="M12" s="25" t="s">
        <v>122</v>
      </c>
      <c r="N12" s="19" t="n">
        <v>36574</v>
      </c>
      <c r="O12" s="25" t="s">
        <v>187</v>
      </c>
      <c r="P12" s="25" t="s">
        <v>188</v>
      </c>
      <c r="Q12" s="25" t="s">
        <v>189</v>
      </c>
      <c r="R12" s="25" t="s">
        <v>190</v>
      </c>
      <c r="S12" s="27"/>
      <c r="T12" s="27"/>
      <c r="U12" s="25" t="s">
        <v>191</v>
      </c>
      <c r="V12" s="25" t="s">
        <v>130</v>
      </c>
      <c r="W12" s="28" t="str">
        <f aca="false">IF(A12="","",'Onboarding Checklist'!W12)</f>
        <v>Received – to verify</v>
      </c>
      <c r="X12" s="29" t="n">
        <f aca="false">IF(A12="","",'Onboarding Checklist'!V12)</f>
        <v>0.875</v>
      </c>
      <c r="Y12" s="30"/>
      <c r="Z12" s="31" t="str">
        <f aca="false">IF(A12="","",IF(AND(Y12&lt;&gt;"",Y12&lt;=Settings!$B$6),"Exited","Active"))</f>
        <v>Active</v>
      </c>
    </row>
    <row r="13" customFormat="false" ht="15" hidden="false" customHeight="true" outlineLevel="0" collapsed="false">
      <c r="A13" s="25" t="s">
        <v>192</v>
      </c>
      <c r="B13" s="25" t="s">
        <v>193</v>
      </c>
      <c r="C13" s="25" t="s">
        <v>194</v>
      </c>
      <c r="D13" s="25" t="s">
        <v>67</v>
      </c>
      <c r="E13" s="25" t="s">
        <v>155</v>
      </c>
      <c r="F13" s="25" t="s">
        <v>62</v>
      </c>
      <c r="G13" s="19" t="n">
        <v>46300</v>
      </c>
      <c r="H13" s="20" t="n">
        <v>6</v>
      </c>
      <c r="I13" s="20" t="n">
        <v>0</v>
      </c>
      <c r="J13" s="26" t="n">
        <f aca="false">IF(OR(G13="",N(H13)=0),"",EDATE(G13,H13+N(I13)))</f>
        <v>46482</v>
      </c>
      <c r="K13" s="30"/>
      <c r="L13" s="17" t="str">
        <f aca="false">IF(A13="","",IF(Y13&lt;&gt;"","Left",IF(K13&lt;&gt;"","Confirmed",IF(J13="","No probation",IF(J13&lt;Settings!$B$6,"Overdue "&amp;(Settings!$B$6-J13)&amp;" days",IF(J13-Settings!$B$6&lt;=Settings!$B$8,"Due in "&amp;(J13-Settings!$B$6)&amp;" days","On probation"))))))</f>
        <v>On probation</v>
      </c>
      <c r="M13" s="25" t="s">
        <v>111</v>
      </c>
      <c r="N13" s="19" t="n">
        <v>35698</v>
      </c>
      <c r="O13" s="25" t="s">
        <v>195</v>
      </c>
      <c r="P13" s="25" t="s">
        <v>196</v>
      </c>
      <c r="Q13" s="27"/>
      <c r="R13" s="27"/>
      <c r="S13" s="27"/>
      <c r="T13" s="27"/>
      <c r="U13" s="27"/>
      <c r="V13" s="27"/>
      <c r="W13" s="28" t="str">
        <f aca="false">IF(A13="","",'Onboarding Checklist'!W13)</f>
        <v>Pending – 3 doc(s)</v>
      </c>
      <c r="X13" s="29" t="n">
        <f aca="false">IF(A13="","",'Onboarding Checklist'!V13)</f>
        <v>0.1875</v>
      </c>
      <c r="Y13" s="30"/>
      <c r="Z13" s="31" t="str">
        <f aca="false">IF(A13="","",IF(AND(Y13&lt;&gt;"",Y13&lt;=Settings!$B$6),"Exited","Active"))</f>
        <v>Active</v>
      </c>
    </row>
    <row r="14" customFormat="false" ht="15" hidden="false" customHeight="true" outlineLevel="0" collapsed="false">
      <c r="A14" s="25" t="s">
        <v>197</v>
      </c>
      <c r="B14" s="25" t="s">
        <v>198</v>
      </c>
      <c r="C14" s="25" t="s">
        <v>199</v>
      </c>
      <c r="D14" s="25" t="s">
        <v>73</v>
      </c>
      <c r="E14" s="25" t="s">
        <v>113</v>
      </c>
      <c r="F14" s="25" t="s">
        <v>62</v>
      </c>
      <c r="G14" s="19" t="n">
        <v>44963</v>
      </c>
      <c r="H14" s="20" t="n">
        <v>6</v>
      </c>
      <c r="I14" s="20" t="n">
        <v>0</v>
      </c>
      <c r="J14" s="26" t="n">
        <f aca="false">IF(OR(G14="",N(H14)=0),"",EDATE(G14,H14+N(I14)))</f>
        <v>45144</v>
      </c>
      <c r="K14" s="19" t="n">
        <v>45145</v>
      </c>
      <c r="L14" s="17" t="str">
        <f aca="false">IF(A14="","",IF(Y14&lt;&gt;"","Left",IF(K14&lt;&gt;"","Confirmed",IF(J14="","No probation",IF(J14&lt;Settings!$B$6,"Overdue "&amp;(Settings!$B$6-J14)&amp;" days",IF(J14-Settings!$B$6&lt;=Settings!$B$8,"Due in "&amp;(J14-Settings!$B$6)&amp;" days","On probation"))))))</f>
        <v>Left</v>
      </c>
      <c r="M14" s="25" t="s">
        <v>122</v>
      </c>
      <c r="N14" s="19" t="n">
        <v>32965</v>
      </c>
      <c r="O14" s="25" t="s">
        <v>200</v>
      </c>
      <c r="P14" s="25" t="s">
        <v>201</v>
      </c>
      <c r="Q14" s="25" t="s">
        <v>202</v>
      </c>
      <c r="R14" s="25" t="s">
        <v>203</v>
      </c>
      <c r="S14" s="25" t="s">
        <v>204</v>
      </c>
      <c r="T14" s="27"/>
      <c r="U14" s="25" t="s">
        <v>205</v>
      </c>
      <c r="V14" s="25" t="s">
        <v>173</v>
      </c>
      <c r="W14" s="28" t="str">
        <f aca="false">IF(A14="","",'Onboarding Checklist'!W14)</f>
        <v>Verified</v>
      </c>
      <c r="X14" s="29" t="n">
        <f aca="false">IF(A14="","",'Onboarding Checklist'!V14)</f>
        <v>1</v>
      </c>
      <c r="Y14" s="19" t="n">
        <v>46295</v>
      </c>
      <c r="Z14" s="31" t="str">
        <f aca="false">IF(A14="","",IF(AND(Y14&lt;&gt;"",Y14&lt;=Settings!$B$6),"Exited","Active"))</f>
        <v>Exited</v>
      </c>
    </row>
    <row r="15" customFormat="false" ht="15" hidden="false" customHeight="true" outlineLevel="0" collapsed="false">
      <c r="A15" s="25" t="s">
        <v>206</v>
      </c>
      <c r="B15" s="25" t="s">
        <v>207</v>
      </c>
      <c r="C15" s="25" t="s">
        <v>208</v>
      </c>
      <c r="D15" s="25" t="s">
        <v>61</v>
      </c>
      <c r="E15" s="25" t="s">
        <v>113</v>
      </c>
      <c r="F15" s="25" t="s">
        <v>68</v>
      </c>
      <c r="G15" s="19" t="n">
        <v>46204</v>
      </c>
      <c r="H15" s="20" t="n">
        <v>12</v>
      </c>
      <c r="I15" s="20" t="n">
        <v>0</v>
      </c>
      <c r="J15" s="26" t="n">
        <f aca="false">IF(OR(G15="",N(H15)=0),"",EDATE(G15,H15+N(I15)))</f>
        <v>46569</v>
      </c>
      <c r="K15" s="30"/>
      <c r="L15" s="17" t="str">
        <f aca="false">IF(A15="","",IF(Y15&lt;&gt;"","Left",IF(K15&lt;&gt;"","Confirmed",IF(J15="","No probation",IF(J15&lt;Settings!$B$6,"Overdue "&amp;(Settings!$B$6-J15)&amp;" days",IF(J15-Settings!$B$6&lt;=Settings!$B$8,"Due in "&amp;(J15-Settings!$B$6)&amp;" days","On probation"))))))</f>
        <v>On probation</v>
      </c>
      <c r="M15" s="25" t="s">
        <v>111</v>
      </c>
      <c r="N15" s="19" t="n">
        <v>37782</v>
      </c>
      <c r="O15" s="25" t="s">
        <v>209</v>
      </c>
      <c r="P15" s="25" t="s">
        <v>210</v>
      </c>
      <c r="Q15" s="25" t="s">
        <v>211</v>
      </c>
      <c r="R15" s="25" t="s">
        <v>212</v>
      </c>
      <c r="S15" s="27"/>
      <c r="T15" s="27"/>
      <c r="U15" s="25" t="s">
        <v>213</v>
      </c>
      <c r="V15" s="25" t="s">
        <v>120</v>
      </c>
      <c r="W15" s="28" t="str">
        <f aca="false">IF(A15="","",'Onboarding Checklist'!W15)</f>
        <v>Verified</v>
      </c>
      <c r="X15" s="29" t="n">
        <f aca="false">IF(A15="","",'Onboarding Checklist'!V15)</f>
        <v>1</v>
      </c>
      <c r="Y15" s="30"/>
      <c r="Z15" s="31" t="str">
        <f aca="false">IF(A15="","",IF(AND(Y15&lt;&gt;"",Y15&lt;=Settings!$B$6),"Exited","Active"))</f>
        <v>Active</v>
      </c>
    </row>
    <row r="16" customFormat="false" ht="15" hidden="false" customHeight="true" outlineLevel="0" collapsed="false">
      <c r="A16" s="21"/>
      <c r="B16" s="21"/>
      <c r="C16" s="21"/>
      <c r="D16" s="21"/>
      <c r="E16" s="21"/>
      <c r="F16" s="21"/>
      <c r="G16" s="30"/>
      <c r="H16" s="21"/>
      <c r="I16" s="21"/>
      <c r="J16" s="26" t="str">
        <f aca="false">IF(OR(G16="",N(H16)=0),"",EDATE(G16,H16+N(I16)))</f>
        <v/>
      </c>
      <c r="K16" s="30"/>
      <c r="L16" s="17" t="str">
        <f aca="false">IF(A16="","",IF(Y16&lt;&gt;"","Left",IF(K16&lt;&gt;"","Confirmed",IF(J16="","No probation",IF(J16&lt;Settings!$B$6,"Overdue "&amp;(Settings!$B$6-J16)&amp;" days",IF(J16-Settings!$B$6&lt;=Settings!$B$8,"Due in "&amp;(J16-Settings!$B$6)&amp;" days","On probation"))))))</f>
        <v/>
      </c>
      <c r="M16" s="21"/>
      <c r="N16" s="30"/>
      <c r="O16" s="27"/>
      <c r="P16" s="21"/>
      <c r="Q16" s="27"/>
      <c r="R16" s="27"/>
      <c r="S16" s="27"/>
      <c r="T16" s="27"/>
      <c r="U16" s="27"/>
      <c r="V16" s="27"/>
      <c r="W16" s="28" t="str">
        <f aca="false">IF(A16="","",'Onboarding Checklist'!W16)</f>
        <v/>
      </c>
      <c r="X16" s="29" t="str">
        <f aca="false">IF(A16="","",'Onboarding Checklist'!V16)</f>
        <v/>
      </c>
      <c r="Y16" s="30"/>
      <c r="Z16" s="31" t="str">
        <f aca="false">IF(A16="","",IF(AND(Y16&lt;&gt;"",Y16&lt;=Settings!$B$6),"Exited","Active"))</f>
        <v/>
      </c>
    </row>
    <row r="17" customFormat="false" ht="15" hidden="false" customHeight="true" outlineLevel="0" collapsed="false">
      <c r="A17" s="21"/>
      <c r="B17" s="21"/>
      <c r="C17" s="21"/>
      <c r="D17" s="21"/>
      <c r="E17" s="21"/>
      <c r="F17" s="21"/>
      <c r="G17" s="30"/>
      <c r="H17" s="21"/>
      <c r="I17" s="21"/>
      <c r="J17" s="26" t="str">
        <f aca="false">IF(OR(G17="",N(H17)=0),"",EDATE(G17,H17+N(I17)))</f>
        <v/>
      </c>
      <c r="K17" s="30"/>
      <c r="L17" s="17" t="str">
        <f aca="false">IF(A17="","",IF(Y17&lt;&gt;"","Left",IF(K17&lt;&gt;"","Confirmed",IF(J17="","No probation",IF(J17&lt;Settings!$B$6,"Overdue "&amp;(Settings!$B$6-J17)&amp;" days",IF(J17-Settings!$B$6&lt;=Settings!$B$8,"Due in "&amp;(J17-Settings!$B$6)&amp;" days","On probation"))))))</f>
        <v/>
      </c>
      <c r="M17" s="21"/>
      <c r="N17" s="30"/>
      <c r="O17" s="27"/>
      <c r="P17" s="21"/>
      <c r="Q17" s="27"/>
      <c r="R17" s="27"/>
      <c r="S17" s="27"/>
      <c r="T17" s="27"/>
      <c r="U17" s="27"/>
      <c r="V17" s="27"/>
      <c r="W17" s="28" t="str">
        <f aca="false">IF(A17="","",'Onboarding Checklist'!W17)</f>
        <v/>
      </c>
      <c r="X17" s="29" t="str">
        <f aca="false">IF(A17="","",'Onboarding Checklist'!V17)</f>
        <v/>
      </c>
      <c r="Y17" s="30"/>
      <c r="Z17" s="31" t="str">
        <f aca="false">IF(A17="","",IF(AND(Y17&lt;&gt;"",Y17&lt;=Settings!$B$6),"Exited","Active"))</f>
        <v/>
      </c>
    </row>
    <row r="18" customFormat="false" ht="15" hidden="false" customHeight="true" outlineLevel="0" collapsed="false">
      <c r="A18" s="21"/>
      <c r="B18" s="21"/>
      <c r="C18" s="21"/>
      <c r="D18" s="21"/>
      <c r="E18" s="21"/>
      <c r="F18" s="21"/>
      <c r="G18" s="30"/>
      <c r="H18" s="21"/>
      <c r="I18" s="21"/>
      <c r="J18" s="26" t="str">
        <f aca="false">IF(OR(G18="",N(H18)=0),"",EDATE(G18,H18+N(I18)))</f>
        <v/>
      </c>
      <c r="K18" s="30"/>
      <c r="L18" s="17" t="str">
        <f aca="false">IF(A18="","",IF(Y18&lt;&gt;"","Left",IF(K18&lt;&gt;"","Confirmed",IF(J18="","No probation",IF(J18&lt;Settings!$B$6,"Overdue "&amp;(Settings!$B$6-J18)&amp;" days",IF(J18-Settings!$B$6&lt;=Settings!$B$8,"Due in "&amp;(J18-Settings!$B$6)&amp;" days","On probation"))))))</f>
        <v/>
      </c>
      <c r="M18" s="21"/>
      <c r="N18" s="30"/>
      <c r="O18" s="27"/>
      <c r="P18" s="21"/>
      <c r="Q18" s="27"/>
      <c r="R18" s="27"/>
      <c r="S18" s="27"/>
      <c r="T18" s="27"/>
      <c r="U18" s="27"/>
      <c r="V18" s="27"/>
      <c r="W18" s="28" t="str">
        <f aca="false">IF(A18="","",'Onboarding Checklist'!W18)</f>
        <v/>
      </c>
      <c r="X18" s="29" t="str">
        <f aca="false">IF(A18="","",'Onboarding Checklist'!V18)</f>
        <v/>
      </c>
      <c r="Y18" s="30"/>
      <c r="Z18" s="31" t="str">
        <f aca="false">IF(A18="","",IF(AND(Y18&lt;&gt;"",Y18&lt;=Settings!$B$6),"Exited","Active"))</f>
        <v/>
      </c>
    </row>
    <row r="19" customFormat="false" ht="15" hidden="false" customHeight="true" outlineLevel="0" collapsed="false">
      <c r="A19" s="21"/>
      <c r="B19" s="21"/>
      <c r="C19" s="21"/>
      <c r="D19" s="21"/>
      <c r="E19" s="21"/>
      <c r="F19" s="21"/>
      <c r="G19" s="30"/>
      <c r="H19" s="21"/>
      <c r="I19" s="21"/>
      <c r="J19" s="26" t="str">
        <f aca="false">IF(OR(G19="",N(H19)=0),"",EDATE(G19,H19+N(I19)))</f>
        <v/>
      </c>
      <c r="K19" s="30"/>
      <c r="L19" s="17" t="str">
        <f aca="false">IF(A19="","",IF(Y19&lt;&gt;"","Left",IF(K19&lt;&gt;"","Confirmed",IF(J19="","No probation",IF(J19&lt;Settings!$B$6,"Overdue "&amp;(Settings!$B$6-J19)&amp;" days",IF(J19-Settings!$B$6&lt;=Settings!$B$8,"Due in "&amp;(J19-Settings!$B$6)&amp;" days","On probation"))))))</f>
        <v/>
      </c>
      <c r="M19" s="21"/>
      <c r="N19" s="30"/>
      <c r="O19" s="27"/>
      <c r="P19" s="21"/>
      <c r="Q19" s="27"/>
      <c r="R19" s="27"/>
      <c r="S19" s="27"/>
      <c r="T19" s="27"/>
      <c r="U19" s="27"/>
      <c r="V19" s="27"/>
      <c r="W19" s="28" t="str">
        <f aca="false">IF(A19="","",'Onboarding Checklist'!W19)</f>
        <v/>
      </c>
      <c r="X19" s="29" t="str">
        <f aca="false">IF(A19="","",'Onboarding Checklist'!V19)</f>
        <v/>
      </c>
      <c r="Y19" s="30"/>
      <c r="Z19" s="31" t="str">
        <f aca="false">IF(A19="","",IF(AND(Y19&lt;&gt;"",Y19&lt;=Settings!$B$6),"Exited","Active"))</f>
        <v/>
      </c>
    </row>
    <row r="20" customFormat="false" ht="15" hidden="false" customHeight="true" outlineLevel="0" collapsed="false">
      <c r="A20" s="21"/>
      <c r="B20" s="21"/>
      <c r="C20" s="21"/>
      <c r="D20" s="21"/>
      <c r="E20" s="21"/>
      <c r="F20" s="21"/>
      <c r="G20" s="30"/>
      <c r="H20" s="21"/>
      <c r="I20" s="21"/>
      <c r="J20" s="26" t="str">
        <f aca="false">IF(OR(G20="",N(H20)=0),"",EDATE(G20,H20+N(I20)))</f>
        <v/>
      </c>
      <c r="K20" s="30"/>
      <c r="L20" s="17" t="str">
        <f aca="false">IF(A20="","",IF(Y20&lt;&gt;"","Left",IF(K20&lt;&gt;"","Confirmed",IF(J20="","No probation",IF(J20&lt;Settings!$B$6,"Overdue "&amp;(Settings!$B$6-J20)&amp;" days",IF(J20-Settings!$B$6&lt;=Settings!$B$8,"Due in "&amp;(J20-Settings!$B$6)&amp;" days","On probation"))))))</f>
        <v/>
      </c>
      <c r="M20" s="21"/>
      <c r="N20" s="30"/>
      <c r="O20" s="27"/>
      <c r="P20" s="21"/>
      <c r="Q20" s="27"/>
      <c r="R20" s="27"/>
      <c r="S20" s="27"/>
      <c r="T20" s="27"/>
      <c r="U20" s="27"/>
      <c r="V20" s="27"/>
      <c r="W20" s="28" t="str">
        <f aca="false">IF(A20="","",'Onboarding Checklist'!W20)</f>
        <v/>
      </c>
      <c r="X20" s="29" t="str">
        <f aca="false">IF(A20="","",'Onboarding Checklist'!V20)</f>
        <v/>
      </c>
      <c r="Y20" s="30"/>
      <c r="Z20" s="31" t="str">
        <f aca="false">IF(A20="","",IF(AND(Y20&lt;&gt;"",Y20&lt;=Settings!$B$6),"Exited","Active"))</f>
        <v/>
      </c>
    </row>
    <row r="21" customFormat="false" ht="15" hidden="false" customHeight="true" outlineLevel="0" collapsed="false">
      <c r="A21" s="21"/>
      <c r="B21" s="21"/>
      <c r="C21" s="21"/>
      <c r="D21" s="21"/>
      <c r="E21" s="21"/>
      <c r="F21" s="21"/>
      <c r="G21" s="30"/>
      <c r="H21" s="21"/>
      <c r="I21" s="21"/>
      <c r="J21" s="26" t="str">
        <f aca="false">IF(OR(G21="",N(H21)=0),"",EDATE(G21,H21+N(I21)))</f>
        <v/>
      </c>
      <c r="K21" s="30"/>
      <c r="L21" s="17" t="str">
        <f aca="false">IF(A21="","",IF(Y21&lt;&gt;"","Left",IF(K21&lt;&gt;"","Confirmed",IF(J21="","No probation",IF(J21&lt;Settings!$B$6,"Overdue "&amp;(Settings!$B$6-J21)&amp;" days",IF(J21-Settings!$B$6&lt;=Settings!$B$8,"Due in "&amp;(J21-Settings!$B$6)&amp;" days","On probation"))))))</f>
        <v/>
      </c>
      <c r="M21" s="21"/>
      <c r="N21" s="30"/>
      <c r="O21" s="27"/>
      <c r="P21" s="21"/>
      <c r="Q21" s="27"/>
      <c r="R21" s="27"/>
      <c r="S21" s="27"/>
      <c r="T21" s="27"/>
      <c r="U21" s="27"/>
      <c r="V21" s="27"/>
      <c r="W21" s="28" t="str">
        <f aca="false">IF(A21="","",'Onboarding Checklist'!W21)</f>
        <v/>
      </c>
      <c r="X21" s="29" t="str">
        <f aca="false">IF(A21="","",'Onboarding Checklist'!V21)</f>
        <v/>
      </c>
      <c r="Y21" s="30"/>
      <c r="Z21" s="31" t="str">
        <f aca="false">IF(A21="","",IF(AND(Y21&lt;&gt;"",Y21&lt;=Settings!$B$6),"Exited","Active"))</f>
        <v/>
      </c>
    </row>
    <row r="22" customFormat="false" ht="15" hidden="false" customHeight="true" outlineLevel="0" collapsed="false">
      <c r="A22" s="21"/>
      <c r="B22" s="21"/>
      <c r="C22" s="21"/>
      <c r="D22" s="21"/>
      <c r="E22" s="21"/>
      <c r="F22" s="21"/>
      <c r="G22" s="30"/>
      <c r="H22" s="21"/>
      <c r="I22" s="21"/>
      <c r="J22" s="26" t="str">
        <f aca="false">IF(OR(G22="",N(H22)=0),"",EDATE(G22,H22+N(I22)))</f>
        <v/>
      </c>
      <c r="K22" s="30"/>
      <c r="L22" s="17" t="str">
        <f aca="false">IF(A22="","",IF(Y22&lt;&gt;"","Left",IF(K22&lt;&gt;"","Confirmed",IF(J22="","No probation",IF(J22&lt;Settings!$B$6,"Overdue "&amp;(Settings!$B$6-J22)&amp;" days",IF(J22-Settings!$B$6&lt;=Settings!$B$8,"Due in "&amp;(J22-Settings!$B$6)&amp;" days","On probation"))))))</f>
        <v/>
      </c>
      <c r="M22" s="21"/>
      <c r="N22" s="30"/>
      <c r="O22" s="27"/>
      <c r="P22" s="21"/>
      <c r="Q22" s="27"/>
      <c r="R22" s="27"/>
      <c r="S22" s="27"/>
      <c r="T22" s="27"/>
      <c r="U22" s="27"/>
      <c r="V22" s="27"/>
      <c r="W22" s="28" t="str">
        <f aca="false">IF(A22="","",'Onboarding Checklist'!W22)</f>
        <v/>
      </c>
      <c r="X22" s="29" t="str">
        <f aca="false">IF(A22="","",'Onboarding Checklist'!V22)</f>
        <v/>
      </c>
      <c r="Y22" s="30"/>
      <c r="Z22" s="31" t="str">
        <f aca="false">IF(A22="","",IF(AND(Y22&lt;&gt;"",Y22&lt;=Settings!$B$6),"Exited","Active"))</f>
        <v/>
      </c>
    </row>
    <row r="23" customFormat="false" ht="15" hidden="false" customHeight="true" outlineLevel="0" collapsed="false">
      <c r="A23" s="21"/>
      <c r="B23" s="21"/>
      <c r="C23" s="21"/>
      <c r="D23" s="21"/>
      <c r="E23" s="21"/>
      <c r="F23" s="21"/>
      <c r="G23" s="30"/>
      <c r="H23" s="21"/>
      <c r="I23" s="21"/>
      <c r="J23" s="26" t="str">
        <f aca="false">IF(OR(G23="",N(H23)=0),"",EDATE(G23,H23+N(I23)))</f>
        <v/>
      </c>
      <c r="K23" s="30"/>
      <c r="L23" s="17" t="str">
        <f aca="false">IF(A23="","",IF(Y23&lt;&gt;"","Left",IF(K23&lt;&gt;"","Confirmed",IF(J23="","No probation",IF(J23&lt;Settings!$B$6,"Overdue "&amp;(Settings!$B$6-J23)&amp;" days",IF(J23-Settings!$B$6&lt;=Settings!$B$8,"Due in "&amp;(J23-Settings!$B$6)&amp;" days","On probation"))))))</f>
        <v/>
      </c>
      <c r="M23" s="21"/>
      <c r="N23" s="30"/>
      <c r="O23" s="27"/>
      <c r="P23" s="21"/>
      <c r="Q23" s="27"/>
      <c r="R23" s="27"/>
      <c r="S23" s="27"/>
      <c r="T23" s="27"/>
      <c r="U23" s="27"/>
      <c r="V23" s="27"/>
      <c r="W23" s="28" t="str">
        <f aca="false">IF(A23="","",'Onboarding Checklist'!W23)</f>
        <v/>
      </c>
      <c r="X23" s="29" t="str">
        <f aca="false">IF(A23="","",'Onboarding Checklist'!V23)</f>
        <v/>
      </c>
      <c r="Y23" s="30"/>
      <c r="Z23" s="31" t="str">
        <f aca="false">IF(A23="","",IF(AND(Y23&lt;&gt;"",Y23&lt;=Settings!$B$6),"Exited","Active"))</f>
        <v/>
      </c>
    </row>
    <row r="24" customFormat="false" ht="15" hidden="false" customHeight="true" outlineLevel="0" collapsed="false">
      <c r="A24" s="21"/>
      <c r="B24" s="21"/>
      <c r="C24" s="21"/>
      <c r="D24" s="21"/>
      <c r="E24" s="21"/>
      <c r="F24" s="21"/>
      <c r="G24" s="30"/>
      <c r="H24" s="21"/>
      <c r="I24" s="21"/>
      <c r="J24" s="26" t="str">
        <f aca="false">IF(OR(G24="",N(H24)=0),"",EDATE(G24,H24+N(I24)))</f>
        <v/>
      </c>
      <c r="K24" s="30"/>
      <c r="L24" s="17" t="str">
        <f aca="false">IF(A24="","",IF(Y24&lt;&gt;"","Left",IF(K24&lt;&gt;"","Confirmed",IF(J24="","No probation",IF(J24&lt;Settings!$B$6,"Overdue "&amp;(Settings!$B$6-J24)&amp;" days",IF(J24-Settings!$B$6&lt;=Settings!$B$8,"Due in "&amp;(J24-Settings!$B$6)&amp;" days","On probation"))))))</f>
        <v/>
      </c>
      <c r="M24" s="21"/>
      <c r="N24" s="30"/>
      <c r="O24" s="27"/>
      <c r="P24" s="21"/>
      <c r="Q24" s="27"/>
      <c r="R24" s="27"/>
      <c r="S24" s="27"/>
      <c r="T24" s="27"/>
      <c r="U24" s="27"/>
      <c r="V24" s="27"/>
      <c r="W24" s="28" t="str">
        <f aca="false">IF(A24="","",'Onboarding Checklist'!W24)</f>
        <v/>
      </c>
      <c r="X24" s="29" t="str">
        <f aca="false">IF(A24="","",'Onboarding Checklist'!V24)</f>
        <v/>
      </c>
      <c r="Y24" s="30"/>
      <c r="Z24" s="31" t="str">
        <f aca="false">IF(A24="","",IF(AND(Y24&lt;&gt;"",Y24&lt;=Settings!$B$6),"Exited","Active"))</f>
        <v/>
      </c>
    </row>
    <row r="25" customFormat="false" ht="15" hidden="false" customHeight="true" outlineLevel="0" collapsed="false">
      <c r="A25" s="21"/>
      <c r="B25" s="21"/>
      <c r="C25" s="21"/>
      <c r="D25" s="21"/>
      <c r="E25" s="21"/>
      <c r="F25" s="21"/>
      <c r="G25" s="30"/>
      <c r="H25" s="21"/>
      <c r="I25" s="21"/>
      <c r="J25" s="26" t="str">
        <f aca="false">IF(OR(G25="",N(H25)=0),"",EDATE(G25,H25+N(I25)))</f>
        <v/>
      </c>
      <c r="K25" s="30"/>
      <c r="L25" s="17" t="str">
        <f aca="false">IF(A25="","",IF(Y25&lt;&gt;"","Left",IF(K25&lt;&gt;"","Confirmed",IF(J25="","No probation",IF(J25&lt;Settings!$B$6,"Overdue "&amp;(Settings!$B$6-J25)&amp;" days",IF(J25-Settings!$B$6&lt;=Settings!$B$8,"Due in "&amp;(J25-Settings!$B$6)&amp;" days","On probation"))))))</f>
        <v/>
      </c>
      <c r="M25" s="21"/>
      <c r="N25" s="30"/>
      <c r="O25" s="27"/>
      <c r="P25" s="21"/>
      <c r="Q25" s="27"/>
      <c r="R25" s="27"/>
      <c r="S25" s="27"/>
      <c r="T25" s="27"/>
      <c r="U25" s="27"/>
      <c r="V25" s="27"/>
      <c r="W25" s="28" t="str">
        <f aca="false">IF(A25="","",'Onboarding Checklist'!W25)</f>
        <v/>
      </c>
      <c r="X25" s="29" t="str">
        <f aca="false">IF(A25="","",'Onboarding Checklist'!V25)</f>
        <v/>
      </c>
      <c r="Y25" s="30"/>
      <c r="Z25" s="31" t="str">
        <f aca="false">IF(A25="","",IF(AND(Y25&lt;&gt;"",Y25&lt;=Settings!$B$6),"Exited","Active"))</f>
        <v/>
      </c>
    </row>
    <row r="26" customFormat="false" ht="15" hidden="false" customHeight="true" outlineLevel="0" collapsed="false">
      <c r="A26" s="21"/>
      <c r="B26" s="21"/>
      <c r="C26" s="21"/>
      <c r="D26" s="21"/>
      <c r="E26" s="21"/>
      <c r="F26" s="21"/>
      <c r="G26" s="30"/>
      <c r="H26" s="21"/>
      <c r="I26" s="21"/>
      <c r="J26" s="26" t="str">
        <f aca="false">IF(OR(G26="",N(H26)=0),"",EDATE(G26,H26+N(I26)))</f>
        <v/>
      </c>
      <c r="K26" s="30"/>
      <c r="L26" s="17" t="str">
        <f aca="false">IF(A26="","",IF(Y26&lt;&gt;"","Left",IF(K26&lt;&gt;"","Confirmed",IF(J26="","No probation",IF(J26&lt;Settings!$B$6,"Overdue "&amp;(Settings!$B$6-J26)&amp;" days",IF(J26-Settings!$B$6&lt;=Settings!$B$8,"Due in "&amp;(J26-Settings!$B$6)&amp;" days","On probation"))))))</f>
        <v/>
      </c>
      <c r="M26" s="21"/>
      <c r="N26" s="30"/>
      <c r="O26" s="27"/>
      <c r="P26" s="21"/>
      <c r="Q26" s="27"/>
      <c r="R26" s="27"/>
      <c r="S26" s="27"/>
      <c r="T26" s="27"/>
      <c r="U26" s="27"/>
      <c r="V26" s="27"/>
      <c r="W26" s="28" t="str">
        <f aca="false">IF(A26="","",'Onboarding Checklist'!W26)</f>
        <v/>
      </c>
      <c r="X26" s="29" t="str">
        <f aca="false">IF(A26="","",'Onboarding Checklist'!V26)</f>
        <v/>
      </c>
      <c r="Y26" s="30"/>
      <c r="Z26" s="31" t="str">
        <f aca="false">IF(A26="","",IF(AND(Y26&lt;&gt;"",Y26&lt;=Settings!$B$6),"Exited","Active"))</f>
        <v/>
      </c>
    </row>
    <row r="27" customFormat="false" ht="15" hidden="false" customHeight="true" outlineLevel="0" collapsed="false">
      <c r="A27" s="21"/>
      <c r="B27" s="21"/>
      <c r="C27" s="21"/>
      <c r="D27" s="21"/>
      <c r="E27" s="21"/>
      <c r="F27" s="21"/>
      <c r="G27" s="30"/>
      <c r="H27" s="21"/>
      <c r="I27" s="21"/>
      <c r="J27" s="26" t="str">
        <f aca="false">IF(OR(G27="",N(H27)=0),"",EDATE(G27,H27+N(I27)))</f>
        <v/>
      </c>
      <c r="K27" s="30"/>
      <c r="L27" s="17" t="str">
        <f aca="false">IF(A27="","",IF(Y27&lt;&gt;"","Left",IF(K27&lt;&gt;"","Confirmed",IF(J27="","No probation",IF(J27&lt;Settings!$B$6,"Overdue "&amp;(Settings!$B$6-J27)&amp;" days",IF(J27-Settings!$B$6&lt;=Settings!$B$8,"Due in "&amp;(J27-Settings!$B$6)&amp;" days","On probation"))))))</f>
        <v/>
      </c>
      <c r="M27" s="21"/>
      <c r="N27" s="30"/>
      <c r="O27" s="27"/>
      <c r="P27" s="21"/>
      <c r="Q27" s="27"/>
      <c r="R27" s="27"/>
      <c r="S27" s="27"/>
      <c r="T27" s="27"/>
      <c r="U27" s="27"/>
      <c r="V27" s="27"/>
      <c r="W27" s="28" t="str">
        <f aca="false">IF(A27="","",'Onboarding Checklist'!W27)</f>
        <v/>
      </c>
      <c r="X27" s="29" t="str">
        <f aca="false">IF(A27="","",'Onboarding Checklist'!V27)</f>
        <v/>
      </c>
      <c r="Y27" s="30"/>
      <c r="Z27" s="31" t="str">
        <f aca="false">IF(A27="","",IF(AND(Y27&lt;&gt;"",Y27&lt;=Settings!$B$6),"Exited","Active"))</f>
        <v/>
      </c>
    </row>
    <row r="28" customFormat="false" ht="15" hidden="false" customHeight="true" outlineLevel="0" collapsed="false">
      <c r="A28" s="21"/>
      <c r="B28" s="21"/>
      <c r="C28" s="21"/>
      <c r="D28" s="21"/>
      <c r="E28" s="21"/>
      <c r="F28" s="21"/>
      <c r="G28" s="30"/>
      <c r="H28" s="21"/>
      <c r="I28" s="21"/>
      <c r="J28" s="26" t="str">
        <f aca="false">IF(OR(G28="",N(H28)=0),"",EDATE(G28,H28+N(I28)))</f>
        <v/>
      </c>
      <c r="K28" s="30"/>
      <c r="L28" s="17" t="str">
        <f aca="false">IF(A28="","",IF(Y28&lt;&gt;"","Left",IF(K28&lt;&gt;"","Confirmed",IF(J28="","No probation",IF(J28&lt;Settings!$B$6,"Overdue "&amp;(Settings!$B$6-J28)&amp;" days",IF(J28-Settings!$B$6&lt;=Settings!$B$8,"Due in "&amp;(J28-Settings!$B$6)&amp;" days","On probation"))))))</f>
        <v/>
      </c>
      <c r="M28" s="21"/>
      <c r="N28" s="30"/>
      <c r="O28" s="27"/>
      <c r="P28" s="21"/>
      <c r="Q28" s="27"/>
      <c r="R28" s="27"/>
      <c r="S28" s="27"/>
      <c r="T28" s="27"/>
      <c r="U28" s="27"/>
      <c r="V28" s="27"/>
      <c r="W28" s="28" t="str">
        <f aca="false">IF(A28="","",'Onboarding Checklist'!W28)</f>
        <v/>
      </c>
      <c r="X28" s="29" t="str">
        <f aca="false">IF(A28="","",'Onboarding Checklist'!V28)</f>
        <v/>
      </c>
      <c r="Y28" s="30"/>
      <c r="Z28" s="31" t="str">
        <f aca="false">IF(A28="","",IF(AND(Y28&lt;&gt;"",Y28&lt;=Settings!$B$6),"Exited","Active"))</f>
        <v/>
      </c>
    </row>
    <row r="29" customFormat="false" ht="15" hidden="false" customHeight="true" outlineLevel="0" collapsed="false">
      <c r="A29" s="21"/>
      <c r="B29" s="21"/>
      <c r="C29" s="21"/>
      <c r="D29" s="21"/>
      <c r="E29" s="21"/>
      <c r="F29" s="21"/>
      <c r="G29" s="30"/>
      <c r="H29" s="21"/>
      <c r="I29" s="21"/>
      <c r="J29" s="26" t="str">
        <f aca="false">IF(OR(G29="",N(H29)=0),"",EDATE(G29,H29+N(I29)))</f>
        <v/>
      </c>
      <c r="K29" s="30"/>
      <c r="L29" s="17" t="str">
        <f aca="false">IF(A29="","",IF(Y29&lt;&gt;"","Left",IF(K29&lt;&gt;"","Confirmed",IF(J29="","No probation",IF(J29&lt;Settings!$B$6,"Overdue "&amp;(Settings!$B$6-J29)&amp;" days",IF(J29-Settings!$B$6&lt;=Settings!$B$8,"Due in "&amp;(J29-Settings!$B$6)&amp;" days","On probation"))))))</f>
        <v/>
      </c>
      <c r="M29" s="21"/>
      <c r="N29" s="30"/>
      <c r="O29" s="27"/>
      <c r="P29" s="21"/>
      <c r="Q29" s="27"/>
      <c r="R29" s="27"/>
      <c r="S29" s="27"/>
      <c r="T29" s="27"/>
      <c r="U29" s="27"/>
      <c r="V29" s="27"/>
      <c r="W29" s="28" t="str">
        <f aca="false">IF(A29="","",'Onboarding Checklist'!W29)</f>
        <v/>
      </c>
      <c r="X29" s="29" t="str">
        <f aca="false">IF(A29="","",'Onboarding Checklist'!V29)</f>
        <v/>
      </c>
      <c r="Y29" s="30"/>
      <c r="Z29" s="31" t="str">
        <f aca="false">IF(A29="","",IF(AND(Y29&lt;&gt;"",Y29&lt;=Settings!$B$6),"Exited","Active"))</f>
        <v/>
      </c>
    </row>
    <row r="30" customFormat="false" ht="15" hidden="false" customHeight="true" outlineLevel="0" collapsed="false">
      <c r="A30" s="21"/>
      <c r="B30" s="21"/>
      <c r="C30" s="21"/>
      <c r="D30" s="21"/>
      <c r="E30" s="21"/>
      <c r="F30" s="21"/>
      <c r="G30" s="30"/>
      <c r="H30" s="21"/>
      <c r="I30" s="21"/>
      <c r="J30" s="26" t="str">
        <f aca="false">IF(OR(G30="",N(H30)=0),"",EDATE(G30,H30+N(I30)))</f>
        <v/>
      </c>
      <c r="K30" s="30"/>
      <c r="L30" s="17" t="str">
        <f aca="false">IF(A30="","",IF(Y30&lt;&gt;"","Left",IF(K30&lt;&gt;"","Confirmed",IF(J30="","No probation",IF(J30&lt;Settings!$B$6,"Overdue "&amp;(Settings!$B$6-J30)&amp;" days",IF(J30-Settings!$B$6&lt;=Settings!$B$8,"Due in "&amp;(J30-Settings!$B$6)&amp;" days","On probation"))))))</f>
        <v/>
      </c>
      <c r="M30" s="21"/>
      <c r="N30" s="30"/>
      <c r="O30" s="27"/>
      <c r="P30" s="21"/>
      <c r="Q30" s="27"/>
      <c r="R30" s="27"/>
      <c r="S30" s="27"/>
      <c r="T30" s="27"/>
      <c r="U30" s="27"/>
      <c r="V30" s="27"/>
      <c r="W30" s="28" t="str">
        <f aca="false">IF(A30="","",'Onboarding Checklist'!W30)</f>
        <v/>
      </c>
      <c r="X30" s="29" t="str">
        <f aca="false">IF(A30="","",'Onboarding Checklist'!V30)</f>
        <v/>
      </c>
      <c r="Y30" s="30"/>
      <c r="Z30" s="31" t="str">
        <f aca="false">IF(A30="","",IF(AND(Y30&lt;&gt;"",Y30&lt;=Settings!$B$6),"Exited","Active"))</f>
        <v/>
      </c>
    </row>
    <row r="31" customFormat="false" ht="15" hidden="false" customHeight="true" outlineLevel="0" collapsed="false">
      <c r="A31" s="21"/>
      <c r="B31" s="21"/>
      <c r="C31" s="21"/>
      <c r="D31" s="21"/>
      <c r="E31" s="21"/>
      <c r="F31" s="21"/>
      <c r="G31" s="30"/>
      <c r="H31" s="21"/>
      <c r="I31" s="21"/>
      <c r="J31" s="26" t="str">
        <f aca="false">IF(OR(G31="",N(H31)=0),"",EDATE(G31,H31+N(I31)))</f>
        <v/>
      </c>
      <c r="K31" s="30"/>
      <c r="L31" s="17" t="str">
        <f aca="false">IF(A31="","",IF(Y31&lt;&gt;"","Left",IF(K31&lt;&gt;"","Confirmed",IF(J31="","No probation",IF(J31&lt;Settings!$B$6,"Overdue "&amp;(Settings!$B$6-J31)&amp;" days",IF(J31-Settings!$B$6&lt;=Settings!$B$8,"Due in "&amp;(J31-Settings!$B$6)&amp;" days","On probation"))))))</f>
        <v/>
      </c>
      <c r="M31" s="21"/>
      <c r="N31" s="30"/>
      <c r="O31" s="27"/>
      <c r="P31" s="21"/>
      <c r="Q31" s="27"/>
      <c r="R31" s="27"/>
      <c r="S31" s="27"/>
      <c r="T31" s="27"/>
      <c r="U31" s="27"/>
      <c r="V31" s="27"/>
      <c r="W31" s="28" t="str">
        <f aca="false">IF(A31="","",'Onboarding Checklist'!W31)</f>
        <v/>
      </c>
      <c r="X31" s="29" t="str">
        <f aca="false">IF(A31="","",'Onboarding Checklist'!V31)</f>
        <v/>
      </c>
      <c r="Y31" s="30"/>
      <c r="Z31" s="31" t="str">
        <f aca="false">IF(A31="","",IF(AND(Y31&lt;&gt;"",Y31&lt;=Settings!$B$6),"Exited","Active"))</f>
        <v/>
      </c>
    </row>
    <row r="32" customFormat="false" ht="15" hidden="false" customHeight="true" outlineLevel="0" collapsed="false">
      <c r="A32" s="21"/>
      <c r="B32" s="21"/>
      <c r="C32" s="21"/>
      <c r="D32" s="21"/>
      <c r="E32" s="21"/>
      <c r="F32" s="21"/>
      <c r="G32" s="30"/>
      <c r="H32" s="21"/>
      <c r="I32" s="21"/>
      <c r="J32" s="26" t="str">
        <f aca="false">IF(OR(G32="",N(H32)=0),"",EDATE(G32,H32+N(I32)))</f>
        <v/>
      </c>
      <c r="K32" s="30"/>
      <c r="L32" s="17" t="str">
        <f aca="false">IF(A32="","",IF(Y32&lt;&gt;"","Left",IF(K32&lt;&gt;"","Confirmed",IF(J32="","No probation",IF(J32&lt;Settings!$B$6,"Overdue "&amp;(Settings!$B$6-J32)&amp;" days",IF(J32-Settings!$B$6&lt;=Settings!$B$8,"Due in "&amp;(J32-Settings!$B$6)&amp;" days","On probation"))))))</f>
        <v/>
      </c>
      <c r="M32" s="21"/>
      <c r="N32" s="30"/>
      <c r="O32" s="27"/>
      <c r="P32" s="21"/>
      <c r="Q32" s="27"/>
      <c r="R32" s="27"/>
      <c r="S32" s="27"/>
      <c r="T32" s="27"/>
      <c r="U32" s="27"/>
      <c r="V32" s="27"/>
      <c r="W32" s="28" t="str">
        <f aca="false">IF(A32="","",'Onboarding Checklist'!W32)</f>
        <v/>
      </c>
      <c r="X32" s="29" t="str">
        <f aca="false">IF(A32="","",'Onboarding Checklist'!V32)</f>
        <v/>
      </c>
      <c r="Y32" s="30"/>
      <c r="Z32" s="31" t="str">
        <f aca="false">IF(A32="","",IF(AND(Y32&lt;&gt;"",Y32&lt;=Settings!$B$6),"Exited","Active"))</f>
        <v/>
      </c>
    </row>
    <row r="33" customFormat="false" ht="15" hidden="false" customHeight="true" outlineLevel="0" collapsed="false">
      <c r="A33" s="21"/>
      <c r="B33" s="21"/>
      <c r="C33" s="21"/>
      <c r="D33" s="21"/>
      <c r="E33" s="21"/>
      <c r="F33" s="21"/>
      <c r="G33" s="30"/>
      <c r="H33" s="21"/>
      <c r="I33" s="21"/>
      <c r="J33" s="26" t="str">
        <f aca="false">IF(OR(G33="",N(H33)=0),"",EDATE(G33,H33+N(I33)))</f>
        <v/>
      </c>
      <c r="K33" s="30"/>
      <c r="L33" s="17" t="str">
        <f aca="false">IF(A33="","",IF(Y33&lt;&gt;"","Left",IF(K33&lt;&gt;"","Confirmed",IF(J33="","No probation",IF(J33&lt;Settings!$B$6,"Overdue "&amp;(Settings!$B$6-J33)&amp;" days",IF(J33-Settings!$B$6&lt;=Settings!$B$8,"Due in "&amp;(J33-Settings!$B$6)&amp;" days","On probation"))))))</f>
        <v/>
      </c>
      <c r="M33" s="21"/>
      <c r="N33" s="30"/>
      <c r="O33" s="27"/>
      <c r="P33" s="21"/>
      <c r="Q33" s="27"/>
      <c r="R33" s="27"/>
      <c r="S33" s="27"/>
      <c r="T33" s="27"/>
      <c r="U33" s="27"/>
      <c r="V33" s="27"/>
      <c r="W33" s="28" t="str">
        <f aca="false">IF(A33="","",'Onboarding Checklist'!W33)</f>
        <v/>
      </c>
      <c r="X33" s="29" t="str">
        <f aca="false">IF(A33="","",'Onboarding Checklist'!V33)</f>
        <v/>
      </c>
      <c r="Y33" s="30"/>
      <c r="Z33" s="31" t="str">
        <f aca="false">IF(A33="","",IF(AND(Y33&lt;&gt;"",Y33&lt;=Settings!$B$6),"Exited","Active"))</f>
        <v/>
      </c>
    </row>
    <row r="34" customFormat="false" ht="15" hidden="false" customHeight="true" outlineLevel="0" collapsed="false">
      <c r="A34" s="21"/>
      <c r="B34" s="21"/>
      <c r="C34" s="21"/>
      <c r="D34" s="21"/>
      <c r="E34" s="21"/>
      <c r="F34" s="21"/>
      <c r="G34" s="30"/>
      <c r="H34" s="21"/>
      <c r="I34" s="21"/>
      <c r="J34" s="26" t="str">
        <f aca="false">IF(OR(G34="",N(H34)=0),"",EDATE(G34,H34+N(I34)))</f>
        <v/>
      </c>
      <c r="K34" s="30"/>
      <c r="L34" s="17" t="str">
        <f aca="false">IF(A34="","",IF(Y34&lt;&gt;"","Left",IF(K34&lt;&gt;"","Confirmed",IF(J34="","No probation",IF(J34&lt;Settings!$B$6,"Overdue "&amp;(Settings!$B$6-J34)&amp;" days",IF(J34-Settings!$B$6&lt;=Settings!$B$8,"Due in "&amp;(J34-Settings!$B$6)&amp;" days","On probation"))))))</f>
        <v/>
      </c>
      <c r="M34" s="21"/>
      <c r="N34" s="30"/>
      <c r="O34" s="27"/>
      <c r="P34" s="21"/>
      <c r="Q34" s="27"/>
      <c r="R34" s="27"/>
      <c r="S34" s="27"/>
      <c r="T34" s="27"/>
      <c r="U34" s="27"/>
      <c r="V34" s="27"/>
      <c r="W34" s="28" t="str">
        <f aca="false">IF(A34="","",'Onboarding Checklist'!W34)</f>
        <v/>
      </c>
      <c r="X34" s="29" t="str">
        <f aca="false">IF(A34="","",'Onboarding Checklist'!V34)</f>
        <v/>
      </c>
      <c r="Y34" s="30"/>
      <c r="Z34" s="31" t="str">
        <f aca="false">IF(A34="","",IF(AND(Y34&lt;&gt;"",Y34&lt;=Settings!$B$6),"Exited","Active"))</f>
        <v/>
      </c>
    </row>
    <row r="35" customFormat="false" ht="15" hidden="false" customHeight="true" outlineLevel="0" collapsed="false">
      <c r="A35" s="21"/>
      <c r="B35" s="21"/>
      <c r="C35" s="21"/>
      <c r="D35" s="21"/>
      <c r="E35" s="21"/>
      <c r="F35" s="21"/>
      <c r="G35" s="30"/>
      <c r="H35" s="21"/>
      <c r="I35" s="21"/>
      <c r="J35" s="26" t="str">
        <f aca="false">IF(OR(G35="",N(H35)=0),"",EDATE(G35,H35+N(I35)))</f>
        <v/>
      </c>
      <c r="K35" s="30"/>
      <c r="L35" s="17" t="str">
        <f aca="false">IF(A35="","",IF(Y35&lt;&gt;"","Left",IF(K35&lt;&gt;"","Confirmed",IF(J35="","No probation",IF(J35&lt;Settings!$B$6,"Overdue "&amp;(Settings!$B$6-J35)&amp;" days",IF(J35-Settings!$B$6&lt;=Settings!$B$8,"Due in "&amp;(J35-Settings!$B$6)&amp;" days","On probation"))))))</f>
        <v/>
      </c>
      <c r="M35" s="21"/>
      <c r="N35" s="30"/>
      <c r="O35" s="27"/>
      <c r="P35" s="21"/>
      <c r="Q35" s="27"/>
      <c r="R35" s="27"/>
      <c r="S35" s="27"/>
      <c r="T35" s="27"/>
      <c r="U35" s="27"/>
      <c r="V35" s="27"/>
      <c r="W35" s="28" t="str">
        <f aca="false">IF(A35="","",'Onboarding Checklist'!W35)</f>
        <v/>
      </c>
      <c r="X35" s="29" t="str">
        <f aca="false">IF(A35="","",'Onboarding Checklist'!V35)</f>
        <v/>
      </c>
      <c r="Y35" s="30"/>
      <c r="Z35" s="31" t="str">
        <f aca="false">IF(A35="","",IF(AND(Y35&lt;&gt;"",Y35&lt;=Settings!$B$6),"Exited","Active"))</f>
        <v/>
      </c>
    </row>
    <row r="36" customFormat="false" ht="15" hidden="false" customHeight="true" outlineLevel="0" collapsed="false">
      <c r="A36" s="21"/>
      <c r="B36" s="21"/>
      <c r="C36" s="21"/>
      <c r="D36" s="21"/>
      <c r="E36" s="21"/>
      <c r="F36" s="21"/>
      <c r="G36" s="30"/>
      <c r="H36" s="21"/>
      <c r="I36" s="21"/>
      <c r="J36" s="26" t="str">
        <f aca="false">IF(OR(G36="",N(H36)=0),"",EDATE(G36,H36+N(I36)))</f>
        <v/>
      </c>
      <c r="K36" s="30"/>
      <c r="L36" s="17" t="str">
        <f aca="false">IF(A36="","",IF(Y36&lt;&gt;"","Left",IF(K36&lt;&gt;"","Confirmed",IF(J36="","No probation",IF(J36&lt;Settings!$B$6,"Overdue "&amp;(Settings!$B$6-J36)&amp;" days",IF(J36-Settings!$B$6&lt;=Settings!$B$8,"Due in "&amp;(J36-Settings!$B$6)&amp;" days","On probation"))))))</f>
        <v/>
      </c>
      <c r="M36" s="21"/>
      <c r="N36" s="30"/>
      <c r="O36" s="27"/>
      <c r="P36" s="21"/>
      <c r="Q36" s="27"/>
      <c r="R36" s="27"/>
      <c r="S36" s="27"/>
      <c r="T36" s="27"/>
      <c r="U36" s="27"/>
      <c r="V36" s="27"/>
      <c r="W36" s="28" t="str">
        <f aca="false">IF(A36="","",'Onboarding Checklist'!W36)</f>
        <v/>
      </c>
      <c r="X36" s="29" t="str">
        <f aca="false">IF(A36="","",'Onboarding Checklist'!V36)</f>
        <v/>
      </c>
      <c r="Y36" s="30"/>
      <c r="Z36" s="31" t="str">
        <f aca="false">IF(A36="","",IF(AND(Y36&lt;&gt;"",Y36&lt;=Settings!$B$6),"Exited","Active"))</f>
        <v/>
      </c>
    </row>
    <row r="37" customFormat="false" ht="15" hidden="false" customHeight="true" outlineLevel="0" collapsed="false">
      <c r="A37" s="21"/>
      <c r="B37" s="21"/>
      <c r="C37" s="21"/>
      <c r="D37" s="21"/>
      <c r="E37" s="21"/>
      <c r="F37" s="21"/>
      <c r="G37" s="30"/>
      <c r="H37" s="21"/>
      <c r="I37" s="21"/>
      <c r="J37" s="26" t="str">
        <f aca="false">IF(OR(G37="",N(H37)=0),"",EDATE(G37,H37+N(I37)))</f>
        <v/>
      </c>
      <c r="K37" s="30"/>
      <c r="L37" s="17" t="str">
        <f aca="false">IF(A37="","",IF(Y37&lt;&gt;"","Left",IF(K37&lt;&gt;"","Confirmed",IF(J37="","No probation",IF(J37&lt;Settings!$B$6,"Overdue "&amp;(Settings!$B$6-J37)&amp;" days",IF(J37-Settings!$B$6&lt;=Settings!$B$8,"Due in "&amp;(J37-Settings!$B$6)&amp;" days","On probation"))))))</f>
        <v/>
      </c>
      <c r="M37" s="21"/>
      <c r="N37" s="30"/>
      <c r="O37" s="27"/>
      <c r="P37" s="21"/>
      <c r="Q37" s="27"/>
      <c r="R37" s="27"/>
      <c r="S37" s="27"/>
      <c r="T37" s="27"/>
      <c r="U37" s="27"/>
      <c r="V37" s="27"/>
      <c r="W37" s="28" t="str">
        <f aca="false">IF(A37="","",'Onboarding Checklist'!W37)</f>
        <v/>
      </c>
      <c r="X37" s="29" t="str">
        <f aca="false">IF(A37="","",'Onboarding Checklist'!V37)</f>
        <v/>
      </c>
      <c r="Y37" s="30"/>
      <c r="Z37" s="31" t="str">
        <f aca="false">IF(A37="","",IF(AND(Y37&lt;&gt;"",Y37&lt;=Settings!$B$6),"Exited","Active"))</f>
        <v/>
      </c>
    </row>
    <row r="38" customFormat="false" ht="15" hidden="false" customHeight="true" outlineLevel="0" collapsed="false">
      <c r="A38" s="21"/>
      <c r="B38" s="21"/>
      <c r="C38" s="21"/>
      <c r="D38" s="21"/>
      <c r="E38" s="21"/>
      <c r="F38" s="21"/>
      <c r="G38" s="30"/>
      <c r="H38" s="21"/>
      <c r="I38" s="21"/>
      <c r="J38" s="26" t="str">
        <f aca="false">IF(OR(G38="",N(H38)=0),"",EDATE(G38,H38+N(I38)))</f>
        <v/>
      </c>
      <c r="K38" s="30"/>
      <c r="L38" s="17" t="str">
        <f aca="false">IF(A38="","",IF(Y38&lt;&gt;"","Left",IF(K38&lt;&gt;"","Confirmed",IF(J38="","No probation",IF(J38&lt;Settings!$B$6,"Overdue "&amp;(Settings!$B$6-J38)&amp;" days",IF(J38-Settings!$B$6&lt;=Settings!$B$8,"Due in "&amp;(J38-Settings!$B$6)&amp;" days","On probation"))))))</f>
        <v/>
      </c>
      <c r="M38" s="21"/>
      <c r="N38" s="30"/>
      <c r="O38" s="27"/>
      <c r="P38" s="21"/>
      <c r="Q38" s="27"/>
      <c r="R38" s="27"/>
      <c r="S38" s="27"/>
      <c r="T38" s="27"/>
      <c r="U38" s="27"/>
      <c r="V38" s="27"/>
      <c r="W38" s="28" t="str">
        <f aca="false">IF(A38="","",'Onboarding Checklist'!W38)</f>
        <v/>
      </c>
      <c r="X38" s="29" t="str">
        <f aca="false">IF(A38="","",'Onboarding Checklist'!V38)</f>
        <v/>
      </c>
      <c r="Y38" s="30"/>
      <c r="Z38" s="31" t="str">
        <f aca="false">IF(A38="","",IF(AND(Y38&lt;&gt;"",Y38&lt;=Settings!$B$6),"Exited","Active"))</f>
        <v/>
      </c>
    </row>
    <row r="39" customFormat="false" ht="15" hidden="false" customHeight="true" outlineLevel="0" collapsed="false">
      <c r="A39" s="21"/>
      <c r="B39" s="21"/>
      <c r="C39" s="21"/>
      <c r="D39" s="21"/>
      <c r="E39" s="21"/>
      <c r="F39" s="21"/>
      <c r="G39" s="30"/>
      <c r="H39" s="21"/>
      <c r="I39" s="21"/>
      <c r="J39" s="26" t="str">
        <f aca="false">IF(OR(G39="",N(H39)=0),"",EDATE(G39,H39+N(I39)))</f>
        <v/>
      </c>
      <c r="K39" s="30"/>
      <c r="L39" s="17" t="str">
        <f aca="false">IF(A39="","",IF(Y39&lt;&gt;"","Left",IF(K39&lt;&gt;"","Confirmed",IF(J39="","No probation",IF(J39&lt;Settings!$B$6,"Overdue "&amp;(Settings!$B$6-J39)&amp;" days",IF(J39-Settings!$B$6&lt;=Settings!$B$8,"Due in "&amp;(J39-Settings!$B$6)&amp;" days","On probation"))))))</f>
        <v/>
      </c>
      <c r="M39" s="21"/>
      <c r="N39" s="30"/>
      <c r="O39" s="27"/>
      <c r="P39" s="21"/>
      <c r="Q39" s="27"/>
      <c r="R39" s="27"/>
      <c r="S39" s="27"/>
      <c r="T39" s="27"/>
      <c r="U39" s="27"/>
      <c r="V39" s="27"/>
      <c r="W39" s="28" t="str">
        <f aca="false">IF(A39="","",'Onboarding Checklist'!W39)</f>
        <v/>
      </c>
      <c r="X39" s="29" t="str">
        <f aca="false">IF(A39="","",'Onboarding Checklist'!V39)</f>
        <v/>
      </c>
      <c r="Y39" s="30"/>
      <c r="Z39" s="31" t="str">
        <f aca="false">IF(A39="","",IF(AND(Y39&lt;&gt;"",Y39&lt;=Settings!$B$6),"Exited","Active"))</f>
        <v/>
      </c>
    </row>
    <row r="40" customFormat="false" ht="15" hidden="false" customHeight="true" outlineLevel="0" collapsed="false">
      <c r="A40" s="21"/>
      <c r="B40" s="21"/>
      <c r="C40" s="21"/>
      <c r="D40" s="21"/>
      <c r="E40" s="21"/>
      <c r="F40" s="21"/>
      <c r="G40" s="30"/>
      <c r="H40" s="21"/>
      <c r="I40" s="21"/>
      <c r="J40" s="26" t="str">
        <f aca="false">IF(OR(G40="",N(H40)=0),"",EDATE(G40,H40+N(I40)))</f>
        <v/>
      </c>
      <c r="K40" s="30"/>
      <c r="L40" s="17" t="str">
        <f aca="false">IF(A40="","",IF(Y40&lt;&gt;"","Left",IF(K40&lt;&gt;"","Confirmed",IF(J40="","No probation",IF(J40&lt;Settings!$B$6,"Overdue "&amp;(Settings!$B$6-J40)&amp;" days",IF(J40-Settings!$B$6&lt;=Settings!$B$8,"Due in "&amp;(J40-Settings!$B$6)&amp;" days","On probation"))))))</f>
        <v/>
      </c>
      <c r="M40" s="21"/>
      <c r="N40" s="30"/>
      <c r="O40" s="27"/>
      <c r="P40" s="21"/>
      <c r="Q40" s="27"/>
      <c r="R40" s="27"/>
      <c r="S40" s="27"/>
      <c r="T40" s="27"/>
      <c r="U40" s="27"/>
      <c r="V40" s="27"/>
      <c r="W40" s="28" t="str">
        <f aca="false">IF(A40="","",'Onboarding Checklist'!W40)</f>
        <v/>
      </c>
      <c r="X40" s="29" t="str">
        <f aca="false">IF(A40="","",'Onboarding Checklist'!V40)</f>
        <v/>
      </c>
      <c r="Y40" s="30"/>
      <c r="Z40" s="31" t="str">
        <f aca="false">IF(A40="","",IF(AND(Y40&lt;&gt;"",Y40&lt;=Settings!$B$6),"Exited","Active"))</f>
        <v/>
      </c>
    </row>
    <row r="41" customFormat="false" ht="15" hidden="false" customHeight="true" outlineLevel="0" collapsed="false">
      <c r="A41" s="21"/>
      <c r="B41" s="21"/>
      <c r="C41" s="21"/>
      <c r="D41" s="21"/>
      <c r="E41" s="21"/>
      <c r="F41" s="21"/>
      <c r="G41" s="30"/>
      <c r="H41" s="21"/>
      <c r="I41" s="21"/>
      <c r="J41" s="26" t="str">
        <f aca="false">IF(OR(G41="",N(H41)=0),"",EDATE(G41,H41+N(I41)))</f>
        <v/>
      </c>
      <c r="K41" s="30"/>
      <c r="L41" s="17" t="str">
        <f aca="false">IF(A41="","",IF(Y41&lt;&gt;"","Left",IF(K41&lt;&gt;"","Confirmed",IF(J41="","No probation",IF(J41&lt;Settings!$B$6,"Overdue "&amp;(Settings!$B$6-J41)&amp;" days",IF(J41-Settings!$B$6&lt;=Settings!$B$8,"Due in "&amp;(J41-Settings!$B$6)&amp;" days","On probation"))))))</f>
        <v/>
      </c>
      <c r="M41" s="21"/>
      <c r="N41" s="30"/>
      <c r="O41" s="27"/>
      <c r="P41" s="21"/>
      <c r="Q41" s="27"/>
      <c r="R41" s="27"/>
      <c r="S41" s="27"/>
      <c r="T41" s="27"/>
      <c r="U41" s="27"/>
      <c r="V41" s="27"/>
      <c r="W41" s="28" t="str">
        <f aca="false">IF(A41="","",'Onboarding Checklist'!W41)</f>
        <v/>
      </c>
      <c r="X41" s="29" t="str">
        <f aca="false">IF(A41="","",'Onboarding Checklist'!V41)</f>
        <v/>
      </c>
      <c r="Y41" s="30"/>
      <c r="Z41" s="31" t="str">
        <f aca="false">IF(A41="","",IF(AND(Y41&lt;&gt;"",Y41&lt;=Settings!$B$6),"Exited","Active"))</f>
        <v/>
      </c>
    </row>
    <row r="42" customFormat="false" ht="15" hidden="false" customHeight="true" outlineLevel="0" collapsed="false">
      <c r="A42" s="21"/>
      <c r="B42" s="21"/>
      <c r="C42" s="21"/>
      <c r="D42" s="21"/>
      <c r="E42" s="21"/>
      <c r="F42" s="21"/>
      <c r="G42" s="30"/>
      <c r="H42" s="21"/>
      <c r="I42" s="21"/>
      <c r="J42" s="26" t="str">
        <f aca="false">IF(OR(G42="",N(H42)=0),"",EDATE(G42,H42+N(I42)))</f>
        <v/>
      </c>
      <c r="K42" s="30"/>
      <c r="L42" s="17" t="str">
        <f aca="false">IF(A42="","",IF(Y42&lt;&gt;"","Left",IF(K42&lt;&gt;"","Confirmed",IF(J42="","No probation",IF(J42&lt;Settings!$B$6,"Overdue "&amp;(Settings!$B$6-J42)&amp;" days",IF(J42-Settings!$B$6&lt;=Settings!$B$8,"Due in "&amp;(J42-Settings!$B$6)&amp;" days","On probation"))))))</f>
        <v/>
      </c>
      <c r="M42" s="21"/>
      <c r="N42" s="30"/>
      <c r="O42" s="27"/>
      <c r="P42" s="21"/>
      <c r="Q42" s="27"/>
      <c r="R42" s="27"/>
      <c r="S42" s="27"/>
      <c r="T42" s="27"/>
      <c r="U42" s="27"/>
      <c r="V42" s="27"/>
      <c r="W42" s="28" t="str">
        <f aca="false">IF(A42="","",'Onboarding Checklist'!W42)</f>
        <v/>
      </c>
      <c r="X42" s="29" t="str">
        <f aca="false">IF(A42="","",'Onboarding Checklist'!V42)</f>
        <v/>
      </c>
      <c r="Y42" s="30"/>
      <c r="Z42" s="31" t="str">
        <f aca="false">IF(A42="","",IF(AND(Y42&lt;&gt;"",Y42&lt;=Settings!$B$6),"Exited","Active"))</f>
        <v/>
      </c>
    </row>
    <row r="43" customFormat="false" ht="15" hidden="false" customHeight="true" outlineLevel="0" collapsed="false">
      <c r="A43" s="21"/>
      <c r="B43" s="21"/>
      <c r="C43" s="21"/>
      <c r="D43" s="21"/>
      <c r="E43" s="21"/>
      <c r="F43" s="21"/>
      <c r="G43" s="30"/>
      <c r="H43" s="21"/>
      <c r="I43" s="21"/>
      <c r="J43" s="26" t="str">
        <f aca="false">IF(OR(G43="",N(H43)=0),"",EDATE(G43,H43+N(I43)))</f>
        <v/>
      </c>
      <c r="K43" s="30"/>
      <c r="L43" s="17" t="str">
        <f aca="false">IF(A43="","",IF(Y43&lt;&gt;"","Left",IF(K43&lt;&gt;"","Confirmed",IF(J43="","No probation",IF(J43&lt;Settings!$B$6,"Overdue "&amp;(Settings!$B$6-J43)&amp;" days",IF(J43-Settings!$B$6&lt;=Settings!$B$8,"Due in "&amp;(J43-Settings!$B$6)&amp;" days","On probation"))))))</f>
        <v/>
      </c>
      <c r="M43" s="21"/>
      <c r="N43" s="30"/>
      <c r="O43" s="27"/>
      <c r="P43" s="21"/>
      <c r="Q43" s="27"/>
      <c r="R43" s="27"/>
      <c r="S43" s="27"/>
      <c r="T43" s="27"/>
      <c r="U43" s="27"/>
      <c r="V43" s="27"/>
      <c r="W43" s="28" t="str">
        <f aca="false">IF(A43="","",'Onboarding Checklist'!W43)</f>
        <v/>
      </c>
      <c r="X43" s="29" t="str">
        <f aca="false">IF(A43="","",'Onboarding Checklist'!V43)</f>
        <v/>
      </c>
      <c r="Y43" s="30"/>
      <c r="Z43" s="31" t="str">
        <f aca="false">IF(A43="","",IF(AND(Y43&lt;&gt;"",Y43&lt;=Settings!$B$6),"Exited","Active"))</f>
        <v/>
      </c>
    </row>
    <row r="44" customFormat="false" ht="15" hidden="false" customHeight="true" outlineLevel="0" collapsed="false">
      <c r="A44" s="21"/>
      <c r="B44" s="21"/>
      <c r="C44" s="21"/>
      <c r="D44" s="21"/>
      <c r="E44" s="21"/>
      <c r="F44" s="21"/>
      <c r="G44" s="30"/>
      <c r="H44" s="21"/>
      <c r="I44" s="21"/>
      <c r="J44" s="26" t="str">
        <f aca="false">IF(OR(G44="",N(H44)=0),"",EDATE(G44,H44+N(I44)))</f>
        <v/>
      </c>
      <c r="K44" s="30"/>
      <c r="L44" s="17" t="str">
        <f aca="false">IF(A44="","",IF(Y44&lt;&gt;"","Left",IF(K44&lt;&gt;"","Confirmed",IF(J44="","No probation",IF(J44&lt;Settings!$B$6,"Overdue "&amp;(Settings!$B$6-J44)&amp;" days",IF(J44-Settings!$B$6&lt;=Settings!$B$8,"Due in "&amp;(J44-Settings!$B$6)&amp;" days","On probation"))))))</f>
        <v/>
      </c>
      <c r="M44" s="21"/>
      <c r="N44" s="30"/>
      <c r="O44" s="27"/>
      <c r="P44" s="21"/>
      <c r="Q44" s="27"/>
      <c r="R44" s="27"/>
      <c r="S44" s="27"/>
      <c r="T44" s="27"/>
      <c r="U44" s="27"/>
      <c r="V44" s="27"/>
      <c r="W44" s="28" t="str">
        <f aca="false">IF(A44="","",'Onboarding Checklist'!W44)</f>
        <v/>
      </c>
      <c r="X44" s="29" t="str">
        <f aca="false">IF(A44="","",'Onboarding Checklist'!V44)</f>
        <v/>
      </c>
      <c r="Y44" s="30"/>
      <c r="Z44" s="31" t="str">
        <f aca="false">IF(A44="","",IF(AND(Y44&lt;&gt;"",Y44&lt;=Settings!$B$6),"Exited","Active"))</f>
        <v/>
      </c>
    </row>
    <row r="45" customFormat="false" ht="15" hidden="false" customHeight="true" outlineLevel="0" collapsed="false">
      <c r="A45" s="21"/>
      <c r="B45" s="21"/>
      <c r="C45" s="21"/>
      <c r="D45" s="21"/>
      <c r="E45" s="21"/>
      <c r="F45" s="21"/>
      <c r="G45" s="30"/>
      <c r="H45" s="21"/>
      <c r="I45" s="21"/>
      <c r="J45" s="26" t="str">
        <f aca="false">IF(OR(G45="",N(H45)=0),"",EDATE(G45,H45+N(I45)))</f>
        <v/>
      </c>
      <c r="K45" s="30"/>
      <c r="L45" s="17" t="str">
        <f aca="false">IF(A45="","",IF(Y45&lt;&gt;"","Left",IF(K45&lt;&gt;"","Confirmed",IF(J45="","No probation",IF(J45&lt;Settings!$B$6,"Overdue "&amp;(Settings!$B$6-J45)&amp;" days",IF(J45-Settings!$B$6&lt;=Settings!$B$8,"Due in "&amp;(J45-Settings!$B$6)&amp;" days","On probation"))))))</f>
        <v/>
      </c>
      <c r="M45" s="21"/>
      <c r="N45" s="30"/>
      <c r="O45" s="27"/>
      <c r="P45" s="21"/>
      <c r="Q45" s="27"/>
      <c r="R45" s="27"/>
      <c r="S45" s="27"/>
      <c r="T45" s="27"/>
      <c r="U45" s="27"/>
      <c r="V45" s="27"/>
      <c r="W45" s="28" t="str">
        <f aca="false">IF(A45="","",'Onboarding Checklist'!W45)</f>
        <v/>
      </c>
      <c r="X45" s="29" t="str">
        <f aca="false">IF(A45="","",'Onboarding Checklist'!V45)</f>
        <v/>
      </c>
      <c r="Y45" s="30"/>
      <c r="Z45" s="31" t="str">
        <f aca="false">IF(A45="","",IF(AND(Y45&lt;&gt;"",Y45&lt;=Settings!$B$6),"Exited","Active"))</f>
        <v/>
      </c>
    </row>
    <row r="46" customFormat="false" ht="15" hidden="false" customHeight="true" outlineLevel="0" collapsed="false">
      <c r="A46" s="21"/>
      <c r="B46" s="21"/>
      <c r="C46" s="21"/>
      <c r="D46" s="21"/>
      <c r="E46" s="21"/>
      <c r="F46" s="21"/>
      <c r="G46" s="30"/>
      <c r="H46" s="21"/>
      <c r="I46" s="21"/>
      <c r="J46" s="26" t="str">
        <f aca="false">IF(OR(G46="",N(H46)=0),"",EDATE(G46,H46+N(I46)))</f>
        <v/>
      </c>
      <c r="K46" s="30"/>
      <c r="L46" s="17" t="str">
        <f aca="false">IF(A46="","",IF(Y46&lt;&gt;"","Left",IF(K46&lt;&gt;"","Confirmed",IF(J46="","No probation",IF(J46&lt;Settings!$B$6,"Overdue "&amp;(Settings!$B$6-J46)&amp;" days",IF(J46-Settings!$B$6&lt;=Settings!$B$8,"Due in "&amp;(J46-Settings!$B$6)&amp;" days","On probation"))))))</f>
        <v/>
      </c>
      <c r="M46" s="21"/>
      <c r="N46" s="30"/>
      <c r="O46" s="27"/>
      <c r="P46" s="21"/>
      <c r="Q46" s="27"/>
      <c r="R46" s="27"/>
      <c r="S46" s="27"/>
      <c r="T46" s="27"/>
      <c r="U46" s="27"/>
      <c r="V46" s="27"/>
      <c r="W46" s="28" t="str">
        <f aca="false">IF(A46="","",'Onboarding Checklist'!W46)</f>
        <v/>
      </c>
      <c r="X46" s="29" t="str">
        <f aca="false">IF(A46="","",'Onboarding Checklist'!V46)</f>
        <v/>
      </c>
      <c r="Y46" s="30"/>
      <c r="Z46" s="31" t="str">
        <f aca="false">IF(A46="","",IF(AND(Y46&lt;&gt;"",Y46&lt;=Settings!$B$6),"Exited","Active"))</f>
        <v/>
      </c>
    </row>
    <row r="47" customFormat="false" ht="15" hidden="false" customHeight="true" outlineLevel="0" collapsed="false">
      <c r="A47" s="21"/>
      <c r="B47" s="21"/>
      <c r="C47" s="21"/>
      <c r="D47" s="21"/>
      <c r="E47" s="21"/>
      <c r="F47" s="21"/>
      <c r="G47" s="30"/>
      <c r="H47" s="21"/>
      <c r="I47" s="21"/>
      <c r="J47" s="26" t="str">
        <f aca="false">IF(OR(G47="",N(H47)=0),"",EDATE(G47,H47+N(I47)))</f>
        <v/>
      </c>
      <c r="K47" s="30"/>
      <c r="L47" s="17" t="str">
        <f aca="false">IF(A47="","",IF(Y47&lt;&gt;"","Left",IF(K47&lt;&gt;"","Confirmed",IF(J47="","No probation",IF(J47&lt;Settings!$B$6,"Overdue "&amp;(Settings!$B$6-J47)&amp;" days",IF(J47-Settings!$B$6&lt;=Settings!$B$8,"Due in "&amp;(J47-Settings!$B$6)&amp;" days","On probation"))))))</f>
        <v/>
      </c>
      <c r="M47" s="21"/>
      <c r="N47" s="30"/>
      <c r="O47" s="27"/>
      <c r="P47" s="21"/>
      <c r="Q47" s="27"/>
      <c r="R47" s="27"/>
      <c r="S47" s="27"/>
      <c r="T47" s="27"/>
      <c r="U47" s="27"/>
      <c r="V47" s="27"/>
      <c r="W47" s="28" t="str">
        <f aca="false">IF(A47="","",'Onboarding Checklist'!W47)</f>
        <v/>
      </c>
      <c r="X47" s="29" t="str">
        <f aca="false">IF(A47="","",'Onboarding Checklist'!V47)</f>
        <v/>
      </c>
      <c r="Y47" s="30"/>
      <c r="Z47" s="31" t="str">
        <f aca="false">IF(A47="","",IF(AND(Y47&lt;&gt;"",Y47&lt;=Settings!$B$6),"Exited","Active"))</f>
        <v/>
      </c>
    </row>
    <row r="48" customFormat="false" ht="15" hidden="false" customHeight="true" outlineLevel="0" collapsed="false">
      <c r="A48" s="21"/>
      <c r="B48" s="21"/>
      <c r="C48" s="21"/>
      <c r="D48" s="21"/>
      <c r="E48" s="21"/>
      <c r="F48" s="21"/>
      <c r="G48" s="30"/>
      <c r="H48" s="21"/>
      <c r="I48" s="21"/>
      <c r="J48" s="26" t="str">
        <f aca="false">IF(OR(G48="",N(H48)=0),"",EDATE(G48,H48+N(I48)))</f>
        <v/>
      </c>
      <c r="K48" s="30"/>
      <c r="L48" s="17" t="str">
        <f aca="false">IF(A48="","",IF(Y48&lt;&gt;"","Left",IF(K48&lt;&gt;"","Confirmed",IF(J48="","No probation",IF(J48&lt;Settings!$B$6,"Overdue "&amp;(Settings!$B$6-J48)&amp;" days",IF(J48-Settings!$B$6&lt;=Settings!$B$8,"Due in "&amp;(J48-Settings!$B$6)&amp;" days","On probation"))))))</f>
        <v/>
      </c>
      <c r="M48" s="21"/>
      <c r="N48" s="30"/>
      <c r="O48" s="27"/>
      <c r="P48" s="21"/>
      <c r="Q48" s="27"/>
      <c r="R48" s="27"/>
      <c r="S48" s="27"/>
      <c r="T48" s="27"/>
      <c r="U48" s="27"/>
      <c r="V48" s="27"/>
      <c r="W48" s="28" t="str">
        <f aca="false">IF(A48="","",'Onboarding Checklist'!W48)</f>
        <v/>
      </c>
      <c r="X48" s="29" t="str">
        <f aca="false">IF(A48="","",'Onboarding Checklist'!V48)</f>
        <v/>
      </c>
      <c r="Y48" s="30"/>
      <c r="Z48" s="31" t="str">
        <f aca="false">IF(A48="","",IF(AND(Y48&lt;&gt;"",Y48&lt;=Settings!$B$6),"Exited","Active"))</f>
        <v/>
      </c>
    </row>
    <row r="49" customFormat="false" ht="15" hidden="false" customHeight="true" outlineLevel="0" collapsed="false">
      <c r="A49" s="21"/>
      <c r="B49" s="21"/>
      <c r="C49" s="21"/>
      <c r="D49" s="21"/>
      <c r="E49" s="21"/>
      <c r="F49" s="21"/>
      <c r="G49" s="30"/>
      <c r="H49" s="21"/>
      <c r="I49" s="21"/>
      <c r="J49" s="26" t="str">
        <f aca="false">IF(OR(G49="",N(H49)=0),"",EDATE(G49,H49+N(I49)))</f>
        <v/>
      </c>
      <c r="K49" s="30"/>
      <c r="L49" s="17" t="str">
        <f aca="false">IF(A49="","",IF(Y49&lt;&gt;"","Left",IF(K49&lt;&gt;"","Confirmed",IF(J49="","No probation",IF(J49&lt;Settings!$B$6,"Overdue "&amp;(Settings!$B$6-J49)&amp;" days",IF(J49-Settings!$B$6&lt;=Settings!$B$8,"Due in "&amp;(J49-Settings!$B$6)&amp;" days","On probation"))))))</f>
        <v/>
      </c>
      <c r="M49" s="21"/>
      <c r="N49" s="30"/>
      <c r="O49" s="27"/>
      <c r="P49" s="21"/>
      <c r="Q49" s="27"/>
      <c r="R49" s="27"/>
      <c r="S49" s="27"/>
      <c r="T49" s="27"/>
      <c r="U49" s="27"/>
      <c r="V49" s="27"/>
      <c r="W49" s="28" t="str">
        <f aca="false">IF(A49="","",'Onboarding Checklist'!W49)</f>
        <v/>
      </c>
      <c r="X49" s="29" t="str">
        <f aca="false">IF(A49="","",'Onboarding Checklist'!V49)</f>
        <v/>
      </c>
      <c r="Y49" s="30"/>
      <c r="Z49" s="31" t="str">
        <f aca="false">IF(A49="","",IF(AND(Y49&lt;&gt;"",Y49&lt;=Settings!$B$6),"Exited","Active"))</f>
        <v/>
      </c>
    </row>
    <row r="50" customFormat="false" ht="15" hidden="false" customHeight="true" outlineLevel="0" collapsed="false">
      <c r="A50" s="21"/>
      <c r="B50" s="21"/>
      <c r="C50" s="21"/>
      <c r="D50" s="21"/>
      <c r="E50" s="21"/>
      <c r="F50" s="21"/>
      <c r="G50" s="30"/>
      <c r="H50" s="21"/>
      <c r="I50" s="21"/>
      <c r="J50" s="26" t="str">
        <f aca="false">IF(OR(G50="",N(H50)=0),"",EDATE(G50,H50+N(I50)))</f>
        <v/>
      </c>
      <c r="K50" s="30"/>
      <c r="L50" s="17" t="str">
        <f aca="false">IF(A50="","",IF(Y50&lt;&gt;"","Left",IF(K50&lt;&gt;"","Confirmed",IF(J50="","No probation",IF(J50&lt;Settings!$B$6,"Overdue "&amp;(Settings!$B$6-J50)&amp;" days",IF(J50-Settings!$B$6&lt;=Settings!$B$8,"Due in "&amp;(J50-Settings!$B$6)&amp;" days","On probation"))))))</f>
        <v/>
      </c>
      <c r="M50" s="21"/>
      <c r="N50" s="30"/>
      <c r="O50" s="27"/>
      <c r="P50" s="21"/>
      <c r="Q50" s="27"/>
      <c r="R50" s="27"/>
      <c r="S50" s="27"/>
      <c r="T50" s="27"/>
      <c r="U50" s="27"/>
      <c r="V50" s="27"/>
      <c r="W50" s="28" t="str">
        <f aca="false">IF(A50="","",'Onboarding Checklist'!W50)</f>
        <v/>
      </c>
      <c r="X50" s="29" t="str">
        <f aca="false">IF(A50="","",'Onboarding Checklist'!V50)</f>
        <v/>
      </c>
      <c r="Y50" s="30"/>
      <c r="Z50" s="31" t="str">
        <f aca="false">IF(A50="","",IF(AND(Y50&lt;&gt;"",Y50&lt;=Settings!$B$6),"Exited","Active"))</f>
        <v/>
      </c>
    </row>
    <row r="51" customFormat="false" ht="15" hidden="false" customHeight="true" outlineLevel="0" collapsed="false">
      <c r="A51" s="21"/>
      <c r="B51" s="21"/>
      <c r="C51" s="21"/>
      <c r="D51" s="21"/>
      <c r="E51" s="21"/>
      <c r="F51" s="21"/>
      <c r="G51" s="30"/>
      <c r="H51" s="21"/>
      <c r="I51" s="21"/>
      <c r="J51" s="26" t="str">
        <f aca="false">IF(OR(G51="",N(H51)=0),"",EDATE(G51,H51+N(I51)))</f>
        <v/>
      </c>
      <c r="K51" s="30"/>
      <c r="L51" s="17" t="str">
        <f aca="false">IF(A51="","",IF(Y51&lt;&gt;"","Left",IF(K51&lt;&gt;"","Confirmed",IF(J51="","No probation",IF(J51&lt;Settings!$B$6,"Overdue "&amp;(Settings!$B$6-J51)&amp;" days",IF(J51-Settings!$B$6&lt;=Settings!$B$8,"Due in "&amp;(J51-Settings!$B$6)&amp;" days","On probation"))))))</f>
        <v/>
      </c>
      <c r="M51" s="21"/>
      <c r="N51" s="30"/>
      <c r="O51" s="27"/>
      <c r="P51" s="21"/>
      <c r="Q51" s="27"/>
      <c r="R51" s="27"/>
      <c r="S51" s="27"/>
      <c r="T51" s="27"/>
      <c r="U51" s="27"/>
      <c r="V51" s="27"/>
      <c r="W51" s="28" t="str">
        <f aca="false">IF(A51="","",'Onboarding Checklist'!W51)</f>
        <v/>
      </c>
      <c r="X51" s="29" t="str">
        <f aca="false">IF(A51="","",'Onboarding Checklist'!V51)</f>
        <v/>
      </c>
      <c r="Y51" s="30"/>
      <c r="Z51" s="31" t="str">
        <f aca="false">IF(A51="","",IF(AND(Y51&lt;&gt;"",Y51&lt;=Settings!$B$6),"Exited","Active"))</f>
        <v/>
      </c>
    </row>
    <row r="52" customFormat="false" ht="15" hidden="false" customHeight="true" outlineLevel="0" collapsed="false">
      <c r="A52" s="21"/>
      <c r="B52" s="21"/>
      <c r="C52" s="21"/>
      <c r="D52" s="21"/>
      <c r="E52" s="21"/>
      <c r="F52" s="21"/>
      <c r="G52" s="30"/>
      <c r="H52" s="21"/>
      <c r="I52" s="21"/>
      <c r="J52" s="26" t="str">
        <f aca="false">IF(OR(G52="",N(H52)=0),"",EDATE(G52,H52+N(I52)))</f>
        <v/>
      </c>
      <c r="K52" s="30"/>
      <c r="L52" s="17" t="str">
        <f aca="false">IF(A52="","",IF(Y52&lt;&gt;"","Left",IF(K52&lt;&gt;"","Confirmed",IF(J52="","No probation",IF(J52&lt;Settings!$B$6,"Overdue "&amp;(Settings!$B$6-J52)&amp;" days",IF(J52-Settings!$B$6&lt;=Settings!$B$8,"Due in "&amp;(J52-Settings!$B$6)&amp;" days","On probation"))))))</f>
        <v/>
      </c>
      <c r="M52" s="21"/>
      <c r="N52" s="30"/>
      <c r="O52" s="27"/>
      <c r="P52" s="21"/>
      <c r="Q52" s="27"/>
      <c r="R52" s="27"/>
      <c r="S52" s="27"/>
      <c r="T52" s="27"/>
      <c r="U52" s="27"/>
      <c r="V52" s="27"/>
      <c r="W52" s="28" t="str">
        <f aca="false">IF(A52="","",'Onboarding Checklist'!W52)</f>
        <v/>
      </c>
      <c r="X52" s="29" t="str">
        <f aca="false">IF(A52="","",'Onboarding Checklist'!V52)</f>
        <v/>
      </c>
      <c r="Y52" s="30"/>
      <c r="Z52" s="31" t="str">
        <f aca="false">IF(A52="","",IF(AND(Y52&lt;&gt;"",Y52&lt;=Settings!$B$6),"Exited","Active"))</f>
        <v/>
      </c>
    </row>
    <row r="53" customFormat="false" ht="15" hidden="false" customHeight="true" outlineLevel="0" collapsed="false">
      <c r="A53" s="21"/>
      <c r="B53" s="21"/>
      <c r="C53" s="21"/>
      <c r="D53" s="21"/>
      <c r="E53" s="21"/>
      <c r="F53" s="21"/>
      <c r="G53" s="30"/>
      <c r="H53" s="21"/>
      <c r="I53" s="21"/>
      <c r="J53" s="26" t="str">
        <f aca="false">IF(OR(G53="",N(H53)=0),"",EDATE(G53,H53+N(I53)))</f>
        <v/>
      </c>
      <c r="K53" s="30"/>
      <c r="L53" s="17" t="str">
        <f aca="false">IF(A53="","",IF(Y53&lt;&gt;"","Left",IF(K53&lt;&gt;"","Confirmed",IF(J53="","No probation",IF(J53&lt;Settings!$B$6,"Overdue "&amp;(Settings!$B$6-J53)&amp;" days",IF(J53-Settings!$B$6&lt;=Settings!$B$8,"Due in "&amp;(J53-Settings!$B$6)&amp;" days","On probation"))))))</f>
        <v/>
      </c>
      <c r="M53" s="21"/>
      <c r="N53" s="30"/>
      <c r="O53" s="27"/>
      <c r="P53" s="21"/>
      <c r="Q53" s="27"/>
      <c r="R53" s="27"/>
      <c r="S53" s="27"/>
      <c r="T53" s="27"/>
      <c r="U53" s="27"/>
      <c r="V53" s="27"/>
      <c r="W53" s="28" t="str">
        <f aca="false">IF(A53="","",'Onboarding Checklist'!W53)</f>
        <v/>
      </c>
      <c r="X53" s="29" t="str">
        <f aca="false">IF(A53="","",'Onboarding Checklist'!V53)</f>
        <v/>
      </c>
      <c r="Y53" s="30"/>
      <c r="Z53" s="31" t="str">
        <f aca="false">IF(A53="","",IF(AND(Y53&lt;&gt;"",Y53&lt;=Settings!$B$6),"Exited","Active"))</f>
        <v/>
      </c>
    </row>
    <row r="54" customFormat="false" ht="15" hidden="false" customHeight="true" outlineLevel="0" collapsed="false">
      <c r="A54" s="21"/>
      <c r="B54" s="21"/>
      <c r="C54" s="21"/>
      <c r="D54" s="21"/>
      <c r="E54" s="21"/>
      <c r="F54" s="21"/>
      <c r="G54" s="30"/>
      <c r="H54" s="21"/>
      <c r="I54" s="21"/>
      <c r="J54" s="26" t="str">
        <f aca="false">IF(OR(G54="",N(H54)=0),"",EDATE(G54,H54+N(I54)))</f>
        <v/>
      </c>
      <c r="K54" s="30"/>
      <c r="L54" s="17" t="str">
        <f aca="false">IF(A54="","",IF(Y54&lt;&gt;"","Left",IF(K54&lt;&gt;"","Confirmed",IF(J54="","No probation",IF(J54&lt;Settings!$B$6,"Overdue "&amp;(Settings!$B$6-J54)&amp;" days",IF(J54-Settings!$B$6&lt;=Settings!$B$8,"Due in "&amp;(J54-Settings!$B$6)&amp;" days","On probation"))))))</f>
        <v/>
      </c>
      <c r="M54" s="21"/>
      <c r="N54" s="30"/>
      <c r="O54" s="27"/>
      <c r="P54" s="21"/>
      <c r="Q54" s="27"/>
      <c r="R54" s="27"/>
      <c r="S54" s="27"/>
      <c r="T54" s="27"/>
      <c r="U54" s="27"/>
      <c r="V54" s="27"/>
      <c r="W54" s="28" t="str">
        <f aca="false">IF(A54="","",'Onboarding Checklist'!W54)</f>
        <v/>
      </c>
      <c r="X54" s="29" t="str">
        <f aca="false">IF(A54="","",'Onboarding Checklist'!V54)</f>
        <v/>
      </c>
      <c r="Y54" s="30"/>
      <c r="Z54" s="31" t="str">
        <f aca="false">IF(A54="","",IF(AND(Y54&lt;&gt;"",Y54&lt;=Settings!$B$6),"Exited","Active"))</f>
        <v/>
      </c>
    </row>
    <row r="55" customFormat="false" ht="15" hidden="false" customHeight="true" outlineLevel="0" collapsed="false">
      <c r="A55" s="21"/>
      <c r="B55" s="21"/>
      <c r="C55" s="21"/>
      <c r="D55" s="21"/>
      <c r="E55" s="21"/>
      <c r="F55" s="21"/>
      <c r="G55" s="30"/>
      <c r="H55" s="21"/>
      <c r="I55" s="21"/>
      <c r="J55" s="26" t="str">
        <f aca="false">IF(OR(G55="",N(H55)=0),"",EDATE(G55,H55+N(I55)))</f>
        <v/>
      </c>
      <c r="K55" s="30"/>
      <c r="L55" s="17" t="str">
        <f aca="false">IF(A55="","",IF(Y55&lt;&gt;"","Left",IF(K55&lt;&gt;"","Confirmed",IF(J55="","No probation",IF(J55&lt;Settings!$B$6,"Overdue "&amp;(Settings!$B$6-J55)&amp;" days",IF(J55-Settings!$B$6&lt;=Settings!$B$8,"Due in "&amp;(J55-Settings!$B$6)&amp;" days","On probation"))))))</f>
        <v/>
      </c>
      <c r="M55" s="21"/>
      <c r="N55" s="30"/>
      <c r="O55" s="27"/>
      <c r="P55" s="21"/>
      <c r="Q55" s="27"/>
      <c r="R55" s="27"/>
      <c r="S55" s="27"/>
      <c r="T55" s="27"/>
      <c r="U55" s="27"/>
      <c r="V55" s="27"/>
      <c r="W55" s="28" t="str">
        <f aca="false">IF(A55="","",'Onboarding Checklist'!W55)</f>
        <v/>
      </c>
      <c r="X55" s="29" t="str">
        <f aca="false">IF(A55="","",'Onboarding Checklist'!V55)</f>
        <v/>
      </c>
      <c r="Y55" s="30"/>
      <c r="Z55" s="31" t="str">
        <f aca="false">IF(A55="","",IF(AND(Y55&lt;&gt;"",Y55&lt;=Settings!$B$6),"Exited","Active"))</f>
        <v/>
      </c>
    </row>
    <row r="56" customFormat="false" ht="15" hidden="false" customHeight="true" outlineLevel="0" collapsed="false">
      <c r="A56" s="21"/>
      <c r="B56" s="21"/>
      <c r="C56" s="21"/>
      <c r="D56" s="21"/>
      <c r="E56" s="21"/>
      <c r="F56" s="21"/>
      <c r="G56" s="30"/>
      <c r="H56" s="21"/>
      <c r="I56" s="21"/>
      <c r="J56" s="26" t="str">
        <f aca="false">IF(OR(G56="",N(H56)=0),"",EDATE(G56,H56+N(I56)))</f>
        <v/>
      </c>
      <c r="K56" s="30"/>
      <c r="L56" s="17" t="str">
        <f aca="false">IF(A56="","",IF(Y56&lt;&gt;"","Left",IF(K56&lt;&gt;"","Confirmed",IF(J56="","No probation",IF(J56&lt;Settings!$B$6,"Overdue "&amp;(Settings!$B$6-J56)&amp;" days",IF(J56-Settings!$B$6&lt;=Settings!$B$8,"Due in "&amp;(J56-Settings!$B$6)&amp;" days","On probation"))))))</f>
        <v/>
      </c>
      <c r="M56" s="21"/>
      <c r="N56" s="30"/>
      <c r="O56" s="27"/>
      <c r="P56" s="21"/>
      <c r="Q56" s="27"/>
      <c r="R56" s="27"/>
      <c r="S56" s="27"/>
      <c r="T56" s="27"/>
      <c r="U56" s="27"/>
      <c r="V56" s="27"/>
      <c r="W56" s="28" t="str">
        <f aca="false">IF(A56="","",'Onboarding Checklist'!W56)</f>
        <v/>
      </c>
      <c r="X56" s="29" t="str">
        <f aca="false">IF(A56="","",'Onboarding Checklist'!V56)</f>
        <v/>
      </c>
      <c r="Y56" s="30"/>
      <c r="Z56" s="31" t="str">
        <f aca="false">IF(A56="","",IF(AND(Y56&lt;&gt;"",Y56&lt;=Settings!$B$6),"Exited","Active"))</f>
        <v/>
      </c>
    </row>
    <row r="57" customFormat="false" ht="15" hidden="false" customHeight="true" outlineLevel="0" collapsed="false">
      <c r="A57" s="21"/>
      <c r="B57" s="21"/>
      <c r="C57" s="21"/>
      <c r="D57" s="21"/>
      <c r="E57" s="21"/>
      <c r="F57" s="21"/>
      <c r="G57" s="30"/>
      <c r="H57" s="21"/>
      <c r="I57" s="21"/>
      <c r="J57" s="26" t="str">
        <f aca="false">IF(OR(G57="",N(H57)=0),"",EDATE(G57,H57+N(I57)))</f>
        <v/>
      </c>
      <c r="K57" s="30"/>
      <c r="L57" s="17" t="str">
        <f aca="false">IF(A57="","",IF(Y57&lt;&gt;"","Left",IF(K57&lt;&gt;"","Confirmed",IF(J57="","No probation",IF(J57&lt;Settings!$B$6,"Overdue "&amp;(Settings!$B$6-J57)&amp;" days",IF(J57-Settings!$B$6&lt;=Settings!$B$8,"Due in "&amp;(J57-Settings!$B$6)&amp;" days","On probation"))))))</f>
        <v/>
      </c>
      <c r="M57" s="21"/>
      <c r="N57" s="30"/>
      <c r="O57" s="27"/>
      <c r="P57" s="21"/>
      <c r="Q57" s="27"/>
      <c r="R57" s="27"/>
      <c r="S57" s="27"/>
      <c r="T57" s="27"/>
      <c r="U57" s="27"/>
      <c r="V57" s="27"/>
      <c r="W57" s="28" t="str">
        <f aca="false">IF(A57="","",'Onboarding Checklist'!W57)</f>
        <v/>
      </c>
      <c r="X57" s="29" t="str">
        <f aca="false">IF(A57="","",'Onboarding Checklist'!V57)</f>
        <v/>
      </c>
      <c r="Y57" s="30"/>
      <c r="Z57" s="31" t="str">
        <f aca="false">IF(A57="","",IF(AND(Y57&lt;&gt;"",Y57&lt;=Settings!$B$6),"Exited","Active"))</f>
        <v/>
      </c>
    </row>
    <row r="58" customFormat="false" ht="15" hidden="false" customHeight="true" outlineLevel="0" collapsed="false">
      <c r="A58" s="21"/>
      <c r="B58" s="21"/>
      <c r="C58" s="21"/>
      <c r="D58" s="21"/>
      <c r="E58" s="21"/>
      <c r="F58" s="21"/>
      <c r="G58" s="30"/>
      <c r="H58" s="21"/>
      <c r="I58" s="21"/>
      <c r="J58" s="26" t="str">
        <f aca="false">IF(OR(G58="",N(H58)=0),"",EDATE(G58,H58+N(I58)))</f>
        <v/>
      </c>
      <c r="K58" s="30"/>
      <c r="L58" s="17" t="str">
        <f aca="false">IF(A58="","",IF(Y58&lt;&gt;"","Left",IF(K58&lt;&gt;"","Confirmed",IF(J58="","No probation",IF(J58&lt;Settings!$B$6,"Overdue "&amp;(Settings!$B$6-J58)&amp;" days",IF(J58-Settings!$B$6&lt;=Settings!$B$8,"Due in "&amp;(J58-Settings!$B$6)&amp;" days","On probation"))))))</f>
        <v/>
      </c>
      <c r="M58" s="21"/>
      <c r="N58" s="30"/>
      <c r="O58" s="27"/>
      <c r="P58" s="21"/>
      <c r="Q58" s="27"/>
      <c r="R58" s="27"/>
      <c r="S58" s="27"/>
      <c r="T58" s="27"/>
      <c r="U58" s="27"/>
      <c r="V58" s="27"/>
      <c r="W58" s="28" t="str">
        <f aca="false">IF(A58="","",'Onboarding Checklist'!W58)</f>
        <v/>
      </c>
      <c r="X58" s="29" t="str">
        <f aca="false">IF(A58="","",'Onboarding Checklist'!V58)</f>
        <v/>
      </c>
      <c r="Y58" s="30"/>
      <c r="Z58" s="31" t="str">
        <f aca="false">IF(A58="","",IF(AND(Y58&lt;&gt;"",Y58&lt;=Settings!$B$6),"Exited","Active"))</f>
        <v/>
      </c>
    </row>
    <row r="59" customFormat="false" ht="15" hidden="false" customHeight="true" outlineLevel="0" collapsed="false">
      <c r="A59" s="21"/>
      <c r="B59" s="21"/>
      <c r="C59" s="21"/>
      <c r="D59" s="21"/>
      <c r="E59" s="21"/>
      <c r="F59" s="21"/>
      <c r="G59" s="30"/>
      <c r="H59" s="21"/>
      <c r="I59" s="21"/>
      <c r="J59" s="26" t="str">
        <f aca="false">IF(OR(G59="",N(H59)=0),"",EDATE(G59,H59+N(I59)))</f>
        <v/>
      </c>
      <c r="K59" s="30"/>
      <c r="L59" s="17" t="str">
        <f aca="false">IF(A59="","",IF(Y59&lt;&gt;"","Left",IF(K59&lt;&gt;"","Confirmed",IF(J59="","No probation",IF(J59&lt;Settings!$B$6,"Overdue "&amp;(Settings!$B$6-J59)&amp;" days",IF(J59-Settings!$B$6&lt;=Settings!$B$8,"Due in "&amp;(J59-Settings!$B$6)&amp;" days","On probation"))))))</f>
        <v/>
      </c>
      <c r="M59" s="21"/>
      <c r="N59" s="30"/>
      <c r="O59" s="27"/>
      <c r="P59" s="21"/>
      <c r="Q59" s="27"/>
      <c r="R59" s="27"/>
      <c r="S59" s="27"/>
      <c r="T59" s="27"/>
      <c r="U59" s="27"/>
      <c r="V59" s="27"/>
      <c r="W59" s="28" t="str">
        <f aca="false">IF(A59="","",'Onboarding Checklist'!W59)</f>
        <v/>
      </c>
      <c r="X59" s="29" t="str">
        <f aca="false">IF(A59="","",'Onboarding Checklist'!V59)</f>
        <v/>
      </c>
      <c r="Y59" s="30"/>
      <c r="Z59" s="31" t="str">
        <f aca="false">IF(A59="","",IF(AND(Y59&lt;&gt;"",Y59&lt;=Settings!$B$6),"Exited","Active"))</f>
        <v/>
      </c>
    </row>
    <row r="60" customFormat="false" ht="15" hidden="false" customHeight="true" outlineLevel="0" collapsed="false">
      <c r="A60" s="21"/>
      <c r="B60" s="21"/>
      <c r="C60" s="21"/>
      <c r="D60" s="21"/>
      <c r="E60" s="21"/>
      <c r="F60" s="21"/>
      <c r="G60" s="30"/>
      <c r="H60" s="21"/>
      <c r="I60" s="21"/>
      <c r="J60" s="26" t="str">
        <f aca="false">IF(OR(G60="",N(H60)=0),"",EDATE(G60,H60+N(I60)))</f>
        <v/>
      </c>
      <c r="K60" s="30"/>
      <c r="L60" s="17" t="str">
        <f aca="false">IF(A60="","",IF(Y60&lt;&gt;"","Left",IF(K60&lt;&gt;"","Confirmed",IF(J60="","No probation",IF(J60&lt;Settings!$B$6,"Overdue "&amp;(Settings!$B$6-J60)&amp;" days",IF(J60-Settings!$B$6&lt;=Settings!$B$8,"Due in "&amp;(J60-Settings!$B$6)&amp;" days","On probation"))))))</f>
        <v/>
      </c>
      <c r="M60" s="21"/>
      <c r="N60" s="30"/>
      <c r="O60" s="27"/>
      <c r="P60" s="21"/>
      <c r="Q60" s="27"/>
      <c r="R60" s="27"/>
      <c r="S60" s="27"/>
      <c r="T60" s="27"/>
      <c r="U60" s="27"/>
      <c r="V60" s="27"/>
      <c r="W60" s="28" t="str">
        <f aca="false">IF(A60="","",'Onboarding Checklist'!W60)</f>
        <v/>
      </c>
      <c r="X60" s="29" t="str">
        <f aca="false">IF(A60="","",'Onboarding Checklist'!V60)</f>
        <v/>
      </c>
      <c r="Y60" s="30"/>
      <c r="Z60" s="31" t="str">
        <f aca="false">IF(A60="","",IF(AND(Y60&lt;&gt;"",Y60&lt;=Settings!$B$6),"Exited","Active"))</f>
        <v/>
      </c>
    </row>
    <row r="61" customFormat="false" ht="15" hidden="false" customHeight="true" outlineLevel="0" collapsed="false">
      <c r="A61" s="21"/>
      <c r="B61" s="21"/>
      <c r="C61" s="21"/>
      <c r="D61" s="21"/>
      <c r="E61" s="21"/>
      <c r="F61" s="21"/>
      <c r="G61" s="30"/>
      <c r="H61" s="21"/>
      <c r="I61" s="21"/>
      <c r="J61" s="26" t="str">
        <f aca="false">IF(OR(G61="",N(H61)=0),"",EDATE(G61,H61+N(I61)))</f>
        <v/>
      </c>
      <c r="K61" s="30"/>
      <c r="L61" s="17" t="str">
        <f aca="false">IF(A61="","",IF(Y61&lt;&gt;"","Left",IF(K61&lt;&gt;"","Confirmed",IF(J61="","No probation",IF(J61&lt;Settings!$B$6,"Overdue "&amp;(Settings!$B$6-J61)&amp;" days",IF(J61-Settings!$B$6&lt;=Settings!$B$8,"Due in "&amp;(J61-Settings!$B$6)&amp;" days","On probation"))))))</f>
        <v/>
      </c>
      <c r="M61" s="21"/>
      <c r="N61" s="30"/>
      <c r="O61" s="27"/>
      <c r="P61" s="21"/>
      <c r="Q61" s="27"/>
      <c r="R61" s="27"/>
      <c r="S61" s="27"/>
      <c r="T61" s="27"/>
      <c r="U61" s="27"/>
      <c r="V61" s="27"/>
      <c r="W61" s="28" t="str">
        <f aca="false">IF(A61="","",'Onboarding Checklist'!W61)</f>
        <v/>
      </c>
      <c r="X61" s="29" t="str">
        <f aca="false">IF(A61="","",'Onboarding Checklist'!V61)</f>
        <v/>
      </c>
      <c r="Y61" s="30"/>
      <c r="Z61" s="31" t="str">
        <f aca="false">IF(A61="","",IF(AND(Y61&lt;&gt;"",Y61&lt;=Settings!$B$6),"Exited","Active"))</f>
        <v/>
      </c>
    </row>
    <row r="62" customFormat="false" ht="15" hidden="false" customHeight="true" outlineLevel="0" collapsed="false">
      <c r="A62" s="21"/>
      <c r="B62" s="21"/>
      <c r="C62" s="21"/>
      <c r="D62" s="21"/>
      <c r="E62" s="21"/>
      <c r="F62" s="21"/>
      <c r="G62" s="30"/>
      <c r="H62" s="21"/>
      <c r="I62" s="21"/>
      <c r="J62" s="26" t="str">
        <f aca="false">IF(OR(G62="",N(H62)=0),"",EDATE(G62,H62+N(I62)))</f>
        <v/>
      </c>
      <c r="K62" s="30"/>
      <c r="L62" s="17" t="str">
        <f aca="false">IF(A62="","",IF(Y62&lt;&gt;"","Left",IF(K62&lt;&gt;"","Confirmed",IF(J62="","No probation",IF(J62&lt;Settings!$B$6,"Overdue "&amp;(Settings!$B$6-J62)&amp;" days",IF(J62-Settings!$B$6&lt;=Settings!$B$8,"Due in "&amp;(J62-Settings!$B$6)&amp;" days","On probation"))))))</f>
        <v/>
      </c>
      <c r="M62" s="21"/>
      <c r="N62" s="30"/>
      <c r="O62" s="27"/>
      <c r="P62" s="21"/>
      <c r="Q62" s="27"/>
      <c r="R62" s="27"/>
      <c r="S62" s="27"/>
      <c r="T62" s="27"/>
      <c r="U62" s="27"/>
      <c r="V62" s="27"/>
      <c r="W62" s="28" t="str">
        <f aca="false">IF(A62="","",'Onboarding Checklist'!W62)</f>
        <v/>
      </c>
      <c r="X62" s="29" t="str">
        <f aca="false">IF(A62="","",'Onboarding Checklist'!V62)</f>
        <v/>
      </c>
      <c r="Y62" s="30"/>
      <c r="Z62" s="31" t="str">
        <f aca="false">IF(A62="","",IF(AND(Y62&lt;&gt;"",Y62&lt;=Settings!$B$6),"Exited","Active"))</f>
        <v/>
      </c>
    </row>
    <row r="63" customFormat="false" ht="15" hidden="false" customHeight="true" outlineLevel="0" collapsed="false">
      <c r="A63" s="21"/>
      <c r="B63" s="21"/>
      <c r="C63" s="21"/>
      <c r="D63" s="21"/>
      <c r="E63" s="21"/>
      <c r="F63" s="21"/>
      <c r="G63" s="30"/>
      <c r="H63" s="21"/>
      <c r="I63" s="21"/>
      <c r="J63" s="26" t="str">
        <f aca="false">IF(OR(G63="",N(H63)=0),"",EDATE(G63,H63+N(I63)))</f>
        <v/>
      </c>
      <c r="K63" s="30"/>
      <c r="L63" s="17" t="str">
        <f aca="false">IF(A63="","",IF(Y63&lt;&gt;"","Left",IF(K63&lt;&gt;"","Confirmed",IF(J63="","No probation",IF(J63&lt;Settings!$B$6,"Overdue "&amp;(Settings!$B$6-J63)&amp;" days",IF(J63-Settings!$B$6&lt;=Settings!$B$8,"Due in "&amp;(J63-Settings!$B$6)&amp;" days","On probation"))))))</f>
        <v/>
      </c>
      <c r="M63" s="21"/>
      <c r="N63" s="30"/>
      <c r="O63" s="27"/>
      <c r="P63" s="21"/>
      <c r="Q63" s="27"/>
      <c r="R63" s="27"/>
      <c r="S63" s="27"/>
      <c r="T63" s="27"/>
      <c r="U63" s="27"/>
      <c r="V63" s="27"/>
      <c r="W63" s="28" t="str">
        <f aca="false">IF(A63="","",'Onboarding Checklist'!W63)</f>
        <v/>
      </c>
      <c r="X63" s="29" t="str">
        <f aca="false">IF(A63="","",'Onboarding Checklist'!V63)</f>
        <v/>
      </c>
      <c r="Y63" s="30"/>
      <c r="Z63" s="31" t="str">
        <f aca="false">IF(A63="","",IF(AND(Y63&lt;&gt;"",Y63&lt;=Settings!$B$6),"Exited","Active"))</f>
        <v/>
      </c>
    </row>
    <row r="64" customFormat="false" ht="15" hidden="false" customHeight="true" outlineLevel="0" collapsed="false">
      <c r="A64" s="21"/>
      <c r="B64" s="21"/>
      <c r="C64" s="21"/>
      <c r="D64" s="21"/>
      <c r="E64" s="21"/>
      <c r="F64" s="21"/>
      <c r="G64" s="30"/>
      <c r="H64" s="21"/>
      <c r="I64" s="21"/>
      <c r="J64" s="26" t="str">
        <f aca="false">IF(OR(G64="",N(H64)=0),"",EDATE(G64,H64+N(I64)))</f>
        <v/>
      </c>
      <c r="K64" s="30"/>
      <c r="L64" s="17" t="str">
        <f aca="false">IF(A64="","",IF(Y64&lt;&gt;"","Left",IF(K64&lt;&gt;"","Confirmed",IF(J64="","No probation",IF(J64&lt;Settings!$B$6,"Overdue "&amp;(Settings!$B$6-J64)&amp;" days",IF(J64-Settings!$B$6&lt;=Settings!$B$8,"Due in "&amp;(J64-Settings!$B$6)&amp;" days","On probation"))))))</f>
        <v/>
      </c>
      <c r="M64" s="21"/>
      <c r="N64" s="30"/>
      <c r="O64" s="27"/>
      <c r="P64" s="21"/>
      <c r="Q64" s="27"/>
      <c r="R64" s="27"/>
      <c r="S64" s="27"/>
      <c r="T64" s="27"/>
      <c r="U64" s="27"/>
      <c r="V64" s="27"/>
      <c r="W64" s="28" t="str">
        <f aca="false">IF(A64="","",'Onboarding Checklist'!W64)</f>
        <v/>
      </c>
      <c r="X64" s="29" t="str">
        <f aca="false">IF(A64="","",'Onboarding Checklist'!V64)</f>
        <v/>
      </c>
      <c r="Y64" s="30"/>
      <c r="Z64" s="31" t="str">
        <f aca="false">IF(A64="","",IF(AND(Y64&lt;&gt;"",Y64&lt;=Settings!$B$6),"Exited","Active"))</f>
        <v/>
      </c>
    </row>
    <row r="65" customFormat="false" ht="15" hidden="false" customHeight="true" outlineLevel="0" collapsed="false">
      <c r="A65" s="21"/>
      <c r="B65" s="21"/>
      <c r="C65" s="21"/>
      <c r="D65" s="21"/>
      <c r="E65" s="21"/>
      <c r="F65" s="21"/>
      <c r="G65" s="30"/>
      <c r="H65" s="21"/>
      <c r="I65" s="21"/>
      <c r="J65" s="26" t="str">
        <f aca="false">IF(OR(G65="",N(H65)=0),"",EDATE(G65,H65+N(I65)))</f>
        <v/>
      </c>
      <c r="K65" s="30"/>
      <c r="L65" s="17" t="str">
        <f aca="false">IF(A65="","",IF(Y65&lt;&gt;"","Left",IF(K65&lt;&gt;"","Confirmed",IF(J65="","No probation",IF(J65&lt;Settings!$B$6,"Overdue "&amp;(Settings!$B$6-J65)&amp;" days",IF(J65-Settings!$B$6&lt;=Settings!$B$8,"Due in "&amp;(J65-Settings!$B$6)&amp;" days","On probation"))))))</f>
        <v/>
      </c>
      <c r="M65" s="21"/>
      <c r="N65" s="30"/>
      <c r="O65" s="27"/>
      <c r="P65" s="21"/>
      <c r="Q65" s="27"/>
      <c r="R65" s="27"/>
      <c r="S65" s="27"/>
      <c r="T65" s="27"/>
      <c r="U65" s="27"/>
      <c r="V65" s="27"/>
      <c r="W65" s="28" t="str">
        <f aca="false">IF(A65="","",'Onboarding Checklist'!W65)</f>
        <v/>
      </c>
      <c r="X65" s="29" t="str">
        <f aca="false">IF(A65="","",'Onboarding Checklist'!V65)</f>
        <v/>
      </c>
      <c r="Y65" s="30"/>
      <c r="Z65" s="31" t="str">
        <f aca="false">IF(A65="","",IF(AND(Y65&lt;&gt;"",Y65&lt;=Settings!$B$6),"Exited","Active"))</f>
        <v/>
      </c>
    </row>
    <row r="66" customFormat="false" ht="15" hidden="false" customHeight="true" outlineLevel="0" collapsed="false">
      <c r="A66" s="21"/>
      <c r="B66" s="21"/>
      <c r="C66" s="21"/>
      <c r="D66" s="21"/>
      <c r="E66" s="21"/>
      <c r="F66" s="21"/>
      <c r="G66" s="30"/>
      <c r="H66" s="21"/>
      <c r="I66" s="21"/>
      <c r="J66" s="26" t="str">
        <f aca="false">IF(OR(G66="",N(H66)=0),"",EDATE(G66,H66+N(I66)))</f>
        <v/>
      </c>
      <c r="K66" s="30"/>
      <c r="L66" s="17" t="str">
        <f aca="false">IF(A66="","",IF(Y66&lt;&gt;"","Left",IF(K66&lt;&gt;"","Confirmed",IF(J66="","No probation",IF(J66&lt;Settings!$B$6,"Overdue "&amp;(Settings!$B$6-J66)&amp;" days",IF(J66-Settings!$B$6&lt;=Settings!$B$8,"Due in "&amp;(J66-Settings!$B$6)&amp;" days","On probation"))))))</f>
        <v/>
      </c>
      <c r="M66" s="21"/>
      <c r="N66" s="30"/>
      <c r="O66" s="27"/>
      <c r="P66" s="21"/>
      <c r="Q66" s="27"/>
      <c r="R66" s="27"/>
      <c r="S66" s="27"/>
      <c r="T66" s="27"/>
      <c r="U66" s="27"/>
      <c r="V66" s="27"/>
      <c r="W66" s="28" t="str">
        <f aca="false">IF(A66="","",'Onboarding Checklist'!W66)</f>
        <v/>
      </c>
      <c r="X66" s="29" t="str">
        <f aca="false">IF(A66="","",'Onboarding Checklist'!V66)</f>
        <v/>
      </c>
      <c r="Y66" s="30"/>
      <c r="Z66" s="31" t="str">
        <f aca="false">IF(A66="","",IF(AND(Y66&lt;&gt;"",Y66&lt;=Settings!$B$6),"Exited","Active"))</f>
        <v/>
      </c>
    </row>
    <row r="67" customFormat="false" ht="15" hidden="false" customHeight="true" outlineLevel="0" collapsed="false">
      <c r="A67" s="21"/>
      <c r="B67" s="21"/>
      <c r="C67" s="21"/>
      <c r="D67" s="21"/>
      <c r="E67" s="21"/>
      <c r="F67" s="21"/>
      <c r="G67" s="30"/>
      <c r="H67" s="21"/>
      <c r="I67" s="21"/>
      <c r="J67" s="26" t="str">
        <f aca="false">IF(OR(G67="",N(H67)=0),"",EDATE(G67,H67+N(I67)))</f>
        <v/>
      </c>
      <c r="K67" s="30"/>
      <c r="L67" s="17" t="str">
        <f aca="false">IF(A67="","",IF(Y67&lt;&gt;"","Left",IF(K67&lt;&gt;"","Confirmed",IF(J67="","No probation",IF(J67&lt;Settings!$B$6,"Overdue "&amp;(Settings!$B$6-J67)&amp;" days",IF(J67-Settings!$B$6&lt;=Settings!$B$8,"Due in "&amp;(J67-Settings!$B$6)&amp;" days","On probation"))))))</f>
        <v/>
      </c>
      <c r="M67" s="21"/>
      <c r="N67" s="30"/>
      <c r="O67" s="27"/>
      <c r="P67" s="21"/>
      <c r="Q67" s="27"/>
      <c r="R67" s="27"/>
      <c r="S67" s="27"/>
      <c r="T67" s="27"/>
      <c r="U67" s="27"/>
      <c r="V67" s="27"/>
      <c r="W67" s="28" t="str">
        <f aca="false">IF(A67="","",'Onboarding Checklist'!W67)</f>
        <v/>
      </c>
      <c r="X67" s="29" t="str">
        <f aca="false">IF(A67="","",'Onboarding Checklist'!V67)</f>
        <v/>
      </c>
      <c r="Y67" s="30"/>
      <c r="Z67" s="31" t="str">
        <f aca="false">IF(A67="","",IF(AND(Y67&lt;&gt;"",Y67&lt;=Settings!$B$6),"Exited","Active"))</f>
        <v/>
      </c>
    </row>
    <row r="68" customFormat="false" ht="15" hidden="false" customHeight="true" outlineLevel="0" collapsed="false">
      <c r="A68" s="21"/>
      <c r="B68" s="21"/>
      <c r="C68" s="21"/>
      <c r="D68" s="21"/>
      <c r="E68" s="21"/>
      <c r="F68" s="21"/>
      <c r="G68" s="30"/>
      <c r="H68" s="21"/>
      <c r="I68" s="21"/>
      <c r="J68" s="26" t="str">
        <f aca="false">IF(OR(G68="",N(H68)=0),"",EDATE(G68,H68+N(I68)))</f>
        <v/>
      </c>
      <c r="K68" s="30"/>
      <c r="L68" s="17" t="str">
        <f aca="false">IF(A68="","",IF(Y68&lt;&gt;"","Left",IF(K68&lt;&gt;"","Confirmed",IF(J68="","No probation",IF(J68&lt;Settings!$B$6,"Overdue "&amp;(Settings!$B$6-J68)&amp;" days",IF(J68-Settings!$B$6&lt;=Settings!$B$8,"Due in "&amp;(J68-Settings!$B$6)&amp;" days","On probation"))))))</f>
        <v/>
      </c>
      <c r="M68" s="21"/>
      <c r="N68" s="30"/>
      <c r="O68" s="27"/>
      <c r="P68" s="21"/>
      <c r="Q68" s="27"/>
      <c r="R68" s="27"/>
      <c r="S68" s="27"/>
      <c r="T68" s="27"/>
      <c r="U68" s="27"/>
      <c r="V68" s="27"/>
      <c r="W68" s="28" t="str">
        <f aca="false">IF(A68="","",'Onboarding Checklist'!W68)</f>
        <v/>
      </c>
      <c r="X68" s="29" t="str">
        <f aca="false">IF(A68="","",'Onboarding Checklist'!V68)</f>
        <v/>
      </c>
      <c r="Y68" s="30"/>
      <c r="Z68" s="31" t="str">
        <f aca="false">IF(A68="","",IF(AND(Y68&lt;&gt;"",Y68&lt;=Settings!$B$6),"Exited","Active"))</f>
        <v/>
      </c>
    </row>
    <row r="69" customFormat="false" ht="15" hidden="false" customHeight="true" outlineLevel="0" collapsed="false">
      <c r="A69" s="21"/>
      <c r="B69" s="21"/>
      <c r="C69" s="21"/>
      <c r="D69" s="21"/>
      <c r="E69" s="21"/>
      <c r="F69" s="21"/>
      <c r="G69" s="30"/>
      <c r="H69" s="21"/>
      <c r="I69" s="21"/>
      <c r="J69" s="26" t="str">
        <f aca="false">IF(OR(G69="",N(H69)=0),"",EDATE(G69,H69+N(I69)))</f>
        <v/>
      </c>
      <c r="K69" s="30"/>
      <c r="L69" s="17" t="str">
        <f aca="false">IF(A69="","",IF(Y69&lt;&gt;"","Left",IF(K69&lt;&gt;"","Confirmed",IF(J69="","No probation",IF(J69&lt;Settings!$B$6,"Overdue "&amp;(Settings!$B$6-J69)&amp;" days",IF(J69-Settings!$B$6&lt;=Settings!$B$8,"Due in "&amp;(J69-Settings!$B$6)&amp;" days","On probation"))))))</f>
        <v/>
      </c>
      <c r="M69" s="21"/>
      <c r="N69" s="30"/>
      <c r="O69" s="27"/>
      <c r="P69" s="21"/>
      <c r="Q69" s="27"/>
      <c r="R69" s="27"/>
      <c r="S69" s="27"/>
      <c r="T69" s="27"/>
      <c r="U69" s="27"/>
      <c r="V69" s="27"/>
      <c r="W69" s="28" t="str">
        <f aca="false">IF(A69="","",'Onboarding Checklist'!W69)</f>
        <v/>
      </c>
      <c r="X69" s="29" t="str">
        <f aca="false">IF(A69="","",'Onboarding Checklist'!V69)</f>
        <v/>
      </c>
      <c r="Y69" s="30"/>
      <c r="Z69" s="31" t="str">
        <f aca="false">IF(A69="","",IF(AND(Y69&lt;&gt;"",Y69&lt;=Settings!$B$6),"Exited","Active"))</f>
        <v/>
      </c>
    </row>
    <row r="70" customFormat="false" ht="15" hidden="false" customHeight="true" outlineLevel="0" collapsed="false">
      <c r="A70" s="21"/>
      <c r="B70" s="21"/>
      <c r="C70" s="21"/>
      <c r="D70" s="21"/>
      <c r="E70" s="21"/>
      <c r="F70" s="21"/>
      <c r="G70" s="30"/>
      <c r="H70" s="21"/>
      <c r="I70" s="21"/>
      <c r="J70" s="26" t="str">
        <f aca="false">IF(OR(G70="",N(H70)=0),"",EDATE(G70,H70+N(I70)))</f>
        <v/>
      </c>
      <c r="K70" s="30"/>
      <c r="L70" s="17" t="str">
        <f aca="false">IF(A70="","",IF(Y70&lt;&gt;"","Left",IF(K70&lt;&gt;"","Confirmed",IF(J70="","No probation",IF(J70&lt;Settings!$B$6,"Overdue "&amp;(Settings!$B$6-J70)&amp;" days",IF(J70-Settings!$B$6&lt;=Settings!$B$8,"Due in "&amp;(J70-Settings!$B$6)&amp;" days","On probation"))))))</f>
        <v/>
      </c>
      <c r="M70" s="21"/>
      <c r="N70" s="30"/>
      <c r="O70" s="27"/>
      <c r="P70" s="21"/>
      <c r="Q70" s="27"/>
      <c r="R70" s="27"/>
      <c r="S70" s="27"/>
      <c r="T70" s="27"/>
      <c r="U70" s="27"/>
      <c r="V70" s="27"/>
      <c r="W70" s="28" t="str">
        <f aca="false">IF(A70="","",'Onboarding Checklist'!W70)</f>
        <v/>
      </c>
      <c r="X70" s="29" t="str">
        <f aca="false">IF(A70="","",'Onboarding Checklist'!V70)</f>
        <v/>
      </c>
      <c r="Y70" s="30"/>
      <c r="Z70" s="31" t="str">
        <f aca="false">IF(A70="","",IF(AND(Y70&lt;&gt;"",Y70&lt;=Settings!$B$6),"Exited","Active"))</f>
        <v/>
      </c>
    </row>
    <row r="71" customFormat="false" ht="15" hidden="false" customHeight="true" outlineLevel="0" collapsed="false">
      <c r="A71" s="21"/>
      <c r="B71" s="21"/>
      <c r="C71" s="21"/>
      <c r="D71" s="21"/>
      <c r="E71" s="21"/>
      <c r="F71" s="21"/>
      <c r="G71" s="30"/>
      <c r="H71" s="21"/>
      <c r="I71" s="21"/>
      <c r="J71" s="26" t="str">
        <f aca="false">IF(OR(G71="",N(H71)=0),"",EDATE(G71,H71+N(I71)))</f>
        <v/>
      </c>
      <c r="K71" s="30"/>
      <c r="L71" s="17" t="str">
        <f aca="false">IF(A71="","",IF(Y71&lt;&gt;"","Left",IF(K71&lt;&gt;"","Confirmed",IF(J71="","No probation",IF(J71&lt;Settings!$B$6,"Overdue "&amp;(Settings!$B$6-J71)&amp;" days",IF(J71-Settings!$B$6&lt;=Settings!$B$8,"Due in "&amp;(J71-Settings!$B$6)&amp;" days","On probation"))))))</f>
        <v/>
      </c>
      <c r="M71" s="21"/>
      <c r="N71" s="30"/>
      <c r="O71" s="27"/>
      <c r="P71" s="21"/>
      <c r="Q71" s="27"/>
      <c r="R71" s="27"/>
      <c r="S71" s="27"/>
      <c r="T71" s="27"/>
      <c r="U71" s="27"/>
      <c r="V71" s="27"/>
      <c r="W71" s="28" t="str">
        <f aca="false">IF(A71="","",'Onboarding Checklist'!W71)</f>
        <v/>
      </c>
      <c r="X71" s="29" t="str">
        <f aca="false">IF(A71="","",'Onboarding Checklist'!V71)</f>
        <v/>
      </c>
      <c r="Y71" s="30"/>
      <c r="Z71" s="31" t="str">
        <f aca="false">IF(A71="","",IF(AND(Y71&lt;&gt;"",Y71&lt;=Settings!$B$6),"Exited","Active"))</f>
        <v/>
      </c>
    </row>
    <row r="72" customFormat="false" ht="15" hidden="false" customHeight="true" outlineLevel="0" collapsed="false">
      <c r="A72" s="21"/>
      <c r="B72" s="21"/>
      <c r="C72" s="21"/>
      <c r="D72" s="21"/>
      <c r="E72" s="21"/>
      <c r="F72" s="21"/>
      <c r="G72" s="30"/>
      <c r="H72" s="21"/>
      <c r="I72" s="21"/>
      <c r="J72" s="26" t="str">
        <f aca="false">IF(OR(G72="",N(H72)=0),"",EDATE(G72,H72+N(I72)))</f>
        <v/>
      </c>
      <c r="K72" s="30"/>
      <c r="L72" s="17" t="str">
        <f aca="false">IF(A72="","",IF(Y72&lt;&gt;"","Left",IF(K72&lt;&gt;"","Confirmed",IF(J72="","No probation",IF(J72&lt;Settings!$B$6,"Overdue "&amp;(Settings!$B$6-J72)&amp;" days",IF(J72-Settings!$B$6&lt;=Settings!$B$8,"Due in "&amp;(J72-Settings!$B$6)&amp;" days","On probation"))))))</f>
        <v/>
      </c>
      <c r="M72" s="21"/>
      <c r="N72" s="30"/>
      <c r="O72" s="27"/>
      <c r="P72" s="21"/>
      <c r="Q72" s="27"/>
      <c r="R72" s="27"/>
      <c r="S72" s="27"/>
      <c r="T72" s="27"/>
      <c r="U72" s="27"/>
      <c r="V72" s="27"/>
      <c r="W72" s="28" t="str">
        <f aca="false">IF(A72="","",'Onboarding Checklist'!W72)</f>
        <v/>
      </c>
      <c r="X72" s="29" t="str">
        <f aca="false">IF(A72="","",'Onboarding Checklist'!V72)</f>
        <v/>
      </c>
      <c r="Y72" s="30"/>
      <c r="Z72" s="31" t="str">
        <f aca="false">IF(A72="","",IF(AND(Y72&lt;&gt;"",Y72&lt;=Settings!$B$6),"Exited","Active"))</f>
        <v/>
      </c>
    </row>
    <row r="73" customFormat="false" ht="15" hidden="false" customHeight="true" outlineLevel="0" collapsed="false">
      <c r="A73" s="21"/>
      <c r="B73" s="21"/>
      <c r="C73" s="21"/>
      <c r="D73" s="21"/>
      <c r="E73" s="21"/>
      <c r="F73" s="21"/>
      <c r="G73" s="30"/>
      <c r="H73" s="21"/>
      <c r="I73" s="21"/>
      <c r="J73" s="26" t="str">
        <f aca="false">IF(OR(G73="",N(H73)=0),"",EDATE(G73,H73+N(I73)))</f>
        <v/>
      </c>
      <c r="K73" s="30"/>
      <c r="L73" s="17" t="str">
        <f aca="false">IF(A73="","",IF(Y73&lt;&gt;"","Left",IF(K73&lt;&gt;"","Confirmed",IF(J73="","No probation",IF(J73&lt;Settings!$B$6,"Overdue "&amp;(Settings!$B$6-J73)&amp;" days",IF(J73-Settings!$B$6&lt;=Settings!$B$8,"Due in "&amp;(J73-Settings!$B$6)&amp;" days","On probation"))))))</f>
        <v/>
      </c>
      <c r="M73" s="21"/>
      <c r="N73" s="30"/>
      <c r="O73" s="27"/>
      <c r="P73" s="21"/>
      <c r="Q73" s="27"/>
      <c r="R73" s="27"/>
      <c r="S73" s="27"/>
      <c r="T73" s="27"/>
      <c r="U73" s="27"/>
      <c r="V73" s="27"/>
      <c r="W73" s="28" t="str">
        <f aca="false">IF(A73="","",'Onboarding Checklist'!W73)</f>
        <v/>
      </c>
      <c r="X73" s="29" t="str">
        <f aca="false">IF(A73="","",'Onboarding Checklist'!V73)</f>
        <v/>
      </c>
      <c r="Y73" s="30"/>
      <c r="Z73" s="31" t="str">
        <f aca="false">IF(A73="","",IF(AND(Y73&lt;&gt;"",Y73&lt;=Settings!$B$6),"Exited","Active"))</f>
        <v/>
      </c>
    </row>
    <row r="74" customFormat="false" ht="15" hidden="false" customHeight="true" outlineLevel="0" collapsed="false">
      <c r="A74" s="21"/>
      <c r="B74" s="21"/>
      <c r="C74" s="21"/>
      <c r="D74" s="21"/>
      <c r="E74" s="21"/>
      <c r="F74" s="21"/>
      <c r="G74" s="30"/>
      <c r="H74" s="21"/>
      <c r="I74" s="21"/>
      <c r="J74" s="26" t="str">
        <f aca="false">IF(OR(G74="",N(H74)=0),"",EDATE(G74,H74+N(I74)))</f>
        <v/>
      </c>
      <c r="K74" s="30"/>
      <c r="L74" s="17" t="str">
        <f aca="false">IF(A74="","",IF(Y74&lt;&gt;"","Left",IF(K74&lt;&gt;"","Confirmed",IF(J74="","No probation",IF(J74&lt;Settings!$B$6,"Overdue "&amp;(Settings!$B$6-J74)&amp;" days",IF(J74-Settings!$B$6&lt;=Settings!$B$8,"Due in "&amp;(J74-Settings!$B$6)&amp;" days","On probation"))))))</f>
        <v/>
      </c>
      <c r="M74" s="21"/>
      <c r="N74" s="30"/>
      <c r="O74" s="27"/>
      <c r="P74" s="21"/>
      <c r="Q74" s="27"/>
      <c r="R74" s="27"/>
      <c r="S74" s="27"/>
      <c r="T74" s="27"/>
      <c r="U74" s="27"/>
      <c r="V74" s="27"/>
      <c r="W74" s="28" t="str">
        <f aca="false">IF(A74="","",'Onboarding Checklist'!W74)</f>
        <v/>
      </c>
      <c r="X74" s="29" t="str">
        <f aca="false">IF(A74="","",'Onboarding Checklist'!V74)</f>
        <v/>
      </c>
      <c r="Y74" s="30"/>
      <c r="Z74" s="31" t="str">
        <f aca="false">IF(A74="","",IF(AND(Y74&lt;&gt;"",Y74&lt;=Settings!$B$6),"Exited","Active"))</f>
        <v/>
      </c>
    </row>
    <row r="75" customFormat="false" ht="15" hidden="false" customHeight="true" outlineLevel="0" collapsed="false">
      <c r="A75" s="21"/>
      <c r="B75" s="21"/>
      <c r="C75" s="21"/>
      <c r="D75" s="21"/>
      <c r="E75" s="21"/>
      <c r="F75" s="21"/>
      <c r="G75" s="30"/>
      <c r="H75" s="21"/>
      <c r="I75" s="21"/>
      <c r="J75" s="26" t="str">
        <f aca="false">IF(OR(G75="",N(H75)=0),"",EDATE(G75,H75+N(I75)))</f>
        <v/>
      </c>
      <c r="K75" s="30"/>
      <c r="L75" s="17" t="str">
        <f aca="false">IF(A75="","",IF(Y75&lt;&gt;"","Left",IF(K75&lt;&gt;"","Confirmed",IF(J75="","No probation",IF(J75&lt;Settings!$B$6,"Overdue "&amp;(Settings!$B$6-J75)&amp;" days",IF(J75-Settings!$B$6&lt;=Settings!$B$8,"Due in "&amp;(J75-Settings!$B$6)&amp;" days","On probation"))))))</f>
        <v/>
      </c>
      <c r="M75" s="21"/>
      <c r="N75" s="30"/>
      <c r="O75" s="27"/>
      <c r="P75" s="21"/>
      <c r="Q75" s="27"/>
      <c r="R75" s="27"/>
      <c r="S75" s="27"/>
      <c r="T75" s="27"/>
      <c r="U75" s="27"/>
      <c r="V75" s="27"/>
      <c r="W75" s="28" t="str">
        <f aca="false">IF(A75="","",'Onboarding Checklist'!W75)</f>
        <v/>
      </c>
      <c r="X75" s="29" t="str">
        <f aca="false">IF(A75="","",'Onboarding Checklist'!V75)</f>
        <v/>
      </c>
      <c r="Y75" s="30"/>
      <c r="Z75" s="31" t="str">
        <f aca="false">IF(A75="","",IF(AND(Y75&lt;&gt;"",Y75&lt;=Settings!$B$6),"Exited","Active"))</f>
        <v/>
      </c>
    </row>
    <row r="76" customFormat="false" ht="15" hidden="false" customHeight="true" outlineLevel="0" collapsed="false">
      <c r="A76" s="21"/>
      <c r="B76" s="21"/>
      <c r="C76" s="21"/>
      <c r="D76" s="21"/>
      <c r="E76" s="21"/>
      <c r="F76" s="21"/>
      <c r="G76" s="30"/>
      <c r="H76" s="21"/>
      <c r="I76" s="21"/>
      <c r="J76" s="26" t="str">
        <f aca="false">IF(OR(G76="",N(H76)=0),"",EDATE(G76,H76+N(I76)))</f>
        <v/>
      </c>
      <c r="K76" s="30"/>
      <c r="L76" s="17" t="str">
        <f aca="false">IF(A76="","",IF(Y76&lt;&gt;"","Left",IF(K76&lt;&gt;"","Confirmed",IF(J76="","No probation",IF(J76&lt;Settings!$B$6,"Overdue "&amp;(Settings!$B$6-J76)&amp;" days",IF(J76-Settings!$B$6&lt;=Settings!$B$8,"Due in "&amp;(J76-Settings!$B$6)&amp;" days","On probation"))))))</f>
        <v/>
      </c>
      <c r="M76" s="21"/>
      <c r="N76" s="30"/>
      <c r="O76" s="27"/>
      <c r="P76" s="21"/>
      <c r="Q76" s="27"/>
      <c r="R76" s="27"/>
      <c r="S76" s="27"/>
      <c r="T76" s="27"/>
      <c r="U76" s="27"/>
      <c r="V76" s="27"/>
      <c r="W76" s="28" t="str">
        <f aca="false">IF(A76="","",'Onboarding Checklist'!W76)</f>
        <v/>
      </c>
      <c r="X76" s="29" t="str">
        <f aca="false">IF(A76="","",'Onboarding Checklist'!V76)</f>
        <v/>
      </c>
      <c r="Y76" s="30"/>
      <c r="Z76" s="31" t="str">
        <f aca="false">IF(A76="","",IF(AND(Y76&lt;&gt;"",Y76&lt;=Settings!$B$6),"Exited","Active"))</f>
        <v/>
      </c>
    </row>
    <row r="77" customFormat="false" ht="15" hidden="false" customHeight="true" outlineLevel="0" collapsed="false">
      <c r="A77" s="21"/>
      <c r="B77" s="21"/>
      <c r="C77" s="21"/>
      <c r="D77" s="21"/>
      <c r="E77" s="21"/>
      <c r="F77" s="21"/>
      <c r="G77" s="30"/>
      <c r="H77" s="21"/>
      <c r="I77" s="21"/>
      <c r="J77" s="26" t="str">
        <f aca="false">IF(OR(G77="",N(H77)=0),"",EDATE(G77,H77+N(I77)))</f>
        <v/>
      </c>
      <c r="K77" s="30"/>
      <c r="L77" s="17" t="str">
        <f aca="false">IF(A77="","",IF(Y77&lt;&gt;"","Left",IF(K77&lt;&gt;"","Confirmed",IF(J77="","No probation",IF(J77&lt;Settings!$B$6,"Overdue "&amp;(Settings!$B$6-J77)&amp;" days",IF(J77-Settings!$B$6&lt;=Settings!$B$8,"Due in "&amp;(J77-Settings!$B$6)&amp;" days","On probation"))))))</f>
        <v/>
      </c>
      <c r="M77" s="21"/>
      <c r="N77" s="30"/>
      <c r="O77" s="27"/>
      <c r="P77" s="21"/>
      <c r="Q77" s="27"/>
      <c r="R77" s="27"/>
      <c r="S77" s="27"/>
      <c r="T77" s="27"/>
      <c r="U77" s="27"/>
      <c r="V77" s="27"/>
      <c r="W77" s="28" t="str">
        <f aca="false">IF(A77="","",'Onboarding Checklist'!W77)</f>
        <v/>
      </c>
      <c r="X77" s="29" t="str">
        <f aca="false">IF(A77="","",'Onboarding Checklist'!V77)</f>
        <v/>
      </c>
      <c r="Y77" s="30"/>
      <c r="Z77" s="31" t="str">
        <f aca="false">IF(A77="","",IF(AND(Y77&lt;&gt;"",Y77&lt;=Settings!$B$6),"Exited","Active"))</f>
        <v/>
      </c>
    </row>
    <row r="78" customFormat="false" ht="15" hidden="false" customHeight="true" outlineLevel="0" collapsed="false">
      <c r="A78" s="21"/>
      <c r="B78" s="21"/>
      <c r="C78" s="21"/>
      <c r="D78" s="21"/>
      <c r="E78" s="21"/>
      <c r="F78" s="21"/>
      <c r="G78" s="30"/>
      <c r="H78" s="21"/>
      <c r="I78" s="21"/>
      <c r="J78" s="26" t="str">
        <f aca="false">IF(OR(G78="",N(H78)=0),"",EDATE(G78,H78+N(I78)))</f>
        <v/>
      </c>
      <c r="K78" s="30"/>
      <c r="L78" s="17" t="str">
        <f aca="false">IF(A78="","",IF(Y78&lt;&gt;"","Left",IF(K78&lt;&gt;"","Confirmed",IF(J78="","No probation",IF(J78&lt;Settings!$B$6,"Overdue "&amp;(Settings!$B$6-J78)&amp;" days",IF(J78-Settings!$B$6&lt;=Settings!$B$8,"Due in "&amp;(J78-Settings!$B$6)&amp;" days","On probation"))))))</f>
        <v/>
      </c>
      <c r="M78" s="21"/>
      <c r="N78" s="30"/>
      <c r="O78" s="27"/>
      <c r="P78" s="21"/>
      <c r="Q78" s="27"/>
      <c r="R78" s="27"/>
      <c r="S78" s="27"/>
      <c r="T78" s="27"/>
      <c r="U78" s="27"/>
      <c r="V78" s="27"/>
      <c r="W78" s="28" t="str">
        <f aca="false">IF(A78="","",'Onboarding Checklist'!W78)</f>
        <v/>
      </c>
      <c r="X78" s="29" t="str">
        <f aca="false">IF(A78="","",'Onboarding Checklist'!V78)</f>
        <v/>
      </c>
      <c r="Y78" s="30"/>
      <c r="Z78" s="31" t="str">
        <f aca="false">IF(A78="","",IF(AND(Y78&lt;&gt;"",Y78&lt;=Settings!$B$6),"Exited","Active"))</f>
        <v/>
      </c>
    </row>
    <row r="79" customFormat="false" ht="15" hidden="false" customHeight="true" outlineLevel="0" collapsed="false">
      <c r="A79" s="21"/>
      <c r="B79" s="21"/>
      <c r="C79" s="21"/>
      <c r="D79" s="21"/>
      <c r="E79" s="21"/>
      <c r="F79" s="21"/>
      <c r="G79" s="30"/>
      <c r="H79" s="21"/>
      <c r="I79" s="21"/>
      <c r="J79" s="26" t="str">
        <f aca="false">IF(OR(G79="",N(H79)=0),"",EDATE(G79,H79+N(I79)))</f>
        <v/>
      </c>
      <c r="K79" s="30"/>
      <c r="L79" s="17" t="str">
        <f aca="false">IF(A79="","",IF(Y79&lt;&gt;"","Left",IF(K79&lt;&gt;"","Confirmed",IF(J79="","No probation",IF(J79&lt;Settings!$B$6,"Overdue "&amp;(Settings!$B$6-J79)&amp;" days",IF(J79-Settings!$B$6&lt;=Settings!$B$8,"Due in "&amp;(J79-Settings!$B$6)&amp;" days","On probation"))))))</f>
        <v/>
      </c>
      <c r="M79" s="21"/>
      <c r="N79" s="30"/>
      <c r="O79" s="27"/>
      <c r="P79" s="21"/>
      <c r="Q79" s="27"/>
      <c r="R79" s="27"/>
      <c r="S79" s="27"/>
      <c r="T79" s="27"/>
      <c r="U79" s="27"/>
      <c r="V79" s="27"/>
      <c r="W79" s="28" t="str">
        <f aca="false">IF(A79="","",'Onboarding Checklist'!W79)</f>
        <v/>
      </c>
      <c r="X79" s="29" t="str">
        <f aca="false">IF(A79="","",'Onboarding Checklist'!V79)</f>
        <v/>
      </c>
      <c r="Y79" s="30"/>
      <c r="Z79" s="31" t="str">
        <f aca="false">IF(A79="","",IF(AND(Y79&lt;&gt;"",Y79&lt;=Settings!$B$6),"Exited","Active"))</f>
        <v/>
      </c>
    </row>
    <row r="80" customFormat="false" ht="15" hidden="false" customHeight="true" outlineLevel="0" collapsed="false">
      <c r="A80" s="21"/>
      <c r="B80" s="21"/>
      <c r="C80" s="21"/>
      <c r="D80" s="21"/>
      <c r="E80" s="21"/>
      <c r="F80" s="21"/>
      <c r="G80" s="30"/>
      <c r="H80" s="21"/>
      <c r="I80" s="21"/>
      <c r="J80" s="26" t="str">
        <f aca="false">IF(OR(G80="",N(H80)=0),"",EDATE(G80,H80+N(I80)))</f>
        <v/>
      </c>
      <c r="K80" s="30"/>
      <c r="L80" s="17" t="str">
        <f aca="false">IF(A80="","",IF(Y80&lt;&gt;"","Left",IF(K80&lt;&gt;"","Confirmed",IF(J80="","No probation",IF(J80&lt;Settings!$B$6,"Overdue "&amp;(Settings!$B$6-J80)&amp;" days",IF(J80-Settings!$B$6&lt;=Settings!$B$8,"Due in "&amp;(J80-Settings!$B$6)&amp;" days","On probation"))))))</f>
        <v/>
      </c>
      <c r="M80" s="21"/>
      <c r="N80" s="30"/>
      <c r="O80" s="27"/>
      <c r="P80" s="21"/>
      <c r="Q80" s="27"/>
      <c r="R80" s="27"/>
      <c r="S80" s="27"/>
      <c r="T80" s="27"/>
      <c r="U80" s="27"/>
      <c r="V80" s="27"/>
      <c r="W80" s="28" t="str">
        <f aca="false">IF(A80="","",'Onboarding Checklist'!W80)</f>
        <v/>
      </c>
      <c r="X80" s="29" t="str">
        <f aca="false">IF(A80="","",'Onboarding Checklist'!V80)</f>
        <v/>
      </c>
      <c r="Y80" s="30"/>
      <c r="Z80" s="31" t="str">
        <f aca="false">IF(A80="","",IF(AND(Y80&lt;&gt;"",Y80&lt;=Settings!$B$6),"Exited","Active"))</f>
        <v/>
      </c>
    </row>
    <row r="81" customFormat="false" ht="15" hidden="false" customHeight="true" outlineLevel="0" collapsed="false">
      <c r="A81" s="21"/>
      <c r="B81" s="21"/>
      <c r="C81" s="21"/>
      <c r="D81" s="21"/>
      <c r="E81" s="21"/>
      <c r="F81" s="21"/>
      <c r="G81" s="30"/>
      <c r="H81" s="21"/>
      <c r="I81" s="21"/>
      <c r="J81" s="26" t="str">
        <f aca="false">IF(OR(G81="",N(H81)=0),"",EDATE(G81,H81+N(I81)))</f>
        <v/>
      </c>
      <c r="K81" s="30"/>
      <c r="L81" s="17" t="str">
        <f aca="false">IF(A81="","",IF(Y81&lt;&gt;"","Left",IF(K81&lt;&gt;"","Confirmed",IF(J81="","No probation",IF(J81&lt;Settings!$B$6,"Overdue "&amp;(Settings!$B$6-J81)&amp;" days",IF(J81-Settings!$B$6&lt;=Settings!$B$8,"Due in "&amp;(J81-Settings!$B$6)&amp;" days","On probation"))))))</f>
        <v/>
      </c>
      <c r="M81" s="21"/>
      <c r="N81" s="30"/>
      <c r="O81" s="27"/>
      <c r="P81" s="21"/>
      <c r="Q81" s="27"/>
      <c r="R81" s="27"/>
      <c r="S81" s="27"/>
      <c r="T81" s="27"/>
      <c r="U81" s="27"/>
      <c r="V81" s="27"/>
      <c r="W81" s="28" t="str">
        <f aca="false">IF(A81="","",'Onboarding Checklist'!W81)</f>
        <v/>
      </c>
      <c r="X81" s="29" t="str">
        <f aca="false">IF(A81="","",'Onboarding Checklist'!V81)</f>
        <v/>
      </c>
      <c r="Y81" s="30"/>
      <c r="Z81" s="31" t="str">
        <f aca="false">IF(A81="","",IF(AND(Y81&lt;&gt;"",Y81&lt;=Settings!$B$6),"Exited","Active"))</f>
        <v/>
      </c>
    </row>
    <row r="82" customFormat="false" ht="15" hidden="false" customHeight="true" outlineLevel="0" collapsed="false">
      <c r="A82" s="21"/>
      <c r="B82" s="21"/>
      <c r="C82" s="21"/>
      <c r="D82" s="21"/>
      <c r="E82" s="21"/>
      <c r="F82" s="21"/>
      <c r="G82" s="30"/>
      <c r="H82" s="21"/>
      <c r="I82" s="21"/>
      <c r="J82" s="26" t="str">
        <f aca="false">IF(OR(G82="",N(H82)=0),"",EDATE(G82,H82+N(I82)))</f>
        <v/>
      </c>
      <c r="K82" s="30"/>
      <c r="L82" s="17" t="str">
        <f aca="false">IF(A82="","",IF(Y82&lt;&gt;"","Left",IF(K82&lt;&gt;"","Confirmed",IF(J82="","No probation",IF(J82&lt;Settings!$B$6,"Overdue "&amp;(Settings!$B$6-J82)&amp;" days",IF(J82-Settings!$B$6&lt;=Settings!$B$8,"Due in "&amp;(J82-Settings!$B$6)&amp;" days","On probation"))))))</f>
        <v/>
      </c>
      <c r="M82" s="21"/>
      <c r="N82" s="30"/>
      <c r="O82" s="27"/>
      <c r="P82" s="21"/>
      <c r="Q82" s="27"/>
      <c r="R82" s="27"/>
      <c r="S82" s="27"/>
      <c r="T82" s="27"/>
      <c r="U82" s="27"/>
      <c r="V82" s="27"/>
      <c r="W82" s="28" t="str">
        <f aca="false">IF(A82="","",'Onboarding Checklist'!W82)</f>
        <v/>
      </c>
      <c r="X82" s="29" t="str">
        <f aca="false">IF(A82="","",'Onboarding Checklist'!V82)</f>
        <v/>
      </c>
      <c r="Y82" s="30"/>
      <c r="Z82" s="31" t="str">
        <f aca="false">IF(A82="","",IF(AND(Y82&lt;&gt;"",Y82&lt;=Settings!$B$6),"Exited","Active"))</f>
        <v/>
      </c>
    </row>
    <row r="83" customFormat="false" ht="15" hidden="false" customHeight="true" outlineLevel="0" collapsed="false">
      <c r="A83" s="21"/>
      <c r="B83" s="21"/>
      <c r="C83" s="21"/>
      <c r="D83" s="21"/>
      <c r="E83" s="21"/>
      <c r="F83" s="21"/>
      <c r="G83" s="30"/>
      <c r="H83" s="21"/>
      <c r="I83" s="21"/>
      <c r="J83" s="26" t="str">
        <f aca="false">IF(OR(G83="",N(H83)=0),"",EDATE(G83,H83+N(I83)))</f>
        <v/>
      </c>
      <c r="K83" s="30"/>
      <c r="L83" s="17" t="str">
        <f aca="false">IF(A83="","",IF(Y83&lt;&gt;"","Left",IF(K83&lt;&gt;"","Confirmed",IF(J83="","No probation",IF(J83&lt;Settings!$B$6,"Overdue "&amp;(Settings!$B$6-J83)&amp;" days",IF(J83-Settings!$B$6&lt;=Settings!$B$8,"Due in "&amp;(J83-Settings!$B$6)&amp;" days","On probation"))))))</f>
        <v/>
      </c>
      <c r="M83" s="21"/>
      <c r="N83" s="30"/>
      <c r="O83" s="27"/>
      <c r="P83" s="21"/>
      <c r="Q83" s="27"/>
      <c r="R83" s="27"/>
      <c r="S83" s="27"/>
      <c r="T83" s="27"/>
      <c r="U83" s="27"/>
      <c r="V83" s="27"/>
      <c r="W83" s="28" t="str">
        <f aca="false">IF(A83="","",'Onboarding Checklist'!W83)</f>
        <v/>
      </c>
      <c r="X83" s="29" t="str">
        <f aca="false">IF(A83="","",'Onboarding Checklist'!V83)</f>
        <v/>
      </c>
      <c r="Y83" s="30"/>
      <c r="Z83" s="31" t="str">
        <f aca="false">IF(A83="","",IF(AND(Y83&lt;&gt;"",Y83&lt;=Settings!$B$6),"Exited","Active"))</f>
        <v/>
      </c>
    </row>
    <row r="84" customFormat="false" ht="15" hidden="false" customHeight="true" outlineLevel="0" collapsed="false">
      <c r="A84" s="21"/>
      <c r="B84" s="21"/>
      <c r="C84" s="21"/>
      <c r="D84" s="21"/>
      <c r="E84" s="21"/>
      <c r="F84" s="21"/>
      <c r="G84" s="30"/>
      <c r="H84" s="21"/>
      <c r="I84" s="21"/>
      <c r="J84" s="26" t="str">
        <f aca="false">IF(OR(G84="",N(H84)=0),"",EDATE(G84,H84+N(I84)))</f>
        <v/>
      </c>
      <c r="K84" s="30"/>
      <c r="L84" s="17" t="str">
        <f aca="false">IF(A84="","",IF(Y84&lt;&gt;"","Left",IF(K84&lt;&gt;"","Confirmed",IF(J84="","No probation",IF(J84&lt;Settings!$B$6,"Overdue "&amp;(Settings!$B$6-J84)&amp;" days",IF(J84-Settings!$B$6&lt;=Settings!$B$8,"Due in "&amp;(J84-Settings!$B$6)&amp;" days","On probation"))))))</f>
        <v/>
      </c>
      <c r="M84" s="21"/>
      <c r="N84" s="30"/>
      <c r="O84" s="27"/>
      <c r="P84" s="21"/>
      <c r="Q84" s="27"/>
      <c r="R84" s="27"/>
      <c r="S84" s="27"/>
      <c r="T84" s="27"/>
      <c r="U84" s="27"/>
      <c r="V84" s="27"/>
      <c r="W84" s="28" t="str">
        <f aca="false">IF(A84="","",'Onboarding Checklist'!W84)</f>
        <v/>
      </c>
      <c r="X84" s="29" t="str">
        <f aca="false">IF(A84="","",'Onboarding Checklist'!V84)</f>
        <v/>
      </c>
      <c r="Y84" s="30"/>
      <c r="Z84" s="31" t="str">
        <f aca="false">IF(A84="","",IF(AND(Y84&lt;&gt;"",Y84&lt;=Settings!$B$6),"Exited","Active"))</f>
        <v/>
      </c>
    </row>
    <row r="85" customFormat="false" ht="15" hidden="false" customHeight="true" outlineLevel="0" collapsed="false">
      <c r="A85" s="21"/>
      <c r="B85" s="21"/>
      <c r="C85" s="21"/>
      <c r="D85" s="21"/>
      <c r="E85" s="21"/>
      <c r="F85" s="21"/>
      <c r="G85" s="30"/>
      <c r="H85" s="21"/>
      <c r="I85" s="21"/>
      <c r="J85" s="26" t="str">
        <f aca="false">IF(OR(G85="",N(H85)=0),"",EDATE(G85,H85+N(I85)))</f>
        <v/>
      </c>
      <c r="K85" s="30"/>
      <c r="L85" s="17" t="str">
        <f aca="false">IF(A85="","",IF(Y85&lt;&gt;"","Left",IF(K85&lt;&gt;"","Confirmed",IF(J85="","No probation",IF(J85&lt;Settings!$B$6,"Overdue "&amp;(Settings!$B$6-J85)&amp;" days",IF(J85-Settings!$B$6&lt;=Settings!$B$8,"Due in "&amp;(J85-Settings!$B$6)&amp;" days","On probation"))))))</f>
        <v/>
      </c>
      <c r="M85" s="21"/>
      <c r="N85" s="30"/>
      <c r="O85" s="27"/>
      <c r="P85" s="21"/>
      <c r="Q85" s="27"/>
      <c r="R85" s="27"/>
      <c r="S85" s="27"/>
      <c r="T85" s="27"/>
      <c r="U85" s="27"/>
      <c r="V85" s="27"/>
      <c r="W85" s="28" t="str">
        <f aca="false">IF(A85="","",'Onboarding Checklist'!W85)</f>
        <v/>
      </c>
      <c r="X85" s="29" t="str">
        <f aca="false">IF(A85="","",'Onboarding Checklist'!V85)</f>
        <v/>
      </c>
      <c r="Y85" s="30"/>
      <c r="Z85" s="31" t="str">
        <f aca="false">IF(A85="","",IF(AND(Y85&lt;&gt;"",Y85&lt;=Settings!$B$6),"Exited","Active"))</f>
        <v/>
      </c>
    </row>
    <row r="86" customFormat="false" ht="15" hidden="false" customHeight="true" outlineLevel="0" collapsed="false">
      <c r="A86" s="21"/>
      <c r="B86" s="21"/>
      <c r="C86" s="21"/>
      <c r="D86" s="21"/>
      <c r="E86" s="21"/>
      <c r="F86" s="21"/>
      <c r="G86" s="30"/>
      <c r="H86" s="21"/>
      <c r="I86" s="21"/>
      <c r="J86" s="26" t="str">
        <f aca="false">IF(OR(G86="",N(H86)=0),"",EDATE(G86,H86+N(I86)))</f>
        <v/>
      </c>
      <c r="K86" s="30"/>
      <c r="L86" s="17" t="str">
        <f aca="false">IF(A86="","",IF(Y86&lt;&gt;"","Left",IF(K86&lt;&gt;"","Confirmed",IF(J86="","No probation",IF(J86&lt;Settings!$B$6,"Overdue "&amp;(Settings!$B$6-J86)&amp;" days",IF(J86-Settings!$B$6&lt;=Settings!$B$8,"Due in "&amp;(J86-Settings!$B$6)&amp;" days","On probation"))))))</f>
        <v/>
      </c>
      <c r="M86" s="21"/>
      <c r="N86" s="30"/>
      <c r="O86" s="27"/>
      <c r="P86" s="21"/>
      <c r="Q86" s="27"/>
      <c r="R86" s="27"/>
      <c r="S86" s="27"/>
      <c r="T86" s="27"/>
      <c r="U86" s="27"/>
      <c r="V86" s="27"/>
      <c r="W86" s="28" t="str">
        <f aca="false">IF(A86="","",'Onboarding Checklist'!W86)</f>
        <v/>
      </c>
      <c r="X86" s="29" t="str">
        <f aca="false">IF(A86="","",'Onboarding Checklist'!V86)</f>
        <v/>
      </c>
      <c r="Y86" s="30"/>
      <c r="Z86" s="31" t="str">
        <f aca="false">IF(A86="","",IF(AND(Y86&lt;&gt;"",Y86&lt;=Settings!$B$6),"Exited","Active"))</f>
        <v/>
      </c>
    </row>
    <row r="87" customFormat="false" ht="15" hidden="false" customHeight="true" outlineLevel="0" collapsed="false">
      <c r="A87" s="21"/>
      <c r="B87" s="21"/>
      <c r="C87" s="21"/>
      <c r="D87" s="21"/>
      <c r="E87" s="21"/>
      <c r="F87" s="21"/>
      <c r="G87" s="30"/>
      <c r="H87" s="21"/>
      <c r="I87" s="21"/>
      <c r="J87" s="26" t="str">
        <f aca="false">IF(OR(G87="",N(H87)=0),"",EDATE(G87,H87+N(I87)))</f>
        <v/>
      </c>
      <c r="K87" s="30"/>
      <c r="L87" s="17" t="str">
        <f aca="false">IF(A87="","",IF(Y87&lt;&gt;"","Left",IF(K87&lt;&gt;"","Confirmed",IF(J87="","No probation",IF(J87&lt;Settings!$B$6,"Overdue "&amp;(Settings!$B$6-J87)&amp;" days",IF(J87-Settings!$B$6&lt;=Settings!$B$8,"Due in "&amp;(J87-Settings!$B$6)&amp;" days","On probation"))))))</f>
        <v/>
      </c>
      <c r="M87" s="21"/>
      <c r="N87" s="30"/>
      <c r="O87" s="27"/>
      <c r="P87" s="21"/>
      <c r="Q87" s="27"/>
      <c r="R87" s="27"/>
      <c r="S87" s="27"/>
      <c r="T87" s="27"/>
      <c r="U87" s="27"/>
      <c r="V87" s="27"/>
      <c r="W87" s="28" t="str">
        <f aca="false">IF(A87="","",'Onboarding Checklist'!W87)</f>
        <v/>
      </c>
      <c r="X87" s="29" t="str">
        <f aca="false">IF(A87="","",'Onboarding Checklist'!V87)</f>
        <v/>
      </c>
      <c r="Y87" s="30"/>
      <c r="Z87" s="31" t="str">
        <f aca="false">IF(A87="","",IF(AND(Y87&lt;&gt;"",Y87&lt;=Settings!$B$6),"Exited","Active"))</f>
        <v/>
      </c>
    </row>
    <row r="88" customFormat="false" ht="15" hidden="false" customHeight="true" outlineLevel="0" collapsed="false">
      <c r="A88" s="21"/>
      <c r="B88" s="21"/>
      <c r="C88" s="21"/>
      <c r="D88" s="21"/>
      <c r="E88" s="21"/>
      <c r="F88" s="21"/>
      <c r="G88" s="30"/>
      <c r="H88" s="21"/>
      <c r="I88" s="21"/>
      <c r="J88" s="26" t="str">
        <f aca="false">IF(OR(G88="",N(H88)=0),"",EDATE(G88,H88+N(I88)))</f>
        <v/>
      </c>
      <c r="K88" s="30"/>
      <c r="L88" s="17" t="str">
        <f aca="false">IF(A88="","",IF(Y88&lt;&gt;"","Left",IF(K88&lt;&gt;"","Confirmed",IF(J88="","No probation",IF(J88&lt;Settings!$B$6,"Overdue "&amp;(Settings!$B$6-J88)&amp;" days",IF(J88-Settings!$B$6&lt;=Settings!$B$8,"Due in "&amp;(J88-Settings!$B$6)&amp;" days","On probation"))))))</f>
        <v/>
      </c>
      <c r="M88" s="21"/>
      <c r="N88" s="30"/>
      <c r="O88" s="27"/>
      <c r="P88" s="21"/>
      <c r="Q88" s="27"/>
      <c r="R88" s="27"/>
      <c r="S88" s="27"/>
      <c r="T88" s="27"/>
      <c r="U88" s="27"/>
      <c r="V88" s="27"/>
      <c r="W88" s="28" t="str">
        <f aca="false">IF(A88="","",'Onboarding Checklist'!W88)</f>
        <v/>
      </c>
      <c r="X88" s="29" t="str">
        <f aca="false">IF(A88="","",'Onboarding Checklist'!V88)</f>
        <v/>
      </c>
      <c r="Y88" s="30"/>
      <c r="Z88" s="31" t="str">
        <f aca="false">IF(A88="","",IF(AND(Y88&lt;&gt;"",Y88&lt;=Settings!$B$6),"Exited","Active"))</f>
        <v/>
      </c>
    </row>
    <row r="89" customFormat="false" ht="15" hidden="false" customHeight="true" outlineLevel="0" collapsed="false">
      <c r="A89" s="21"/>
      <c r="B89" s="21"/>
      <c r="C89" s="21"/>
      <c r="D89" s="21"/>
      <c r="E89" s="21"/>
      <c r="F89" s="21"/>
      <c r="G89" s="30"/>
      <c r="H89" s="21"/>
      <c r="I89" s="21"/>
      <c r="J89" s="26" t="str">
        <f aca="false">IF(OR(G89="",N(H89)=0),"",EDATE(G89,H89+N(I89)))</f>
        <v/>
      </c>
      <c r="K89" s="30"/>
      <c r="L89" s="17" t="str">
        <f aca="false">IF(A89="","",IF(Y89&lt;&gt;"","Left",IF(K89&lt;&gt;"","Confirmed",IF(J89="","No probation",IF(J89&lt;Settings!$B$6,"Overdue "&amp;(Settings!$B$6-J89)&amp;" days",IF(J89-Settings!$B$6&lt;=Settings!$B$8,"Due in "&amp;(J89-Settings!$B$6)&amp;" days","On probation"))))))</f>
        <v/>
      </c>
      <c r="M89" s="21"/>
      <c r="N89" s="30"/>
      <c r="O89" s="27"/>
      <c r="P89" s="21"/>
      <c r="Q89" s="27"/>
      <c r="R89" s="27"/>
      <c r="S89" s="27"/>
      <c r="T89" s="27"/>
      <c r="U89" s="27"/>
      <c r="V89" s="27"/>
      <c r="W89" s="28" t="str">
        <f aca="false">IF(A89="","",'Onboarding Checklist'!W89)</f>
        <v/>
      </c>
      <c r="X89" s="29" t="str">
        <f aca="false">IF(A89="","",'Onboarding Checklist'!V89)</f>
        <v/>
      </c>
      <c r="Y89" s="30"/>
      <c r="Z89" s="31" t="str">
        <f aca="false">IF(A89="","",IF(AND(Y89&lt;&gt;"",Y89&lt;=Settings!$B$6),"Exited","Active"))</f>
        <v/>
      </c>
    </row>
    <row r="90" customFormat="false" ht="15" hidden="false" customHeight="true" outlineLevel="0" collapsed="false">
      <c r="A90" s="21"/>
      <c r="B90" s="21"/>
      <c r="C90" s="21"/>
      <c r="D90" s="21"/>
      <c r="E90" s="21"/>
      <c r="F90" s="21"/>
      <c r="G90" s="30"/>
      <c r="H90" s="21"/>
      <c r="I90" s="21"/>
      <c r="J90" s="26" t="str">
        <f aca="false">IF(OR(G90="",N(H90)=0),"",EDATE(G90,H90+N(I90)))</f>
        <v/>
      </c>
      <c r="K90" s="30"/>
      <c r="L90" s="17" t="str">
        <f aca="false">IF(A90="","",IF(Y90&lt;&gt;"","Left",IF(K90&lt;&gt;"","Confirmed",IF(J90="","No probation",IF(J90&lt;Settings!$B$6,"Overdue "&amp;(Settings!$B$6-J90)&amp;" days",IF(J90-Settings!$B$6&lt;=Settings!$B$8,"Due in "&amp;(J90-Settings!$B$6)&amp;" days","On probation"))))))</f>
        <v/>
      </c>
      <c r="M90" s="21"/>
      <c r="N90" s="30"/>
      <c r="O90" s="27"/>
      <c r="P90" s="21"/>
      <c r="Q90" s="27"/>
      <c r="R90" s="27"/>
      <c r="S90" s="27"/>
      <c r="T90" s="27"/>
      <c r="U90" s="27"/>
      <c r="V90" s="27"/>
      <c r="W90" s="28" t="str">
        <f aca="false">IF(A90="","",'Onboarding Checklist'!W90)</f>
        <v/>
      </c>
      <c r="X90" s="29" t="str">
        <f aca="false">IF(A90="","",'Onboarding Checklist'!V90)</f>
        <v/>
      </c>
      <c r="Y90" s="30"/>
      <c r="Z90" s="31" t="str">
        <f aca="false">IF(A90="","",IF(AND(Y90&lt;&gt;"",Y90&lt;=Settings!$B$6),"Exited","Active"))</f>
        <v/>
      </c>
    </row>
    <row r="91" customFormat="false" ht="15" hidden="false" customHeight="true" outlineLevel="0" collapsed="false">
      <c r="A91" s="21"/>
      <c r="B91" s="21"/>
      <c r="C91" s="21"/>
      <c r="D91" s="21"/>
      <c r="E91" s="21"/>
      <c r="F91" s="21"/>
      <c r="G91" s="30"/>
      <c r="H91" s="21"/>
      <c r="I91" s="21"/>
      <c r="J91" s="26" t="str">
        <f aca="false">IF(OR(G91="",N(H91)=0),"",EDATE(G91,H91+N(I91)))</f>
        <v/>
      </c>
      <c r="K91" s="30"/>
      <c r="L91" s="17" t="str">
        <f aca="false">IF(A91="","",IF(Y91&lt;&gt;"","Left",IF(K91&lt;&gt;"","Confirmed",IF(J91="","No probation",IF(J91&lt;Settings!$B$6,"Overdue "&amp;(Settings!$B$6-J91)&amp;" days",IF(J91-Settings!$B$6&lt;=Settings!$B$8,"Due in "&amp;(J91-Settings!$B$6)&amp;" days","On probation"))))))</f>
        <v/>
      </c>
      <c r="M91" s="21"/>
      <c r="N91" s="30"/>
      <c r="O91" s="27"/>
      <c r="P91" s="21"/>
      <c r="Q91" s="27"/>
      <c r="R91" s="27"/>
      <c r="S91" s="27"/>
      <c r="T91" s="27"/>
      <c r="U91" s="27"/>
      <c r="V91" s="27"/>
      <c r="W91" s="28" t="str">
        <f aca="false">IF(A91="","",'Onboarding Checklist'!W91)</f>
        <v/>
      </c>
      <c r="X91" s="29" t="str">
        <f aca="false">IF(A91="","",'Onboarding Checklist'!V91)</f>
        <v/>
      </c>
      <c r="Y91" s="30"/>
      <c r="Z91" s="31" t="str">
        <f aca="false">IF(A91="","",IF(AND(Y91&lt;&gt;"",Y91&lt;=Settings!$B$6),"Exited","Active"))</f>
        <v/>
      </c>
    </row>
    <row r="92" customFormat="false" ht="15" hidden="false" customHeight="true" outlineLevel="0" collapsed="false">
      <c r="A92" s="21"/>
      <c r="B92" s="21"/>
      <c r="C92" s="21"/>
      <c r="D92" s="21"/>
      <c r="E92" s="21"/>
      <c r="F92" s="21"/>
      <c r="G92" s="30"/>
      <c r="H92" s="21"/>
      <c r="I92" s="21"/>
      <c r="J92" s="26" t="str">
        <f aca="false">IF(OR(G92="",N(H92)=0),"",EDATE(G92,H92+N(I92)))</f>
        <v/>
      </c>
      <c r="K92" s="30"/>
      <c r="L92" s="17" t="str">
        <f aca="false">IF(A92="","",IF(Y92&lt;&gt;"","Left",IF(K92&lt;&gt;"","Confirmed",IF(J92="","No probation",IF(J92&lt;Settings!$B$6,"Overdue "&amp;(Settings!$B$6-J92)&amp;" days",IF(J92-Settings!$B$6&lt;=Settings!$B$8,"Due in "&amp;(J92-Settings!$B$6)&amp;" days","On probation"))))))</f>
        <v/>
      </c>
      <c r="M92" s="21"/>
      <c r="N92" s="30"/>
      <c r="O92" s="27"/>
      <c r="P92" s="21"/>
      <c r="Q92" s="27"/>
      <c r="R92" s="27"/>
      <c r="S92" s="27"/>
      <c r="T92" s="27"/>
      <c r="U92" s="27"/>
      <c r="V92" s="27"/>
      <c r="W92" s="28" t="str">
        <f aca="false">IF(A92="","",'Onboarding Checklist'!W92)</f>
        <v/>
      </c>
      <c r="X92" s="29" t="str">
        <f aca="false">IF(A92="","",'Onboarding Checklist'!V92)</f>
        <v/>
      </c>
      <c r="Y92" s="30"/>
      <c r="Z92" s="31" t="str">
        <f aca="false">IF(A92="","",IF(AND(Y92&lt;&gt;"",Y92&lt;=Settings!$B$6),"Exited","Active"))</f>
        <v/>
      </c>
    </row>
    <row r="93" customFormat="false" ht="15" hidden="false" customHeight="true" outlineLevel="0" collapsed="false">
      <c r="A93" s="21"/>
      <c r="B93" s="21"/>
      <c r="C93" s="21"/>
      <c r="D93" s="21"/>
      <c r="E93" s="21"/>
      <c r="F93" s="21"/>
      <c r="G93" s="30"/>
      <c r="H93" s="21"/>
      <c r="I93" s="21"/>
      <c r="J93" s="26" t="str">
        <f aca="false">IF(OR(G93="",N(H93)=0),"",EDATE(G93,H93+N(I93)))</f>
        <v/>
      </c>
      <c r="K93" s="30"/>
      <c r="L93" s="17" t="str">
        <f aca="false">IF(A93="","",IF(Y93&lt;&gt;"","Left",IF(K93&lt;&gt;"","Confirmed",IF(J93="","No probation",IF(J93&lt;Settings!$B$6,"Overdue "&amp;(Settings!$B$6-J93)&amp;" days",IF(J93-Settings!$B$6&lt;=Settings!$B$8,"Due in "&amp;(J93-Settings!$B$6)&amp;" days","On probation"))))))</f>
        <v/>
      </c>
      <c r="M93" s="21"/>
      <c r="N93" s="30"/>
      <c r="O93" s="27"/>
      <c r="P93" s="21"/>
      <c r="Q93" s="27"/>
      <c r="R93" s="27"/>
      <c r="S93" s="27"/>
      <c r="T93" s="27"/>
      <c r="U93" s="27"/>
      <c r="V93" s="27"/>
      <c r="W93" s="28" t="str">
        <f aca="false">IF(A93="","",'Onboarding Checklist'!W93)</f>
        <v/>
      </c>
      <c r="X93" s="29" t="str">
        <f aca="false">IF(A93="","",'Onboarding Checklist'!V93)</f>
        <v/>
      </c>
      <c r="Y93" s="30"/>
      <c r="Z93" s="31" t="str">
        <f aca="false">IF(A93="","",IF(AND(Y93&lt;&gt;"",Y93&lt;=Settings!$B$6),"Exited","Active"))</f>
        <v/>
      </c>
    </row>
    <row r="94" customFormat="false" ht="15" hidden="false" customHeight="true" outlineLevel="0" collapsed="false">
      <c r="A94" s="21"/>
      <c r="B94" s="21"/>
      <c r="C94" s="21"/>
      <c r="D94" s="21"/>
      <c r="E94" s="21"/>
      <c r="F94" s="21"/>
      <c r="G94" s="30"/>
      <c r="H94" s="21"/>
      <c r="I94" s="21"/>
      <c r="J94" s="26" t="str">
        <f aca="false">IF(OR(G94="",N(H94)=0),"",EDATE(G94,H94+N(I94)))</f>
        <v/>
      </c>
      <c r="K94" s="30"/>
      <c r="L94" s="17" t="str">
        <f aca="false">IF(A94="","",IF(Y94&lt;&gt;"","Left",IF(K94&lt;&gt;"","Confirmed",IF(J94="","No probation",IF(J94&lt;Settings!$B$6,"Overdue "&amp;(Settings!$B$6-J94)&amp;" days",IF(J94-Settings!$B$6&lt;=Settings!$B$8,"Due in "&amp;(J94-Settings!$B$6)&amp;" days","On probation"))))))</f>
        <v/>
      </c>
      <c r="M94" s="21"/>
      <c r="N94" s="30"/>
      <c r="O94" s="27"/>
      <c r="P94" s="21"/>
      <c r="Q94" s="27"/>
      <c r="R94" s="27"/>
      <c r="S94" s="27"/>
      <c r="T94" s="27"/>
      <c r="U94" s="27"/>
      <c r="V94" s="27"/>
      <c r="W94" s="28" t="str">
        <f aca="false">IF(A94="","",'Onboarding Checklist'!W94)</f>
        <v/>
      </c>
      <c r="X94" s="29" t="str">
        <f aca="false">IF(A94="","",'Onboarding Checklist'!V94)</f>
        <v/>
      </c>
      <c r="Y94" s="30"/>
      <c r="Z94" s="31" t="str">
        <f aca="false">IF(A94="","",IF(AND(Y94&lt;&gt;"",Y94&lt;=Settings!$B$6),"Exited","Active"))</f>
        <v/>
      </c>
    </row>
    <row r="95" customFormat="false" ht="15" hidden="false" customHeight="true" outlineLevel="0" collapsed="false">
      <c r="A95" s="21"/>
      <c r="B95" s="21"/>
      <c r="C95" s="21"/>
      <c r="D95" s="21"/>
      <c r="E95" s="21"/>
      <c r="F95" s="21"/>
      <c r="G95" s="30"/>
      <c r="H95" s="21"/>
      <c r="I95" s="21"/>
      <c r="J95" s="26" t="str">
        <f aca="false">IF(OR(G95="",N(H95)=0),"",EDATE(G95,H95+N(I95)))</f>
        <v/>
      </c>
      <c r="K95" s="30"/>
      <c r="L95" s="17" t="str">
        <f aca="false">IF(A95="","",IF(Y95&lt;&gt;"","Left",IF(K95&lt;&gt;"","Confirmed",IF(J95="","No probation",IF(J95&lt;Settings!$B$6,"Overdue "&amp;(Settings!$B$6-J95)&amp;" days",IF(J95-Settings!$B$6&lt;=Settings!$B$8,"Due in "&amp;(J95-Settings!$B$6)&amp;" days","On probation"))))))</f>
        <v/>
      </c>
      <c r="M95" s="21"/>
      <c r="N95" s="30"/>
      <c r="O95" s="27"/>
      <c r="P95" s="21"/>
      <c r="Q95" s="27"/>
      <c r="R95" s="27"/>
      <c r="S95" s="27"/>
      <c r="T95" s="27"/>
      <c r="U95" s="27"/>
      <c r="V95" s="27"/>
      <c r="W95" s="28" t="str">
        <f aca="false">IF(A95="","",'Onboarding Checklist'!W95)</f>
        <v/>
      </c>
      <c r="X95" s="29" t="str">
        <f aca="false">IF(A95="","",'Onboarding Checklist'!V95)</f>
        <v/>
      </c>
      <c r="Y95" s="30"/>
      <c r="Z95" s="31" t="str">
        <f aca="false">IF(A95="","",IF(AND(Y95&lt;&gt;"",Y95&lt;=Settings!$B$6),"Exited","Active"))</f>
        <v/>
      </c>
    </row>
    <row r="96" customFormat="false" ht="15" hidden="false" customHeight="true" outlineLevel="0" collapsed="false">
      <c r="A96" s="21"/>
      <c r="B96" s="21"/>
      <c r="C96" s="21"/>
      <c r="D96" s="21"/>
      <c r="E96" s="21"/>
      <c r="F96" s="21"/>
      <c r="G96" s="30"/>
      <c r="H96" s="21"/>
      <c r="I96" s="21"/>
      <c r="J96" s="26" t="str">
        <f aca="false">IF(OR(G96="",N(H96)=0),"",EDATE(G96,H96+N(I96)))</f>
        <v/>
      </c>
      <c r="K96" s="30"/>
      <c r="L96" s="17" t="str">
        <f aca="false">IF(A96="","",IF(Y96&lt;&gt;"","Left",IF(K96&lt;&gt;"","Confirmed",IF(J96="","No probation",IF(J96&lt;Settings!$B$6,"Overdue "&amp;(Settings!$B$6-J96)&amp;" days",IF(J96-Settings!$B$6&lt;=Settings!$B$8,"Due in "&amp;(J96-Settings!$B$6)&amp;" days","On probation"))))))</f>
        <v/>
      </c>
      <c r="M96" s="21"/>
      <c r="N96" s="30"/>
      <c r="O96" s="27"/>
      <c r="P96" s="21"/>
      <c r="Q96" s="27"/>
      <c r="R96" s="27"/>
      <c r="S96" s="27"/>
      <c r="T96" s="27"/>
      <c r="U96" s="27"/>
      <c r="V96" s="27"/>
      <c r="W96" s="28" t="str">
        <f aca="false">IF(A96="","",'Onboarding Checklist'!W96)</f>
        <v/>
      </c>
      <c r="X96" s="29" t="str">
        <f aca="false">IF(A96="","",'Onboarding Checklist'!V96)</f>
        <v/>
      </c>
      <c r="Y96" s="30"/>
      <c r="Z96" s="31" t="str">
        <f aca="false">IF(A96="","",IF(AND(Y96&lt;&gt;"",Y96&lt;=Settings!$B$6),"Exited","Active"))</f>
        <v/>
      </c>
    </row>
    <row r="97" customFormat="false" ht="15" hidden="false" customHeight="true" outlineLevel="0" collapsed="false">
      <c r="A97" s="21"/>
      <c r="B97" s="21"/>
      <c r="C97" s="21"/>
      <c r="D97" s="21"/>
      <c r="E97" s="21"/>
      <c r="F97" s="21"/>
      <c r="G97" s="30"/>
      <c r="H97" s="21"/>
      <c r="I97" s="21"/>
      <c r="J97" s="26" t="str">
        <f aca="false">IF(OR(G97="",N(H97)=0),"",EDATE(G97,H97+N(I97)))</f>
        <v/>
      </c>
      <c r="K97" s="30"/>
      <c r="L97" s="17" t="str">
        <f aca="false">IF(A97="","",IF(Y97&lt;&gt;"","Left",IF(K97&lt;&gt;"","Confirmed",IF(J97="","No probation",IF(J97&lt;Settings!$B$6,"Overdue "&amp;(Settings!$B$6-J97)&amp;" days",IF(J97-Settings!$B$6&lt;=Settings!$B$8,"Due in "&amp;(J97-Settings!$B$6)&amp;" days","On probation"))))))</f>
        <v/>
      </c>
      <c r="M97" s="21"/>
      <c r="N97" s="30"/>
      <c r="O97" s="27"/>
      <c r="P97" s="21"/>
      <c r="Q97" s="27"/>
      <c r="R97" s="27"/>
      <c r="S97" s="27"/>
      <c r="T97" s="27"/>
      <c r="U97" s="27"/>
      <c r="V97" s="27"/>
      <c r="W97" s="28" t="str">
        <f aca="false">IF(A97="","",'Onboarding Checklist'!W97)</f>
        <v/>
      </c>
      <c r="X97" s="29" t="str">
        <f aca="false">IF(A97="","",'Onboarding Checklist'!V97)</f>
        <v/>
      </c>
      <c r="Y97" s="30"/>
      <c r="Z97" s="31" t="str">
        <f aca="false">IF(A97="","",IF(AND(Y97&lt;&gt;"",Y97&lt;=Settings!$B$6),"Exited","Active"))</f>
        <v/>
      </c>
    </row>
    <row r="98" customFormat="false" ht="15" hidden="false" customHeight="true" outlineLevel="0" collapsed="false">
      <c r="A98" s="21"/>
      <c r="B98" s="21"/>
      <c r="C98" s="21"/>
      <c r="D98" s="21"/>
      <c r="E98" s="21"/>
      <c r="F98" s="21"/>
      <c r="G98" s="30"/>
      <c r="H98" s="21"/>
      <c r="I98" s="21"/>
      <c r="J98" s="26" t="str">
        <f aca="false">IF(OR(G98="",N(H98)=0),"",EDATE(G98,H98+N(I98)))</f>
        <v/>
      </c>
      <c r="K98" s="30"/>
      <c r="L98" s="17" t="str">
        <f aca="false">IF(A98="","",IF(Y98&lt;&gt;"","Left",IF(K98&lt;&gt;"","Confirmed",IF(J98="","No probation",IF(J98&lt;Settings!$B$6,"Overdue "&amp;(Settings!$B$6-J98)&amp;" days",IF(J98-Settings!$B$6&lt;=Settings!$B$8,"Due in "&amp;(J98-Settings!$B$6)&amp;" days","On probation"))))))</f>
        <v/>
      </c>
      <c r="M98" s="21"/>
      <c r="N98" s="30"/>
      <c r="O98" s="27"/>
      <c r="P98" s="21"/>
      <c r="Q98" s="27"/>
      <c r="R98" s="27"/>
      <c r="S98" s="27"/>
      <c r="T98" s="27"/>
      <c r="U98" s="27"/>
      <c r="V98" s="27"/>
      <c r="W98" s="28" t="str">
        <f aca="false">IF(A98="","",'Onboarding Checklist'!W98)</f>
        <v/>
      </c>
      <c r="X98" s="29" t="str">
        <f aca="false">IF(A98="","",'Onboarding Checklist'!V98)</f>
        <v/>
      </c>
      <c r="Y98" s="30"/>
      <c r="Z98" s="31" t="str">
        <f aca="false">IF(A98="","",IF(AND(Y98&lt;&gt;"",Y98&lt;=Settings!$B$6),"Exited","Active"))</f>
        <v/>
      </c>
    </row>
    <row r="99" customFormat="false" ht="15" hidden="false" customHeight="true" outlineLevel="0" collapsed="false">
      <c r="A99" s="21"/>
      <c r="B99" s="21"/>
      <c r="C99" s="21"/>
      <c r="D99" s="21"/>
      <c r="E99" s="21"/>
      <c r="F99" s="21"/>
      <c r="G99" s="30"/>
      <c r="H99" s="21"/>
      <c r="I99" s="21"/>
      <c r="J99" s="26" t="str">
        <f aca="false">IF(OR(G99="",N(H99)=0),"",EDATE(G99,H99+N(I99)))</f>
        <v/>
      </c>
      <c r="K99" s="30"/>
      <c r="L99" s="17" t="str">
        <f aca="false">IF(A99="","",IF(Y99&lt;&gt;"","Left",IF(K99&lt;&gt;"","Confirmed",IF(J99="","No probation",IF(J99&lt;Settings!$B$6,"Overdue "&amp;(Settings!$B$6-J99)&amp;" days",IF(J99-Settings!$B$6&lt;=Settings!$B$8,"Due in "&amp;(J99-Settings!$B$6)&amp;" days","On probation"))))))</f>
        <v/>
      </c>
      <c r="M99" s="21"/>
      <c r="N99" s="30"/>
      <c r="O99" s="27"/>
      <c r="P99" s="21"/>
      <c r="Q99" s="27"/>
      <c r="R99" s="27"/>
      <c r="S99" s="27"/>
      <c r="T99" s="27"/>
      <c r="U99" s="27"/>
      <c r="V99" s="27"/>
      <c r="W99" s="28" t="str">
        <f aca="false">IF(A99="","",'Onboarding Checklist'!W99)</f>
        <v/>
      </c>
      <c r="X99" s="29" t="str">
        <f aca="false">IF(A99="","",'Onboarding Checklist'!V99)</f>
        <v/>
      </c>
      <c r="Y99" s="30"/>
      <c r="Z99" s="31" t="str">
        <f aca="false">IF(A99="","",IF(AND(Y99&lt;&gt;"",Y99&lt;=Settings!$B$6),"Exited","Active"))</f>
        <v/>
      </c>
    </row>
    <row r="100" customFormat="false" ht="15" hidden="false" customHeight="true" outlineLevel="0" collapsed="false">
      <c r="A100" s="21"/>
      <c r="B100" s="21"/>
      <c r="C100" s="21"/>
      <c r="D100" s="21"/>
      <c r="E100" s="21"/>
      <c r="F100" s="21"/>
      <c r="G100" s="30"/>
      <c r="H100" s="21"/>
      <c r="I100" s="21"/>
      <c r="J100" s="26" t="str">
        <f aca="false">IF(OR(G100="",N(H100)=0),"",EDATE(G100,H100+N(I100)))</f>
        <v/>
      </c>
      <c r="K100" s="30"/>
      <c r="L100" s="17" t="str">
        <f aca="false">IF(A100="","",IF(Y100&lt;&gt;"","Left",IF(K100&lt;&gt;"","Confirmed",IF(J100="","No probation",IF(J100&lt;Settings!$B$6,"Overdue "&amp;(Settings!$B$6-J100)&amp;" days",IF(J100-Settings!$B$6&lt;=Settings!$B$8,"Due in "&amp;(J100-Settings!$B$6)&amp;" days","On probation"))))))</f>
        <v/>
      </c>
      <c r="M100" s="21"/>
      <c r="N100" s="30"/>
      <c r="O100" s="27"/>
      <c r="P100" s="21"/>
      <c r="Q100" s="27"/>
      <c r="R100" s="27"/>
      <c r="S100" s="27"/>
      <c r="T100" s="27"/>
      <c r="U100" s="27"/>
      <c r="V100" s="27"/>
      <c r="W100" s="28" t="str">
        <f aca="false">IF(A100="","",'Onboarding Checklist'!W100)</f>
        <v/>
      </c>
      <c r="X100" s="29" t="str">
        <f aca="false">IF(A100="","",'Onboarding Checklist'!V100)</f>
        <v/>
      </c>
      <c r="Y100" s="30"/>
      <c r="Z100" s="31" t="str">
        <f aca="false">IF(A100="","",IF(AND(Y100&lt;&gt;"",Y100&lt;=Settings!$B$6),"Exited","Active"))</f>
        <v/>
      </c>
    </row>
    <row r="101" customFormat="false" ht="15" hidden="false" customHeight="true" outlineLevel="0" collapsed="false">
      <c r="A101" s="21"/>
      <c r="B101" s="21"/>
      <c r="C101" s="21"/>
      <c r="D101" s="21"/>
      <c r="E101" s="21"/>
      <c r="F101" s="21"/>
      <c r="G101" s="30"/>
      <c r="H101" s="21"/>
      <c r="I101" s="21"/>
      <c r="J101" s="26" t="str">
        <f aca="false">IF(OR(G101="",N(H101)=0),"",EDATE(G101,H101+N(I101)))</f>
        <v/>
      </c>
      <c r="K101" s="30"/>
      <c r="L101" s="17" t="str">
        <f aca="false">IF(A101="","",IF(Y101&lt;&gt;"","Left",IF(K101&lt;&gt;"","Confirmed",IF(J101="","No probation",IF(J101&lt;Settings!$B$6,"Overdue "&amp;(Settings!$B$6-J101)&amp;" days",IF(J101-Settings!$B$6&lt;=Settings!$B$8,"Due in "&amp;(J101-Settings!$B$6)&amp;" days","On probation"))))))</f>
        <v/>
      </c>
      <c r="M101" s="21"/>
      <c r="N101" s="30"/>
      <c r="O101" s="27"/>
      <c r="P101" s="21"/>
      <c r="Q101" s="27"/>
      <c r="R101" s="27"/>
      <c r="S101" s="27"/>
      <c r="T101" s="27"/>
      <c r="U101" s="27"/>
      <c r="V101" s="27"/>
      <c r="W101" s="28" t="str">
        <f aca="false">IF(A101="","",'Onboarding Checklist'!W101)</f>
        <v/>
      </c>
      <c r="X101" s="29" t="str">
        <f aca="false">IF(A101="","",'Onboarding Checklist'!V101)</f>
        <v/>
      </c>
      <c r="Y101" s="30"/>
      <c r="Z101" s="31" t="str">
        <f aca="false">IF(A101="","",IF(AND(Y101&lt;&gt;"",Y101&lt;=Settings!$B$6),"Exited","Active"))</f>
        <v/>
      </c>
    </row>
    <row r="102" customFormat="false" ht="15" hidden="false" customHeight="true" outlineLevel="0" collapsed="false">
      <c r="A102" s="21"/>
      <c r="B102" s="21"/>
      <c r="C102" s="21"/>
      <c r="D102" s="21"/>
      <c r="E102" s="21"/>
      <c r="F102" s="21"/>
      <c r="G102" s="30"/>
      <c r="H102" s="21"/>
      <c r="I102" s="21"/>
      <c r="J102" s="26" t="str">
        <f aca="false">IF(OR(G102="",N(H102)=0),"",EDATE(G102,H102+N(I102)))</f>
        <v/>
      </c>
      <c r="K102" s="30"/>
      <c r="L102" s="17" t="str">
        <f aca="false">IF(A102="","",IF(Y102&lt;&gt;"","Left",IF(K102&lt;&gt;"","Confirmed",IF(J102="","No probation",IF(J102&lt;Settings!$B$6,"Overdue "&amp;(Settings!$B$6-J102)&amp;" days",IF(J102-Settings!$B$6&lt;=Settings!$B$8,"Due in "&amp;(J102-Settings!$B$6)&amp;" days","On probation"))))))</f>
        <v/>
      </c>
      <c r="M102" s="21"/>
      <c r="N102" s="30"/>
      <c r="O102" s="27"/>
      <c r="P102" s="21"/>
      <c r="Q102" s="27"/>
      <c r="R102" s="27"/>
      <c r="S102" s="27"/>
      <c r="T102" s="27"/>
      <c r="U102" s="27"/>
      <c r="V102" s="27"/>
      <c r="W102" s="28" t="str">
        <f aca="false">IF(A102="","",'Onboarding Checklist'!W102)</f>
        <v/>
      </c>
      <c r="X102" s="29" t="str">
        <f aca="false">IF(A102="","",'Onboarding Checklist'!V102)</f>
        <v/>
      </c>
      <c r="Y102" s="30"/>
      <c r="Z102" s="31" t="str">
        <f aca="false">IF(A102="","",IF(AND(Y102&lt;&gt;"",Y102&lt;=Settings!$B$6),"Exited","Active"))</f>
        <v/>
      </c>
    </row>
    <row r="103" customFormat="false" ht="15" hidden="false" customHeight="true" outlineLevel="0" collapsed="false">
      <c r="A103" s="21"/>
      <c r="B103" s="21"/>
      <c r="C103" s="21"/>
      <c r="D103" s="21"/>
      <c r="E103" s="21"/>
      <c r="F103" s="21"/>
      <c r="G103" s="30"/>
      <c r="H103" s="21"/>
      <c r="I103" s="21"/>
      <c r="J103" s="26" t="str">
        <f aca="false">IF(OR(G103="",N(H103)=0),"",EDATE(G103,H103+N(I103)))</f>
        <v/>
      </c>
      <c r="K103" s="30"/>
      <c r="L103" s="17" t="str">
        <f aca="false">IF(A103="","",IF(Y103&lt;&gt;"","Left",IF(K103&lt;&gt;"","Confirmed",IF(J103="","No probation",IF(J103&lt;Settings!$B$6,"Overdue "&amp;(Settings!$B$6-J103)&amp;" days",IF(J103-Settings!$B$6&lt;=Settings!$B$8,"Due in "&amp;(J103-Settings!$B$6)&amp;" days","On probation"))))))</f>
        <v/>
      </c>
      <c r="M103" s="21"/>
      <c r="N103" s="30"/>
      <c r="O103" s="27"/>
      <c r="P103" s="21"/>
      <c r="Q103" s="27"/>
      <c r="R103" s="27"/>
      <c r="S103" s="27"/>
      <c r="T103" s="27"/>
      <c r="U103" s="27"/>
      <c r="V103" s="27"/>
      <c r="W103" s="28" t="str">
        <f aca="false">IF(A103="","",'Onboarding Checklist'!W103)</f>
        <v/>
      </c>
      <c r="X103" s="29" t="str">
        <f aca="false">IF(A103="","",'Onboarding Checklist'!V103)</f>
        <v/>
      </c>
      <c r="Y103" s="30"/>
      <c r="Z103" s="31" t="str">
        <f aca="false">IF(A103="","",IF(AND(Y103&lt;&gt;"",Y103&lt;=Settings!$B$6),"Exited","Active"))</f>
        <v/>
      </c>
    </row>
    <row r="104" customFormat="false" ht="15" hidden="false" customHeight="true" outlineLevel="0" collapsed="false">
      <c r="A104" s="21"/>
      <c r="B104" s="21"/>
      <c r="C104" s="21"/>
      <c r="D104" s="21"/>
      <c r="E104" s="21"/>
      <c r="F104" s="21"/>
      <c r="G104" s="30"/>
      <c r="H104" s="21"/>
      <c r="I104" s="21"/>
      <c r="J104" s="26" t="str">
        <f aca="false">IF(OR(G104="",N(H104)=0),"",EDATE(G104,H104+N(I104)))</f>
        <v/>
      </c>
      <c r="K104" s="30"/>
      <c r="L104" s="17" t="str">
        <f aca="false">IF(A104="","",IF(Y104&lt;&gt;"","Left",IF(K104&lt;&gt;"","Confirmed",IF(J104="","No probation",IF(J104&lt;Settings!$B$6,"Overdue "&amp;(Settings!$B$6-J104)&amp;" days",IF(J104-Settings!$B$6&lt;=Settings!$B$8,"Due in "&amp;(J104-Settings!$B$6)&amp;" days","On probation"))))))</f>
        <v/>
      </c>
      <c r="M104" s="21"/>
      <c r="N104" s="30"/>
      <c r="O104" s="27"/>
      <c r="P104" s="21"/>
      <c r="Q104" s="27"/>
      <c r="R104" s="27"/>
      <c r="S104" s="27"/>
      <c r="T104" s="27"/>
      <c r="U104" s="27"/>
      <c r="V104" s="27"/>
      <c r="W104" s="28" t="str">
        <f aca="false">IF(A104="","",'Onboarding Checklist'!W104)</f>
        <v/>
      </c>
      <c r="X104" s="29" t="str">
        <f aca="false">IF(A104="","",'Onboarding Checklist'!V104)</f>
        <v/>
      </c>
      <c r="Y104" s="30"/>
      <c r="Z104" s="31" t="str">
        <f aca="false">IF(A104="","",IF(AND(Y104&lt;&gt;"",Y104&lt;=Settings!$B$6),"Exited","Active"))</f>
        <v/>
      </c>
    </row>
    <row r="105" customFormat="false" ht="15" hidden="false" customHeight="true" outlineLevel="0" collapsed="false">
      <c r="A105" s="21"/>
      <c r="B105" s="21"/>
      <c r="C105" s="21"/>
      <c r="D105" s="21"/>
      <c r="E105" s="21"/>
      <c r="F105" s="21"/>
      <c r="G105" s="30"/>
      <c r="H105" s="21"/>
      <c r="I105" s="21"/>
      <c r="J105" s="26" t="str">
        <f aca="false">IF(OR(G105="",N(H105)=0),"",EDATE(G105,H105+N(I105)))</f>
        <v/>
      </c>
      <c r="K105" s="30"/>
      <c r="L105" s="17" t="str">
        <f aca="false">IF(A105="","",IF(Y105&lt;&gt;"","Left",IF(K105&lt;&gt;"","Confirmed",IF(J105="","No probation",IF(J105&lt;Settings!$B$6,"Overdue "&amp;(Settings!$B$6-J105)&amp;" days",IF(J105-Settings!$B$6&lt;=Settings!$B$8,"Due in "&amp;(J105-Settings!$B$6)&amp;" days","On probation"))))))</f>
        <v/>
      </c>
      <c r="M105" s="21"/>
      <c r="N105" s="30"/>
      <c r="O105" s="27"/>
      <c r="P105" s="21"/>
      <c r="Q105" s="27"/>
      <c r="R105" s="27"/>
      <c r="S105" s="27"/>
      <c r="T105" s="27"/>
      <c r="U105" s="27"/>
      <c r="V105" s="27"/>
      <c r="W105" s="28" t="str">
        <f aca="false">IF(A105="","",'Onboarding Checklist'!W105)</f>
        <v/>
      </c>
      <c r="X105" s="29" t="str">
        <f aca="false">IF(A105="","",'Onboarding Checklist'!V105)</f>
        <v/>
      </c>
      <c r="Y105" s="30"/>
      <c r="Z105" s="31" t="str">
        <f aca="false">IF(A105="","",IF(AND(Y105&lt;&gt;"",Y105&lt;=Settings!$B$6),"Exited","Active"))</f>
        <v/>
      </c>
    </row>
    <row r="106" customFormat="false" ht="15" hidden="false" customHeight="true" outlineLevel="0" collapsed="false">
      <c r="A106" s="21"/>
      <c r="B106" s="21"/>
      <c r="C106" s="21"/>
      <c r="D106" s="21"/>
      <c r="E106" s="21"/>
      <c r="F106" s="21"/>
      <c r="G106" s="30"/>
      <c r="H106" s="21"/>
      <c r="I106" s="21"/>
      <c r="J106" s="26" t="str">
        <f aca="false">IF(OR(G106="",N(H106)=0),"",EDATE(G106,H106+N(I106)))</f>
        <v/>
      </c>
      <c r="K106" s="30"/>
      <c r="L106" s="17" t="str">
        <f aca="false">IF(A106="","",IF(Y106&lt;&gt;"","Left",IF(K106&lt;&gt;"","Confirmed",IF(J106="","No probation",IF(J106&lt;Settings!$B$6,"Overdue "&amp;(Settings!$B$6-J106)&amp;" days",IF(J106-Settings!$B$6&lt;=Settings!$B$8,"Due in "&amp;(J106-Settings!$B$6)&amp;" days","On probation"))))))</f>
        <v/>
      </c>
      <c r="M106" s="21"/>
      <c r="N106" s="30"/>
      <c r="O106" s="27"/>
      <c r="P106" s="21"/>
      <c r="Q106" s="27"/>
      <c r="R106" s="27"/>
      <c r="S106" s="27"/>
      <c r="T106" s="27"/>
      <c r="U106" s="27"/>
      <c r="V106" s="27"/>
      <c r="W106" s="28" t="str">
        <f aca="false">IF(A106="","",'Onboarding Checklist'!W106)</f>
        <v/>
      </c>
      <c r="X106" s="29" t="str">
        <f aca="false">IF(A106="","",'Onboarding Checklist'!V106)</f>
        <v/>
      </c>
      <c r="Y106" s="30"/>
      <c r="Z106" s="31" t="str">
        <f aca="false">IF(A106="","",IF(AND(Y106&lt;&gt;"",Y106&lt;=Settings!$B$6),"Exited","Active"))</f>
        <v/>
      </c>
    </row>
    <row r="107" customFormat="false" ht="15" hidden="false" customHeight="true" outlineLevel="0" collapsed="false">
      <c r="A107" s="21"/>
      <c r="B107" s="21"/>
      <c r="C107" s="21"/>
      <c r="D107" s="21"/>
      <c r="E107" s="21"/>
      <c r="F107" s="21"/>
      <c r="G107" s="30"/>
      <c r="H107" s="21"/>
      <c r="I107" s="21"/>
      <c r="J107" s="26" t="str">
        <f aca="false">IF(OR(G107="",N(H107)=0),"",EDATE(G107,H107+N(I107)))</f>
        <v/>
      </c>
      <c r="K107" s="30"/>
      <c r="L107" s="17" t="str">
        <f aca="false">IF(A107="","",IF(Y107&lt;&gt;"","Left",IF(K107&lt;&gt;"","Confirmed",IF(J107="","No probation",IF(J107&lt;Settings!$B$6,"Overdue "&amp;(Settings!$B$6-J107)&amp;" days",IF(J107-Settings!$B$6&lt;=Settings!$B$8,"Due in "&amp;(J107-Settings!$B$6)&amp;" days","On probation"))))))</f>
        <v/>
      </c>
      <c r="M107" s="21"/>
      <c r="N107" s="30"/>
      <c r="O107" s="27"/>
      <c r="P107" s="21"/>
      <c r="Q107" s="27"/>
      <c r="R107" s="27"/>
      <c r="S107" s="27"/>
      <c r="T107" s="27"/>
      <c r="U107" s="27"/>
      <c r="V107" s="27"/>
      <c r="W107" s="28" t="str">
        <f aca="false">IF(A107="","",'Onboarding Checklist'!W107)</f>
        <v/>
      </c>
      <c r="X107" s="29" t="str">
        <f aca="false">IF(A107="","",'Onboarding Checklist'!V107)</f>
        <v/>
      </c>
      <c r="Y107" s="30"/>
      <c r="Z107" s="31" t="str">
        <f aca="false">IF(A107="","",IF(AND(Y107&lt;&gt;"",Y107&lt;=Settings!$B$6),"Exited","Active"))</f>
        <v/>
      </c>
    </row>
    <row r="108" customFormat="false" ht="15" hidden="false" customHeight="true" outlineLevel="0" collapsed="false">
      <c r="A108" s="21"/>
      <c r="B108" s="21"/>
      <c r="C108" s="21"/>
      <c r="D108" s="21"/>
      <c r="E108" s="21"/>
      <c r="F108" s="21"/>
      <c r="G108" s="30"/>
      <c r="H108" s="21"/>
      <c r="I108" s="21"/>
      <c r="J108" s="26" t="str">
        <f aca="false">IF(OR(G108="",N(H108)=0),"",EDATE(G108,H108+N(I108)))</f>
        <v/>
      </c>
      <c r="K108" s="30"/>
      <c r="L108" s="17" t="str">
        <f aca="false">IF(A108="","",IF(Y108&lt;&gt;"","Left",IF(K108&lt;&gt;"","Confirmed",IF(J108="","No probation",IF(J108&lt;Settings!$B$6,"Overdue "&amp;(Settings!$B$6-J108)&amp;" days",IF(J108-Settings!$B$6&lt;=Settings!$B$8,"Due in "&amp;(J108-Settings!$B$6)&amp;" days","On probation"))))))</f>
        <v/>
      </c>
      <c r="M108" s="21"/>
      <c r="N108" s="30"/>
      <c r="O108" s="27"/>
      <c r="P108" s="21"/>
      <c r="Q108" s="27"/>
      <c r="R108" s="27"/>
      <c r="S108" s="27"/>
      <c r="T108" s="27"/>
      <c r="U108" s="27"/>
      <c r="V108" s="27"/>
      <c r="W108" s="28" t="str">
        <f aca="false">IF(A108="","",'Onboarding Checklist'!W108)</f>
        <v/>
      </c>
      <c r="X108" s="29" t="str">
        <f aca="false">IF(A108="","",'Onboarding Checklist'!V108)</f>
        <v/>
      </c>
      <c r="Y108" s="30"/>
      <c r="Z108" s="31" t="str">
        <f aca="false">IF(A108="","",IF(AND(Y108&lt;&gt;"",Y108&lt;=Settings!$B$6),"Exited","Active"))</f>
        <v/>
      </c>
    </row>
    <row r="109" customFormat="false" ht="15" hidden="false" customHeight="true" outlineLevel="0" collapsed="false">
      <c r="A109" s="21"/>
      <c r="B109" s="21"/>
      <c r="C109" s="21"/>
      <c r="D109" s="21"/>
      <c r="E109" s="21"/>
      <c r="F109" s="21"/>
      <c r="G109" s="30"/>
      <c r="H109" s="21"/>
      <c r="I109" s="21"/>
      <c r="J109" s="26" t="str">
        <f aca="false">IF(OR(G109="",N(H109)=0),"",EDATE(G109,H109+N(I109)))</f>
        <v/>
      </c>
      <c r="K109" s="30"/>
      <c r="L109" s="17" t="str">
        <f aca="false">IF(A109="","",IF(Y109&lt;&gt;"","Left",IF(K109&lt;&gt;"","Confirmed",IF(J109="","No probation",IF(J109&lt;Settings!$B$6,"Overdue "&amp;(Settings!$B$6-J109)&amp;" days",IF(J109-Settings!$B$6&lt;=Settings!$B$8,"Due in "&amp;(J109-Settings!$B$6)&amp;" days","On probation"))))))</f>
        <v/>
      </c>
      <c r="M109" s="21"/>
      <c r="N109" s="30"/>
      <c r="O109" s="27"/>
      <c r="P109" s="21"/>
      <c r="Q109" s="27"/>
      <c r="R109" s="27"/>
      <c r="S109" s="27"/>
      <c r="T109" s="27"/>
      <c r="U109" s="27"/>
      <c r="V109" s="27"/>
      <c r="W109" s="28" t="str">
        <f aca="false">IF(A109="","",'Onboarding Checklist'!W109)</f>
        <v/>
      </c>
      <c r="X109" s="29" t="str">
        <f aca="false">IF(A109="","",'Onboarding Checklist'!V109)</f>
        <v/>
      </c>
      <c r="Y109" s="30"/>
      <c r="Z109" s="31" t="str">
        <f aca="false">IF(A109="","",IF(AND(Y109&lt;&gt;"",Y109&lt;=Settings!$B$6),"Exited","Active"))</f>
        <v/>
      </c>
    </row>
    <row r="110" customFormat="false" ht="15" hidden="false" customHeight="true" outlineLevel="0" collapsed="false">
      <c r="A110" s="21"/>
      <c r="B110" s="21"/>
      <c r="C110" s="21"/>
      <c r="D110" s="21"/>
      <c r="E110" s="21"/>
      <c r="F110" s="21"/>
      <c r="G110" s="30"/>
      <c r="H110" s="21"/>
      <c r="I110" s="21"/>
      <c r="J110" s="26" t="str">
        <f aca="false">IF(OR(G110="",N(H110)=0),"",EDATE(G110,H110+N(I110)))</f>
        <v/>
      </c>
      <c r="K110" s="30"/>
      <c r="L110" s="17" t="str">
        <f aca="false">IF(A110="","",IF(Y110&lt;&gt;"","Left",IF(K110&lt;&gt;"","Confirmed",IF(J110="","No probation",IF(J110&lt;Settings!$B$6,"Overdue "&amp;(Settings!$B$6-J110)&amp;" days",IF(J110-Settings!$B$6&lt;=Settings!$B$8,"Due in "&amp;(J110-Settings!$B$6)&amp;" days","On probation"))))))</f>
        <v/>
      </c>
      <c r="M110" s="21"/>
      <c r="N110" s="30"/>
      <c r="O110" s="27"/>
      <c r="P110" s="21"/>
      <c r="Q110" s="27"/>
      <c r="R110" s="27"/>
      <c r="S110" s="27"/>
      <c r="T110" s="27"/>
      <c r="U110" s="27"/>
      <c r="V110" s="27"/>
      <c r="W110" s="28" t="str">
        <f aca="false">IF(A110="","",'Onboarding Checklist'!W110)</f>
        <v/>
      </c>
      <c r="X110" s="29" t="str">
        <f aca="false">IF(A110="","",'Onboarding Checklist'!V110)</f>
        <v/>
      </c>
      <c r="Y110" s="30"/>
      <c r="Z110" s="31" t="str">
        <f aca="false">IF(A110="","",IF(AND(Y110&lt;&gt;"",Y110&lt;=Settings!$B$6),"Exited","Active"))</f>
        <v/>
      </c>
    </row>
    <row r="111" customFormat="false" ht="15" hidden="false" customHeight="true" outlineLevel="0" collapsed="false">
      <c r="A111" s="21"/>
      <c r="B111" s="21"/>
      <c r="C111" s="21"/>
      <c r="D111" s="21"/>
      <c r="E111" s="21"/>
      <c r="F111" s="21"/>
      <c r="G111" s="30"/>
      <c r="H111" s="21"/>
      <c r="I111" s="21"/>
      <c r="J111" s="26" t="str">
        <f aca="false">IF(OR(G111="",N(H111)=0),"",EDATE(G111,H111+N(I111)))</f>
        <v/>
      </c>
      <c r="K111" s="30"/>
      <c r="L111" s="17" t="str">
        <f aca="false">IF(A111="","",IF(Y111&lt;&gt;"","Left",IF(K111&lt;&gt;"","Confirmed",IF(J111="","No probation",IF(J111&lt;Settings!$B$6,"Overdue "&amp;(Settings!$B$6-J111)&amp;" days",IF(J111-Settings!$B$6&lt;=Settings!$B$8,"Due in "&amp;(J111-Settings!$B$6)&amp;" days","On probation"))))))</f>
        <v/>
      </c>
      <c r="M111" s="21"/>
      <c r="N111" s="30"/>
      <c r="O111" s="27"/>
      <c r="P111" s="21"/>
      <c r="Q111" s="27"/>
      <c r="R111" s="27"/>
      <c r="S111" s="27"/>
      <c r="T111" s="27"/>
      <c r="U111" s="27"/>
      <c r="V111" s="27"/>
      <c r="W111" s="28" t="str">
        <f aca="false">IF(A111="","",'Onboarding Checklist'!W111)</f>
        <v/>
      </c>
      <c r="X111" s="29" t="str">
        <f aca="false">IF(A111="","",'Onboarding Checklist'!V111)</f>
        <v/>
      </c>
      <c r="Y111" s="30"/>
      <c r="Z111" s="31" t="str">
        <f aca="false">IF(A111="","",IF(AND(Y111&lt;&gt;"",Y111&lt;=Settings!$B$6),"Exited","Active"))</f>
        <v/>
      </c>
    </row>
    <row r="112" customFormat="false" ht="15" hidden="false" customHeight="true" outlineLevel="0" collapsed="false">
      <c r="A112" s="21"/>
      <c r="B112" s="21"/>
      <c r="C112" s="21"/>
      <c r="D112" s="21"/>
      <c r="E112" s="21"/>
      <c r="F112" s="21"/>
      <c r="G112" s="30"/>
      <c r="H112" s="21"/>
      <c r="I112" s="21"/>
      <c r="J112" s="26" t="str">
        <f aca="false">IF(OR(G112="",N(H112)=0),"",EDATE(G112,H112+N(I112)))</f>
        <v/>
      </c>
      <c r="K112" s="30"/>
      <c r="L112" s="17" t="str">
        <f aca="false">IF(A112="","",IF(Y112&lt;&gt;"","Left",IF(K112&lt;&gt;"","Confirmed",IF(J112="","No probation",IF(J112&lt;Settings!$B$6,"Overdue "&amp;(Settings!$B$6-J112)&amp;" days",IF(J112-Settings!$B$6&lt;=Settings!$B$8,"Due in "&amp;(J112-Settings!$B$6)&amp;" days","On probation"))))))</f>
        <v/>
      </c>
      <c r="M112" s="21"/>
      <c r="N112" s="30"/>
      <c r="O112" s="27"/>
      <c r="P112" s="21"/>
      <c r="Q112" s="27"/>
      <c r="R112" s="27"/>
      <c r="S112" s="27"/>
      <c r="T112" s="27"/>
      <c r="U112" s="27"/>
      <c r="V112" s="27"/>
      <c r="W112" s="28" t="str">
        <f aca="false">IF(A112="","",'Onboarding Checklist'!W112)</f>
        <v/>
      </c>
      <c r="X112" s="29" t="str">
        <f aca="false">IF(A112="","",'Onboarding Checklist'!V112)</f>
        <v/>
      </c>
      <c r="Y112" s="30"/>
      <c r="Z112" s="31" t="str">
        <f aca="false">IF(A112="","",IF(AND(Y112&lt;&gt;"",Y112&lt;=Settings!$B$6),"Exited","Active"))</f>
        <v/>
      </c>
    </row>
    <row r="113" customFormat="false" ht="15" hidden="false" customHeight="true" outlineLevel="0" collapsed="false">
      <c r="A113" s="21"/>
      <c r="B113" s="21"/>
      <c r="C113" s="21"/>
      <c r="D113" s="21"/>
      <c r="E113" s="21"/>
      <c r="F113" s="21"/>
      <c r="G113" s="30"/>
      <c r="H113" s="21"/>
      <c r="I113" s="21"/>
      <c r="J113" s="26" t="str">
        <f aca="false">IF(OR(G113="",N(H113)=0),"",EDATE(G113,H113+N(I113)))</f>
        <v/>
      </c>
      <c r="K113" s="30"/>
      <c r="L113" s="17" t="str">
        <f aca="false">IF(A113="","",IF(Y113&lt;&gt;"","Left",IF(K113&lt;&gt;"","Confirmed",IF(J113="","No probation",IF(J113&lt;Settings!$B$6,"Overdue "&amp;(Settings!$B$6-J113)&amp;" days",IF(J113-Settings!$B$6&lt;=Settings!$B$8,"Due in "&amp;(J113-Settings!$B$6)&amp;" days","On probation"))))))</f>
        <v/>
      </c>
      <c r="M113" s="21"/>
      <c r="N113" s="30"/>
      <c r="O113" s="27"/>
      <c r="P113" s="21"/>
      <c r="Q113" s="27"/>
      <c r="R113" s="27"/>
      <c r="S113" s="27"/>
      <c r="T113" s="27"/>
      <c r="U113" s="27"/>
      <c r="V113" s="27"/>
      <c r="W113" s="28" t="str">
        <f aca="false">IF(A113="","",'Onboarding Checklist'!W113)</f>
        <v/>
      </c>
      <c r="X113" s="29" t="str">
        <f aca="false">IF(A113="","",'Onboarding Checklist'!V113)</f>
        <v/>
      </c>
      <c r="Y113" s="30"/>
      <c r="Z113" s="31" t="str">
        <f aca="false">IF(A113="","",IF(AND(Y113&lt;&gt;"",Y113&lt;=Settings!$B$6),"Exited","Active"))</f>
        <v/>
      </c>
    </row>
    <row r="114" customFormat="false" ht="15" hidden="false" customHeight="true" outlineLevel="0" collapsed="false">
      <c r="A114" s="21"/>
      <c r="B114" s="21"/>
      <c r="C114" s="21"/>
      <c r="D114" s="21"/>
      <c r="E114" s="21"/>
      <c r="F114" s="21"/>
      <c r="G114" s="30"/>
      <c r="H114" s="21"/>
      <c r="I114" s="21"/>
      <c r="J114" s="26" t="str">
        <f aca="false">IF(OR(G114="",N(H114)=0),"",EDATE(G114,H114+N(I114)))</f>
        <v/>
      </c>
      <c r="K114" s="30"/>
      <c r="L114" s="17" t="str">
        <f aca="false">IF(A114="","",IF(Y114&lt;&gt;"","Left",IF(K114&lt;&gt;"","Confirmed",IF(J114="","No probation",IF(J114&lt;Settings!$B$6,"Overdue "&amp;(Settings!$B$6-J114)&amp;" days",IF(J114-Settings!$B$6&lt;=Settings!$B$8,"Due in "&amp;(J114-Settings!$B$6)&amp;" days","On probation"))))))</f>
        <v/>
      </c>
      <c r="M114" s="21"/>
      <c r="N114" s="30"/>
      <c r="O114" s="27"/>
      <c r="P114" s="21"/>
      <c r="Q114" s="27"/>
      <c r="R114" s="27"/>
      <c r="S114" s="27"/>
      <c r="T114" s="27"/>
      <c r="U114" s="27"/>
      <c r="V114" s="27"/>
      <c r="W114" s="28" t="str">
        <f aca="false">IF(A114="","",'Onboarding Checklist'!W114)</f>
        <v/>
      </c>
      <c r="X114" s="29" t="str">
        <f aca="false">IF(A114="","",'Onboarding Checklist'!V114)</f>
        <v/>
      </c>
      <c r="Y114" s="30"/>
      <c r="Z114" s="31" t="str">
        <f aca="false">IF(A114="","",IF(AND(Y114&lt;&gt;"",Y114&lt;=Settings!$B$6),"Exited","Active"))</f>
        <v/>
      </c>
    </row>
    <row r="115" customFormat="false" ht="15" hidden="false" customHeight="true" outlineLevel="0" collapsed="false">
      <c r="A115" s="21"/>
      <c r="B115" s="21"/>
      <c r="C115" s="21"/>
      <c r="D115" s="21"/>
      <c r="E115" s="21"/>
      <c r="F115" s="21"/>
      <c r="G115" s="30"/>
      <c r="H115" s="21"/>
      <c r="I115" s="21"/>
      <c r="J115" s="26" t="str">
        <f aca="false">IF(OR(G115="",N(H115)=0),"",EDATE(G115,H115+N(I115)))</f>
        <v/>
      </c>
      <c r="K115" s="30"/>
      <c r="L115" s="17" t="str">
        <f aca="false">IF(A115="","",IF(Y115&lt;&gt;"","Left",IF(K115&lt;&gt;"","Confirmed",IF(J115="","No probation",IF(J115&lt;Settings!$B$6,"Overdue "&amp;(Settings!$B$6-J115)&amp;" days",IF(J115-Settings!$B$6&lt;=Settings!$B$8,"Due in "&amp;(J115-Settings!$B$6)&amp;" days","On probation"))))))</f>
        <v/>
      </c>
      <c r="M115" s="21"/>
      <c r="N115" s="30"/>
      <c r="O115" s="27"/>
      <c r="P115" s="21"/>
      <c r="Q115" s="27"/>
      <c r="R115" s="27"/>
      <c r="S115" s="27"/>
      <c r="T115" s="27"/>
      <c r="U115" s="27"/>
      <c r="V115" s="27"/>
      <c r="W115" s="28" t="str">
        <f aca="false">IF(A115="","",'Onboarding Checklist'!W115)</f>
        <v/>
      </c>
      <c r="X115" s="29" t="str">
        <f aca="false">IF(A115="","",'Onboarding Checklist'!V115)</f>
        <v/>
      </c>
      <c r="Y115" s="30"/>
      <c r="Z115" s="31" t="str">
        <f aca="false">IF(A115="","",IF(AND(Y115&lt;&gt;"",Y115&lt;=Settings!$B$6),"Exited","Active"))</f>
        <v/>
      </c>
    </row>
    <row r="116" customFormat="false" ht="15" hidden="false" customHeight="true" outlineLevel="0" collapsed="false">
      <c r="A116" s="21"/>
      <c r="B116" s="21"/>
      <c r="C116" s="21"/>
      <c r="D116" s="21"/>
      <c r="E116" s="21"/>
      <c r="F116" s="21"/>
      <c r="G116" s="30"/>
      <c r="H116" s="21"/>
      <c r="I116" s="21"/>
      <c r="J116" s="26" t="str">
        <f aca="false">IF(OR(G116="",N(H116)=0),"",EDATE(G116,H116+N(I116)))</f>
        <v/>
      </c>
      <c r="K116" s="30"/>
      <c r="L116" s="17" t="str">
        <f aca="false">IF(A116="","",IF(Y116&lt;&gt;"","Left",IF(K116&lt;&gt;"","Confirmed",IF(J116="","No probation",IF(J116&lt;Settings!$B$6,"Overdue "&amp;(Settings!$B$6-J116)&amp;" days",IF(J116-Settings!$B$6&lt;=Settings!$B$8,"Due in "&amp;(J116-Settings!$B$6)&amp;" days","On probation"))))))</f>
        <v/>
      </c>
      <c r="M116" s="21"/>
      <c r="N116" s="30"/>
      <c r="O116" s="27"/>
      <c r="P116" s="21"/>
      <c r="Q116" s="27"/>
      <c r="R116" s="27"/>
      <c r="S116" s="27"/>
      <c r="T116" s="27"/>
      <c r="U116" s="27"/>
      <c r="V116" s="27"/>
      <c r="W116" s="28" t="str">
        <f aca="false">IF(A116="","",'Onboarding Checklist'!W116)</f>
        <v/>
      </c>
      <c r="X116" s="29" t="str">
        <f aca="false">IF(A116="","",'Onboarding Checklist'!V116)</f>
        <v/>
      </c>
      <c r="Y116" s="30"/>
      <c r="Z116" s="31" t="str">
        <f aca="false">IF(A116="","",IF(AND(Y116&lt;&gt;"",Y116&lt;=Settings!$B$6),"Exited","Active"))</f>
        <v/>
      </c>
    </row>
    <row r="117" customFormat="false" ht="15" hidden="false" customHeight="true" outlineLevel="0" collapsed="false">
      <c r="A117" s="21"/>
      <c r="B117" s="21"/>
      <c r="C117" s="21"/>
      <c r="D117" s="21"/>
      <c r="E117" s="21"/>
      <c r="F117" s="21"/>
      <c r="G117" s="30"/>
      <c r="H117" s="21"/>
      <c r="I117" s="21"/>
      <c r="J117" s="26" t="str">
        <f aca="false">IF(OR(G117="",N(H117)=0),"",EDATE(G117,H117+N(I117)))</f>
        <v/>
      </c>
      <c r="K117" s="30"/>
      <c r="L117" s="17" t="str">
        <f aca="false">IF(A117="","",IF(Y117&lt;&gt;"","Left",IF(K117&lt;&gt;"","Confirmed",IF(J117="","No probation",IF(J117&lt;Settings!$B$6,"Overdue "&amp;(Settings!$B$6-J117)&amp;" days",IF(J117-Settings!$B$6&lt;=Settings!$B$8,"Due in "&amp;(J117-Settings!$B$6)&amp;" days","On probation"))))))</f>
        <v/>
      </c>
      <c r="M117" s="21"/>
      <c r="N117" s="30"/>
      <c r="O117" s="27"/>
      <c r="P117" s="21"/>
      <c r="Q117" s="27"/>
      <c r="R117" s="27"/>
      <c r="S117" s="27"/>
      <c r="T117" s="27"/>
      <c r="U117" s="27"/>
      <c r="V117" s="27"/>
      <c r="W117" s="28" t="str">
        <f aca="false">IF(A117="","",'Onboarding Checklist'!W117)</f>
        <v/>
      </c>
      <c r="X117" s="29" t="str">
        <f aca="false">IF(A117="","",'Onboarding Checklist'!V117)</f>
        <v/>
      </c>
      <c r="Y117" s="30"/>
      <c r="Z117" s="31" t="str">
        <f aca="false">IF(A117="","",IF(AND(Y117&lt;&gt;"",Y117&lt;=Settings!$B$6),"Exited","Active"))</f>
        <v/>
      </c>
    </row>
    <row r="118" customFormat="false" ht="15" hidden="false" customHeight="true" outlineLevel="0" collapsed="false">
      <c r="A118" s="21"/>
      <c r="B118" s="21"/>
      <c r="C118" s="21"/>
      <c r="D118" s="21"/>
      <c r="E118" s="21"/>
      <c r="F118" s="21"/>
      <c r="G118" s="30"/>
      <c r="H118" s="21"/>
      <c r="I118" s="21"/>
      <c r="J118" s="26" t="str">
        <f aca="false">IF(OR(G118="",N(H118)=0),"",EDATE(G118,H118+N(I118)))</f>
        <v/>
      </c>
      <c r="K118" s="30"/>
      <c r="L118" s="17" t="str">
        <f aca="false">IF(A118="","",IF(Y118&lt;&gt;"","Left",IF(K118&lt;&gt;"","Confirmed",IF(J118="","No probation",IF(J118&lt;Settings!$B$6,"Overdue "&amp;(Settings!$B$6-J118)&amp;" days",IF(J118-Settings!$B$6&lt;=Settings!$B$8,"Due in "&amp;(J118-Settings!$B$6)&amp;" days","On probation"))))))</f>
        <v/>
      </c>
      <c r="M118" s="21"/>
      <c r="N118" s="30"/>
      <c r="O118" s="27"/>
      <c r="P118" s="21"/>
      <c r="Q118" s="27"/>
      <c r="R118" s="27"/>
      <c r="S118" s="27"/>
      <c r="T118" s="27"/>
      <c r="U118" s="27"/>
      <c r="V118" s="27"/>
      <c r="W118" s="28" t="str">
        <f aca="false">IF(A118="","",'Onboarding Checklist'!W118)</f>
        <v/>
      </c>
      <c r="X118" s="29" t="str">
        <f aca="false">IF(A118="","",'Onboarding Checklist'!V118)</f>
        <v/>
      </c>
      <c r="Y118" s="30"/>
      <c r="Z118" s="31" t="str">
        <f aca="false">IF(A118="","",IF(AND(Y118&lt;&gt;"",Y118&lt;=Settings!$B$6),"Exited","Active"))</f>
        <v/>
      </c>
    </row>
    <row r="119" customFormat="false" ht="15" hidden="false" customHeight="true" outlineLevel="0" collapsed="false">
      <c r="A119" s="21"/>
      <c r="B119" s="21"/>
      <c r="C119" s="21"/>
      <c r="D119" s="21"/>
      <c r="E119" s="21"/>
      <c r="F119" s="21"/>
      <c r="G119" s="30"/>
      <c r="H119" s="21"/>
      <c r="I119" s="21"/>
      <c r="J119" s="26" t="str">
        <f aca="false">IF(OR(G119="",N(H119)=0),"",EDATE(G119,H119+N(I119)))</f>
        <v/>
      </c>
      <c r="K119" s="30"/>
      <c r="L119" s="17" t="str">
        <f aca="false">IF(A119="","",IF(Y119&lt;&gt;"","Left",IF(K119&lt;&gt;"","Confirmed",IF(J119="","No probation",IF(J119&lt;Settings!$B$6,"Overdue "&amp;(Settings!$B$6-J119)&amp;" days",IF(J119-Settings!$B$6&lt;=Settings!$B$8,"Due in "&amp;(J119-Settings!$B$6)&amp;" days","On probation"))))))</f>
        <v/>
      </c>
      <c r="M119" s="21"/>
      <c r="N119" s="30"/>
      <c r="O119" s="27"/>
      <c r="P119" s="21"/>
      <c r="Q119" s="27"/>
      <c r="R119" s="27"/>
      <c r="S119" s="27"/>
      <c r="T119" s="27"/>
      <c r="U119" s="27"/>
      <c r="V119" s="27"/>
      <c r="W119" s="28" t="str">
        <f aca="false">IF(A119="","",'Onboarding Checklist'!W119)</f>
        <v/>
      </c>
      <c r="X119" s="29" t="str">
        <f aca="false">IF(A119="","",'Onboarding Checklist'!V119)</f>
        <v/>
      </c>
      <c r="Y119" s="30"/>
      <c r="Z119" s="31" t="str">
        <f aca="false">IF(A119="","",IF(AND(Y119&lt;&gt;"",Y119&lt;=Settings!$B$6),"Exited","Active"))</f>
        <v/>
      </c>
    </row>
    <row r="120" customFormat="false" ht="15" hidden="false" customHeight="true" outlineLevel="0" collapsed="false">
      <c r="A120" s="21"/>
      <c r="B120" s="21"/>
      <c r="C120" s="21"/>
      <c r="D120" s="21"/>
      <c r="E120" s="21"/>
      <c r="F120" s="21"/>
      <c r="G120" s="30"/>
      <c r="H120" s="21"/>
      <c r="I120" s="21"/>
      <c r="J120" s="26" t="str">
        <f aca="false">IF(OR(G120="",N(H120)=0),"",EDATE(G120,H120+N(I120)))</f>
        <v/>
      </c>
      <c r="K120" s="30"/>
      <c r="L120" s="17" t="str">
        <f aca="false">IF(A120="","",IF(Y120&lt;&gt;"","Left",IF(K120&lt;&gt;"","Confirmed",IF(J120="","No probation",IF(J120&lt;Settings!$B$6,"Overdue "&amp;(Settings!$B$6-J120)&amp;" days",IF(J120-Settings!$B$6&lt;=Settings!$B$8,"Due in "&amp;(J120-Settings!$B$6)&amp;" days","On probation"))))))</f>
        <v/>
      </c>
      <c r="M120" s="21"/>
      <c r="N120" s="30"/>
      <c r="O120" s="27"/>
      <c r="P120" s="21"/>
      <c r="Q120" s="27"/>
      <c r="R120" s="27"/>
      <c r="S120" s="27"/>
      <c r="T120" s="27"/>
      <c r="U120" s="27"/>
      <c r="V120" s="27"/>
      <c r="W120" s="28" t="str">
        <f aca="false">IF(A120="","",'Onboarding Checklist'!W120)</f>
        <v/>
      </c>
      <c r="X120" s="29" t="str">
        <f aca="false">IF(A120="","",'Onboarding Checklist'!V120)</f>
        <v/>
      </c>
      <c r="Y120" s="30"/>
      <c r="Z120" s="31" t="str">
        <f aca="false">IF(A120="","",IF(AND(Y120&lt;&gt;"",Y120&lt;=Settings!$B$6),"Exited","Active"))</f>
        <v/>
      </c>
    </row>
    <row r="121" customFormat="false" ht="15" hidden="false" customHeight="true" outlineLevel="0" collapsed="false">
      <c r="A121" s="21"/>
      <c r="B121" s="21"/>
      <c r="C121" s="21"/>
      <c r="D121" s="21"/>
      <c r="E121" s="21"/>
      <c r="F121" s="21"/>
      <c r="G121" s="30"/>
      <c r="H121" s="21"/>
      <c r="I121" s="21"/>
      <c r="J121" s="26" t="str">
        <f aca="false">IF(OR(G121="",N(H121)=0),"",EDATE(G121,H121+N(I121)))</f>
        <v/>
      </c>
      <c r="K121" s="30"/>
      <c r="L121" s="17" t="str">
        <f aca="false">IF(A121="","",IF(Y121&lt;&gt;"","Left",IF(K121&lt;&gt;"","Confirmed",IF(J121="","No probation",IF(J121&lt;Settings!$B$6,"Overdue "&amp;(Settings!$B$6-J121)&amp;" days",IF(J121-Settings!$B$6&lt;=Settings!$B$8,"Due in "&amp;(J121-Settings!$B$6)&amp;" days","On probation"))))))</f>
        <v/>
      </c>
      <c r="M121" s="21"/>
      <c r="N121" s="30"/>
      <c r="O121" s="27"/>
      <c r="P121" s="21"/>
      <c r="Q121" s="27"/>
      <c r="R121" s="27"/>
      <c r="S121" s="27"/>
      <c r="T121" s="27"/>
      <c r="U121" s="27"/>
      <c r="V121" s="27"/>
      <c r="W121" s="28" t="str">
        <f aca="false">IF(A121="","",'Onboarding Checklist'!W121)</f>
        <v/>
      </c>
      <c r="X121" s="29" t="str">
        <f aca="false">IF(A121="","",'Onboarding Checklist'!V121)</f>
        <v/>
      </c>
      <c r="Y121" s="30"/>
      <c r="Z121" s="31" t="str">
        <f aca="false">IF(A121="","",IF(AND(Y121&lt;&gt;"",Y121&lt;=Settings!$B$6),"Exited","Active"))</f>
        <v/>
      </c>
    </row>
    <row r="122" customFormat="false" ht="15" hidden="false" customHeight="true" outlineLevel="0" collapsed="false">
      <c r="A122" s="21"/>
      <c r="B122" s="21"/>
      <c r="C122" s="21"/>
      <c r="D122" s="21"/>
      <c r="E122" s="21"/>
      <c r="F122" s="21"/>
      <c r="G122" s="30"/>
      <c r="H122" s="21"/>
      <c r="I122" s="21"/>
      <c r="J122" s="26" t="str">
        <f aca="false">IF(OR(G122="",N(H122)=0),"",EDATE(G122,H122+N(I122)))</f>
        <v/>
      </c>
      <c r="K122" s="30"/>
      <c r="L122" s="17" t="str">
        <f aca="false">IF(A122="","",IF(Y122&lt;&gt;"","Left",IF(K122&lt;&gt;"","Confirmed",IF(J122="","No probation",IF(J122&lt;Settings!$B$6,"Overdue "&amp;(Settings!$B$6-J122)&amp;" days",IF(J122-Settings!$B$6&lt;=Settings!$B$8,"Due in "&amp;(J122-Settings!$B$6)&amp;" days","On probation"))))))</f>
        <v/>
      </c>
      <c r="M122" s="21"/>
      <c r="N122" s="30"/>
      <c r="O122" s="27"/>
      <c r="P122" s="21"/>
      <c r="Q122" s="27"/>
      <c r="R122" s="27"/>
      <c r="S122" s="27"/>
      <c r="T122" s="27"/>
      <c r="U122" s="27"/>
      <c r="V122" s="27"/>
      <c r="W122" s="28" t="str">
        <f aca="false">IF(A122="","",'Onboarding Checklist'!W122)</f>
        <v/>
      </c>
      <c r="X122" s="29" t="str">
        <f aca="false">IF(A122="","",'Onboarding Checklist'!V122)</f>
        <v/>
      </c>
      <c r="Y122" s="30"/>
      <c r="Z122" s="31" t="str">
        <f aca="false">IF(A122="","",IF(AND(Y122&lt;&gt;"",Y122&lt;=Settings!$B$6),"Exited","Active"))</f>
        <v/>
      </c>
    </row>
    <row r="123" customFormat="false" ht="15" hidden="false" customHeight="true" outlineLevel="0" collapsed="false">
      <c r="A123" s="21"/>
      <c r="B123" s="21"/>
      <c r="C123" s="21"/>
      <c r="D123" s="21"/>
      <c r="E123" s="21"/>
      <c r="F123" s="21"/>
      <c r="G123" s="30"/>
      <c r="H123" s="21"/>
      <c r="I123" s="21"/>
      <c r="J123" s="26" t="str">
        <f aca="false">IF(OR(G123="",N(H123)=0),"",EDATE(G123,H123+N(I123)))</f>
        <v/>
      </c>
      <c r="K123" s="30"/>
      <c r="L123" s="17" t="str">
        <f aca="false">IF(A123="","",IF(Y123&lt;&gt;"","Left",IF(K123&lt;&gt;"","Confirmed",IF(J123="","No probation",IF(J123&lt;Settings!$B$6,"Overdue "&amp;(Settings!$B$6-J123)&amp;" days",IF(J123-Settings!$B$6&lt;=Settings!$B$8,"Due in "&amp;(J123-Settings!$B$6)&amp;" days","On probation"))))))</f>
        <v/>
      </c>
      <c r="M123" s="21"/>
      <c r="N123" s="30"/>
      <c r="O123" s="27"/>
      <c r="P123" s="21"/>
      <c r="Q123" s="27"/>
      <c r="R123" s="27"/>
      <c r="S123" s="27"/>
      <c r="T123" s="27"/>
      <c r="U123" s="27"/>
      <c r="V123" s="27"/>
      <c r="W123" s="28" t="str">
        <f aca="false">IF(A123="","",'Onboarding Checklist'!W123)</f>
        <v/>
      </c>
      <c r="X123" s="29" t="str">
        <f aca="false">IF(A123="","",'Onboarding Checklist'!V123)</f>
        <v/>
      </c>
      <c r="Y123" s="30"/>
      <c r="Z123" s="31" t="str">
        <f aca="false">IF(A123="","",IF(AND(Y123&lt;&gt;"",Y123&lt;=Settings!$B$6),"Exited","Active"))</f>
        <v/>
      </c>
    </row>
    <row r="124" customFormat="false" ht="15" hidden="false" customHeight="true" outlineLevel="0" collapsed="false">
      <c r="A124" s="21"/>
      <c r="B124" s="21"/>
      <c r="C124" s="21"/>
      <c r="D124" s="21"/>
      <c r="E124" s="21"/>
      <c r="F124" s="21"/>
      <c r="G124" s="30"/>
      <c r="H124" s="21"/>
      <c r="I124" s="21"/>
      <c r="J124" s="26" t="str">
        <f aca="false">IF(OR(G124="",N(H124)=0),"",EDATE(G124,H124+N(I124)))</f>
        <v/>
      </c>
      <c r="K124" s="30"/>
      <c r="L124" s="17" t="str">
        <f aca="false">IF(A124="","",IF(Y124&lt;&gt;"","Left",IF(K124&lt;&gt;"","Confirmed",IF(J124="","No probation",IF(J124&lt;Settings!$B$6,"Overdue "&amp;(Settings!$B$6-J124)&amp;" days",IF(J124-Settings!$B$6&lt;=Settings!$B$8,"Due in "&amp;(J124-Settings!$B$6)&amp;" days","On probation"))))))</f>
        <v/>
      </c>
      <c r="M124" s="21"/>
      <c r="N124" s="30"/>
      <c r="O124" s="27"/>
      <c r="P124" s="21"/>
      <c r="Q124" s="27"/>
      <c r="R124" s="27"/>
      <c r="S124" s="27"/>
      <c r="T124" s="27"/>
      <c r="U124" s="27"/>
      <c r="V124" s="27"/>
      <c r="W124" s="28" t="str">
        <f aca="false">IF(A124="","",'Onboarding Checklist'!W124)</f>
        <v/>
      </c>
      <c r="X124" s="29" t="str">
        <f aca="false">IF(A124="","",'Onboarding Checklist'!V124)</f>
        <v/>
      </c>
      <c r="Y124" s="30"/>
      <c r="Z124" s="31" t="str">
        <f aca="false">IF(A124="","",IF(AND(Y124&lt;&gt;"",Y124&lt;=Settings!$B$6),"Exited","Active"))</f>
        <v/>
      </c>
    </row>
    <row r="125" customFormat="false" ht="15" hidden="false" customHeight="true" outlineLevel="0" collapsed="false">
      <c r="A125" s="21"/>
      <c r="B125" s="21"/>
      <c r="C125" s="21"/>
      <c r="D125" s="21"/>
      <c r="E125" s="21"/>
      <c r="F125" s="21"/>
      <c r="G125" s="30"/>
      <c r="H125" s="21"/>
      <c r="I125" s="21"/>
      <c r="J125" s="26" t="str">
        <f aca="false">IF(OR(G125="",N(H125)=0),"",EDATE(G125,H125+N(I125)))</f>
        <v/>
      </c>
      <c r="K125" s="30"/>
      <c r="L125" s="17" t="str">
        <f aca="false">IF(A125="","",IF(Y125&lt;&gt;"","Left",IF(K125&lt;&gt;"","Confirmed",IF(J125="","No probation",IF(J125&lt;Settings!$B$6,"Overdue "&amp;(Settings!$B$6-J125)&amp;" days",IF(J125-Settings!$B$6&lt;=Settings!$B$8,"Due in "&amp;(J125-Settings!$B$6)&amp;" days","On probation"))))))</f>
        <v/>
      </c>
      <c r="M125" s="21"/>
      <c r="N125" s="30"/>
      <c r="O125" s="27"/>
      <c r="P125" s="21"/>
      <c r="Q125" s="27"/>
      <c r="R125" s="27"/>
      <c r="S125" s="27"/>
      <c r="T125" s="27"/>
      <c r="U125" s="27"/>
      <c r="V125" s="27"/>
      <c r="W125" s="28" t="str">
        <f aca="false">IF(A125="","",'Onboarding Checklist'!W125)</f>
        <v/>
      </c>
      <c r="X125" s="29" t="str">
        <f aca="false">IF(A125="","",'Onboarding Checklist'!V125)</f>
        <v/>
      </c>
      <c r="Y125" s="30"/>
      <c r="Z125" s="31" t="str">
        <f aca="false">IF(A125="","",IF(AND(Y125&lt;&gt;"",Y125&lt;=Settings!$B$6),"Exited","Active"))</f>
        <v/>
      </c>
    </row>
    <row r="126" customFormat="false" ht="15" hidden="false" customHeight="true" outlineLevel="0" collapsed="false">
      <c r="A126" s="21"/>
      <c r="B126" s="21"/>
      <c r="C126" s="21"/>
      <c r="D126" s="21"/>
      <c r="E126" s="21"/>
      <c r="F126" s="21"/>
      <c r="G126" s="30"/>
      <c r="H126" s="21"/>
      <c r="I126" s="21"/>
      <c r="J126" s="26" t="str">
        <f aca="false">IF(OR(G126="",N(H126)=0),"",EDATE(G126,H126+N(I126)))</f>
        <v/>
      </c>
      <c r="K126" s="30"/>
      <c r="L126" s="17" t="str">
        <f aca="false">IF(A126="","",IF(Y126&lt;&gt;"","Left",IF(K126&lt;&gt;"","Confirmed",IF(J126="","No probation",IF(J126&lt;Settings!$B$6,"Overdue "&amp;(Settings!$B$6-J126)&amp;" days",IF(J126-Settings!$B$6&lt;=Settings!$B$8,"Due in "&amp;(J126-Settings!$B$6)&amp;" days","On probation"))))))</f>
        <v/>
      </c>
      <c r="M126" s="21"/>
      <c r="N126" s="30"/>
      <c r="O126" s="27"/>
      <c r="P126" s="21"/>
      <c r="Q126" s="27"/>
      <c r="R126" s="27"/>
      <c r="S126" s="27"/>
      <c r="T126" s="27"/>
      <c r="U126" s="27"/>
      <c r="V126" s="27"/>
      <c r="W126" s="28" t="str">
        <f aca="false">IF(A126="","",'Onboarding Checklist'!W126)</f>
        <v/>
      </c>
      <c r="X126" s="29" t="str">
        <f aca="false">IF(A126="","",'Onboarding Checklist'!V126)</f>
        <v/>
      </c>
      <c r="Y126" s="30"/>
      <c r="Z126" s="31" t="str">
        <f aca="false">IF(A126="","",IF(AND(Y126&lt;&gt;"",Y126&lt;=Settings!$B$6),"Exited","Active"))</f>
        <v/>
      </c>
    </row>
    <row r="127" customFormat="false" ht="15" hidden="false" customHeight="true" outlineLevel="0" collapsed="false">
      <c r="A127" s="21"/>
      <c r="B127" s="21"/>
      <c r="C127" s="21"/>
      <c r="D127" s="21"/>
      <c r="E127" s="21"/>
      <c r="F127" s="21"/>
      <c r="G127" s="30"/>
      <c r="H127" s="21"/>
      <c r="I127" s="21"/>
      <c r="J127" s="26" t="str">
        <f aca="false">IF(OR(G127="",N(H127)=0),"",EDATE(G127,H127+N(I127)))</f>
        <v/>
      </c>
      <c r="K127" s="30"/>
      <c r="L127" s="17" t="str">
        <f aca="false">IF(A127="","",IF(Y127&lt;&gt;"","Left",IF(K127&lt;&gt;"","Confirmed",IF(J127="","No probation",IF(J127&lt;Settings!$B$6,"Overdue "&amp;(Settings!$B$6-J127)&amp;" days",IF(J127-Settings!$B$6&lt;=Settings!$B$8,"Due in "&amp;(J127-Settings!$B$6)&amp;" days","On probation"))))))</f>
        <v/>
      </c>
      <c r="M127" s="21"/>
      <c r="N127" s="30"/>
      <c r="O127" s="27"/>
      <c r="P127" s="21"/>
      <c r="Q127" s="27"/>
      <c r="R127" s="27"/>
      <c r="S127" s="27"/>
      <c r="T127" s="27"/>
      <c r="U127" s="27"/>
      <c r="V127" s="27"/>
      <c r="W127" s="28" t="str">
        <f aca="false">IF(A127="","",'Onboarding Checklist'!W127)</f>
        <v/>
      </c>
      <c r="X127" s="29" t="str">
        <f aca="false">IF(A127="","",'Onboarding Checklist'!V127)</f>
        <v/>
      </c>
      <c r="Y127" s="30"/>
      <c r="Z127" s="31" t="str">
        <f aca="false">IF(A127="","",IF(AND(Y127&lt;&gt;"",Y127&lt;=Settings!$B$6),"Exited","Active"))</f>
        <v/>
      </c>
    </row>
    <row r="128" customFormat="false" ht="15" hidden="false" customHeight="true" outlineLevel="0" collapsed="false">
      <c r="A128" s="21"/>
      <c r="B128" s="21"/>
      <c r="C128" s="21"/>
      <c r="D128" s="21"/>
      <c r="E128" s="21"/>
      <c r="F128" s="21"/>
      <c r="G128" s="30"/>
      <c r="H128" s="21"/>
      <c r="I128" s="21"/>
      <c r="J128" s="26" t="str">
        <f aca="false">IF(OR(G128="",N(H128)=0),"",EDATE(G128,H128+N(I128)))</f>
        <v/>
      </c>
      <c r="K128" s="30"/>
      <c r="L128" s="17" t="str">
        <f aca="false">IF(A128="","",IF(Y128&lt;&gt;"","Left",IF(K128&lt;&gt;"","Confirmed",IF(J128="","No probation",IF(J128&lt;Settings!$B$6,"Overdue "&amp;(Settings!$B$6-J128)&amp;" days",IF(J128-Settings!$B$6&lt;=Settings!$B$8,"Due in "&amp;(J128-Settings!$B$6)&amp;" days","On probation"))))))</f>
        <v/>
      </c>
      <c r="M128" s="21"/>
      <c r="N128" s="30"/>
      <c r="O128" s="27"/>
      <c r="P128" s="21"/>
      <c r="Q128" s="27"/>
      <c r="R128" s="27"/>
      <c r="S128" s="27"/>
      <c r="T128" s="27"/>
      <c r="U128" s="27"/>
      <c r="V128" s="27"/>
      <c r="W128" s="28" t="str">
        <f aca="false">IF(A128="","",'Onboarding Checklist'!W128)</f>
        <v/>
      </c>
      <c r="X128" s="29" t="str">
        <f aca="false">IF(A128="","",'Onboarding Checklist'!V128)</f>
        <v/>
      </c>
      <c r="Y128" s="30"/>
      <c r="Z128" s="31" t="str">
        <f aca="false">IF(A128="","",IF(AND(Y128&lt;&gt;"",Y128&lt;=Settings!$B$6),"Exited","Active"))</f>
        <v/>
      </c>
    </row>
    <row r="129" customFormat="false" ht="15" hidden="false" customHeight="true" outlineLevel="0" collapsed="false">
      <c r="A129" s="21"/>
      <c r="B129" s="21"/>
      <c r="C129" s="21"/>
      <c r="D129" s="21"/>
      <c r="E129" s="21"/>
      <c r="F129" s="21"/>
      <c r="G129" s="30"/>
      <c r="H129" s="21"/>
      <c r="I129" s="21"/>
      <c r="J129" s="26" t="str">
        <f aca="false">IF(OR(G129="",N(H129)=0),"",EDATE(G129,H129+N(I129)))</f>
        <v/>
      </c>
      <c r="K129" s="30"/>
      <c r="L129" s="17" t="str">
        <f aca="false">IF(A129="","",IF(Y129&lt;&gt;"","Left",IF(K129&lt;&gt;"","Confirmed",IF(J129="","No probation",IF(J129&lt;Settings!$B$6,"Overdue "&amp;(Settings!$B$6-J129)&amp;" days",IF(J129-Settings!$B$6&lt;=Settings!$B$8,"Due in "&amp;(J129-Settings!$B$6)&amp;" days","On probation"))))))</f>
        <v/>
      </c>
      <c r="M129" s="21"/>
      <c r="N129" s="30"/>
      <c r="O129" s="27"/>
      <c r="P129" s="21"/>
      <c r="Q129" s="27"/>
      <c r="R129" s="27"/>
      <c r="S129" s="27"/>
      <c r="T129" s="27"/>
      <c r="U129" s="27"/>
      <c r="V129" s="27"/>
      <c r="W129" s="28" t="str">
        <f aca="false">IF(A129="","",'Onboarding Checklist'!W129)</f>
        <v/>
      </c>
      <c r="X129" s="29" t="str">
        <f aca="false">IF(A129="","",'Onboarding Checklist'!V129)</f>
        <v/>
      </c>
      <c r="Y129" s="30"/>
      <c r="Z129" s="31" t="str">
        <f aca="false">IF(A129="","",IF(AND(Y129&lt;&gt;"",Y129&lt;=Settings!$B$6),"Exited","Active"))</f>
        <v/>
      </c>
    </row>
    <row r="130" customFormat="false" ht="15" hidden="false" customHeight="true" outlineLevel="0" collapsed="false">
      <c r="A130" s="21"/>
      <c r="B130" s="21"/>
      <c r="C130" s="21"/>
      <c r="D130" s="21"/>
      <c r="E130" s="21"/>
      <c r="F130" s="21"/>
      <c r="G130" s="30"/>
      <c r="H130" s="21"/>
      <c r="I130" s="21"/>
      <c r="J130" s="26" t="str">
        <f aca="false">IF(OR(G130="",N(H130)=0),"",EDATE(G130,H130+N(I130)))</f>
        <v/>
      </c>
      <c r="K130" s="30"/>
      <c r="L130" s="17" t="str">
        <f aca="false">IF(A130="","",IF(Y130&lt;&gt;"","Left",IF(K130&lt;&gt;"","Confirmed",IF(J130="","No probation",IF(J130&lt;Settings!$B$6,"Overdue "&amp;(Settings!$B$6-J130)&amp;" days",IF(J130-Settings!$B$6&lt;=Settings!$B$8,"Due in "&amp;(J130-Settings!$B$6)&amp;" days","On probation"))))))</f>
        <v/>
      </c>
      <c r="M130" s="21"/>
      <c r="N130" s="30"/>
      <c r="O130" s="27"/>
      <c r="P130" s="21"/>
      <c r="Q130" s="27"/>
      <c r="R130" s="27"/>
      <c r="S130" s="27"/>
      <c r="T130" s="27"/>
      <c r="U130" s="27"/>
      <c r="V130" s="27"/>
      <c r="W130" s="28" t="str">
        <f aca="false">IF(A130="","",'Onboarding Checklist'!W130)</f>
        <v/>
      </c>
      <c r="X130" s="29" t="str">
        <f aca="false">IF(A130="","",'Onboarding Checklist'!V130)</f>
        <v/>
      </c>
      <c r="Y130" s="30"/>
      <c r="Z130" s="31" t="str">
        <f aca="false">IF(A130="","",IF(AND(Y130&lt;&gt;"",Y130&lt;=Settings!$B$6),"Exited","Active"))</f>
        <v/>
      </c>
    </row>
    <row r="131" customFormat="false" ht="15" hidden="false" customHeight="true" outlineLevel="0" collapsed="false">
      <c r="A131" s="21"/>
      <c r="B131" s="21"/>
      <c r="C131" s="21"/>
      <c r="D131" s="21"/>
      <c r="E131" s="21"/>
      <c r="F131" s="21"/>
      <c r="G131" s="30"/>
      <c r="H131" s="21"/>
      <c r="I131" s="21"/>
      <c r="J131" s="26" t="str">
        <f aca="false">IF(OR(G131="",N(H131)=0),"",EDATE(G131,H131+N(I131)))</f>
        <v/>
      </c>
      <c r="K131" s="30"/>
      <c r="L131" s="17" t="str">
        <f aca="false">IF(A131="","",IF(Y131&lt;&gt;"","Left",IF(K131&lt;&gt;"","Confirmed",IF(J131="","No probation",IF(J131&lt;Settings!$B$6,"Overdue "&amp;(Settings!$B$6-J131)&amp;" days",IF(J131-Settings!$B$6&lt;=Settings!$B$8,"Due in "&amp;(J131-Settings!$B$6)&amp;" days","On probation"))))))</f>
        <v/>
      </c>
      <c r="M131" s="21"/>
      <c r="N131" s="30"/>
      <c r="O131" s="27"/>
      <c r="P131" s="21"/>
      <c r="Q131" s="27"/>
      <c r="R131" s="27"/>
      <c r="S131" s="27"/>
      <c r="T131" s="27"/>
      <c r="U131" s="27"/>
      <c r="V131" s="27"/>
      <c r="W131" s="28" t="str">
        <f aca="false">IF(A131="","",'Onboarding Checklist'!W131)</f>
        <v/>
      </c>
      <c r="X131" s="29" t="str">
        <f aca="false">IF(A131="","",'Onboarding Checklist'!V131)</f>
        <v/>
      </c>
      <c r="Y131" s="30"/>
      <c r="Z131" s="31" t="str">
        <f aca="false">IF(A131="","",IF(AND(Y131&lt;&gt;"",Y131&lt;=Settings!$B$6),"Exited","Active"))</f>
        <v/>
      </c>
    </row>
    <row r="132" customFormat="false" ht="15" hidden="false" customHeight="true" outlineLevel="0" collapsed="false">
      <c r="A132" s="21"/>
      <c r="B132" s="21"/>
      <c r="C132" s="21"/>
      <c r="D132" s="21"/>
      <c r="E132" s="21"/>
      <c r="F132" s="21"/>
      <c r="G132" s="30"/>
      <c r="H132" s="21"/>
      <c r="I132" s="21"/>
      <c r="J132" s="26" t="str">
        <f aca="false">IF(OR(G132="",N(H132)=0),"",EDATE(G132,H132+N(I132)))</f>
        <v/>
      </c>
      <c r="K132" s="30"/>
      <c r="L132" s="17" t="str">
        <f aca="false">IF(A132="","",IF(Y132&lt;&gt;"","Left",IF(K132&lt;&gt;"","Confirmed",IF(J132="","No probation",IF(J132&lt;Settings!$B$6,"Overdue "&amp;(Settings!$B$6-J132)&amp;" days",IF(J132-Settings!$B$6&lt;=Settings!$B$8,"Due in "&amp;(J132-Settings!$B$6)&amp;" days","On probation"))))))</f>
        <v/>
      </c>
      <c r="M132" s="21"/>
      <c r="N132" s="30"/>
      <c r="O132" s="27"/>
      <c r="P132" s="21"/>
      <c r="Q132" s="27"/>
      <c r="R132" s="27"/>
      <c r="S132" s="27"/>
      <c r="T132" s="27"/>
      <c r="U132" s="27"/>
      <c r="V132" s="27"/>
      <c r="W132" s="28" t="str">
        <f aca="false">IF(A132="","",'Onboarding Checklist'!W132)</f>
        <v/>
      </c>
      <c r="X132" s="29" t="str">
        <f aca="false">IF(A132="","",'Onboarding Checklist'!V132)</f>
        <v/>
      </c>
      <c r="Y132" s="30"/>
      <c r="Z132" s="31" t="str">
        <f aca="false">IF(A132="","",IF(AND(Y132&lt;&gt;"",Y132&lt;=Settings!$B$6),"Exited","Active"))</f>
        <v/>
      </c>
    </row>
    <row r="133" customFormat="false" ht="15" hidden="false" customHeight="true" outlineLevel="0" collapsed="false">
      <c r="A133" s="21"/>
      <c r="B133" s="21"/>
      <c r="C133" s="21"/>
      <c r="D133" s="21"/>
      <c r="E133" s="21"/>
      <c r="F133" s="21"/>
      <c r="G133" s="30"/>
      <c r="H133" s="21"/>
      <c r="I133" s="21"/>
      <c r="J133" s="26" t="str">
        <f aca="false">IF(OR(G133="",N(H133)=0),"",EDATE(G133,H133+N(I133)))</f>
        <v/>
      </c>
      <c r="K133" s="30"/>
      <c r="L133" s="17" t="str">
        <f aca="false">IF(A133="","",IF(Y133&lt;&gt;"","Left",IF(K133&lt;&gt;"","Confirmed",IF(J133="","No probation",IF(J133&lt;Settings!$B$6,"Overdue "&amp;(Settings!$B$6-J133)&amp;" days",IF(J133-Settings!$B$6&lt;=Settings!$B$8,"Due in "&amp;(J133-Settings!$B$6)&amp;" days","On probation"))))))</f>
        <v/>
      </c>
      <c r="M133" s="21"/>
      <c r="N133" s="30"/>
      <c r="O133" s="27"/>
      <c r="P133" s="21"/>
      <c r="Q133" s="27"/>
      <c r="R133" s="27"/>
      <c r="S133" s="27"/>
      <c r="T133" s="27"/>
      <c r="U133" s="27"/>
      <c r="V133" s="27"/>
      <c r="W133" s="28" t="str">
        <f aca="false">IF(A133="","",'Onboarding Checklist'!W133)</f>
        <v/>
      </c>
      <c r="X133" s="29" t="str">
        <f aca="false">IF(A133="","",'Onboarding Checklist'!V133)</f>
        <v/>
      </c>
      <c r="Y133" s="30"/>
      <c r="Z133" s="31" t="str">
        <f aca="false">IF(A133="","",IF(AND(Y133&lt;&gt;"",Y133&lt;=Settings!$B$6),"Exited","Active"))</f>
        <v/>
      </c>
    </row>
    <row r="134" customFormat="false" ht="15" hidden="false" customHeight="true" outlineLevel="0" collapsed="false">
      <c r="A134" s="21"/>
      <c r="B134" s="21"/>
      <c r="C134" s="21"/>
      <c r="D134" s="21"/>
      <c r="E134" s="21"/>
      <c r="F134" s="21"/>
      <c r="G134" s="30"/>
      <c r="H134" s="21"/>
      <c r="I134" s="21"/>
      <c r="J134" s="26" t="str">
        <f aca="false">IF(OR(G134="",N(H134)=0),"",EDATE(G134,H134+N(I134)))</f>
        <v/>
      </c>
      <c r="K134" s="30"/>
      <c r="L134" s="17" t="str">
        <f aca="false">IF(A134="","",IF(Y134&lt;&gt;"","Left",IF(K134&lt;&gt;"","Confirmed",IF(J134="","No probation",IF(J134&lt;Settings!$B$6,"Overdue "&amp;(Settings!$B$6-J134)&amp;" days",IF(J134-Settings!$B$6&lt;=Settings!$B$8,"Due in "&amp;(J134-Settings!$B$6)&amp;" days","On probation"))))))</f>
        <v/>
      </c>
      <c r="M134" s="21"/>
      <c r="N134" s="30"/>
      <c r="O134" s="27"/>
      <c r="P134" s="21"/>
      <c r="Q134" s="27"/>
      <c r="R134" s="27"/>
      <c r="S134" s="27"/>
      <c r="T134" s="27"/>
      <c r="U134" s="27"/>
      <c r="V134" s="27"/>
      <c r="W134" s="28" t="str">
        <f aca="false">IF(A134="","",'Onboarding Checklist'!W134)</f>
        <v/>
      </c>
      <c r="X134" s="29" t="str">
        <f aca="false">IF(A134="","",'Onboarding Checklist'!V134)</f>
        <v/>
      </c>
      <c r="Y134" s="30"/>
      <c r="Z134" s="31" t="str">
        <f aca="false">IF(A134="","",IF(AND(Y134&lt;&gt;"",Y134&lt;=Settings!$B$6),"Exited","Active"))</f>
        <v/>
      </c>
    </row>
    <row r="135" customFormat="false" ht="15" hidden="false" customHeight="true" outlineLevel="0" collapsed="false">
      <c r="A135" s="21"/>
      <c r="B135" s="21"/>
      <c r="C135" s="21"/>
      <c r="D135" s="21"/>
      <c r="E135" s="21"/>
      <c r="F135" s="21"/>
      <c r="G135" s="30"/>
      <c r="H135" s="21"/>
      <c r="I135" s="21"/>
      <c r="J135" s="26" t="str">
        <f aca="false">IF(OR(G135="",N(H135)=0),"",EDATE(G135,H135+N(I135)))</f>
        <v/>
      </c>
      <c r="K135" s="30"/>
      <c r="L135" s="17" t="str">
        <f aca="false">IF(A135="","",IF(Y135&lt;&gt;"","Left",IF(K135&lt;&gt;"","Confirmed",IF(J135="","No probation",IF(J135&lt;Settings!$B$6,"Overdue "&amp;(Settings!$B$6-J135)&amp;" days",IF(J135-Settings!$B$6&lt;=Settings!$B$8,"Due in "&amp;(J135-Settings!$B$6)&amp;" days","On probation"))))))</f>
        <v/>
      </c>
      <c r="M135" s="21"/>
      <c r="N135" s="30"/>
      <c r="O135" s="27"/>
      <c r="P135" s="21"/>
      <c r="Q135" s="27"/>
      <c r="R135" s="27"/>
      <c r="S135" s="27"/>
      <c r="T135" s="27"/>
      <c r="U135" s="27"/>
      <c r="V135" s="27"/>
      <c r="W135" s="28" t="str">
        <f aca="false">IF(A135="","",'Onboarding Checklist'!W135)</f>
        <v/>
      </c>
      <c r="X135" s="29" t="str">
        <f aca="false">IF(A135="","",'Onboarding Checklist'!V135)</f>
        <v/>
      </c>
      <c r="Y135" s="30"/>
      <c r="Z135" s="31" t="str">
        <f aca="false">IF(A135="","",IF(AND(Y135&lt;&gt;"",Y135&lt;=Settings!$B$6),"Exited","Active"))</f>
        <v/>
      </c>
    </row>
    <row r="136" customFormat="false" ht="15" hidden="false" customHeight="true" outlineLevel="0" collapsed="false">
      <c r="A136" s="21"/>
      <c r="B136" s="21"/>
      <c r="C136" s="21"/>
      <c r="D136" s="21"/>
      <c r="E136" s="21"/>
      <c r="F136" s="21"/>
      <c r="G136" s="30"/>
      <c r="H136" s="21"/>
      <c r="I136" s="21"/>
      <c r="J136" s="26" t="str">
        <f aca="false">IF(OR(G136="",N(H136)=0),"",EDATE(G136,H136+N(I136)))</f>
        <v/>
      </c>
      <c r="K136" s="30"/>
      <c r="L136" s="17" t="str">
        <f aca="false">IF(A136="","",IF(Y136&lt;&gt;"","Left",IF(K136&lt;&gt;"","Confirmed",IF(J136="","No probation",IF(J136&lt;Settings!$B$6,"Overdue "&amp;(Settings!$B$6-J136)&amp;" days",IF(J136-Settings!$B$6&lt;=Settings!$B$8,"Due in "&amp;(J136-Settings!$B$6)&amp;" days","On probation"))))))</f>
        <v/>
      </c>
      <c r="M136" s="21"/>
      <c r="N136" s="30"/>
      <c r="O136" s="27"/>
      <c r="P136" s="21"/>
      <c r="Q136" s="27"/>
      <c r="R136" s="27"/>
      <c r="S136" s="27"/>
      <c r="T136" s="27"/>
      <c r="U136" s="27"/>
      <c r="V136" s="27"/>
      <c r="W136" s="28" t="str">
        <f aca="false">IF(A136="","",'Onboarding Checklist'!W136)</f>
        <v/>
      </c>
      <c r="X136" s="29" t="str">
        <f aca="false">IF(A136="","",'Onboarding Checklist'!V136)</f>
        <v/>
      </c>
      <c r="Y136" s="30"/>
      <c r="Z136" s="31" t="str">
        <f aca="false">IF(A136="","",IF(AND(Y136&lt;&gt;"",Y136&lt;=Settings!$B$6),"Exited","Active"))</f>
        <v/>
      </c>
    </row>
    <row r="137" customFormat="false" ht="15" hidden="false" customHeight="true" outlineLevel="0" collapsed="false">
      <c r="A137" s="21"/>
      <c r="B137" s="21"/>
      <c r="C137" s="21"/>
      <c r="D137" s="21"/>
      <c r="E137" s="21"/>
      <c r="F137" s="21"/>
      <c r="G137" s="30"/>
      <c r="H137" s="21"/>
      <c r="I137" s="21"/>
      <c r="J137" s="26" t="str">
        <f aca="false">IF(OR(G137="",N(H137)=0),"",EDATE(G137,H137+N(I137)))</f>
        <v/>
      </c>
      <c r="K137" s="30"/>
      <c r="L137" s="17" t="str">
        <f aca="false">IF(A137="","",IF(Y137&lt;&gt;"","Left",IF(K137&lt;&gt;"","Confirmed",IF(J137="","No probation",IF(J137&lt;Settings!$B$6,"Overdue "&amp;(Settings!$B$6-J137)&amp;" days",IF(J137-Settings!$B$6&lt;=Settings!$B$8,"Due in "&amp;(J137-Settings!$B$6)&amp;" days","On probation"))))))</f>
        <v/>
      </c>
      <c r="M137" s="21"/>
      <c r="N137" s="30"/>
      <c r="O137" s="27"/>
      <c r="P137" s="21"/>
      <c r="Q137" s="27"/>
      <c r="R137" s="27"/>
      <c r="S137" s="27"/>
      <c r="T137" s="27"/>
      <c r="U137" s="27"/>
      <c r="V137" s="27"/>
      <c r="W137" s="28" t="str">
        <f aca="false">IF(A137="","",'Onboarding Checklist'!W137)</f>
        <v/>
      </c>
      <c r="X137" s="29" t="str">
        <f aca="false">IF(A137="","",'Onboarding Checklist'!V137)</f>
        <v/>
      </c>
      <c r="Y137" s="30"/>
      <c r="Z137" s="31" t="str">
        <f aca="false">IF(A137="","",IF(AND(Y137&lt;&gt;"",Y137&lt;=Settings!$B$6),"Exited","Active"))</f>
        <v/>
      </c>
    </row>
    <row r="138" customFormat="false" ht="15" hidden="false" customHeight="true" outlineLevel="0" collapsed="false">
      <c r="A138" s="21"/>
      <c r="B138" s="21"/>
      <c r="C138" s="21"/>
      <c r="D138" s="21"/>
      <c r="E138" s="21"/>
      <c r="F138" s="21"/>
      <c r="G138" s="30"/>
      <c r="H138" s="21"/>
      <c r="I138" s="21"/>
      <c r="J138" s="26" t="str">
        <f aca="false">IF(OR(G138="",N(H138)=0),"",EDATE(G138,H138+N(I138)))</f>
        <v/>
      </c>
      <c r="K138" s="30"/>
      <c r="L138" s="17" t="str">
        <f aca="false">IF(A138="","",IF(Y138&lt;&gt;"","Left",IF(K138&lt;&gt;"","Confirmed",IF(J138="","No probation",IF(J138&lt;Settings!$B$6,"Overdue "&amp;(Settings!$B$6-J138)&amp;" days",IF(J138-Settings!$B$6&lt;=Settings!$B$8,"Due in "&amp;(J138-Settings!$B$6)&amp;" days","On probation"))))))</f>
        <v/>
      </c>
      <c r="M138" s="21"/>
      <c r="N138" s="30"/>
      <c r="O138" s="27"/>
      <c r="P138" s="21"/>
      <c r="Q138" s="27"/>
      <c r="R138" s="27"/>
      <c r="S138" s="27"/>
      <c r="T138" s="27"/>
      <c r="U138" s="27"/>
      <c r="V138" s="27"/>
      <c r="W138" s="28" t="str">
        <f aca="false">IF(A138="","",'Onboarding Checklist'!W138)</f>
        <v/>
      </c>
      <c r="X138" s="29" t="str">
        <f aca="false">IF(A138="","",'Onboarding Checklist'!V138)</f>
        <v/>
      </c>
      <c r="Y138" s="30"/>
      <c r="Z138" s="31" t="str">
        <f aca="false">IF(A138="","",IF(AND(Y138&lt;&gt;"",Y138&lt;=Settings!$B$6),"Exited","Active"))</f>
        <v/>
      </c>
    </row>
    <row r="139" customFormat="false" ht="15" hidden="false" customHeight="true" outlineLevel="0" collapsed="false">
      <c r="A139" s="21"/>
      <c r="B139" s="21"/>
      <c r="C139" s="21"/>
      <c r="D139" s="21"/>
      <c r="E139" s="21"/>
      <c r="F139" s="21"/>
      <c r="G139" s="30"/>
      <c r="H139" s="21"/>
      <c r="I139" s="21"/>
      <c r="J139" s="26" t="str">
        <f aca="false">IF(OR(G139="",N(H139)=0),"",EDATE(G139,H139+N(I139)))</f>
        <v/>
      </c>
      <c r="K139" s="30"/>
      <c r="L139" s="17" t="str">
        <f aca="false">IF(A139="","",IF(Y139&lt;&gt;"","Left",IF(K139&lt;&gt;"","Confirmed",IF(J139="","No probation",IF(J139&lt;Settings!$B$6,"Overdue "&amp;(Settings!$B$6-J139)&amp;" days",IF(J139-Settings!$B$6&lt;=Settings!$B$8,"Due in "&amp;(J139-Settings!$B$6)&amp;" days","On probation"))))))</f>
        <v/>
      </c>
      <c r="M139" s="21"/>
      <c r="N139" s="30"/>
      <c r="O139" s="27"/>
      <c r="P139" s="21"/>
      <c r="Q139" s="27"/>
      <c r="R139" s="27"/>
      <c r="S139" s="27"/>
      <c r="T139" s="27"/>
      <c r="U139" s="27"/>
      <c r="V139" s="27"/>
      <c r="W139" s="28" t="str">
        <f aca="false">IF(A139="","",'Onboarding Checklist'!W139)</f>
        <v/>
      </c>
      <c r="X139" s="29" t="str">
        <f aca="false">IF(A139="","",'Onboarding Checklist'!V139)</f>
        <v/>
      </c>
      <c r="Y139" s="30"/>
      <c r="Z139" s="31" t="str">
        <f aca="false">IF(A139="","",IF(AND(Y139&lt;&gt;"",Y139&lt;=Settings!$B$6),"Exited","Active"))</f>
        <v/>
      </c>
    </row>
    <row r="140" customFormat="false" ht="15" hidden="false" customHeight="true" outlineLevel="0" collapsed="false">
      <c r="A140" s="21"/>
      <c r="B140" s="21"/>
      <c r="C140" s="21"/>
      <c r="D140" s="21"/>
      <c r="E140" s="21"/>
      <c r="F140" s="21"/>
      <c r="G140" s="30"/>
      <c r="H140" s="21"/>
      <c r="I140" s="21"/>
      <c r="J140" s="26" t="str">
        <f aca="false">IF(OR(G140="",N(H140)=0),"",EDATE(G140,H140+N(I140)))</f>
        <v/>
      </c>
      <c r="K140" s="30"/>
      <c r="L140" s="17" t="str">
        <f aca="false">IF(A140="","",IF(Y140&lt;&gt;"","Left",IF(K140&lt;&gt;"","Confirmed",IF(J140="","No probation",IF(J140&lt;Settings!$B$6,"Overdue "&amp;(Settings!$B$6-J140)&amp;" days",IF(J140-Settings!$B$6&lt;=Settings!$B$8,"Due in "&amp;(J140-Settings!$B$6)&amp;" days","On probation"))))))</f>
        <v/>
      </c>
      <c r="M140" s="21"/>
      <c r="N140" s="30"/>
      <c r="O140" s="27"/>
      <c r="P140" s="21"/>
      <c r="Q140" s="27"/>
      <c r="R140" s="27"/>
      <c r="S140" s="27"/>
      <c r="T140" s="27"/>
      <c r="U140" s="27"/>
      <c r="V140" s="27"/>
      <c r="W140" s="28" t="str">
        <f aca="false">IF(A140="","",'Onboarding Checklist'!W140)</f>
        <v/>
      </c>
      <c r="X140" s="29" t="str">
        <f aca="false">IF(A140="","",'Onboarding Checklist'!V140)</f>
        <v/>
      </c>
      <c r="Y140" s="30"/>
      <c r="Z140" s="31" t="str">
        <f aca="false">IF(A140="","",IF(AND(Y140&lt;&gt;"",Y140&lt;=Settings!$B$6),"Exited","Active"))</f>
        <v/>
      </c>
    </row>
    <row r="141" customFormat="false" ht="15" hidden="false" customHeight="true" outlineLevel="0" collapsed="false">
      <c r="A141" s="21"/>
      <c r="B141" s="21"/>
      <c r="C141" s="21"/>
      <c r="D141" s="21"/>
      <c r="E141" s="21"/>
      <c r="F141" s="21"/>
      <c r="G141" s="30"/>
      <c r="H141" s="21"/>
      <c r="I141" s="21"/>
      <c r="J141" s="26" t="str">
        <f aca="false">IF(OR(G141="",N(H141)=0),"",EDATE(G141,H141+N(I141)))</f>
        <v/>
      </c>
      <c r="K141" s="30"/>
      <c r="L141" s="17" t="str">
        <f aca="false">IF(A141="","",IF(Y141&lt;&gt;"","Left",IF(K141&lt;&gt;"","Confirmed",IF(J141="","No probation",IF(J141&lt;Settings!$B$6,"Overdue "&amp;(Settings!$B$6-J141)&amp;" days",IF(J141-Settings!$B$6&lt;=Settings!$B$8,"Due in "&amp;(J141-Settings!$B$6)&amp;" days","On probation"))))))</f>
        <v/>
      </c>
      <c r="M141" s="21"/>
      <c r="N141" s="30"/>
      <c r="O141" s="27"/>
      <c r="P141" s="21"/>
      <c r="Q141" s="27"/>
      <c r="R141" s="27"/>
      <c r="S141" s="27"/>
      <c r="T141" s="27"/>
      <c r="U141" s="27"/>
      <c r="V141" s="27"/>
      <c r="W141" s="28" t="str">
        <f aca="false">IF(A141="","",'Onboarding Checklist'!W141)</f>
        <v/>
      </c>
      <c r="X141" s="29" t="str">
        <f aca="false">IF(A141="","",'Onboarding Checklist'!V141)</f>
        <v/>
      </c>
      <c r="Y141" s="30"/>
      <c r="Z141" s="31" t="str">
        <f aca="false">IF(A141="","",IF(AND(Y141&lt;&gt;"",Y141&lt;=Settings!$B$6),"Exited","Active"))</f>
        <v/>
      </c>
    </row>
    <row r="142" customFormat="false" ht="15" hidden="false" customHeight="true" outlineLevel="0" collapsed="false">
      <c r="A142" s="21"/>
      <c r="B142" s="21"/>
      <c r="C142" s="21"/>
      <c r="D142" s="21"/>
      <c r="E142" s="21"/>
      <c r="F142" s="21"/>
      <c r="G142" s="30"/>
      <c r="H142" s="21"/>
      <c r="I142" s="21"/>
      <c r="J142" s="26" t="str">
        <f aca="false">IF(OR(G142="",N(H142)=0),"",EDATE(G142,H142+N(I142)))</f>
        <v/>
      </c>
      <c r="K142" s="30"/>
      <c r="L142" s="17" t="str">
        <f aca="false">IF(A142="","",IF(Y142&lt;&gt;"","Left",IF(K142&lt;&gt;"","Confirmed",IF(J142="","No probation",IF(J142&lt;Settings!$B$6,"Overdue "&amp;(Settings!$B$6-J142)&amp;" days",IF(J142-Settings!$B$6&lt;=Settings!$B$8,"Due in "&amp;(J142-Settings!$B$6)&amp;" days","On probation"))))))</f>
        <v/>
      </c>
      <c r="M142" s="21"/>
      <c r="N142" s="30"/>
      <c r="O142" s="27"/>
      <c r="P142" s="21"/>
      <c r="Q142" s="27"/>
      <c r="R142" s="27"/>
      <c r="S142" s="27"/>
      <c r="T142" s="27"/>
      <c r="U142" s="27"/>
      <c r="V142" s="27"/>
      <c r="W142" s="28" t="str">
        <f aca="false">IF(A142="","",'Onboarding Checklist'!W142)</f>
        <v/>
      </c>
      <c r="X142" s="29" t="str">
        <f aca="false">IF(A142="","",'Onboarding Checklist'!V142)</f>
        <v/>
      </c>
      <c r="Y142" s="30"/>
      <c r="Z142" s="31" t="str">
        <f aca="false">IF(A142="","",IF(AND(Y142&lt;&gt;"",Y142&lt;=Settings!$B$6),"Exited","Active"))</f>
        <v/>
      </c>
    </row>
    <row r="143" customFormat="false" ht="15" hidden="false" customHeight="true" outlineLevel="0" collapsed="false">
      <c r="A143" s="21"/>
      <c r="B143" s="21"/>
      <c r="C143" s="21"/>
      <c r="D143" s="21"/>
      <c r="E143" s="21"/>
      <c r="F143" s="21"/>
      <c r="G143" s="30"/>
      <c r="H143" s="21"/>
      <c r="I143" s="21"/>
      <c r="J143" s="26" t="str">
        <f aca="false">IF(OR(G143="",N(H143)=0),"",EDATE(G143,H143+N(I143)))</f>
        <v/>
      </c>
      <c r="K143" s="30"/>
      <c r="L143" s="17" t="str">
        <f aca="false">IF(A143="","",IF(Y143&lt;&gt;"","Left",IF(K143&lt;&gt;"","Confirmed",IF(J143="","No probation",IF(J143&lt;Settings!$B$6,"Overdue "&amp;(Settings!$B$6-J143)&amp;" days",IF(J143-Settings!$B$6&lt;=Settings!$B$8,"Due in "&amp;(J143-Settings!$B$6)&amp;" days","On probation"))))))</f>
        <v/>
      </c>
      <c r="M143" s="21"/>
      <c r="N143" s="30"/>
      <c r="O143" s="27"/>
      <c r="P143" s="21"/>
      <c r="Q143" s="27"/>
      <c r="R143" s="27"/>
      <c r="S143" s="27"/>
      <c r="T143" s="27"/>
      <c r="U143" s="27"/>
      <c r="V143" s="27"/>
      <c r="W143" s="28" t="str">
        <f aca="false">IF(A143="","",'Onboarding Checklist'!W143)</f>
        <v/>
      </c>
      <c r="X143" s="29" t="str">
        <f aca="false">IF(A143="","",'Onboarding Checklist'!V143)</f>
        <v/>
      </c>
      <c r="Y143" s="30"/>
      <c r="Z143" s="31" t="str">
        <f aca="false">IF(A143="","",IF(AND(Y143&lt;&gt;"",Y143&lt;=Settings!$B$6),"Exited","Active"))</f>
        <v/>
      </c>
    </row>
    <row r="144" customFormat="false" ht="15" hidden="false" customHeight="true" outlineLevel="0" collapsed="false">
      <c r="A144" s="21"/>
      <c r="B144" s="21"/>
      <c r="C144" s="21"/>
      <c r="D144" s="21"/>
      <c r="E144" s="21"/>
      <c r="F144" s="21"/>
      <c r="G144" s="30"/>
      <c r="H144" s="21"/>
      <c r="I144" s="21"/>
      <c r="J144" s="26" t="str">
        <f aca="false">IF(OR(G144="",N(H144)=0),"",EDATE(G144,H144+N(I144)))</f>
        <v/>
      </c>
      <c r="K144" s="30"/>
      <c r="L144" s="17" t="str">
        <f aca="false">IF(A144="","",IF(Y144&lt;&gt;"","Left",IF(K144&lt;&gt;"","Confirmed",IF(J144="","No probation",IF(J144&lt;Settings!$B$6,"Overdue "&amp;(Settings!$B$6-J144)&amp;" days",IF(J144-Settings!$B$6&lt;=Settings!$B$8,"Due in "&amp;(J144-Settings!$B$6)&amp;" days","On probation"))))))</f>
        <v/>
      </c>
      <c r="M144" s="21"/>
      <c r="N144" s="30"/>
      <c r="O144" s="27"/>
      <c r="P144" s="21"/>
      <c r="Q144" s="27"/>
      <c r="R144" s="27"/>
      <c r="S144" s="27"/>
      <c r="T144" s="27"/>
      <c r="U144" s="27"/>
      <c r="V144" s="27"/>
      <c r="W144" s="28" t="str">
        <f aca="false">IF(A144="","",'Onboarding Checklist'!W144)</f>
        <v/>
      </c>
      <c r="X144" s="29" t="str">
        <f aca="false">IF(A144="","",'Onboarding Checklist'!V144)</f>
        <v/>
      </c>
      <c r="Y144" s="30"/>
      <c r="Z144" s="31" t="str">
        <f aca="false">IF(A144="","",IF(AND(Y144&lt;&gt;"",Y144&lt;=Settings!$B$6),"Exited","Active"))</f>
        <v/>
      </c>
    </row>
    <row r="145" customFormat="false" ht="15" hidden="false" customHeight="true" outlineLevel="0" collapsed="false">
      <c r="A145" s="21"/>
      <c r="B145" s="21"/>
      <c r="C145" s="21"/>
      <c r="D145" s="21"/>
      <c r="E145" s="21"/>
      <c r="F145" s="21"/>
      <c r="G145" s="30"/>
      <c r="H145" s="21"/>
      <c r="I145" s="21"/>
      <c r="J145" s="26" t="str">
        <f aca="false">IF(OR(G145="",N(H145)=0),"",EDATE(G145,H145+N(I145)))</f>
        <v/>
      </c>
      <c r="K145" s="30"/>
      <c r="L145" s="17" t="str">
        <f aca="false">IF(A145="","",IF(Y145&lt;&gt;"","Left",IF(K145&lt;&gt;"","Confirmed",IF(J145="","No probation",IF(J145&lt;Settings!$B$6,"Overdue "&amp;(Settings!$B$6-J145)&amp;" days",IF(J145-Settings!$B$6&lt;=Settings!$B$8,"Due in "&amp;(J145-Settings!$B$6)&amp;" days","On probation"))))))</f>
        <v/>
      </c>
      <c r="M145" s="21"/>
      <c r="N145" s="30"/>
      <c r="O145" s="27"/>
      <c r="P145" s="21"/>
      <c r="Q145" s="27"/>
      <c r="R145" s="27"/>
      <c r="S145" s="27"/>
      <c r="T145" s="27"/>
      <c r="U145" s="27"/>
      <c r="V145" s="27"/>
      <c r="W145" s="28" t="str">
        <f aca="false">IF(A145="","",'Onboarding Checklist'!W145)</f>
        <v/>
      </c>
      <c r="X145" s="29" t="str">
        <f aca="false">IF(A145="","",'Onboarding Checklist'!V145)</f>
        <v/>
      </c>
      <c r="Y145" s="30"/>
      <c r="Z145" s="31" t="str">
        <f aca="false">IF(A145="","",IF(AND(Y145&lt;&gt;"",Y145&lt;=Settings!$B$6),"Exited","Active"))</f>
        <v/>
      </c>
    </row>
    <row r="146" customFormat="false" ht="15" hidden="false" customHeight="true" outlineLevel="0" collapsed="false">
      <c r="A146" s="21"/>
      <c r="B146" s="21"/>
      <c r="C146" s="21"/>
      <c r="D146" s="21"/>
      <c r="E146" s="21"/>
      <c r="F146" s="21"/>
      <c r="G146" s="30"/>
      <c r="H146" s="21"/>
      <c r="I146" s="21"/>
      <c r="J146" s="26" t="str">
        <f aca="false">IF(OR(G146="",N(H146)=0),"",EDATE(G146,H146+N(I146)))</f>
        <v/>
      </c>
      <c r="K146" s="30"/>
      <c r="L146" s="17" t="str">
        <f aca="false">IF(A146="","",IF(Y146&lt;&gt;"","Left",IF(K146&lt;&gt;"","Confirmed",IF(J146="","No probation",IF(J146&lt;Settings!$B$6,"Overdue "&amp;(Settings!$B$6-J146)&amp;" days",IF(J146-Settings!$B$6&lt;=Settings!$B$8,"Due in "&amp;(J146-Settings!$B$6)&amp;" days","On probation"))))))</f>
        <v/>
      </c>
      <c r="M146" s="21"/>
      <c r="N146" s="30"/>
      <c r="O146" s="27"/>
      <c r="P146" s="21"/>
      <c r="Q146" s="27"/>
      <c r="R146" s="27"/>
      <c r="S146" s="27"/>
      <c r="T146" s="27"/>
      <c r="U146" s="27"/>
      <c r="V146" s="27"/>
      <c r="W146" s="28" t="str">
        <f aca="false">IF(A146="","",'Onboarding Checklist'!W146)</f>
        <v/>
      </c>
      <c r="X146" s="29" t="str">
        <f aca="false">IF(A146="","",'Onboarding Checklist'!V146)</f>
        <v/>
      </c>
      <c r="Y146" s="30"/>
      <c r="Z146" s="31" t="str">
        <f aca="false">IF(A146="","",IF(AND(Y146&lt;&gt;"",Y146&lt;=Settings!$B$6),"Exited","Active"))</f>
        <v/>
      </c>
    </row>
    <row r="147" customFormat="false" ht="15" hidden="false" customHeight="true" outlineLevel="0" collapsed="false">
      <c r="A147" s="21"/>
      <c r="B147" s="21"/>
      <c r="C147" s="21"/>
      <c r="D147" s="21"/>
      <c r="E147" s="21"/>
      <c r="F147" s="21"/>
      <c r="G147" s="30"/>
      <c r="H147" s="21"/>
      <c r="I147" s="21"/>
      <c r="J147" s="26" t="str">
        <f aca="false">IF(OR(G147="",N(H147)=0),"",EDATE(G147,H147+N(I147)))</f>
        <v/>
      </c>
      <c r="K147" s="30"/>
      <c r="L147" s="17" t="str">
        <f aca="false">IF(A147="","",IF(Y147&lt;&gt;"","Left",IF(K147&lt;&gt;"","Confirmed",IF(J147="","No probation",IF(J147&lt;Settings!$B$6,"Overdue "&amp;(Settings!$B$6-J147)&amp;" days",IF(J147-Settings!$B$6&lt;=Settings!$B$8,"Due in "&amp;(J147-Settings!$B$6)&amp;" days","On probation"))))))</f>
        <v/>
      </c>
      <c r="M147" s="21"/>
      <c r="N147" s="30"/>
      <c r="O147" s="27"/>
      <c r="P147" s="21"/>
      <c r="Q147" s="27"/>
      <c r="R147" s="27"/>
      <c r="S147" s="27"/>
      <c r="T147" s="27"/>
      <c r="U147" s="27"/>
      <c r="V147" s="27"/>
      <c r="W147" s="28" t="str">
        <f aca="false">IF(A147="","",'Onboarding Checklist'!W147)</f>
        <v/>
      </c>
      <c r="X147" s="29" t="str">
        <f aca="false">IF(A147="","",'Onboarding Checklist'!V147)</f>
        <v/>
      </c>
      <c r="Y147" s="30"/>
      <c r="Z147" s="31" t="str">
        <f aca="false">IF(A147="","",IF(AND(Y147&lt;&gt;"",Y147&lt;=Settings!$B$6),"Exited","Active"))</f>
        <v/>
      </c>
    </row>
    <row r="148" customFormat="false" ht="15" hidden="false" customHeight="true" outlineLevel="0" collapsed="false">
      <c r="A148" s="21"/>
      <c r="B148" s="21"/>
      <c r="C148" s="21"/>
      <c r="D148" s="21"/>
      <c r="E148" s="21"/>
      <c r="F148" s="21"/>
      <c r="G148" s="30"/>
      <c r="H148" s="21"/>
      <c r="I148" s="21"/>
      <c r="J148" s="26" t="str">
        <f aca="false">IF(OR(G148="",N(H148)=0),"",EDATE(G148,H148+N(I148)))</f>
        <v/>
      </c>
      <c r="K148" s="30"/>
      <c r="L148" s="17" t="str">
        <f aca="false">IF(A148="","",IF(Y148&lt;&gt;"","Left",IF(K148&lt;&gt;"","Confirmed",IF(J148="","No probation",IF(J148&lt;Settings!$B$6,"Overdue "&amp;(Settings!$B$6-J148)&amp;" days",IF(J148-Settings!$B$6&lt;=Settings!$B$8,"Due in "&amp;(J148-Settings!$B$6)&amp;" days","On probation"))))))</f>
        <v/>
      </c>
      <c r="M148" s="21"/>
      <c r="N148" s="30"/>
      <c r="O148" s="27"/>
      <c r="P148" s="21"/>
      <c r="Q148" s="27"/>
      <c r="R148" s="27"/>
      <c r="S148" s="27"/>
      <c r="T148" s="27"/>
      <c r="U148" s="27"/>
      <c r="V148" s="27"/>
      <c r="W148" s="28" t="str">
        <f aca="false">IF(A148="","",'Onboarding Checklist'!W148)</f>
        <v/>
      </c>
      <c r="X148" s="29" t="str">
        <f aca="false">IF(A148="","",'Onboarding Checklist'!V148)</f>
        <v/>
      </c>
      <c r="Y148" s="30"/>
      <c r="Z148" s="31" t="str">
        <f aca="false">IF(A148="","",IF(AND(Y148&lt;&gt;"",Y148&lt;=Settings!$B$6),"Exited","Active"))</f>
        <v/>
      </c>
    </row>
    <row r="149" customFormat="false" ht="15" hidden="false" customHeight="true" outlineLevel="0" collapsed="false">
      <c r="A149" s="21"/>
      <c r="B149" s="21"/>
      <c r="C149" s="21"/>
      <c r="D149" s="21"/>
      <c r="E149" s="21"/>
      <c r="F149" s="21"/>
      <c r="G149" s="30"/>
      <c r="H149" s="21"/>
      <c r="I149" s="21"/>
      <c r="J149" s="26" t="str">
        <f aca="false">IF(OR(G149="",N(H149)=0),"",EDATE(G149,H149+N(I149)))</f>
        <v/>
      </c>
      <c r="K149" s="30"/>
      <c r="L149" s="17" t="str">
        <f aca="false">IF(A149="","",IF(Y149&lt;&gt;"","Left",IF(K149&lt;&gt;"","Confirmed",IF(J149="","No probation",IF(J149&lt;Settings!$B$6,"Overdue "&amp;(Settings!$B$6-J149)&amp;" days",IF(J149-Settings!$B$6&lt;=Settings!$B$8,"Due in "&amp;(J149-Settings!$B$6)&amp;" days","On probation"))))))</f>
        <v/>
      </c>
      <c r="M149" s="21"/>
      <c r="N149" s="30"/>
      <c r="O149" s="27"/>
      <c r="P149" s="21"/>
      <c r="Q149" s="27"/>
      <c r="R149" s="27"/>
      <c r="S149" s="27"/>
      <c r="T149" s="27"/>
      <c r="U149" s="27"/>
      <c r="V149" s="27"/>
      <c r="W149" s="28" t="str">
        <f aca="false">IF(A149="","",'Onboarding Checklist'!W149)</f>
        <v/>
      </c>
      <c r="X149" s="29" t="str">
        <f aca="false">IF(A149="","",'Onboarding Checklist'!V149)</f>
        <v/>
      </c>
      <c r="Y149" s="30"/>
      <c r="Z149" s="31" t="str">
        <f aca="false">IF(A149="","",IF(AND(Y149&lt;&gt;"",Y149&lt;=Settings!$B$6),"Exited","Active"))</f>
        <v/>
      </c>
    </row>
    <row r="150" customFormat="false" ht="15" hidden="false" customHeight="true" outlineLevel="0" collapsed="false">
      <c r="A150" s="21"/>
      <c r="B150" s="21"/>
      <c r="C150" s="21"/>
      <c r="D150" s="21"/>
      <c r="E150" s="21"/>
      <c r="F150" s="21"/>
      <c r="G150" s="30"/>
      <c r="H150" s="21"/>
      <c r="I150" s="21"/>
      <c r="J150" s="26" t="str">
        <f aca="false">IF(OR(G150="",N(H150)=0),"",EDATE(G150,H150+N(I150)))</f>
        <v/>
      </c>
      <c r="K150" s="30"/>
      <c r="L150" s="17" t="str">
        <f aca="false">IF(A150="","",IF(Y150&lt;&gt;"","Left",IF(K150&lt;&gt;"","Confirmed",IF(J150="","No probation",IF(J150&lt;Settings!$B$6,"Overdue "&amp;(Settings!$B$6-J150)&amp;" days",IF(J150-Settings!$B$6&lt;=Settings!$B$8,"Due in "&amp;(J150-Settings!$B$6)&amp;" days","On probation"))))))</f>
        <v/>
      </c>
      <c r="M150" s="21"/>
      <c r="N150" s="30"/>
      <c r="O150" s="27"/>
      <c r="P150" s="21"/>
      <c r="Q150" s="27"/>
      <c r="R150" s="27"/>
      <c r="S150" s="27"/>
      <c r="T150" s="27"/>
      <c r="U150" s="27"/>
      <c r="V150" s="27"/>
      <c r="W150" s="28" t="str">
        <f aca="false">IF(A150="","",'Onboarding Checklist'!W150)</f>
        <v/>
      </c>
      <c r="X150" s="29" t="str">
        <f aca="false">IF(A150="","",'Onboarding Checklist'!V150)</f>
        <v/>
      </c>
      <c r="Y150" s="30"/>
      <c r="Z150" s="31" t="str">
        <f aca="false">IF(A150="","",IF(AND(Y150&lt;&gt;"",Y150&lt;=Settings!$B$6),"Exited","Active"))</f>
        <v/>
      </c>
    </row>
    <row r="151" customFormat="false" ht="15" hidden="false" customHeight="true" outlineLevel="0" collapsed="false">
      <c r="A151" s="21"/>
      <c r="B151" s="21"/>
      <c r="C151" s="21"/>
      <c r="D151" s="21"/>
      <c r="E151" s="21"/>
      <c r="F151" s="21"/>
      <c r="G151" s="30"/>
      <c r="H151" s="21"/>
      <c r="I151" s="21"/>
      <c r="J151" s="26" t="str">
        <f aca="false">IF(OR(G151="",N(H151)=0),"",EDATE(G151,H151+N(I151)))</f>
        <v/>
      </c>
      <c r="K151" s="30"/>
      <c r="L151" s="17" t="str">
        <f aca="false">IF(A151="","",IF(Y151&lt;&gt;"","Left",IF(K151&lt;&gt;"","Confirmed",IF(J151="","No probation",IF(J151&lt;Settings!$B$6,"Overdue "&amp;(Settings!$B$6-J151)&amp;" days",IF(J151-Settings!$B$6&lt;=Settings!$B$8,"Due in "&amp;(J151-Settings!$B$6)&amp;" days","On probation"))))))</f>
        <v/>
      </c>
      <c r="M151" s="21"/>
      <c r="N151" s="30"/>
      <c r="O151" s="27"/>
      <c r="P151" s="21"/>
      <c r="Q151" s="27"/>
      <c r="R151" s="27"/>
      <c r="S151" s="27"/>
      <c r="T151" s="27"/>
      <c r="U151" s="27"/>
      <c r="V151" s="27"/>
      <c r="W151" s="28" t="str">
        <f aca="false">IF(A151="","",'Onboarding Checklist'!W151)</f>
        <v/>
      </c>
      <c r="X151" s="29" t="str">
        <f aca="false">IF(A151="","",'Onboarding Checklist'!V151)</f>
        <v/>
      </c>
      <c r="Y151" s="30"/>
      <c r="Z151" s="31" t="str">
        <f aca="false">IF(A151="","",IF(AND(Y151&lt;&gt;"",Y151&lt;=Settings!$B$6),"Exited","Active"))</f>
        <v/>
      </c>
    </row>
    <row r="152" customFormat="false" ht="15" hidden="false" customHeight="true" outlineLevel="0" collapsed="false">
      <c r="A152" s="21"/>
      <c r="B152" s="21"/>
      <c r="C152" s="21"/>
      <c r="D152" s="21"/>
      <c r="E152" s="21"/>
      <c r="F152" s="21"/>
      <c r="G152" s="30"/>
      <c r="H152" s="21"/>
      <c r="I152" s="21"/>
      <c r="J152" s="26" t="str">
        <f aca="false">IF(OR(G152="",N(H152)=0),"",EDATE(G152,H152+N(I152)))</f>
        <v/>
      </c>
      <c r="K152" s="30"/>
      <c r="L152" s="17" t="str">
        <f aca="false">IF(A152="","",IF(Y152&lt;&gt;"","Left",IF(K152&lt;&gt;"","Confirmed",IF(J152="","No probation",IF(J152&lt;Settings!$B$6,"Overdue "&amp;(Settings!$B$6-J152)&amp;" days",IF(J152-Settings!$B$6&lt;=Settings!$B$8,"Due in "&amp;(J152-Settings!$B$6)&amp;" days","On probation"))))))</f>
        <v/>
      </c>
      <c r="M152" s="21"/>
      <c r="N152" s="30"/>
      <c r="O152" s="27"/>
      <c r="P152" s="21"/>
      <c r="Q152" s="27"/>
      <c r="R152" s="27"/>
      <c r="S152" s="27"/>
      <c r="T152" s="27"/>
      <c r="U152" s="27"/>
      <c r="V152" s="27"/>
      <c r="W152" s="28" t="str">
        <f aca="false">IF(A152="","",'Onboarding Checklist'!W152)</f>
        <v/>
      </c>
      <c r="X152" s="29" t="str">
        <f aca="false">IF(A152="","",'Onboarding Checklist'!V152)</f>
        <v/>
      </c>
      <c r="Y152" s="30"/>
      <c r="Z152" s="31" t="str">
        <f aca="false">IF(A152="","",IF(AND(Y152&lt;&gt;"",Y152&lt;=Settings!$B$6),"Exited","Active"))</f>
        <v/>
      </c>
    </row>
    <row r="153" customFormat="false" ht="15" hidden="false" customHeight="true" outlineLevel="0" collapsed="false">
      <c r="A153" s="21"/>
      <c r="B153" s="21"/>
      <c r="C153" s="21"/>
      <c r="D153" s="21"/>
      <c r="E153" s="21"/>
      <c r="F153" s="21"/>
      <c r="G153" s="30"/>
      <c r="H153" s="21"/>
      <c r="I153" s="21"/>
      <c r="J153" s="26" t="str">
        <f aca="false">IF(OR(G153="",N(H153)=0),"",EDATE(G153,H153+N(I153)))</f>
        <v/>
      </c>
      <c r="K153" s="30"/>
      <c r="L153" s="17" t="str">
        <f aca="false">IF(A153="","",IF(Y153&lt;&gt;"","Left",IF(K153&lt;&gt;"","Confirmed",IF(J153="","No probation",IF(J153&lt;Settings!$B$6,"Overdue "&amp;(Settings!$B$6-J153)&amp;" days",IF(J153-Settings!$B$6&lt;=Settings!$B$8,"Due in "&amp;(J153-Settings!$B$6)&amp;" days","On probation"))))))</f>
        <v/>
      </c>
      <c r="M153" s="21"/>
      <c r="N153" s="30"/>
      <c r="O153" s="27"/>
      <c r="P153" s="21"/>
      <c r="Q153" s="27"/>
      <c r="R153" s="27"/>
      <c r="S153" s="27"/>
      <c r="T153" s="27"/>
      <c r="U153" s="27"/>
      <c r="V153" s="27"/>
      <c r="W153" s="28" t="str">
        <f aca="false">IF(A153="","",'Onboarding Checklist'!W153)</f>
        <v/>
      </c>
      <c r="X153" s="29" t="str">
        <f aca="false">IF(A153="","",'Onboarding Checklist'!V153)</f>
        <v/>
      </c>
      <c r="Y153" s="30"/>
      <c r="Z153" s="31" t="str">
        <f aca="false">IF(A153="","",IF(AND(Y153&lt;&gt;"",Y153&lt;=Settings!$B$6),"Exited","Active"))</f>
        <v/>
      </c>
    </row>
    <row r="154" customFormat="false" ht="15" hidden="false" customHeight="true" outlineLevel="0" collapsed="false">
      <c r="A154" s="21"/>
      <c r="B154" s="21"/>
      <c r="C154" s="21"/>
      <c r="D154" s="21"/>
      <c r="E154" s="21"/>
      <c r="F154" s="21"/>
      <c r="G154" s="30"/>
      <c r="H154" s="21"/>
      <c r="I154" s="21"/>
      <c r="J154" s="26" t="str">
        <f aca="false">IF(OR(G154="",N(H154)=0),"",EDATE(G154,H154+N(I154)))</f>
        <v/>
      </c>
      <c r="K154" s="30"/>
      <c r="L154" s="17" t="str">
        <f aca="false">IF(A154="","",IF(Y154&lt;&gt;"","Left",IF(K154&lt;&gt;"","Confirmed",IF(J154="","No probation",IF(J154&lt;Settings!$B$6,"Overdue "&amp;(Settings!$B$6-J154)&amp;" days",IF(J154-Settings!$B$6&lt;=Settings!$B$8,"Due in "&amp;(J154-Settings!$B$6)&amp;" days","On probation"))))))</f>
        <v/>
      </c>
      <c r="M154" s="21"/>
      <c r="N154" s="30"/>
      <c r="O154" s="27"/>
      <c r="P154" s="21"/>
      <c r="Q154" s="27"/>
      <c r="R154" s="27"/>
      <c r="S154" s="27"/>
      <c r="T154" s="27"/>
      <c r="U154" s="27"/>
      <c r="V154" s="27"/>
      <c r="W154" s="28" t="str">
        <f aca="false">IF(A154="","",'Onboarding Checklist'!W154)</f>
        <v/>
      </c>
      <c r="X154" s="29" t="str">
        <f aca="false">IF(A154="","",'Onboarding Checklist'!V154)</f>
        <v/>
      </c>
      <c r="Y154" s="30"/>
      <c r="Z154" s="31" t="str">
        <f aca="false">IF(A154="","",IF(AND(Y154&lt;&gt;"",Y154&lt;=Settings!$B$6),"Exited","Active"))</f>
        <v/>
      </c>
    </row>
    <row r="155" customFormat="false" ht="15" hidden="false" customHeight="true" outlineLevel="0" collapsed="false">
      <c r="A155" s="21"/>
      <c r="B155" s="21"/>
      <c r="C155" s="21"/>
      <c r="D155" s="21"/>
      <c r="E155" s="21"/>
      <c r="F155" s="21"/>
      <c r="G155" s="30"/>
      <c r="H155" s="21"/>
      <c r="I155" s="21"/>
      <c r="J155" s="26" t="str">
        <f aca="false">IF(OR(G155="",N(H155)=0),"",EDATE(G155,H155+N(I155)))</f>
        <v/>
      </c>
      <c r="K155" s="30"/>
      <c r="L155" s="17" t="str">
        <f aca="false">IF(A155="","",IF(Y155&lt;&gt;"","Left",IF(K155&lt;&gt;"","Confirmed",IF(J155="","No probation",IF(J155&lt;Settings!$B$6,"Overdue "&amp;(Settings!$B$6-J155)&amp;" days",IF(J155-Settings!$B$6&lt;=Settings!$B$8,"Due in "&amp;(J155-Settings!$B$6)&amp;" days","On probation"))))))</f>
        <v/>
      </c>
      <c r="M155" s="21"/>
      <c r="N155" s="30"/>
      <c r="O155" s="27"/>
      <c r="P155" s="21"/>
      <c r="Q155" s="27"/>
      <c r="R155" s="27"/>
      <c r="S155" s="27"/>
      <c r="T155" s="27"/>
      <c r="U155" s="27"/>
      <c r="V155" s="27"/>
      <c r="W155" s="28" t="str">
        <f aca="false">IF(A155="","",'Onboarding Checklist'!W155)</f>
        <v/>
      </c>
      <c r="X155" s="29" t="str">
        <f aca="false">IF(A155="","",'Onboarding Checklist'!V155)</f>
        <v/>
      </c>
      <c r="Y155" s="30"/>
      <c r="Z155" s="31" t="str">
        <f aca="false">IF(A155="","",IF(AND(Y155&lt;&gt;"",Y155&lt;=Settings!$B$6),"Exited","Active"))</f>
        <v/>
      </c>
    </row>
    <row r="156" customFormat="false" ht="15" hidden="false" customHeight="true" outlineLevel="0" collapsed="false">
      <c r="A156" s="21"/>
      <c r="B156" s="21"/>
      <c r="C156" s="21"/>
      <c r="D156" s="21"/>
      <c r="E156" s="21"/>
      <c r="F156" s="21"/>
      <c r="G156" s="30"/>
      <c r="H156" s="21"/>
      <c r="I156" s="21"/>
      <c r="J156" s="26" t="str">
        <f aca="false">IF(OR(G156="",N(H156)=0),"",EDATE(G156,H156+N(I156)))</f>
        <v/>
      </c>
      <c r="K156" s="30"/>
      <c r="L156" s="17" t="str">
        <f aca="false">IF(A156="","",IF(Y156&lt;&gt;"","Left",IF(K156&lt;&gt;"","Confirmed",IF(J156="","No probation",IF(J156&lt;Settings!$B$6,"Overdue "&amp;(Settings!$B$6-J156)&amp;" days",IF(J156-Settings!$B$6&lt;=Settings!$B$8,"Due in "&amp;(J156-Settings!$B$6)&amp;" days","On probation"))))))</f>
        <v/>
      </c>
      <c r="M156" s="21"/>
      <c r="N156" s="30"/>
      <c r="O156" s="27"/>
      <c r="P156" s="21"/>
      <c r="Q156" s="27"/>
      <c r="R156" s="27"/>
      <c r="S156" s="27"/>
      <c r="T156" s="27"/>
      <c r="U156" s="27"/>
      <c r="V156" s="27"/>
      <c r="W156" s="28" t="str">
        <f aca="false">IF(A156="","",'Onboarding Checklist'!W156)</f>
        <v/>
      </c>
      <c r="X156" s="29" t="str">
        <f aca="false">IF(A156="","",'Onboarding Checklist'!V156)</f>
        <v/>
      </c>
      <c r="Y156" s="30"/>
      <c r="Z156" s="31" t="str">
        <f aca="false">IF(A156="","",IF(AND(Y156&lt;&gt;"",Y156&lt;=Settings!$B$6),"Exited","Active"))</f>
        <v/>
      </c>
    </row>
    <row r="157" customFormat="false" ht="15" hidden="false" customHeight="true" outlineLevel="0" collapsed="false">
      <c r="A157" s="21"/>
      <c r="B157" s="21"/>
      <c r="C157" s="21"/>
      <c r="D157" s="21"/>
      <c r="E157" s="21"/>
      <c r="F157" s="21"/>
      <c r="G157" s="30"/>
      <c r="H157" s="21"/>
      <c r="I157" s="21"/>
      <c r="J157" s="26" t="str">
        <f aca="false">IF(OR(G157="",N(H157)=0),"",EDATE(G157,H157+N(I157)))</f>
        <v/>
      </c>
      <c r="K157" s="30"/>
      <c r="L157" s="17" t="str">
        <f aca="false">IF(A157="","",IF(Y157&lt;&gt;"","Left",IF(K157&lt;&gt;"","Confirmed",IF(J157="","No probation",IF(J157&lt;Settings!$B$6,"Overdue "&amp;(Settings!$B$6-J157)&amp;" days",IF(J157-Settings!$B$6&lt;=Settings!$B$8,"Due in "&amp;(J157-Settings!$B$6)&amp;" days","On probation"))))))</f>
        <v/>
      </c>
      <c r="M157" s="21"/>
      <c r="N157" s="30"/>
      <c r="O157" s="27"/>
      <c r="P157" s="21"/>
      <c r="Q157" s="27"/>
      <c r="R157" s="27"/>
      <c r="S157" s="27"/>
      <c r="T157" s="27"/>
      <c r="U157" s="27"/>
      <c r="V157" s="27"/>
      <c r="W157" s="28" t="str">
        <f aca="false">IF(A157="","",'Onboarding Checklist'!W157)</f>
        <v/>
      </c>
      <c r="X157" s="29" t="str">
        <f aca="false">IF(A157="","",'Onboarding Checklist'!V157)</f>
        <v/>
      </c>
      <c r="Y157" s="30"/>
      <c r="Z157" s="31" t="str">
        <f aca="false">IF(A157="","",IF(AND(Y157&lt;&gt;"",Y157&lt;=Settings!$B$6),"Exited","Active"))</f>
        <v/>
      </c>
    </row>
    <row r="158" customFormat="false" ht="15" hidden="false" customHeight="true" outlineLevel="0" collapsed="false">
      <c r="A158" s="21"/>
      <c r="B158" s="21"/>
      <c r="C158" s="21"/>
      <c r="D158" s="21"/>
      <c r="E158" s="21"/>
      <c r="F158" s="21"/>
      <c r="G158" s="30"/>
      <c r="H158" s="21"/>
      <c r="I158" s="21"/>
      <c r="J158" s="26" t="str">
        <f aca="false">IF(OR(G158="",N(H158)=0),"",EDATE(G158,H158+N(I158)))</f>
        <v/>
      </c>
      <c r="K158" s="30"/>
      <c r="L158" s="17" t="str">
        <f aca="false">IF(A158="","",IF(Y158&lt;&gt;"","Left",IF(K158&lt;&gt;"","Confirmed",IF(J158="","No probation",IF(J158&lt;Settings!$B$6,"Overdue "&amp;(Settings!$B$6-J158)&amp;" days",IF(J158-Settings!$B$6&lt;=Settings!$B$8,"Due in "&amp;(J158-Settings!$B$6)&amp;" days","On probation"))))))</f>
        <v/>
      </c>
      <c r="M158" s="21"/>
      <c r="N158" s="30"/>
      <c r="O158" s="27"/>
      <c r="P158" s="21"/>
      <c r="Q158" s="27"/>
      <c r="R158" s="27"/>
      <c r="S158" s="27"/>
      <c r="T158" s="27"/>
      <c r="U158" s="27"/>
      <c r="V158" s="27"/>
      <c r="W158" s="28" t="str">
        <f aca="false">IF(A158="","",'Onboarding Checklist'!W158)</f>
        <v/>
      </c>
      <c r="X158" s="29" t="str">
        <f aca="false">IF(A158="","",'Onboarding Checklist'!V158)</f>
        <v/>
      </c>
      <c r="Y158" s="30"/>
      <c r="Z158" s="31" t="str">
        <f aca="false">IF(A158="","",IF(AND(Y158&lt;&gt;"",Y158&lt;=Settings!$B$6),"Exited","Active"))</f>
        <v/>
      </c>
    </row>
    <row r="159" customFormat="false" ht="15" hidden="false" customHeight="true" outlineLevel="0" collapsed="false">
      <c r="A159" s="21"/>
      <c r="B159" s="21"/>
      <c r="C159" s="21"/>
      <c r="D159" s="21"/>
      <c r="E159" s="21"/>
      <c r="F159" s="21"/>
      <c r="G159" s="30"/>
      <c r="H159" s="21"/>
      <c r="I159" s="21"/>
      <c r="J159" s="26" t="str">
        <f aca="false">IF(OR(G159="",N(H159)=0),"",EDATE(G159,H159+N(I159)))</f>
        <v/>
      </c>
      <c r="K159" s="30"/>
      <c r="L159" s="17" t="str">
        <f aca="false">IF(A159="","",IF(Y159&lt;&gt;"","Left",IF(K159&lt;&gt;"","Confirmed",IF(J159="","No probation",IF(J159&lt;Settings!$B$6,"Overdue "&amp;(Settings!$B$6-J159)&amp;" days",IF(J159-Settings!$B$6&lt;=Settings!$B$8,"Due in "&amp;(J159-Settings!$B$6)&amp;" days","On probation"))))))</f>
        <v/>
      </c>
      <c r="M159" s="21"/>
      <c r="N159" s="30"/>
      <c r="O159" s="27"/>
      <c r="P159" s="21"/>
      <c r="Q159" s="27"/>
      <c r="R159" s="27"/>
      <c r="S159" s="27"/>
      <c r="T159" s="27"/>
      <c r="U159" s="27"/>
      <c r="V159" s="27"/>
      <c r="W159" s="28" t="str">
        <f aca="false">IF(A159="","",'Onboarding Checklist'!W159)</f>
        <v/>
      </c>
      <c r="X159" s="29" t="str">
        <f aca="false">IF(A159="","",'Onboarding Checklist'!V159)</f>
        <v/>
      </c>
      <c r="Y159" s="30"/>
      <c r="Z159" s="31" t="str">
        <f aca="false">IF(A159="","",IF(AND(Y159&lt;&gt;"",Y159&lt;=Settings!$B$6),"Exited","Active"))</f>
        <v/>
      </c>
    </row>
    <row r="160" customFormat="false" ht="15" hidden="false" customHeight="true" outlineLevel="0" collapsed="false">
      <c r="A160" s="21"/>
      <c r="B160" s="21"/>
      <c r="C160" s="21"/>
      <c r="D160" s="21"/>
      <c r="E160" s="21"/>
      <c r="F160" s="21"/>
      <c r="G160" s="30"/>
      <c r="H160" s="21"/>
      <c r="I160" s="21"/>
      <c r="J160" s="26" t="str">
        <f aca="false">IF(OR(G160="",N(H160)=0),"",EDATE(G160,H160+N(I160)))</f>
        <v/>
      </c>
      <c r="K160" s="30"/>
      <c r="L160" s="17" t="str">
        <f aca="false">IF(A160="","",IF(Y160&lt;&gt;"","Left",IF(K160&lt;&gt;"","Confirmed",IF(J160="","No probation",IF(J160&lt;Settings!$B$6,"Overdue "&amp;(Settings!$B$6-J160)&amp;" days",IF(J160-Settings!$B$6&lt;=Settings!$B$8,"Due in "&amp;(J160-Settings!$B$6)&amp;" days","On probation"))))))</f>
        <v/>
      </c>
      <c r="M160" s="21"/>
      <c r="N160" s="30"/>
      <c r="O160" s="27"/>
      <c r="P160" s="21"/>
      <c r="Q160" s="27"/>
      <c r="R160" s="27"/>
      <c r="S160" s="27"/>
      <c r="T160" s="27"/>
      <c r="U160" s="27"/>
      <c r="V160" s="27"/>
      <c r="W160" s="28" t="str">
        <f aca="false">IF(A160="","",'Onboarding Checklist'!W160)</f>
        <v/>
      </c>
      <c r="X160" s="29" t="str">
        <f aca="false">IF(A160="","",'Onboarding Checklist'!V160)</f>
        <v/>
      </c>
      <c r="Y160" s="30"/>
      <c r="Z160" s="31" t="str">
        <f aca="false">IF(A160="","",IF(AND(Y160&lt;&gt;"",Y160&lt;=Settings!$B$6),"Exited","Active"))</f>
        <v/>
      </c>
    </row>
    <row r="161" customFormat="false" ht="15" hidden="false" customHeight="true" outlineLevel="0" collapsed="false">
      <c r="A161" s="21"/>
      <c r="B161" s="21"/>
      <c r="C161" s="21"/>
      <c r="D161" s="21"/>
      <c r="E161" s="21"/>
      <c r="F161" s="21"/>
      <c r="G161" s="30"/>
      <c r="H161" s="21"/>
      <c r="I161" s="21"/>
      <c r="J161" s="26" t="str">
        <f aca="false">IF(OR(G161="",N(H161)=0),"",EDATE(G161,H161+N(I161)))</f>
        <v/>
      </c>
      <c r="K161" s="30"/>
      <c r="L161" s="17" t="str">
        <f aca="false">IF(A161="","",IF(Y161&lt;&gt;"","Left",IF(K161&lt;&gt;"","Confirmed",IF(J161="","No probation",IF(J161&lt;Settings!$B$6,"Overdue "&amp;(Settings!$B$6-J161)&amp;" days",IF(J161-Settings!$B$6&lt;=Settings!$B$8,"Due in "&amp;(J161-Settings!$B$6)&amp;" days","On probation"))))))</f>
        <v/>
      </c>
      <c r="M161" s="21"/>
      <c r="N161" s="30"/>
      <c r="O161" s="27"/>
      <c r="P161" s="21"/>
      <c r="Q161" s="27"/>
      <c r="R161" s="27"/>
      <c r="S161" s="27"/>
      <c r="T161" s="27"/>
      <c r="U161" s="27"/>
      <c r="V161" s="27"/>
      <c r="W161" s="28" t="str">
        <f aca="false">IF(A161="","",'Onboarding Checklist'!W161)</f>
        <v/>
      </c>
      <c r="X161" s="29" t="str">
        <f aca="false">IF(A161="","",'Onboarding Checklist'!V161)</f>
        <v/>
      </c>
      <c r="Y161" s="30"/>
      <c r="Z161" s="31" t="str">
        <f aca="false">IF(A161="","",IF(AND(Y161&lt;&gt;"",Y161&lt;=Settings!$B$6),"Exited","Active"))</f>
        <v/>
      </c>
    </row>
    <row r="162" customFormat="false" ht="15" hidden="false" customHeight="true" outlineLevel="0" collapsed="false">
      <c r="A162" s="21"/>
      <c r="B162" s="21"/>
      <c r="C162" s="21"/>
      <c r="D162" s="21"/>
      <c r="E162" s="21"/>
      <c r="F162" s="21"/>
      <c r="G162" s="30"/>
      <c r="H162" s="21"/>
      <c r="I162" s="21"/>
      <c r="J162" s="26" t="str">
        <f aca="false">IF(OR(G162="",N(H162)=0),"",EDATE(G162,H162+N(I162)))</f>
        <v/>
      </c>
      <c r="K162" s="30"/>
      <c r="L162" s="17" t="str">
        <f aca="false">IF(A162="","",IF(Y162&lt;&gt;"","Left",IF(K162&lt;&gt;"","Confirmed",IF(J162="","No probation",IF(J162&lt;Settings!$B$6,"Overdue "&amp;(Settings!$B$6-J162)&amp;" days",IF(J162-Settings!$B$6&lt;=Settings!$B$8,"Due in "&amp;(J162-Settings!$B$6)&amp;" days","On probation"))))))</f>
        <v/>
      </c>
      <c r="M162" s="21"/>
      <c r="N162" s="30"/>
      <c r="O162" s="27"/>
      <c r="P162" s="21"/>
      <c r="Q162" s="27"/>
      <c r="R162" s="27"/>
      <c r="S162" s="27"/>
      <c r="T162" s="27"/>
      <c r="U162" s="27"/>
      <c r="V162" s="27"/>
      <c r="W162" s="28" t="str">
        <f aca="false">IF(A162="","",'Onboarding Checklist'!W162)</f>
        <v/>
      </c>
      <c r="X162" s="29" t="str">
        <f aca="false">IF(A162="","",'Onboarding Checklist'!V162)</f>
        <v/>
      </c>
      <c r="Y162" s="30"/>
      <c r="Z162" s="31" t="str">
        <f aca="false">IF(A162="","",IF(AND(Y162&lt;&gt;"",Y162&lt;=Settings!$B$6),"Exited","Active"))</f>
        <v/>
      </c>
    </row>
    <row r="163" customFormat="false" ht="15" hidden="false" customHeight="true" outlineLevel="0" collapsed="false">
      <c r="A163" s="21"/>
      <c r="B163" s="21"/>
      <c r="C163" s="21"/>
      <c r="D163" s="21"/>
      <c r="E163" s="21"/>
      <c r="F163" s="21"/>
      <c r="G163" s="30"/>
      <c r="H163" s="21"/>
      <c r="I163" s="21"/>
      <c r="J163" s="26" t="str">
        <f aca="false">IF(OR(G163="",N(H163)=0),"",EDATE(G163,H163+N(I163)))</f>
        <v/>
      </c>
      <c r="K163" s="30"/>
      <c r="L163" s="17" t="str">
        <f aca="false">IF(A163="","",IF(Y163&lt;&gt;"","Left",IF(K163&lt;&gt;"","Confirmed",IF(J163="","No probation",IF(J163&lt;Settings!$B$6,"Overdue "&amp;(Settings!$B$6-J163)&amp;" days",IF(J163-Settings!$B$6&lt;=Settings!$B$8,"Due in "&amp;(J163-Settings!$B$6)&amp;" days","On probation"))))))</f>
        <v/>
      </c>
      <c r="M163" s="21"/>
      <c r="N163" s="30"/>
      <c r="O163" s="27"/>
      <c r="P163" s="21"/>
      <c r="Q163" s="27"/>
      <c r="R163" s="27"/>
      <c r="S163" s="27"/>
      <c r="T163" s="27"/>
      <c r="U163" s="27"/>
      <c r="V163" s="27"/>
      <c r="W163" s="28" t="str">
        <f aca="false">IF(A163="","",'Onboarding Checklist'!W163)</f>
        <v/>
      </c>
      <c r="X163" s="29" t="str">
        <f aca="false">IF(A163="","",'Onboarding Checklist'!V163)</f>
        <v/>
      </c>
      <c r="Y163" s="30"/>
      <c r="Z163" s="31" t="str">
        <f aca="false">IF(A163="","",IF(AND(Y163&lt;&gt;"",Y163&lt;=Settings!$B$6),"Exited","Active"))</f>
        <v/>
      </c>
    </row>
    <row r="164" customFormat="false" ht="15" hidden="false" customHeight="true" outlineLevel="0" collapsed="false">
      <c r="A164" s="21"/>
      <c r="B164" s="21"/>
      <c r="C164" s="21"/>
      <c r="D164" s="21"/>
      <c r="E164" s="21"/>
      <c r="F164" s="21"/>
      <c r="G164" s="30"/>
      <c r="H164" s="21"/>
      <c r="I164" s="21"/>
      <c r="J164" s="26" t="str">
        <f aca="false">IF(OR(G164="",N(H164)=0),"",EDATE(G164,H164+N(I164)))</f>
        <v/>
      </c>
      <c r="K164" s="30"/>
      <c r="L164" s="17" t="str">
        <f aca="false">IF(A164="","",IF(Y164&lt;&gt;"","Left",IF(K164&lt;&gt;"","Confirmed",IF(J164="","No probation",IF(J164&lt;Settings!$B$6,"Overdue "&amp;(Settings!$B$6-J164)&amp;" days",IF(J164-Settings!$B$6&lt;=Settings!$B$8,"Due in "&amp;(J164-Settings!$B$6)&amp;" days","On probation"))))))</f>
        <v/>
      </c>
      <c r="M164" s="21"/>
      <c r="N164" s="30"/>
      <c r="O164" s="27"/>
      <c r="P164" s="21"/>
      <c r="Q164" s="27"/>
      <c r="R164" s="27"/>
      <c r="S164" s="27"/>
      <c r="T164" s="27"/>
      <c r="U164" s="27"/>
      <c r="V164" s="27"/>
      <c r="W164" s="28" t="str">
        <f aca="false">IF(A164="","",'Onboarding Checklist'!W164)</f>
        <v/>
      </c>
      <c r="X164" s="29" t="str">
        <f aca="false">IF(A164="","",'Onboarding Checklist'!V164)</f>
        <v/>
      </c>
      <c r="Y164" s="30"/>
      <c r="Z164" s="31" t="str">
        <f aca="false">IF(A164="","",IF(AND(Y164&lt;&gt;"",Y164&lt;=Settings!$B$6),"Exited","Active"))</f>
        <v/>
      </c>
    </row>
    <row r="165" customFormat="false" ht="15" hidden="false" customHeight="true" outlineLevel="0" collapsed="false">
      <c r="A165" s="21"/>
      <c r="B165" s="21"/>
      <c r="C165" s="21"/>
      <c r="D165" s="21"/>
      <c r="E165" s="21"/>
      <c r="F165" s="21"/>
      <c r="G165" s="30"/>
      <c r="H165" s="21"/>
      <c r="I165" s="21"/>
      <c r="J165" s="26" t="str">
        <f aca="false">IF(OR(G165="",N(H165)=0),"",EDATE(G165,H165+N(I165)))</f>
        <v/>
      </c>
      <c r="K165" s="30"/>
      <c r="L165" s="17" t="str">
        <f aca="false">IF(A165="","",IF(Y165&lt;&gt;"","Left",IF(K165&lt;&gt;"","Confirmed",IF(J165="","No probation",IF(J165&lt;Settings!$B$6,"Overdue "&amp;(Settings!$B$6-J165)&amp;" days",IF(J165-Settings!$B$6&lt;=Settings!$B$8,"Due in "&amp;(J165-Settings!$B$6)&amp;" days","On probation"))))))</f>
        <v/>
      </c>
      <c r="M165" s="21"/>
      <c r="N165" s="30"/>
      <c r="O165" s="27"/>
      <c r="P165" s="21"/>
      <c r="Q165" s="27"/>
      <c r="R165" s="27"/>
      <c r="S165" s="27"/>
      <c r="T165" s="27"/>
      <c r="U165" s="27"/>
      <c r="V165" s="27"/>
      <c r="W165" s="28" t="str">
        <f aca="false">IF(A165="","",'Onboarding Checklist'!W165)</f>
        <v/>
      </c>
      <c r="X165" s="29" t="str">
        <f aca="false">IF(A165="","",'Onboarding Checklist'!V165)</f>
        <v/>
      </c>
      <c r="Y165" s="30"/>
      <c r="Z165" s="31" t="str">
        <f aca="false">IF(A165="","",IF(AND(Y165&lt;&gt;"",Y165&lt;=Settings!$B$6),"Exited","Active"))</f>
        <v/>
      </c>
    </row>
    <row r="166" customFormat="false" ht="15" hidden="false" customHeight="true" outlineLevel="0" collapsed="false">
      <c r="A166" s="21"/>
      <c r="B166" s="21"/>
      <c r="C166" s="21"/>
      <c r="D166" s="21"/>
      <c r="E166" s="21"/>
      <c r="F166" s="21"/>
      <c r="G166" s="30"/>
      <c r="H166" s="21"/>
      <c r="I166" s="21"/>
      <c r="J166" s="26" t="str">
        <f aca="false">IF(OR(G166="",N(H166)=0),"",EDATE(G166,H166+N(I166)))</f>
        <v/>
      </c>
      <c r="K166" s="30"/>
      <c r="L166" s="17" t="str">
        <f aca="false">IF(A166="","",IF(Y166&lt;&gt;"","Left",IF(K166&lt;&gt;"","Confirmed",IF(J166="","No probation",IF(J166&lt;Settings!$B$6,"Overdue "&amp;(Settings!$B$6-J166)&amp;" days",IF(J166-Settings!$B$6&lt;=Settings!$B$8,"Due in "&amp;(J166-Settings!$B$6)&amp;" days","On probation"))))))</f>
        <v/>
      </c>
      <c r="M166" s="21"/>
      <c r="N166" s="30"/>
      <c r="O166" s="27"/>
      <c r="P166" s="21"/>
      <c r="Q166" s="27"/>
      <c r="R166" s="27"/>
      <c r="S166" s="27"/>
      <c r="T166" s="27"/>
      <c r="U166" s="27"/>
      <c r="V166" s="27"/>
      <c r="W166" s="28" t="str">
        <f aca="false">IF(A166="","",'Onboarding Checklist'!W166)</f>
        <v/>
      </c>
      <c r="X166" s="29" t="str">
        <f aca="false">IF(A166="","",'Onboarding Checklist'!V166)</f>
        <v/>
      </c>
      <c r="Y166" s="30"/>
      <c r="Z166" s="31" t="str">
        <f aca="false">IF(A166="","",IF(AND(Y166&lt;&gt;"",Y166&lt;=Settings!$B$6),"Exited","Active"))</f>
        <v/>
      </c>
    </row>
    <row r="167" customFormat="false" ht="15" hidden="false" customHeight="true" outlineLevel="0" collapsed="false">
      <c r="A167" s="21"/>
      <c r="B167" s="21"/>
      <c r="C167" s="21"/>
      <c r="D167" s="21"/>
      <c r="E167" s="21"/>
      <c r="F167" s="21"/>
      <c r="G167" s="30"/>
      <c r="H167" s="21"/>
      <c r="I167" s="21"/>
      <c r="J167" s="26" t="str">
        <f aca="false">IF(OR(G167="",N(H167)=0),"",EDATE(G167,H167+N(I167)))</f>
        <v/>
      </c>
      <c r="K167" s="30"/>
      <c r="L167" s="17" t="str">
        <f aca="false">IF(A167="","",IF(Y167&lt;&gt;"","Left",IF(K167&lt;&gt;"","Confirmed",IF(J167="","No probation",IF(J167&lt;Settings!$B$6,"Overdue "&amp;(Settings!$B$6-J167)&amp;" days",IF(J167-Settings!$B$6&lt;=Settings!$B$8,"Due in "&amp;(J167-Settings!$B$6)&amp;" days","On probation"))))))</f>
        <v/>
      </c>
      <c r="M167" s="21"/>
      <c r="N167" s="30"/>
      <c r="O167" s="27"/>
      <c r="P167" s="21"/>
      <c r="Q167" s="27"/>
      <c r="R167" s="27"/>
      <c r="S167" s="27"/>
      <c r="T167" s="27"/>
      <c r="U167" s="27"/>
      <c r="V167" s="27"/>
      <c r="W167" s="28" t="str">
        <f aca="false">IF(A167="","",'Onboarding Checklist'!W167)</f>
        <v/>
      </c>
      <c r="X167" s="29" t="str">
        <f aca="false">IF(A167="","",'Onboarding Checklist'!V167)</f>
        <v/>
      </c>
      <c r="Y167" s="30"/>
      <c r="Z167" s="31" t="str">
        <f aca="false">IF(A167="","",IF(AND(Y167&lt;&gt;"",Y167&lt;=Settings!$B$6),"Exited","Active"))</f>
        <v/>
      </c>
    </row>
    <row r="168" customFormat="false" ht="15" hidden="false" customHeight="true" outlineLevel="0" collapsed="false">
      <c r="A168" s="21"/>
      <c r="B168" s="21"/>
      <c r="C168" s="21"/>
      <c r="D168" s="21"/>
      <c r="E168" s="21"/>
      <c r="F168" s="21"/>
      <c r="G168" s="30"/>
      <c r="H168" s="21"/>
      <c r="I168" s="21"/>
      <c r="J168" s="26" t="str">
        <f aca="false">IF(OR(G168="",N(H168)=0),"",EDATE(G168,H168+N(I168)))</f>
        <v/>
      </c>
      <c r="K168" s="30"/>
      <c r="L168" s="17" t="str">
        <f aca="false">IF(A168="","",IF(Y168&lt;&gt;"","Left",IF(K168&lt;&gt;"","Confirmed",IF(J168="","No probation",IF(J168&lt;Settings!$B$6,"Overdue "&amp;(Settings!$B$6-J168)&amp;" days",IF(J168-Settings!$B$6&lt;=Settings!$B$8,"Due in "&amp;(J168-Settings!$B$6)&amp;" days","On probation"))))))</f>
        <v/>
      </c>
      <c r="M168" s="21"/>
      <c r="N168" s="30"/>
      <c r="O168" s="27"/>
      <c r="P168" s="21"/>
      <c r="Q168" s="27"/>
      <c r="R168" s="27"/>
      <c r="S168" s="27"/>
      <c r="T168" s="27"/>
      <c r="U168" s="27"/>
      <c r="V168" s="27"/>
      <c r="W168" s="28" t="str">
        <f aca="false">IF(A168="","",'Onboarding Checklist'!W168)</f>
        <v/>
      </c>
      <c r="X168" s="29" t="str">
        <f aca="false">IF(A168="","",'Onboarding Checklist'!V168)</f>
        <v/>
      </c>
      <c r="Y168" s="30"/>
      <c r="Z168" s="31" t="str">
        <f aca="false">IF(A168="","",IF(AND(Y168&lt;&gt;"",Y168&lt;=Settings!$B$6),"Exited","Active"))</f>
        <v/>
      </c>
    </row>
    <row r="169" customFormat="false" ht="15" hidden="false" customHeight="true" outlineLevel="0" collapsed="false">
      <c r="A169" s="21"/>
      <c r="B169" s="21"/>
      <c r="C169" s="21"/>
      <c r="D169" s="21"/>
      <c r="E169" s="21"/>
      <c r="F169" s="21"/>
      <c r="G169" s="30"/>
      <c r="H169" s="21"/>
      <c r="I169" s="21"/>
      <c r="J169" s="26" t="str">
        <f aca="false">IF(OR(G169="",N(H169)=0),"",EDATE(G169,H169+N(I169)))</f>
        <v/>
      </c>
      <c r="K169" s="30"/>
      <c r="L169" s="17" t="str">
        <f aca="false">IF(A169="","",IF(Y169&lt;&gt;"","Left",IF(K169&lt;&gt;"","Confirmed",IF(J169="","No probation",IF(J169&lt;Settings!$B$6,"Overdue "&amp;(Settings!$B$6-J169)&amp;" days",IF(J169-Settings!$B$6&lt;=Settings!$B$8,"Due in "&amp;(J169-Settings!$B$6)&amp;" days","On probation"))))))</f>
        <v/>
      </c>
      <c r="M169" s="21"/>
      <c r="N169" s="30"/>
      <c r="O169" s="27"/>
      <c r="P169" s="21"/>
      <c r="Q169" s="27"/>
      <c r="R169" s="27"/>
      <c r="S169" s="27"/>
      <c r="T169" s="27"/>
      <c r="U169" s="27"/>
      <c r="V169" s="27"/>
      <c r="W169" s="28" t="str">
        <f aca="false">IF(A169="","",'Onboarding Checklist'!W169)</f>
        <v/>
      </c>
      <c r="X169" s="29" t="str">
        <f aca="false">IF(A169="","",'Onboarding Checklist'!V169)</f>
        <v/>
      </c>
      <c r="Y169" s="30"/>
      <c r="Z169" s="31" t="str">
        <f aca="false">IF(A169="","",IF(AND(Y169&lt;&gt;"",Y169&lt;=Settings!$B$6),"Exited","Active"))</f>
        <v/>
      </c>
    </row>
    <row r="170" customFormat="false" ht="15" hidden="false" customHeight="true" outlineLevel="0" collapsed="false">
      <c r="A170" s="21"/>
      <c r="B170" s="21"/>
      <c r="C170" s="21"/>
      <c r="D170" s="21"/>
      <c r="E170" s="21"/>
      <c r="F170" s="21"/>
      <c r="G170" s="30"/>
      <c r="H170" s="21"/>
      <c r="I170" s="21"/>
      <c r="J170" s="26" t="str">
        <f aca="false">IF(OR(G170="",N(H170)=0),"",EDATE(G170,H170+N(I170)))</f>
        <v/>
      </c>
      <c r="K170" s="30"/>
      <c r="L170" s="17" t="str">
        <f aca="false">IF(A170="","",IF(Y170&lt;&gt;"","Left",IF(K170&lt;&gt;"","Confirmed",IF(J170="","No probation",IF(J170&lt;Settings!$B$6,"Overdue "&amp;(Settings!$B$6-J170)&amp;" days",IF(J170-Settings!$B$6&lt;=Settings!$B$8,"Due in "&amp;(J170-Settings!$B$6)&amp;" days","On probation"))))))</f>
        <v/>
      </c>
      <c r="M170" s="21"/>
      <c r="N170" s="30"/>
      <c r="O170" s="27"/>
      <c r="P170" s="21"/>
      <c r="Q170" s="27"/>
      <c r="R170" s="27"/>
      <c r="S170" s="27"/>
      <c r="T170" s="27"/>
      <c r="U170" s="27"/>
      <c r="V170" s="27"/>
      <c r="W170" s="28" t="str">
        <f aca="false">IF(A170="","",'Onboarding Checklist'!W170)</f>
        <v/>
      </c>
      <c r="X170" s="29" t="str">
        <f aca="false">IF(A170="","",'Onboarding Checklist'!V170)</f>
        <v/>
      </c>
      <c r="Y170" s="30"/>
      <c r="Z170" s="31" t="str">
        <f aca="false">IF(A170="","",IF(AND(Y170&lt;&gt;"",Y170&lt;=Settings!$B$6),"Exited","Active"))</f>
        <v/>
      </c>
    </row>
    <row r="171" customFormat="false" ht="15" hidden="false" customHeight="true" outlineLevel="0" collapsed="false">
      <c r="A171" s="21"/>
      <c r="B171" s="21"/>
      <c r="C171" s="21"/>
      <c r="D171" s="21"/>
      <c r="E171" s="21"/>
      <c r="F171" s="21"/>
      <c r="G171" s="30"/>
      <c r="H171" s="21"/>
      <c r="I171" s="21"/>
      <c r="J171" s="26" t="str">
        <f aca="false">IF(OR(G171="",N(H171)=0),"",EDATE(G171,H171+N(I171)))</f>
        <v/>
      </c>
      <c r="K171" s="30"/>
      <c r="L171" s="17" t="str">
        <f aca="false">IF(A171="","",IF(Y171&lt;&gt;"","Left",IF(K171&lt;&gt;"","Confirmed",IF(J171="","No probation",IF(J171&lt;Settings!$B$6,"Overdue "&amp;(Settings!$B$6-J171)&amp;" days",IF(J171-Settings!$B$6&lt;=Settings!$B$8,"Due in "&amp;(J171-Settings!$B$6)&amp;" days","On probation"))))))</f>
        <v/>
      </c>
      <c r="M171" s="21"/>
      <c r="N171" s="30"/>
      <c r="O171" s="27"/>
      <c r="P171" s="21"/>
      <c r="Q171" s="27"/>
      <c r="R171" s="27"/>
      <c r="S171" s="27"/>
      <c r="T171" s="27"/>
      <c r="U171" s="27"/>
      <c r="V171" s="27"/>
      <c r="W171" s="28" t="str">
        <f aca="false">IF(A171="","",'Onboarding Checklist'!W171)</f>
        <v/>
      </c>
      <c r="X171" s="29" t="str">
        <f aca="false">IF(A171="","",'Onboarding Checklist'!V171)</f>
        <v/>
      </c>
      <c r="Y171" s="30"/>
      <c r="Z171" s="31" t="str">
        <f aca="false">IF(A171="","",IF(AND(Y171&lt;&gt;"",Y171&lt;=Settings!$B$6),"Exited","Active"))</f>
        <v/>
      </c>
    </row>
    <row r="172" customFormat="false" ht="15" hidden="false" customHeight="true" outlineLevel="0" collapsed="false">
      <c r="A172" s="21"/>
      <c r="B172" s="21"/>
      <c r="C172" s="21"/>
      <c r="D172" s="21"/>
      <c r="E172" s="21"/>
      <c r="F172" s="21"/>
      <c r="G172" s="30"/>
      <c r="H172" s="21"/>
      <c r="I172" s="21"/>
      <c r="J172" s="26" t="str">
        <f aca="false">IF(OR(G172="",N(H172)=0),"",EDATE(G172,H172+N(I172)))</f>
        <v/>
      </c>
      <c r="K172" s="30"/>
      <c r="L172" s="17" t="str">
        <f aca="false">IF(A172="","",IF(Y172&lt;&gt;"","Left",IF(K172&lt;&gt;"","Confirmed",IF(J172="","No probation",IF(J172&lt;Settings!$B$6,"Overdue "&amp;(Settings!$B$6-J172)&amp;" days",IF(J172-Settings!$B$6&lt;=Settings!$B$8,"Due in "&amp;(J172-Settings!$B$6)&amp;" days","On probation"))))))</f>
        <v/>
      </c>
      <c r="M172" s="21"/>
      <c r="N172" s="30"/>
      <c r="O172" s="27"/>
      <c r="P172" s="21"/>
      <c r="Q172" s="27"/>
      <c r="R172" s="27"/>
      <c r="S172" s="27"/>
      <c r="T172" s="27"/>
      <c r="U172" s="27"/>
      <c r="V172" s="27"/>
      <c r="W172" s="28" t="str">
        <f aca="false">IF(A172="","",'Onboarding Checklist'!W172)</f>
        <v/>
      </c>
      <c r="X172" s="29" t="str">
        <f aca="false">IF(A172="","",'Onboarding Checklist'!V172)</f>
        <v/>
      </c>
      <c r="Y172" s="30"/>
      <c r="Z172" s="31" t="str">
        <f aca="false">IF(A172="","",IF(AND(Y172&lt;&gt;"",Y172&lt;=Settings!$B$6),"Exited","Active"))</f>
        <v/>
      </c>
    </row>
    <row r="173" customFormat="false" ht="15" hidden="false" customHeight="true" outlineLevel="0" collapsed="false">
      <c r="A173" s="21"/>
      <c r="B173" s="21"/>
      <c r="C173" s="21"/>
      <c r="D173" s="21"/>
      <c r="E173" s="21"/>
      <c r="F173" s="21"/>
      <c r="G173" s="30"/>
      <c r="H173" s="21"/>
      <c r="I173" s="21"/>
      <c r="J173" s="26" t="str">
        <f aca="false">IF(OR(G173="",N(H173)=0),"",EDATE(G173,H173+N(I173)))</f>
        <v/>
      </c>
      <c r="K173" s="30"/>
      <c r="L173" s="17" t="str">
        <f aca="false">IF(A173="","",IF(Y173&lt;&gt;"","Left",IF(K173&lt;&gt;"","Confirmed",IF(J173="","No probation",IF(J173&lt;Settings!$B$6,"Overdue "&amp;(Settings!$B$6-J173)&amp;" days",IF(J173-Settings!$B$6&lt;=Settings!$B$8,"Due in "&amp;(J173-Settings!$B$6)&amp;" days","On probation"))))))</f>
        <v/>
      </c>
      <c r="M173" s="21"/>
      <c r="N173" s="30"/>
      <c r="O173" s="27"/>
      <c r="P173" s="21"/>
      <c r="Q173" s="27"/>
      <c r="R173" s="27"/>
      <c r="S173" s="27"/>
      <c r="T173" s="27"/>
      <c r="U173" s="27"/>
      <c r="V173" s="27"/>
      <c r="W173" s="28" t="str">
        <f aca="false">IF(A173="","",'Onboarding Checklist'!W173)</f>
        <v/>
      </c>
      <c r="X173" s="29" t="str">
        <f aca="false">IF(A173="","",'Onboarding Checklist'!V173)</f>
        <v/>
      </c>
      <c r="Y173" s="30"/>
      <c r="Z173" s="31" t="str">
        <f aca="false">IF(A173="","",IF(AND(Y173&lt;&gt;"",Y173&lt;=Settings!$B$6),"Exited","Active"))</f>
        <v/>
      </c>
    </row>
    <row r="174" customFormat="false" ht="15" hidden="false" customHeight="true" outlineLevel="0" collapsed="false">
      <c r="A174" s="21"/>
      <c r="B174" s="21"/>
      <c r="C174" s="21"/>
      <c r="D174" s="21"/>
      <c r="E174" s="21"/>
      <c r="F174" s="21"/>
      <c r="G174" s="30"/>
      <c r="H174" s="21"/>
      <c r="I174" s="21"/>
      <c r="J174" s="26" t="str">
        <f aca="false">IF(OR(G174="",N(H174)=0),"",EDATE(G174,H174+N(I174)))</f>
        <v/>
      </c>
      <c r="K174" s="30"/>
      <c r="L174" s="17" t="str">
        <f aca="false">IF(A174="","",IF(Y174&lt;&gt;"","Left",IF(K174&lt;&gt;"","Confirmed",IF(J174="","No probation",IF(J174&lt;Settings!$B$6,"Overdue "&amp;(Settings!$B$6-J174)&amp;" days",IF(J174-Settings!$B$6&lt;=Settings!$B$8,"Due in "&amp;(J174-Settings!$B$6)&amp;" days","On probation"))))))</f>
        <v/>
      </c>
      <c r="M174" s="21"/>
      <c r="N174" s="30"/>
      <c r="O174" s="27"/>
      <c r="P174" s="21"/>
      <c r="Q174" s="27"/>
      <c r="R174" s="27"/>
      <c r="S174" s="27"/>
      <c r="T174" s="27"/>
      <c r="U174" s="27"/>
      <c r="V174" s="27"/>
      <c r="W174" s="28" t="str">
        <f aca="false">IF(A174="","",'Onboarding Checklist'!W174)</f>
        <v/>
      </c>
      <c r="X174" s="29" t="str">
        <f aca="false">IF(A174="","",'Onboarding Checklist'!V174)</f>
        <v/>
      </c>
      <c r="Y174" s="30"/>
      <c r="Z174" s="31" t="str">
        <f aca="false">IF(A174="","",IF(AND(Y174&lt;&gt;"",Y174&lt;=Settings!$B$6),"Exited","Active"))</f>
        <v/>
      </c>
    </row>
    <row r="175" customFormat="false" ht="15" hidden="false" customHeight="true" outlineLevel="0" collapsed="false">
      <c r="A175" s="21"/>
      <c r="B175" s="21"/>
      <c r="C175" s="21"/>
      <c r="D175" s="21"/>
      <c r="E175" s="21"/>
      <c r="F175" s="21"/>
      <c r="G175" s="30"/>
      <c r="H175" s="21"/>
      <c r="I175" s="21"/>
      <c r="J175" s="26" t="str">
        <f aca="false">IF(OR(G175="",N(H175)=0),"",EDATE(G175,H175+N(I175)))</f>
        <v/>
      </c>
      <c r="K175" s="30"/>
      <c r="L175" s="17" t="str">
        <f aca="false">IF(A175="","",IF(Y175&lt;&gt;"","Left",IF(K175&lt;&gt;"","Confirmed",IF(J175="","No probation",IF(J175&lt;Settings!$B$6,"Overdue "&amp;(Settings!$B$6-J175)&amp;" days",IF(J175-Settings!$B$6&lt;=Settings!$B$8,"Due in "&amp;(J175-Settings!$B$6)&amp;" days","On probation"))))))</f>
        <v/>
      </c>
      <c r="M175" s="21"/>
      <c r="N175" s="30"/>
      <c r="O175" s="27"/>
      <c r="P175" s="21"/>
      <c r="Q175" s="27"/>
      <c r="R175" s="27"/>
      <c r="S175" s="27"/>
      <c r="T175" s="27"/>
      <c r="U175" s="27"/>
      <c r="V175" s="27"/>
      <c r="W175" s="28" t="str">
        <f aca="false">IF(A175="","",'Onboarding Checklist'!W175)</f>
        <v/>
      </c>
      <c r="X175" s="29" t="str">
        <f aca="false">IF(A175="","",'Onboarding Checklist'!V175)</f>
        <v/>
      </c>
      <c r="Y175" s="30"/>
      <c r="Z175" s="31" t="str">
        <f aca="false">IF(A175="","",IF(AND(Y175&lt;&gt;"",Y175&lt;=Settings!$B$6),"Exited","Active"))</f>
        <v/>
      </c>
    </row>
    <row r="176" customFormat="false" ht="15" hidden="false" customHeight="true" outlineLevel="0" collapsed="false">
      <c r="A176" s="21"/>
      <c r="B176" s="21"/>
      <c r="C176" s="21"/>
      <c r="D176" s="21"/>
      <c r="E176" s="21"/>
      <c r="F176" s="21"/>
      <c r="G176" s="30"/>
      <c r="H176" s="21"/>
      <c r="I176" s="21"/>
      <c r="J176" s="26" t="str">
        <f aca="false">IF(OR(G176="",N(H176)=0),"",EDATE(G176,H176+N(I176)))</f>
        <v/>
      </c>
      <c r="K176" s="30"/>
      <c r="L176" s="17" t="str">
        <f aca="false">IF(A176="","",IF(Y176&lt;&gt;"","Left",IF(K176&lt;&gt;"","Confirmed",IF(J176="","No probation",IF(J176&lt;Settings!$B$6,"Overdue "&amp;(Settings!$B$6-J176)&amp;" days",IF(J176-Settings!$B$6&lt;=Settings!$B$8,"Due in "&amp;(J176-Settings!$B$6)&amp;" days","On probation"))))))</f>
        <v/>
      </c>
      <c r="M176" s="21"/>
      <c r="N176" s="30"/>
      <c r="O176" s="27"/>
      <c r="P176" s="21"/>
      <c r="Q176" s="27"/>
      <c r="R176" s="27"/>
      <c r="S176" s="27"/>
      <c r="T176" s="27"/>
      <c r="U176" s="27"/>
      <c r="V176" s="27"/>
      <c r="W176" s="28" t="str">
        <f aca="false">IF(A176="","",'Onboarding Checklist'!W176)</f>
        <v/>
      </c>
      <c r="X176" s="29" t="str">
        <f aca="false">IF(A176="","",'Onboarding Checklist'!V176)</f>
        <v/>
      </c>
      <c r="Y176" s="30"/>
      <c r="Z176" s="31" t="str">
        <f aca="false">IF(A176="","",IF(AND(Y176&lt;&gt;"",Y176&lt;=Settings!$B$6),"Exited","Active"))</f>
        <v/>
      </c>
    </row>
    <row r="177" customFormat="false" ht="15" hidden="false" customHeight="true" outlineLevel="0" collapsed="false">
      <c r="A177" s="21"/>
      <c r="B177" s="21"/>
      <c r="C177" s="21"/>
      <c r="D177" s="21"/>
      <c r="E177" s="21"/>
      <c r="F177" s="21"/>
      <c r="G177" s="30"/>
      <c r="H177" s="21"/>
      <c r="I177" s="21"/>
      <c r="J177" s="26" t="str">
        <f aca="false">IF(OR(G177="",N(H177)=0),"",EDATE(G177,H177+N(I177)))</f>
        <v/>
      </c>
      <c r="K177" s="30"/>
      <c r="L177" s="17" t="str">
        <f aca="false">IF(A177="","",IF(Y177&lt;&gt;"","Left",IF(K177&lt;&gt;"","Confirmed",IF(J177="","No probation",IF(J177&lt;Settings!$B$6,"Overdue "&amp;(Settings!$B$6-J177)&amp;" days",IF(J177-Settings!$B$6&lt;=Settings!$B$8,"Due in "&amp;(J177-Settings!$B$6)&amp;" days","On probation"))))))</f>
        <v/>
      </c>
      <c r="M177" s="21"/>
      <c r="N177" s="30"/>
      <c r="O177" s="27"/>
      <c r="P177" s="21"/>
      <c r="Q177" s="27"/>
      <c r="R177" s="27"/>
      <c r="S177" s="27"/>
      <c r="T177" s="27"/>
      <c r="U177" s="27"/>
      <c r="V177" s="27"/>
      <c r="W177" s="28" t="str">
        <f aca="false">IF(A177="","",'Onboarding Checklist'!W177)</f>
        <v/>
      </c>
      <c r="X177" s="29" t="str">
        <f aca="false">IF(A177="","",'Onboarding Checklist'!V177)</f>
        <v/>
      </c>
      <c r="Y177" s="30"/>
      <c r="Z177" s="31" t="str">
        <f aca="false">IF(A177="","",IF(AND(Y177&lt;&gt;"",Y177&lt;=Settings!$B$6),"Exited","Active"))</f>
        <v/>
      </c>
    </row>
    <row r="178" customFormat="false" ht="15" hidden="false" customHeight="true" outlineLevel="0" collapsed="false">
      <c r="A178" s="21"/>
      <c r="B178" s="21"/>
      <c r="C178" s="21"/>
      <c r="D178" s="21"/>
      <c r="E178" s="21"/>
      <c r="F178" s="21"/>
      <c r="G178" s="30"/>
      <c r="H178" s="21"/>
      <c r="I178" s="21"/>
      <c r="J178" s="26" t="str">
        <f aca="false">IF(OR(G178="",N(H178)=0),"",EDATE(G178,H178+N(I178)))</f>
        <v/>
      </c>
      <c r="K178" s="30"/>
      <c r="L178" s="17" t="str">
        <f aca="false">IF(A178="","",IF(Y178&lt;&gt;"","Left",IF(K178&lt;&gt;"","Confirmed",IF(J178="","No probation",IF(J178&lt;Settings!$B$6,"Overdue "&amp;(Settings!$B$6-J178)&amp;" days",IF(J178-Settings!$B$6&lt;=Settings!$B$8,"Due in "&amp;(J178-Settings!$B$6)&amp;" days","On probation"))))))</f>
        <v/>
      </c>
      <c r="M178" s="21"/>
      <c r="N178" s="30"/>
      <c r="O178" s="27"/>
      <c r="P178" s="21"/>
      <c r="Q178" s="27"/>
      <c r="R178" s="27"/>
      <c r="S178" s="27"/>
      <c r="T178" s="27"/>
      <c r="U178" s="27"/>
      <c r="V178" s="27"/>
      <c r="W178" s="28" t="str">
        <f aca="false">IF(A178="","",'Onboarding Checklist'!W178)</f>
        <v/>
      </c>
      <c r="X178" s="29" t="str">
        <f aca="false">IF(A178="","",'Onboarding Checklist'!V178)</f>
        <v/>
      </c>
      <c r="Y178" s="30"/>
      <c r="Z178" s="31" t="str">
        <f aca="false">IF(A178="","",IF(AND(Y178&lt;&gt;"",Y178&lt;=Settings!$B$6),"Exited","Active"))</f>
        <v/>
      </c>
    </row>
    <row r="179" customFormat="false" ht="15" hidden="false" customHeight="true" outlineLevel="0" collapsed="false">
      <c r="A179" s="21"/>
      <c r="B179" s="21"/>
      <c r="C179" s="21"/>
      <c r="D179" s="21"/>
      <c r="E179" s="21"/>
      <c r="F179" s="21"/>
      <c r="G179" s="30"/>
      <c r="H179" s="21"/>
      <c r="I179" s="21"/>
      <c r="J179" s="26" t="str">
        <f aca="false">IF(OR(G179="",N(H179)=0),"",EDATE(G179,H179+N(I179)))</f>
        <v/>
      </c>
      <c r="K179" s="30"/>
      <c r="L179" s="17" t="str">
        <f aca="false">IF(A179="","",IF(Y179&lt;&gt;"","Left",IF(K179&lt;&gt;"","Confirmed",IF(J179="","No probation",IF(J179&lt;Settings!$B$6,"Overdue "&amp;(Settings!$B$6-J179)&amp;" days",IF(J179-Settings!$B$6&lt;=Settings!$B$8,"Due in "&amp;(J179-Settings!$B$6)&amp;" days","On probation"))))))</f>
        <v/>
      </c>
      <c r="M179" s="21"/>
      <c r="N179" s="30"/>
      <c r="O179" s="27"/>
      <c r="P179" s="21"/>
      <c r="Q179" s="27"/>
      <c r="R179" s="27"/>
      <c r="S179" s="27"/>
      <c r="T179" s="27"/>
      <c r="U179" s="27"/>
      <c r="V179" s="27"/>
      <c r="W179" s="28" t="str">
        <f aca="false">IF(A179="","",'Onboarding Checklist'!W179)</f>
        <v/>
      </c>
      <c r="X179" s="29" t="str">
        <f aca="false">IF(A179="","",'Onboarding Checklist'!V179)</f>
        <v/>
      </c>
      <c r="Y179" s="30"/>
      <c r="Z179" s="31" t="str">
        <f aca="false">IF(A179="","",IF(AND(Y179&lt;&gt;"",Y179&lt;=Settings!$B$6),"Exited","Active"))</f>
        <v/>
      </c>
    </row>
    <row r="180" customFormat="false" ht="15" hidden="false" customHeight="true" outlineLevel="0" collapsed="false">
      <c r="A180" s="21"/>
      <c r="B180" s="21"/>
      <c r="C180" s="21"/>
      <c r="D180" s="21"/>
      <c r="E180" s="21"/>
      <c r="F180" s="21"/>
      <c r="G180" s="30"/>
      <c r="H180" s="21"/>
      <c r="I180" s="21"/>
      <c r="J180" s="26" t="str">
        <f aca="false">IF(OR(G180="",N(H180)=0),"",EDATE(G180,H180+N(I180)))</f>
        <v/>
      </c>
      <c r="K180" s="30"/>
      <c r="L180" s="17" t="str">
        <f aca="false">IF(A180="","",IF(Y180&lt;&gt;"","Left",IF(K180&lt;&gt;"","Confirmed",IF(J180="","No probation",IF(J180&lt;Settings!$B$6,"Overdue "&amp;(Settings!$B$6-J180)&amp;" days",IF(J180-Settings!$B$6&lt;=Settings!$B$8,"Due in "&amp;(J180-Settings!$B$6)&amp;" days","On probation"))))))</f>
        <v/>
      </c>
      <c r="M180" s="21"/>
      <c r="N180" s="30"/>
      <c r="O180" s="27"/>
      <c r="P180" s="21"/>
      <c r="Q180" s="27"/>
      <c r="R180" s="27"/>
      <c r="S180" s="27"/>
      <c r="T180" s="27"/>
      <c r="U180" s="27"/>
      <c r="V180" s="27"/>
      <c r="W180" s="28" t="str">
        <f aca="false">IF(A180="","",'Onboarding Checklist'!W180)</f>
        <v/>
      </c>
      <c r="X180" s="29" t="str">
        <f aca="false">IF(A180="","",'Onboarding Checklist'!V180)</f>
        <v/>
      </c>
      <c r="Y180" s="30"/>
      <c r="Z180" s="31" t="str">
        <f aca="false">IF(A180="","",IF(AND(Y180&lt;&gt;"",Y180&lt;=Settings!$B$6),"Exited","Active"))</f>
        <v/>
      </c>
    </row>
    <row r="181" customFormat="false" ht="15" hidden="false" customHeight="true" outlineLevel="0" collapsed="false">
      <c r="A181" s="21"/>
      <c r="B181" s="21"/>
      <c r="C181" s="21"/>
      <c r="D181" s="21"/>
      <c r="E181" s="21"/>
      <c r="F181" s="21"/>
      <c r="G181" s="30"/>
      <c r="H181" s="21"/>
      <c r="I181" s="21"/>
      <c r="J181" s="26" t="str">
        <f aca="false">IF(OR(G181="",N(H181)=0),"",EDATE(G181,H181+N(I181)))</f>
        <v/>
      </c>
      <c r="K181" s="30"/>
      <c r="L181" s="17" t="str">
        <f aca="false">IF(A181="","",IF(Y181&lt;&gt;"","Left",IF(K181&lt;&gt;"","Confirmed",IF(J181="","No probation",IF(J181&lt;Settings!$B$6,"Overdue "&amp;(Settings!$B$6-J181)&amp;" days",IF(J181-Settings!$B$6&lt;=Settings!$B$8,"Due in "&amp;(J181-Settings!$B$6)&amp;" days","On probation"))))))</f>
        <v/>
      </c>
      <c r="M181" s="21"/>
      <c r="N181" s="30"/>
      <c r="O181" s="27"/>
      <c r="P181" s="21"/>
      <c r="Q181" s="27"/>
      <c r="R181" s="27"/>
      <c r="S181" s="27"/>
      <c r="T181" s="27"/>
      <c r="U181" s="27"/>
      <c r="V181" s="27"/>
      <c r="W181" s="28" t="str">
        <f aca="false">IF(A181="","",'Onboarding Checklist'!W181)</f>
        <v/>
      </c>
      <c r="X181" s="29" t="str">
        <f aca="false">IF(A181="","",'Onboarding Checklist'!V181)</f>
        <v/>
      </c>
      <c r="Y181" s="30"/>
      <c r="Z181" s="31" t="str">
        <f aca="false">IF(A181="","",IF(AND(Y181&lt;&gt;"",Y181&lt;=Settings!$B$6),"Exited","Active"))</f>
        <v/>
      </c>
    </row>
    <row r="182" customFormat="false" ht="15" hidden="false" customHeight="true" outlineLevel="0" collapsed="false">
      <c r="A182" s="21"/>
      <c r="B182" s="21"/>
      <c r="C182" s="21"/>
      <c r="D182" s="21"/>
      <c r="E182" s="21"/>
      <c r="F182" s="21"/>
      <c r="G182" s="30"/>
      <c r="H182" s="21"/>
      <c r="I182" s="21"/>
      <c r="J182" s="26" t="str">
        <f aca="false">IF(OR(G182="",N(H182)=0),"",EDATE(G182,H182+N(I182)))</f>
        <v/>
      </c>
      <c r="K182" s="30"/>
      <c r="L182" s="17" t="str">
        <f aca="false">IF(A182="","",IF(Y182&lt;&gt;"","Left",IF(K182&lt;&gt;"","Confirmed",IF(J182="","No probation",IF(J182&lt;Settings!$B$6,"Overdue "&amp;(Settings!$B$6-J182)&amp;" days",IF(J182-Settings!$B$6&lt;=Settings!$B$8,"Due in "&amp;(J182-Settings!$B$6)&amp;" days","On probation"))))))</f>
        <v/>
      </c>
      <c r="M182" s="21"/>
      <c r="N182" s="30"/>
      <c r="O182" s="27"/>
      <c r="P182" s="21"/>
      <c r="Q182" s="27"/>
      <c r="R182" s="27"/>
      <c r="S182" s="27"/>
      <c r="T182" s="27"/>
      <c r="U182" s="27"/>
      <c r="V182" s="27"/>
      <c r="W182" s="28" t="str">
        <f aca="false">IF(A182="","",'Onboarding Checklist'!W182)</f>
        <v/>
      </c>
      <c r="X182" s="29" t="str">
        <f aca="false">IF(A182="","",'Onboarding Checklist'!V182)</f>
        <v/>
      </c>
      <c r="Y182" s="30"/>
      <c r="Z182" s="31" t="str">
        <f aca="false">IF(A182="","",IF(AND(Y182&lt;&gt;"",Y182&lt;=Settings!$B$6),"Exited","Active"))</f>
        <v/>
      </c>
    </row>
    <row r="183" customFormat="false" ht="15" hidden="false" customHeight="true" outlineLevel="0" collapsed="false">
      <c r="A183" s="21"/>
      <c r="B183" s="21"/>
      <c r="C183" s="21"/>
      <c r="D183" s="21"/>
      <c r="E183" s="21"/>
      <c r="F183" s="21"/>
      <c r="G183" s="30"/>
      <c r="H183" s="21"/>
      <c r="I183" s="21"/>
      <c r="J183" s="26" t="str">
        <f aca="false">IF(OR(G183="",N(H183)=0),"",EDATE(G183,H183+N(I183)))</f>
        <v/>
      </c>
      <c r="K183" s="30"/>
      <c r="L183" s="17" t="str">
        <f aca="false">IF(A183="","",IF(Y183&lt;&gt;"","Left",IF(K183&lt;&gt;"","Confirmed",IF(J183="","No probation",IF(J183&lt;Settings!$B$6,"Overdue "&amp;(Settings!$B$6-J183)&amp;" days",IF(J183-Settings!$B$6&lt;=Settings!$B$8,"Due in "&amp;(J183-Settings!$B$6)&amp;" days","On probation"))))))</f>
        <v/>
      </c>
      <c r="M183" s="21"/>
      <c r="N183" s="30"/>
      <c r="O183" s="27"/>
      <c r="P183" s="21"/>
      <c r="Q183" s="27"/>
      <c r="R183" s="27"/>
      <c r="S183" s="27"/>
      <c r="T183" s="27"/>
      <c r="U183" s="27"/>
      <c r="V183" s="27"/>
      <c r="W183" s="28" t="str">
        <f aca="false">IF(A183="","",'Onboarding Checklist'!W183)</f>
        <v/>
      </c>
      <c r="X183" s="29" t="str">
        <f aca="false">IF(A183="","",'Onboarding Checklist'!V183)</f>
        <v/>
      </c>
      <c r="Y183" s="30"/>
      <c r="Z183" s="31" t="str">
        <f aca="false">IF(A183="","",IF(AND(Y183&lt;&gt;"",Y183&lt;=Settings!$B$6),"Exited","Active"))</f>
        <v/>
      </c>
    </row>
    <row r="184" customFormat="false" ht="15" hidden="false" customHeight="true" outlineLevel="0" collapsed="false">
      <c r="A184" s="21"/>
      <c r="B184" s="21"/>
      <c r="C184" s="21"/>
      <c r="D184" s="21"/>
      <c r="E184" s="21"/>
      <c r="F184" s="21"/>
      <c r="G184" s="30"/>
      <c r="H184" s="21"/>
      <c r="I184" s="21"/>
      <c r="J184" s="26" t="str">
        <f aca="false">IF(OR(G184="",N(H184)=0),"",EDATE(G184,H184+N(I184)))</f>
        <v/>
      </c>
      <c r="K184" s="30"/>
      <c r="L184" s="17" t="str">
        <f aca="false">IF(A184="","",IF(Y184&lt;&gt;"","Left",IF(K184&lt;&gt;"","Confirmed",IF(J184="","No probation",IF(J184&lt;Settings!$B$6,"Overdue "&amp;(Settings!$B$6-J184)&amp;" days",IF(J184-Settings!$B$6&lt;=Settings!$B$8,"Due in "&amp;(J184-Settings!$B$6)&amp;" days","On probation"))))))</f>
        <v/>
      </c>
      <c r="M184" s="21"/>
      <c r="N184" s="30"/>
      <c r="O184" s="27"/>
      <c r="P184" s="21"/>
      <c r="Q184" s="27"/>
      <c r="R184" s="27"/>
      <c r="S184" s="27"/>
      <c r="T184" s="27"/>
      <c r="U184" s="27"/>
      <c r="V184" s="27"/>
      <c r="W184" s="28" t="str">
        <f aca="false">IF(A184="","",'Onboarding Checklist'!W184)</f>
        <v/>
      </c>
      <c r="X184" s="29" t="str">
        <f aca="false">IF(A184="","",'Onboarding Checklist'!V184)</f>
        <v/>
      </c>
      <c r="Y184" s="30"/>
      <c r="Z184" s="31" t="str">
        <f aca="false">IF(A184="","",IF(AND(Y184&lt;&gt;"",Y184&lt;=Settings!$B$6),"Exited","Active"))</f>
        <v/>
      </c>
    </row>
    <row r="185" customFormat="false" ht="15" hidden="false" customHeight="true" outlineLevel="0" collapsed="false">
      <c r="A185" s="21"/>
      <c r="B185" s="21"/>
      <c r="C185" s="21"/>
      <c r="D185" s="21"/>
      <c r="E185" s="21"/>
      <c r="F185" s="21"/>
      <c r="G185" s="30"/>
      <c r="H185" s="21"/>
      <c r="I185" s="21"/>
      <c r="J185" s="26" t="str">
        <f aca="false">IF(OR(G185="",N(H185)=0),"",EDATE(G185,H185+N(I185)))</f>
        <v/>
      </c>
      <c r="K185" s="30"/>
      <c r="L185" s="17" t="str">
        <f aca="false">IF(A185="","",IF(Y185&lt;&gt;"","Left",IF(K185&lt;&gt;"","Confirmed",IF(J185="","No probation",IF(J185&lt;Settings!$B$6,"Overdue "&amp;(Settings!$B$6-J185)&amp;" days",IF(J185-Settings!$B$6&lt;=Settings!$B$8,"Due in "&amp;(J185-Settings!$B$6)&amp;" days","On probation"))))))</f>
        <v/>
      </c>
      <c r="M185" s="21"/>
      <c r="N185" s="30"/>
      <c r="O185" s="27"/>
      <c r="P185" s="21"/>
      <c r="Q185" s="27"/>
      <c r="R185" s="27"/>
      <c r="S185" s="27"/>
      <c r="T185" s="27"/>
      <c r="U185" s="27"/>
      <c r="V185" s="27"/>
      <c r="W185" s="28" t="str">
        <f aca="false">IF(A185="","",'Onboarding Checklist'!W185)</f>
        <v/>
      </c>
      <c r="X185" s="29" t="str">
        <f aca="false">IF(A185="","",'Onboarding Checklist'!V185)</f>
        <v/>
      </c>
      <c r="Y185" s="30"/>
      <c r="Z185" s="31" t="str">
        <f aca="false">IF(A185="","",IF(AND(Y185&lt;&gt;"",Y185&lt;=Settings!$B$6),"Exited","Active"))</f>
        <v/>
      </c>
    </row>
    <row r="186" customFormat="false" ht="15" hidden="false" customHeight="true" outlineLevel="0" collapsed="false">
      <c r="A186" s="21"/>
      <c r="B186" s="21"/>
      <c r="C186" s="21"/>
      <c r="D186" s="21"/>
      <c r="E186" s="21"/>
      <c r="F186" s="21"/>
      <c r="G186" s="30"/>
      <c r="H186" s="21"/>
      <c r="I186" s="21"/>
      <c r="J186" s="26" t="str">
        <f aca="false">IF(OR(G186="",N(H186)=0),"",EDATE(G186,H186+N(I186)))</f>
        <v/>
      </c>
      <c r="K186" s="30"/>
      <c r="L186" s="17" t="str">
        <f aca="false">IF(A186="","",IF(Y186&lt;&gt;"","Left",IF(K186&lt;&gt;"","Confirmed",IF(J186="","No probation",IF(J186&lt;Settings!$B$6,"Overdue "&amp;(Settings!$B$6-J186)&amp;" days",IF(J186-Settings!$B$6&lt;=Settings!$B$8,"Due in "&amp;(J186-Settings!$B$6)&amp;" days","On probation"))))))</f>
        <v/>
      </c>
      <c r="M186" s="21"/>
      <c r="N186" s="30"/>
      <c r="O186" s="27"/>
      <c r="P186" s="21"/>
      <c r="Q186" s="27"/>
      <c r="R186" s="27"/>
      <c r="S186" s="27"/>
      <c r="T186" s="27"/>
      <c r="U186" s="27"/>
      <c r="V186" s="27"/>
      <c r="W186" s="28" t="str">
        <f aca="false">IF(A186="","",'Onboarding Checklist'!W186)</f>
        <v/>
      </c>
      <c r="X186" s="29" t="str">
        <f aca="false">IF(A186="","",'Onboarding Checklist'!V186)</f>
        <v/>
      </c>
      <c r="Y186" s="30"/>
      <c r="Z186" s="31" t="str">
        <f aca="false">IF(A186="","",IF(AND(Y186&lt;&gt;"",Y186&lt;=Settings!$B$6),"Exited","Active"))</f>
        <v/>
      </c>
    </row>
    <row r="187" customFormat="false" ht="15" hidden="false" customHeight="true" outlineLevel="0" collapsed="false">
      <c r="A187" s="21"/>
      <c r="B187" s="21"/>
      <c r="C187" s="21"/>
      <c r="D187" s="21"/>
      <c r="E187" s="21"/>
      <c r="F187" s="21"/>
      <c r="G187" s="30"/>
      <c r="H187" s="21"/>
      <c r="I187" s="21"/>
      <c r="J187" s="26" t="str">
        <f aca="false">IF(OR(G187="",N(H187)=0),"",EDATE(G187,H187+N(I187)))</f>
        <v/>
      </c>
      <c r="K187" s="30"/>
      <c r="L187" s="17" t="str">
        <f aca="false">IF(A187="","",IF(Y187&lt;&gt;"","Left",IF(K187&lt;&gt;"","Confirmed",IF(J187="","No probation",IF(J187&lt;Settings!$B$6,"Overdue "&amp;(Settings!$B$6-J187)&amp;" days",IF(J187-Settings!$B$6&lt;=Settings!$B$8,"Due in "&amp;(J187-Settings!$B$6)&amp;" days","On probation"))))))</f>
        <v/>
      </c>
      <c r="M187" s="21"/>
      <c r="N187" s="30"/>
      <c r="O187" s="27"/>
      <c r="P187" s="21"/>
      <c r="Q187" s="27"/>
      <c r="R187" s="27"/>
      <c r="S187" s="27"/>
      <c r="T187" s="27"/>
      <c r="U187" s="27"/>
      <c r="V187" s="27"/>
      <c r="W187" s="28" t="str">
        <f aca="false">IF(A187="","",'Onboarding Checklist'!W187)</f>
        <v/>
      </c>
      <c r="X187" s="29" t="str">
        <f aca="false">IF(A187="","",'Onboarding Checklist'!V187)</f>
        <v/>
      </c>
      <c r="Y187" s="30"/>
      <c r="Z187" s="31" t="str">
        <f aca="false">IF(A187="","",IF(AND(Y187&lt;&gt;"",Y187&lt;=Settings!$B$6),"Exited","Active"))</f>
        <v/>
      </c>
    </row>
    <row r="188" customFormat="false" ht="15" hidden="false" customHeight="true" outlineLevel="0" collapsed="false">
      <c r="A188" s="21"/>
      <c r="B188" s="21"/>
      <c r="C188" s="21"/>
      <c r="D188" s="21"/>
      <c r="E188" s="21"/>
      <c r="F188" s="21"/>
      <c r="G188" s="30"/>
      <c r="H188" s="21"/>
      <c r="I188" s="21"/>
      <c r="J188" s="26" t="str">
        <f aca="false">IF(OR(G188="",N(H188)=0),"",EDATE(G188,H188+N(I188)))</f>
        <v/>
      </c>
      <c r="K188" s="30"/>
      <c r="L188" s="17" t="str">
        <f aca="false">IF(A188="","",IF(Y188&lt;&gt;"","Left",IF(K188&lt;&gt;"","Confirmed",IF(J188="","No probation",IF(J188&lt;Settings!$B$6,"Overdue "&amp;(Settings!$B$6-J188)&amp;" days",IF(J188-Settings!$B$6&lt;=Settings!$B$8,"Due in "&amp;(J188-Settings!$B$6)&amp;" days","On probation"))))))</f>
        <v/>
      </c>
      <c r="M188" s="21"/>
      <c r="N188" s="30"/>
      <c r="O188" s="27"/>
      <c r="P188" s="21"/>
      <c r="Q188" s="27"/>
      <c r="R188" s="27"/>
      <c r="S188" s="27"/>
      <c r="T188" s="27"/>
      <c r="U188" s="27"/>
      <c r="V188" s="27"/>
      <c r="W188" s="28" t="str">
        <f aca="false">IF(A188="","",'Onboarding Checklist'!W188)</f>
        <v/>
      </c>
      <c r="X188" s="29" t="str">
        <f aca="false">IF(A188="","",'Onboarding Checklist'!V188)</f>
        <v/>
      </c>
      <c r="Y188" s="30"/>
      <c r="Z188" s="31" t="str">
        <f aca="false">IF(A188="","",IF(AND(Y188&lt;&gt;"",Y188&lt;=Settings!$B$6),"Exited","Active"))</f>
        <v/>
      </c>
    </row>
    <row r="189" customFormat="false" ht="15" hidden="false" customHeight="true" outlineLevel="0" collapsed="false">
      <c r="A189" s="21"/>
      <c r="B189" s="21"/>
      <c r="C189" s="21"/>
      <c r="D189" s="21"/>
      <c r="E189" s="21"/>
      <c r="F189" s="21"/>
      <c r="G189" s="30"/>
      <c r="H189" s="21"/>
      <c r="I189" s="21"/>
      <c r="J189" s="26" t="str">
        <f aca="false">IF(OR(G189="",N(H189)=0),"",EDATE(G189,H189+N(I189)))</f>
        <v/>
      </c>
      <c r="K189" s="30"/>
      <c r="L189" s="17" t="str">
        <f aca="false">IF(A189="","",IF(Y189&lt;&gt;"","Left",IF(K189&lt;&gt;"","Confirmed",IF(J189="","No probation",IF(J189&lt;Settings!$B$6,"Overdue "&amp;(Settings!$B$6-J189)&amp;" days",IF(J189-Settings!$B$6&lt;=Settings!$B$8,"Due in "&amp;(J189-Settings!$B$6)&amp;" days","On probation"))))))</f>
        <v/>
      </c>
      <c r="M189" s="21"/>
      <c r="N189" s="30"/>
      <c r="O189" s="27"/>
      <c r="P189" s="21"/>
      <c r="Q189" s="27"/>
      <c r="R189" s="27"/>
      <c r="S189" s="27"/>
      <c r="T189" s="27"/>
      <c r="U189" s="27"/>
      <c r="V189" s="27"/>
      <c r="W189" s="28" t="str">
        <f aca="false">IF(A189="","",'Onboarding Checklist'!W189)</f>
        <v/>
      </c>
      <c r="X189" s="29" t="str">
        <f aca="false">IF(A189="","",'Onboarding Checklist'!V189)</f>
        <v/>
      </c>
      <c r="Y189" s="30"/>
      <c r="Z189" s="31" t="str">
        <f aca="false">IF(A189="","",IF(AND(Y189&lt;&gt;"",Y189&lt;=Settings!$B$6),"Exited","Active"))</f>
        <v/>
      </c>
    </row>
    <row r="190" customFormat="false" ht="15" hidden="false" customHeight="true" outlineLevel="0" collapsed="false">
      <c r="A190" s="21"/>
      <c r="B190" s="21"/>
      <c r="C190" s="21"/>
      <c r="D190" s="21"/>
      <c r="E190" s="21"/>
      <c r="F190" s="21"/>
      <c r="G190" s="30"/>
      <c r="H190" s="21"/>
      <c r="I190" s="21"/>
      <c r="J190" s="26" t="str">
        <f aca="false">IF(OR(G190="",N(H190)=0),"",EDATE(G190,H190+N(I190)))</f>
        <v/>
      </c>
      <c r="K190" s="30"/>
      <c r="L190" s="17" t="str">
        <f aca="false">IF(A190="","",IF(Y190&lt;&gt;"","Left",IF(K190&lt;&gt;"","Confirmed",IF(J190="","No probation",IF(J190&lt;Settings!$B$6,"Overdue "&amp;(Settings!$B$6-J190)&amp;" days",IF(J190-Settings!$B$6&lt;=Settings!$B$8,"Due in "&amp;(J190-Settings!$B$6)&amp;" days","On probation"))))))</f>
        <v/>
      </c>
      <c r="M190" s="21"/>
      <c r="N190" s="30"/>
      <c r="O190" s="27"/>
      <c r="P190" s="21"/>
      <c r="Q190" s="27"/>
      <c r="R190" s="27"/>
      <c r="S190" s="27"/>
      <c r="T190" s="27"/>
      <c r="U190" s="27"/>
      <c r="V190" s="27"/>
      <c r="W190" s="28" t="str">
        <f aca="false">IF(A190="","",'Onboarding Checklist'!W190)</f>
        <v/>
      </c>
      <c r="X190" s="29" t="str">
        <f aca="false">IF(A190="","",'Onboarding Checklist'!V190)</f>
        <v/>
      </c>
      <c r="Y190" s="30"/>
      <c r="Z190" s="31" t="str">
        <f aca="false">IF(A190="","",IF(AND(Y190&lt;&gt;"",Y190&lt;=Settings!$B$6),"Exited","Active"))</f>
        <v/>
      </c>
    </row>
    <row r="191" customFormat="false" ht="15" hidden="false" customHeight="true" outlineLevel="0" collapsed="false">
      <c r="A191" s="21"/>
      <c r="B191" s="21"/>
      <c r="C191" s="21"/>
      <c r="D191" s="21"/>
      <c r="E191" s="21"/>
      <c r="F191" s="21"/>
      <c r="G191" s="30"/>
      <c r="H191" s="21"/>
      <c r="I191" s="21"/>
      <c r="J191" s="26" t="str">
        <f aca="false">IF(OR(G191="",N(H191)=0),"",EDATE(G191,H191+N(I191)))</f>
        <v/>
      </c>
      <c r="K191" s="30"/>
      <c r="L191" s="17" t="str">
        <f aca="false">IF(A191="","",IF(Y191&lt;&gt;"","Left",IF(K191&lt;&gt;"","Confirmed",IF(J191="","No probation",IF(J191&lt;Settings!$B$6,"Overdue "&amp;(Settings!$B$6-J191)&amp;" days",IF(J191-Settings!$B$6&lt;=Settings!$B$8,"Due in "&amp;(J191-Settings!$B$6)&amp;" days","On probation"))))))</f>
        <v/>
      </c>
      <c r="M191" s="21"/>
      <c r="N191" s="30"/>
      <c r="O191" s="27"/>
      <c r="P191" s="21"/>
      <c r="Q191" s="27"/>
      <c r="R191" s="27"/>
      <c r="S191" s="27"/>
      <c r="T191" s="27"/>
      <c r="U191" s="27"/>
      <c r="V191" s="27"/>
      <c r="W191" s="28" t="str">
        <f aca="false">IF(A191="","",'Onboarding Checklist'!W191)</f>
        <v/>
      </c>
      <c r="X191" s="29" t="str">
        <f aca="false">IF(A191="","",'Onboarding Checklist'!V191)</f>
        <v/>
      </c>
      <c r="Y191" s="30"/>
      <c r="Z191" s="31" t="str">
        <f aca="false">IF(A191="","",IF(AND(Y191&lt;&gt;"",Y191&lt;=Settings!$B$6),"Exited","Active"))</f>
        <v/>
      </c>
    </row>
    <row r="192" customFormat="false" ht="15" hidden="false" customHeight="true" outlineLevel="0" collapsed="false">
      <c r="A192" s="21"/>
      <c r="B192" s="21"/>
      <c r="C192" s="21"/>
      <c r="D192" s="21"/>
      <c r="E192" s="21"/>
      <c r="F192" s="21"/>
      <c r="G192" s="30"/>
      <c r="H192" s="21"/>
      <c r="I192" s="21"/>
      <c r="J192" s="26" t="str">
        <f aca="false">IF(OR(G192="",N(H192)=0),"",EDATE(G192,H192+N(I192)))</f>
        <v/>
      </c>
      <c r="K192" s="30"/>
      <c r="L192" s="17" t="str">
        <f aca="false">IF(A192="","",IF(Y192&lt;&gt;"","Left",IF(K192&lt;&gt;"","Confirmed",IF(J192="","No probation",IF(J192&lt;Settings!$B$6,"Overdue "&amp;(Settings!$B$6-J192)&amp;" days",IF(J192-Settings!$B$6&lt;=Settings!$B$8,"Due in "&amp;(J192-Settings!$B$6)&amp;" days","On probation"))))))</f>
        <v/>
      </c>
      <c r="M192" s="21"/>
      <c r="N192" s="30"/>
      <c r="O192" s="27"/>
      <c r="P192" s="21"/>
      <c r="Q192" s="27"/>
      <c r="R192" s="27"/>
      <c r="S192" s="27"/>
      <c r="T192" s="27"/>
      <c r="U192" s="27"/>
      <c r="V192" s="27"/>
      <c r="W192" s="28" t="str">
        <f aca="false">IF(A192="","",'Onboarding Checklist'!W192)</f>
        <v/>
      </c>
      <c r="X192" s="29" t="str">
        <f aca="false">IF(A192="","",'Onboarding Checklist'!V192)</f>
        <v/>
      </c>
      <c r="Y192" s="30"/>
      <c r="Z192" s="31" t="str">
        <f aca="false">IF(A192="","",IF(AND(Y192&lt;&gt;"",Y192&lt;=Settings!$B$6),"Exited","Active"))</f>
        <v/>
      </c>
    </row>
    <row r="193" customFormat="false" ht="15" hidden="false" customHeight="true" outlineLevel="0" collapsed="false">
      <c r="A193" s="21"/>
      <c r="B193" s="21"/>
      <c r="C193" s="21"/>
      <c r="D193" s="21"/>
      <c r="E193" s="21"/>
      <c r="F193" s="21"/>
      <c r="G193" s="30"/>
      <c r="H193" s="21"/>
      <c r="I193" s="21"/>
      <c r="J193" s="26" t="str">
        <f aca="false">IF(OR(G193="",N(H193)=0),"",EDATE(G193,H193+N(I193)))</f>
        <v/>
      </c>
      <c r="K193" s="30"/>
      <c r="L193" s="17" t="str">
        <f aca="false">IF(A193="","",IF(Y193&lt;&gt;"","Left",IF(K193&lt;&gt;"","Confirmed",IF(J193="","No probation",IF(J193&lt;Settings!$B$6,"Overdue "&amp;(Settings!$B$6-J193)&amp;" days",IF(J193-Settings!$B$6&lt;=Settings!$B$8,"Due in "&amp;(J193-Settings!$B$6)&amp;" days","On probation"))))))</f>
        <v/>
      </c>
      <c r="M193" s="21"/>
      <c r="N193" s="30"/>
      <c r="O193" s="27"/>
      <c r="P193" s="21"/>
      <c r="Q193" s="27"/>
      <c r="R193" s="27"/>
      <c r="S193" s="27"/>
      <c r="T193" s="27"/>
      <c r="U193" s="27"/>
      <c r="V193" s="27"/>
      <c r="W193" s="28" t="str">
        <f aca="false">IF(A193="","",'Onboarding Checklist'!W193)</f>
        <v/>
      </c>
      <c r="X193" s="29" t="str">
        <f aca="false">IF(A193="","",'Onboarding Checklist'!V193)</f>
        <v/>
      </c>
      <c r="Y193" s="30"/>
      <c r="Z193" s="31" t="str">
        <f aca="false">IF(A193="","",IF(AND(Y193&lt;&gt;"",Y193&lt;=Settings!$B$6),"Exited","Active"))</f>
        <v/>
      </c>
    </row>
    <row r="194" customFormat="false" ht="15" hidden="false" customHeight="true" outlineLevel="0" collapsed="false">
      <c r="A194" s="21"/>
      <c r="B194" s="21"/>
      <c r="C194" s="21"/>
      <c r="D194" s="21"/>
      <c r="E194" s="21"/>
      <c r="F194" s="21"/>
      <c r="G194" s="30"/>
      <c r="H194" s="21"/>
      <c r="I194" s="21"/>
      <c r="J194" s="26" t="str">
        <f aca="false">IF(OR(G194="",N(H194)=0),"",EDATE(G194,H194+N(I194)))</f>
        <v/>
      </c>
      <c r="K194" s="30"/>
      <c r="L194" s="17" t="str">
        <f aca="false">IF(A194="","",IF(Y194&lt;&gt;"","Left",IF(K194&lt;&gt;"","Confirmed",IF(J194="","No probation",IF(J194&lt;Settings!$B$6,"Overdue "&amp;(Settings!$B$6-J194)&amp;" days",IF(J194-Settings!$B$6&lt;=Settings!$B$8,"Due in "&amp;(J194-Settings!$B$6)&amp;" days","On probation"))))))</f>
        <v/>
      </c>
      <c r="M194" s="21"/>
      <c r="N194" s="30"/>
      <c r="O194" s="27"/>
      <c r="P194" s="21"/>
      <c r="Q194" s="27"/>
      <c r="R194" s="27"/>
      <c r="S194" s="27"/>
      <c r="T194" s="27"/>
      <c r="U194" s="27"/>
      <c r="V194" s="27"/>
      <c r="W194" s="28" t="str">
        <f aca="false">IF(A194="","",'Onboarding Checklist'!W194)</f>
        <v/>
      </c>
      <c r="X194" s="29" t="str">
        <f aca="false">IF(A194="","",'Onboarding Checklist'!V194)</f>
        <v/>
      </c>
      <c r="Y194" s="30"/>
      <c r="Z194" s="31" t="str">
        <f aca="false">IF(A194="","",IF(AND(Y194&lt;&gt;"",Y194&lt;=Settings!$B$6),"Exited","Active"))</f>
        <v/>
      </c>
    </row>
    <row r="195" customFormat="false" ht="15" hidden="false" customHeight="true" outlineLevel="0" collapsed="false">
      <c r="A195" s="21"/>
      <c r="B195" s="21"/>
      <c r="C195" s="21"/>
      <c r="D195" s="21"/>
      <c r="E195" s="21"/>
      <c r="F195" s="21"/>
      <c r="G195" s="30"/>
      <c r="H195" s="21"/>
      <c r="I195" s="21"/>
      <c r="J195" s="26" t="str">
        <f aca="false">IF(OR(G195="",N(H195)=0),"",EDATE(G195,H195+N(I195)))</f>
        <v/>
      </c>
      <c r="K195" s="30"/>
      <c r="L195" s="17" t="str">
        <f aca="false">IF(A195="","",IF(Y195&lt;&gt;"","Left",IF(K195&lt;&gt;"","Confirmed",IF(J195="","No probation",IF(J195&lt;Settings!$B$6,"Overdue "&amp;(Settings!$B$6-J195)&amp;" days",IF(J195-Settings!$B$6&lt;=Settings!$B$8,"Due in "&amp;(J195-Settings!$B$6)&amp;" days","On probation"))))))</f>
        <v/>
      </c>
      <c r="M195" s="21"/>
      <c r="N195" s="30"/>
      <c r="O195" s="27"/>
      <c r="P195" s="21"/>
      <c r="Q195" s="27"/>
      <c r="R195" s="27"/>
      <c r="S195" s="27"/>
      <c r="T195" s="27"/>
      <c r="U195" s="27"/>
      <c r="V195" s="27"/>
      <c r="W195" s="28" t="str">
        <f aca="false">IF(A195="","",'Onboarding Checklist'!W195)</f>
        <v/>
      </c>
      <c r="X195" s="29" t="str">
        <f aca="false">IF(A195="","",'Onboarding Checklist'!V195)</f>
        <v/>
      </c>
      <c r="Y195" s="30"/>
      <c r="Z195" s="31" t="str">
        <f aca="false">IF(A195="","",IF(AND(Y195&lt;&gt;"",Y195&lt;=Settings!$B$6),"Exited","Active"))</f>
        <v/>
      </c>
    </row>
    <row r="196" customFormat="false" ht="15" hidden="false" customHeight="true" outlineLevel="0" collapsed="false">
      <c r="A196" s="21"/>
      <c r="B196" s="21"/>
      <c r="C196" s="21"/>
      <c r="D196" s="21"/>
      <c r="E196" s="21"/>
      <c r="F196" s="21"/>
      <c r="G196" s="30"/>
      <c r="H196" s="21"/>
      <c r="I196" s="21"/>
      <c r="J196" s="26" t="str">
        <f aca="false">IF(OR(G196="",N(H196)=0),"",EDATE(G196,H196+N(I196)))</f>
        <v/>
      </c>
      <c r="K196" s="30"/>
      <c r="L196" s="17" t="str">
        <f aca="false">IF(A196="","",IF(Y196&lt;&gt;"","Left",IF(K196&lt;&gt;"","Confirmed",IF(J196="","No probation",IF(J196&lt;Settings!$B$6,"Overdue "&amp;(Settings!$B$6-J196)&amp;" days",IF(J196-Settings!$B$6&lt;=Settings!$B$8,"Due in "&amp;(J196-Settings!$B$6)&amp;" days","On probation"))))))</f>
        <v/>
      </c>
      <c r="M196" s="21"/>
      <c r="N196" s="30"/>
      <c r="O196" s="27"/>
      <c r="P196" s="21"/>
      <c r="Q196" s="27"/>
      <c r="R196" s="27"/>
      <c r="S196" s="27"/>
      <c r="T196" s="27"/>
      <c r="U196" s="27"/>
      <c r="V196" s="27"/>
      <c r="W196" s="28" t="str">
        <f aca="false">IF(A196="","",'Onboarding Checklist'!W196)</f>
        <v/>
      </c>
      <c r="X196" s="29" t="str">
        <f aca="false">IF(A196="","",'Onboarding Checklist'!V196)</f>
        <v/>
      </c>
      <c r="Y196" s="30"/>
      <c r="Z196" s="31" t="str">
        <f aca="false">IF(A196="","",IF(AND(Y196&lt;&gt;"",Y196&lt;=Settings!$B$6),"Exited","Active"))</f>
        <v/>
      </c>
    </row>
    <row r="197" customFormat="false" ht="15" hidden="false" customHeight="true" outlineLevel="0" collapsed="false">
      <c r="A197" s="21"/>
      <c r="B197" s="21"/>
      <c r="C197" s="21"/>
      <c r="D197" s="21"/>
      <c r="E197" s="21"/>
      <c r="F197" s="21"/>
      <c r="G197" s="30"/>
      <c r="H197" s="21"/>
      <c r="I197" s="21"/>
      <c r="J197" s="26" t="str">
        <f aca="false">IF(OR(G197="",N(H197)=0),"",EDATE(G197,H197+N(I197)))</f>
        <v/>
      </c>
      <c r="K197" s="30"/>
      <c r="L197" s="17" t="str">
        <f aca="false">IF(A197="","",IF(Y197&lt;&gt;"","Left",IF(K197&lt;&gt;"","Confirmed",IF(J197="","No probation",IF(J197&lt;Settings!$B$6,"Overdue "&amp;(Settings!$B$6-J197)&amp;" days",IF(J197-Settings!$B$6&lt;=Settings!$B$8,"Due in "&amp;(J197-Settings!$B$6)&amp;" days","On probation"))))))</f>
        <v/>
      </c>
      <c r="M197" s="21"/>
      <c r="N197" s="30"/>
      <c r="O197" s="27"/>
      <c r="P197" s="21"/>
      <c r="Q197" s="27"/>
      <c r="R197" s="27"/>
      <c r="S197" s="27"/>
      <c r="T197" s="27"/>
      <c r="U197" s="27"/>
      <c r="V197" s="27"/>
      <c r="W197" s="28" t="str">
        <f aca="false">IF(A197="","",'Onboarding Checklist'!W197)</f>
        <v/>
      </c>
      <c r="X197" s="29" t="str">
        <f aca="false">IF(A197="","",'Onboarding Checklist'!V197)</f>
        <v/>
      </c>
      <c r="Y197" s="30"/>
      <c r="Z197" s="31" t="str">
        <f aca="false">IF(A197="","",IF(AND(Y197&lt;&gt;"",Y197&lt;=Settings!$B$6),"Exited","Active"))</f>
        <v/>
      </c>
    </row>
    <row r="198" customFormat="false" ht="15" hidden="false" customHeight="true" outlineLevel="0" collapsed="false">
      <c r="A198" s="21"/>
      <c r="B198" s="21"/>
      <c r="C198" s="21"/>
      <c r="D198" s="21"/>
      <c r="E198" s="21"/>
      <c r="F198" s="21"/>
      <c r="G198" s="30"/>
      <c r="H198" s="21"/>
      <c r="I198" s="21"/>
      <c r="J198" s="26" t="str">
        <f aca="false">IF(OR(G198="",N(H198)=0),"",EDATE(G198,H198+N(I198)))</f>
        <v/>
      </c>
      <c r="K198" s="30"/>
      <c r="L198" s="17" t="str">
        <f aca="false">IF(A198="","",IF(Y198&lt;&gt;"","Left",IF(K198&lt;&gt;"","Confirmed",IF(J198="","No probation",IF(J198&lt;Settings!$B$6,"Overdue "&amp;(Settings!$B$6-J198)&amp;" days",IF(J198-Settings!$B$6&lt;=Settings!$B$8,"Due in "&amp;(J198-Settings!$B$6)&amp;" days","On probation"))))))</f>
        <v/>
      </c>
      <c r="M198" s="21"/>
      <c r="N198" s="30"/>
      <c r="O198" s="27"/>
      <c r="P198" s="21"/>
      <c r="Q198" s="27"/>
      <c r="R198" s="27"/>
      <c r="S198" s="27"/>
      <c r="T198" s="27"/>
      <c r="U198" s="27"/>
      <c r="V198" s="27"/>
      <c r="W198" s="28" t="str">
        <f aca="false">IF(A198="","",'Onboarding Checklist'!W198)</f>
        <v/>
      </c>
      <c r="X198" s="29" t="str">
        <f aca="false">IF(A198="","",'Onboarding Checklist'!V198)</f>
        <v/>
      </c>
      <c r="Y198" s="30"/>
      <c r="Z198" s="31" t="str">
        <f aca="false">IF(A198="","",IF(AND(Y198&lt;&gt;"",Y198&lt;=Settings!$B$6),"Exited","Active"))</f>
        <v/>
      </c>
    </row>
    <row r="199" customFormat="false" ht="15" hidden="false" customHeight="true" outlineLevel="0" collapsed="false">
      <c r="A199" s="21"/>
      <c r="B199" s="21"/>
      <c r="C199" s="21"/>
      <c r="D199" s="21"/>
      <c r="E199" s="21"/>
      <c r="F199" s="21"/>
      <c r="G199" s="30"/>
      <c r="H199" s="21"/>
      <c r="I199" s="21"/>
      <c r="J199" s="26" t="str">
        <f aca="false">IF(OR(G199="",N(H199)=0),"",EDATE(G199,H199+N(I199)))</f>
        <v/>
      </c>
      <c r="K199" s="30"/>
      <c r="L199" s="17" t="str">
        <f aca="false">IF(A199="","",IF(Y199&lt;&gt;"","Left",IF(K199&lt;&gt;"","Confirmed",IF(J199="","No probation",IF(J199&lt;Settings!$B$6,"Overdue "&amp;(Settings!$B$6-J199)&amp;" days",IF(J199-Settings!$B$6&lt;=Settings!$B$8,"Due in "&amp;(J199-Settings!$B$6)&amp;" days","On probation"))))))</f>
        <v/>
      </c>
      <c r="M199" s="21"/>
      <c r="N199" s="30"/>
      <c r="O199" s="27"/>
      <c r="P199" s="21"/>
      <c r="Q199" s="27"/>
      <c r="R199" s="27"/>
      <c r="S199" s="27"/>
      <c r="T199" s="27"/>
      <c r="U199" s="27"/>
      <c r="V199" s="27"/>
      <c r="W199" s="28" t="str">
        <f aca="false">IF(A199="","",'Onboarding Checklist'!W199)</f>
        <v/>
      </c>
      <c r="X199" s="29" t="str">
        <f aca="false">IF(A199="","",'Onboarding Checklist'!V199)</f>
        <v/>
      </c>
      <c r="Y199" s="30"/>
      <c r="Z199" s="31" t="str">
        <f aca="false">IF(A199="","",IF(AND(Y199&lt;&gt;"",Y199&lt;=Settings!$B$6),"Exited","Active"))</f>
        <v/>
      </c>
    </row>
    <row r="200" customFormat="false" ht="15" hidden="false" customHeight="true" outlineLevel="0" collapsed="false">
      <c r="A200" s="21"/>
      <c r="B200" s="21"/>
      <c r="C200" s="21"/>
      <c r="D200" s="21"/>
      <c r="E200" s="21"/>
      <c r="F200" s="21"/>
      <c r="G200" s="30"/>
      <c r="H200" s="21"/>
      <c r="I200" s="21"/>
      <c r="J200" s="26" t="str">
        <f aca="false">IF(OR(G200="",N(H200)=0),"",EDATE(G200,H200+N(I200)))</f>
        <v/>
      </c>
      <c r="K200" s="30"/>
      <c r="L200" s="17" t="str">
        <f aca="false">IF(A200="","",IF(Y200&lt;&gt;"","Left",IF(K200&lt;&gt;"","Confirmed",IF(J200="","No probation",IF(J200&lt;Settings!$B$6,"Overdue "&amp;(Settings!$B$6-J200)&amp;" days",IF(J200-Settings!$B$6&lt;=Settings!$B$8,"Due in "&amp;(J200-Settings!$B$6)&amp;" days","On probation"))))))</f>
        <v/>
      </c>
      <c r="M200" s="21"/>
      <c r="N200" s="30"/>
      <c r="O200" s="27"/>
      <c r="P200" s="21"/>
      <c r="Q200" s="27"/>
      <c r="R200" s="27"/>
      <c r="S200" s="27"/>
      <c r="T200" s="27"/>
      <c r="U200" s="27"/>
      <c r="V200" s="27"/>
      <c r="W200" s="28" t="str">
        <f aca="false">IF(A200="","",'Onboarding Checklist'!W200)</f>
        <v/>
      </c>
      <c r="X200" s="29" t="str">
        <f aca="false">IF(A200="","",'Onboarding Checklist'!V200)</f>
        <v/>
      </c>
      <c r="Y200" s="30"/>
      <c r="Z200" s="31" t="str">
        <f aca="false">IF(A200="","",IF(AND(Y200&lt;&gt;"",Y200&lt;=Settings!$B$6),"Exited","Active"))</f>
        <v/>
      </c>
    </row>
    <row r="201" customFormat="false" ht="15" hidden="false" customHeight="true" outlineLevel="0" collapsed="false">
      <c r="A201" s="21"/>
      <c r="B201" s="21"/>
      <c r="C201" s="21"/>
      <c r="D201" s="21"/>
      <c r="E201" s="21"/>
      <c r="F201" s="21"/>
      <c r="G201" s="30"/>
      <c r="H201" s="21"/>
      <c r="I201" s="21"/>
      <c r="J201" s="26" t="str">
        <f aca="false">IF(OR(G201="",N(H201)=0),"",EDATE(G201,H201+N(I201)))</f>
        <v/>
      </c>
      <c r="K201" s="30"/>
      <c r="L201" s="17" t="str">
        <f aca="false">IF(A201="","",IF(Y201&lt;&gt;"","Left",IF(K201&lt;&gt;"","Confirmed",IF(J201="","No probation",IF(J201&lt;Settings!$B$6,"Overdue "&amp;(Settings!$B$6-J201)&amp;" days",IF(J201-Settings!$B$6&lt;=Settings!$B$8,"Due in "&amp;(J201-Settings!$B$6)&amp;" days","On probation"))))))</f>
        <v/>
      </c>
      <c r="M201" s="21"/>
      <c r="N201" s="30"/>
      <c r="O201" s="27"/>
      <c r="P201" s="21"/>
      <c r="Q201" s="27"/>
      <c r="R201" s="27"/>
      <c r="S201" s="27"/>
      <c r="T201" s="27"/>
      <c r="U201" s="27"/>
      <c r="V201" s="27"/>
      <c r="W201" s="28" t="str">
        <f aca="false">IF(A201="","",'Onboarding Checklist'!W201)</f>
        <v/>
      </c>
      <c r="X201" s="29" t="str">
        <f aca="false">IF(A201="","",'Onboarding Checklist'!V201)</f>
        <v/>
      </c>
      <c r="Y201" s="30"/>
      <c r="Z201" s="31" t="str">
        <f aca="false">IF(A201="","",IF(AND(Y201&lt;&gt;"",Y201&lt;=Settings!$B$6),"Exited","Active"))</f>
        <v/>
      </c>
    </row>
    <row r="202" customFormat="false" ht="15" hidden="false" customHeight="true" outlineLevel="0" collapsed="false">
      <c r="A202" s="21"/>
      <c r="B202" s="21"/>
      <c r="C202" s="21"/>
      <c r="D202" s="21"/>
      <c r="E202" s="21"/>
      <c r="F202" s="21"/>
      <c r="G202" s="30"/>
      <c r="H202" s="21"/>
      <c r="I202" s="21"/>
      <c r="J202" s="26" t="str">
        <f aca="false">IF(OR(G202="",N(H202)=0),"",EDATE(G202,H202+N(I202)))</f>
        <v/>
      </c>
      <c r="K202" s="30"/>
      <c r="L202" s="17" t="str">
        <f aca="false">IF(A202="","",IF(Y202&lt;&gt;"","Left",IF(K202&lt;&gt;"","Confirmed",IF(J202="","No probation",IF(J202&lt;Settings!$B$6,"Overdue "&amp;(Settings!$B$6-J202)&amp;" days",IF(J202-Settings!$B$6&lt;=Settings!$B$8,"Due in "&amp;(J202-Settings!$B$6)&amp;" days","On probation"))))))</f>
        <v/>
      </c>
      <c r="M202" s="21"/>
      <c r="N202" s="30"/>
      <c r="O202" s="27"/>
      <c r="P202" s="21"/>
      <c r="Q202" s="27"/>
      <c r="R202" s="27"/>
      <c r="S202" s="27"/>
      <c r="T202" s="27"/>
      <c r="U202" s="27"/>
      <c r="V202" s="27"/>
      <c r="W202" s="28" t="str">
        <f aca="false">IF(A202="","",'Onboarding Checklist'!W202)</f>
        <v/>
      </c>
      <c r="X202" s="29" t="str">
        <f aca="false">IF(A202="","",'Onboarding Checklist'!V202)</f>
        <v/>
      </c>
      <c r="Y202" s="30"/>
      <c r="Z202" s="31" t="str">
        <f aca="false">IF(A202="","",IF(AND(Y202&lt;&gt;"",Y202&lt;=Settings!$B$6),"Exited","Active"))</f>
        <v/>
      </c>
    </row>
    <row r="203" customFormat="false" ht="15" hidden="false" customHeight="true" outlineLevel="0" collapsed="false">
      <c r="A203" s="21"/>
      <c r="B203" s="21"/>
      <c r="C203" s="21"/>
      <c r="D203" s="21"/>
      <c r="E203" s="21"/>
      <c r="F203" s="21"/>
      <c r="G203" s="30"/>
      <c r="H203" s="21"/>
      <c r="I203" s="21"/>
      <c r="J203" s="26" t="str">
        <f aca="false">IF(OR(G203="",N(H203)=0),"",EDATE(G203,H203+N(I203)))</f>
        <v/>
      </c>
      <c r="K203" s="30"/>
      <c r="L203" s="17" t="str">
        <f aca="false">IF(A203="","",IF(Y203&lt;&gt;"","Left",IF(K203&lt;&gt;"","Confirmed",IF(J203="","No probation",IF(J203&lt;Settings!$B$6,"Overdue "&amp;(Settings!$B$6-J203)&amp;" days",IF(J203-Settings!$B$6&lt;=Settings!$B$8,"Due in "&amp;(J203-Settings!$B$6)&amp;" days","On probation"))))))</f>
        <v/>
      </c>
      <c r="M203" s="21"/>
      <c r="N203" s="30"/>
      <c r="O203" s="27"/>
      <c r="P203" s="21"/>
      <c r="Q203" s="27"/>
      <c r="R203" s="27"/>
      <c r="S203" s="27"/>
      <c r="T203" s="27"/>
      <c r="U203" s="27"/>
      <c r="V203" s="27"/>
      <c r="W203" s="28" t="str">
        <f aca="false">IF(A203="","",'Onboarding Checklist'!W203)</f>
        <v/>
      </c>
      <c r="X203" s="29" t="str">
        <f aca="false">IF(A203="","",'Onboarding Checklist'!V203)</f>
        <v/>
      </c>
      <c r="Y203" s="30"/>
      <c r="Z203" s="31" t="str">
        <f aca="false">IF(A203="","",IF(AND(Y203&lt;&gt;"",Y203&lt;=Settings!$B$6),"Exited","Active"))</f>
        <v/>
      </c>
    </row>
    <row r="204" customFormat="false" ht="15" hidden="false" customHeight="true" outlineLevel="0" collapsed="false">
      <c r="A204" s="21"/>
      <c r="B204" s="21"/>
      <c r="C204" s="21"/>
      <c r="D204" s="21"/>
      <c r="E204" s="21"/>
      <c r="F204" s="21"/>
      <c r="G204" s="30"/>
      <c r="H204" s="21"/>
      <c r="I204" s="21"/>
      <c r="J204" s="26" t="str">
        <f aca="false">IF(OR(G204="",N(H204)=0),"",EDATE(G204,H204+N(I204)))</f>
        <v/>
      </c>
      <c r="K204" s="30"/>
      <c r="L204" s="17" t="str">
        <f aca="false">IF(A204="","",IF(Y204&lt;&gt;"","Left",IF(K204&lt;&gt;"","Confirmed",IF(J204="","No probation",IF(J204&lt;Settings!$B$6,"Overdue "&amp;(Settings!$B$6-J204)&amp;" days",IF(J204-Settings!$B$6&lt;=Settings!$B$8,"Due in "&amp;(J204-Settings!$B$6)&amp;" days","On probation"))))))</f>
        <v/>
      </c>
      <c r="M204" s="21"/>
      <c r="N204" s="30"/>
      <c r="O204" s="27"/>
      <c r="P204" s="21"/>
      <c r="Q204" s="27"/>
      <c r="R204" s="27"/>
      <c r="S204" s="27"/>
      <c r="T204" s="27"/>
      <c r="U204" s="27"/>
      <c r="V204" s="27"/>
      <c r="W204" s="28" t="str">
        <f aca="false">IF(A204="","",'Onboarding Checklist'!W204)</f>
        <v/>
      </c>
      <c r="X204" s="29" t="str">
        <f aca="false">IF(A204="","",'Onboarding Checklist'!V204)</f>
        <v/>
      </c>
      <c r="Y204" s="30"/>
      <c r="Z204" s="31" t="str">
        <f aca="false">IF(A204="","",IF(AND(Y204&lt;&gt;"",Y204&lt;=Settings!$B$6),"Exited","Active"))</f>
        <v/>
      </c>
    </row>
    <row r="206" customFormat="false" ht="15" hidden="false" customHeight="true" outlineLevel="0" collapsed="false">
      <c r="A206" s="3" t="s">
        <v>214</v>
      </c>
    </row>
  </sheetData>
  <autoFilter ref="A4:Z204"/>
  <conditionalFormatting sqref="L5:L204">
    <cfRule type="expression" priority="2" aboveAverage="0" equalAverage="0" bottom="0" percent="0" rank="0" text="" dxfId="9">
      <formula>LEFT(L5,7)="Overdue"</formula>
    </cfRule>
    <cfRule type="expression" priority="3" aboveAverage="0" equalAverage="0" bottom="0" percent="0" rank="0" text="" dxfId="10">
      <formula>LEFT(L5,3)="Due"</formula>
    </cfRule>
  </conditionalFormatting>
  <conditionalFormatting sqref="Q5:Q204">
    <cfRule type="expression" priority="4" aboveAverage="0" equalAverage="0" bottom="0" percent="0" rank="0" text="" dxfId="9">
      <formula>AND(Q5&lt;&gt;"",OR(LEN(Q5)&lt;&gt;10,NOT(ISNUMBER(--MID(Q5,6,4))),ISNUMBER(--LEFT(Q5,1))))</formula>
    </cfRule>
  </conditionalFormatting>
  <conditionalFormatting sqref="W5:W204">
    <cfRule type="expression" priority="5" aboveAverage="0" equalAverage="0" bottom="0" percent="0" rank="0" text="" dxfId="11">
      <formula>W5="Verified"</formula>
    </cfRule>
    <cfRule type="expression" priority="6" aboveAverage="0" equalAverage="0" bottom="0" percent="0" rank="0" text="" dxfId="10">
      <formula>LEFT(W5,7)="Pending"</formula>
    </cfRule>
  </conditionalFormatting>
  <dataValidations count="2">
    <dataValidation allowBlank="true" errorStyle="stop" operator="between" prompt="Department" promptTitle="Select" showDropDown="false" showErrorMessage="false" showInputMessage="true" sqref="D5:D204" type="list">
      <formula1>Settings!$D$5:$D$24</formula1>
      <formula2>0</formula2>
    </dataValidation>
    <dataValidation allowBlank="true" errorStyle="stop" operator="between" prompt="Employment type" promptTitle="Select" showDropDown="false" showErrorMessage="false" showInputMessage="true" sqref="F5:F204" type="list">
      <formula1>Settings!$F$5:$F$8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PB Lab · pblab.in/templates&amp;R&amp;8 Page &amp;P of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C000"/>
    <pageSetUpPr fitToPage="true"/>
  </sheetPr>
  <dimension ref="A1:W2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9"/>
    <col collapsed="false" customWidth="true" hidden="false" outlineLevel="0" max="2" min="2" style="1" width="20"/>
    <col collapsed="false" customWidth="true" hidden="false" outlineLevel="0" max="3" min="3" style="1" width="11"/>
    <col collapsed="false" customWidth="true" hidden="false" outlineLevel="0" max="19" min="4" style="1" width="10"/>
    <col collapsed="false" customWidth="true" hidden="false" outlineLevel="0" max="21" min="20" style="1" width="8"/>
    <col collapsed="false" customWidth="true" hidden="false" outlineLevel="0" max="22" min="22" style="1" width="9"/>
    <col collapsed="false" customWidth="true" hidden="false" outlineLevel="0" max="23" min="23" style="1" width="16"/>
  </cols>
  <sheetData>
    <row r="1" customFormat="false" ht="21.75" hidden="false" customHeight="true" outlineLevel="0" collapsed="false">
      <c r="A1" s="13" t="s">
        <v>215</v>
      </c>
      <c r="W1" s="14" t="s">
        <v>54</v>
      </c>
    </row>
    <row r="2" customFormat="false" ht="15" hidden="false" customHeight="true" outlineLevel="0" collapsed="false">
      <c r="A2" s="3" t="s">
        <v>216</v>
      </c>
    </row>
    <row r="4" customFormat="false" ht="78" hidden="false" customHeight="true" outlineLevel="0" collapsed="false">
      <c r="A4" s="23" t="s">
        <v>85</v>
      </c>
      <c r="B4" s="24" t="s">
        <v>217</v>
      </c>
      <c r="C4" s="24" t="s">
        <v>218</v>
      </c>
      <c r="D4" s="24" t="s">
        <v>219</v>
      </c>
      <c r="E4" s="24" t="s">
        <v>220</v>
      </c>
      <c r="F4" s="24" t="s">
        <v>221</v>
      </c>
      <c r="G4" s="24" t="s">
        <v>222</v>
      </c>
      <c r="H4" s="24" t="s">
        <v>223</v>
      </c>
      <c r="I4" s="24" t="s">
        <v>224</v>
      </c>
      <c r="J4" s="24" t="s">
        <v>225</v>
      </c>
      <c r="K4" s="24" t="s">
        <v>226</v>
      </c>
      <c r="L4" s="24" t="s">
        <v>227</v>
      </c>
      <c r="M4" s="24" t="s">
        <v>228</v>
      </c>
      <c r="N4" s="24" t="s">
        <v>229</v>
      </c>
      <c r="O4" s="24" t="s">
        <v>230</v>
      </c>
      <c r="P4" s="24" t="s">
        <v>231</v>
      </c>
      <c r="Q4" s="24" t="s">
        <v>232</v>
      </c>
      <c r="R4" s="24" t="s">
        <v>233</v>
      </c>
      <c r="S4" s="24" t="s">
        <v>234</v>
      </c>
      <c r="T4" s="24" t="s">
        <v>235</v>
      </c>
      <c r="U4" s="24" t="s">
        <v>80</v>
      </c>
      <c r="V4" s="24" t="s">
        <v>236</v>
      </c>
      <c r="W4" s="24" t="s">
        <v>107</v>
      </c>
    </row>
    <row r="5" customFormat="false" ht="15" hidden="false" customHeight="true" outlineLevel="0" collapsed="false">
      <c r="A5" s="28" t="str">
        <f aca="false">IF(Employees!A5="","",Employees!A5)</f>
        <v>RPC001</v>
      </c>
      <c r="B5" s="28" t="str">
        <f aca="false">IF(Employees!A5="","",Employees!B5)</f>
        <v>Anil Verma</v>
      </c>
      <c r="C5" s="32" t="n">
        <f aca="false">IF(Employees!G5="","",Employees!G5)</f>
        <v>43556</v>
      </c>
      <c r="D5" s="33" t="s">
        <v>78</v>
      </c>
      <c r="E5" s="33" t="s">
        <v>78</v>
      </c>
      <c r="F5" s="33" t="s">
        <v>78</v>
      </c>
      <c r="G5" s="33" t="s">
        <v>78</v>
      </c>
      <c r="H5" s="33" t="s">
        <v>78</v>
      </c>
      <c r="I5" s="33" t="s">
        <v>78</v>
      </c>
      <c r="J5" s="33" t="s">
        <v>78</v>
      </c>
      <c r="K5" s="33" t="s">
        <v>78</v>
      </c>
      <c r="L5" s="33" t="s">
        <v>78</v>
      </c>
      <c r="M5" s="33" t="s">
        <v>78</v>
      </c>
      <c r="N5" s="33" t="s">
        <v>78</v>
      </c>
      <c r="O5" s="33" t="s">
        <v>78</v>
      </c>
      <c r="P5" s="33" t="s">
        <v>78</v>
      </c>
      <c r="Q5" s="33" t="s">
        <v>78</v>
      </c>
      <c r="R5" s="33" t="s">
        <v>78</v>
      </c>
      <c r="S5" s="33" t="s">
        <v>78</v>
      </c>
      <c r="T5" s="34" t="n">
        <f aca="false">IF(A5="","",COUNTIF(D5:S5,"Verified")+COUNTIF(D5:S5,"Received")+COUNTIF(D5:S5,"N/A"))</f>
        <v>16</v>
      </c>
      <c r="U5" s="34" t="n">
        <f aca="false">IF(A5="","",16-T5)</f>
        <v>0</v>
      </c>
      <c r="V5" s="35" t="n">
        <f aca="false">IF(A5="","",T5/16)</f>
        <v>1</v>
      </c>
      <c r="W5" s="17" t="str">
        <f aca="false">IF(A5="","",IF(AND(F5="Verified",G5="Verified",J5="Verified"),"Verified",IF(OR(F5="Pending",G5="Pending",J5="Pending",F5="",G5="",J5=""),"Pending – "&amp;(3-COUNTIF(F5,"Verified")-COUNTIF(G5,"Verified")-COUNTIF(J5,"Verified"))&amp;" doc(s)","Received – to verify")))</f>
        <v>Verified</v>
      </c>
    </row>
    <row r="6" customFormat="false" ht="15" hidden="false" customHeight="true" outlineLevel="0" collapsed="false">
      <c r="A6" s="28" t="str">
        <f aca="false">IF(Employees!A6="","",Employees!A6)</f>
        <v>RPC002</v>
      </c>
      <c r="B6" s="28" t="str">
        <f aca="false">IF(Employees!A6="","",Employees!B6)</f>
        <v>Sunita Sahu</v>
      </c>
      <c r="C6" s="32" t="n">
        <f aca="false">IF(Employees!G6="","",Employees!G6)</f>
        <v>44389</v>
      </c>
      <c r="D6" s="33" t="s">
        <v>78</v>
      </c>
      <c r="E6" s="33" t="s">
        <v>78</v>
      </c>
      <c r="F6" s="33" t="s">
        <v>78</v>
      </c>
      <c r="G6" s="33" t="s">
        <v>78</v>
      </c>
      <c r="H6" s="33" t="s">
        <v>78</v>
      </c>
      <c r="I6" s="33" t="s">
        <v>78</v>
      </c>
      <c r="J6" s="33" t="s">
        <v>78</v>
      </c>
      <c r="K6" s="33" t="s">
        <v>78</v>
      </c>
      <c r="L6" s="33" t="s">
        <v>78</v>
      </c>
      <c r="M6" s="33" t="s">
        <v>78</v>
      </c>
      <c r="N6" s="33" t="s">
        <v>78</v>
      </c>
      <c r="O6" s="33" t="s">
        <v>78</v>
      </c>
      <c r="P6" s="33" t="s">
        <v>78</v>
      </c>
      <c r="Q6" s="33" t="s">
        <v>78</v>
      </c>
      <c r="R6" s="33" t="s">
        <v>78</v>
      </c>
      <c r="S6" s="33" t="s">
        <v>78</v>
      </c>
      <c r="T6" s="34" t="n">
        <f aca="false">IF(A6="","",COUNTIF(D6:S6,"Verified")+COUNTIF(D6:S6,"Received")+COUNTIF(D6:S6,"N/A"))</f>
        <v>16</v>
      </c>
      <c r="U6" s="34" t="n">
        <f aca="false">IF(A6="","",16-T6)</f>
        <v>0</v>
      </c>
      <c r="V6" s="35" t="n">
        <f aca="false">IF(A6="","",T6/16)</f>
        <v>1</v>
      </c>
      <c r="W6" s="17" t="str">
        <f aca="false">IF(A6="","",IF(AND(F6="Verified",G6="Verified",J6="Verified"),"Verified",IF(OR(F6="Pending",G6="Pending",J6="Pending",F6="",G6="",J6=""),"Pending – "&amp;(3-COUNTIF(F6,"Verified")-COUNTIF(G6,"Verified")-COUNTIF(J6,"Verified"))&amp;" doc(s)","Received – to verify")))</f>
        <v>Verified</v>
      </c>
    </row>
    <row r="7" customFormat="false" ht="15" hidden="false" customHeight="true" outlineLevel="0" collapsed="false">
      <c r="A7" s="28" t="str">
        <f aca="false">IF(Employees!A7="","",Employees!A7)</f>
        <v>RPC003</v>
      </c>
      <c r="B7" s="28" t="str">
        <f aca="false">IF(Employees!A7="","",Employees!B7)</f>
        <v>Rohit Dewangan</v>
      </c>
      <c r="C7" s="32" t="n">
        <f aca="false">IF(Employees!G7="","",Employees!G7)</f>
        <v>45446</v>
      </c>
      <c r="D7" s="33" t="s">
        <v>78</v>
      </c>
      <c r="E7" s="33" t="s">
        <v>78</v>
      </c>
      <c r="F7" s="33" t="s">
        <v>78</v>
      </c>
      <c r="G7" s="33" t="s">
        <v>78</v>
      </c>
      <c r="H7" s="33" t="s">
        <v>78</v>
      </c>
      <c r="I7" s="33" t="s">
        <v>78</v>
      </c>
      <c r="J7" s="33" t="s">
        <v>78</v>
      </c>
      <c r="K7" s="33" t="s">
        <v>78</v>
      </c>
      <c r="L7" s="33" t="s">
        <v>78</v>
      </c>
      <c r="M7" s="33" t="s">
        <v>78</v>
      </c>
      <c r="N7" s="33" t="s">
        <v>78</v>
      </c>
      <c r="O7" s="33" t="s">
        <v>78</v>
      </c>
      <c r="P7" s="33" t="s">
        <v>78</v>
      </c>
      <c r="Q7" s="33" t="s">
        <v>78</v>
      </c>
      <c r="R7" s="33" t="s">
        <v>78</v>
      </c>
      <c r="S7" s="33" t="s">
        <v>78</v>
      </c>
      <c r="T7" s="34" t="n">
        <f aca="false">IF(A7="","",COUNTIF(D7:S7,"Verified")+COUNTIF(D7:S7,"Received")+COUNTIF(D7:S7,"N/A"))</f>
        <v>16</v>
      </c>
      <c r="U7" s="34" t="n">
        <f aca="false">IF(A7="","",16-T7)</f>
        <v>0</v>
      </c>
      <c r="V7" s="35" t="n">
        <f aca="false">IF(A7="","",T7/16)</f>
        <v>1</v>
      </c>
      <c r="W7" s="17" t="str">
        <f aca="false">IF(A7="","",IF(AND(F7="Verified",G7="Verified",J7="Verified"),"Verified",IF(OR(F7="Pending",G7="Pending",J7="Pending",F7="",G7="",J7=""),"Pending – "&amp;(3-COUNTIF(F7,"Verified")-COUNTIF(G7,"Verified")-COUNTIF(J7,"Verified"))&amp;" doc(s)","Received – to verify")))</f>
        <v>Verified</v>
      </c>
    </row>
    <row r="8" customFormat="false" ht="15" hidden="false" customHeight="true" outlineLevel="0" collapsed="false">
      <c r="A8" s="28" t="str">
        <f aca="false">IF(Employees!A8="","",Employees!A8)</f>
        <v>RPC004</v>
      </c>
      <c r="B8" s="28" t="str">
        <f aca="false">IF(Employees!A8="","",Employees!B8)</f>
        <v>Priya Nair</v>
      </c>
      <c r="C8" s="32" t="n">
        <f aca="false">IF(Employees!G8="","",Employees!G8)</f>
        <v>46146</v>
      </c>
      <c r="D8" s="33" t="s">
        <v>78</v>
      </c>
      <c r="E8" s="33" t="s">
        <v>78</v>
      </c>
      <c r="F8" s="33" t="s">
        <v>78</v>
      </c>
      <c r="G8" s="33" t="s">
        <v>78</v>
      </c>
      <c r="H8" s="33" t="s">
        <v>78</v>
      </c>
      <c r="I8" s="33" t="s">
        <v>78</v>
      </c>
      <c r="J8" s="33" t="s">
        <v>78</v>
      </c>
      <c r="K8" s="33" t="s">
        <v>78</v>
      </c>
      <c r="L8" s="33" t="s">
        <v>78</v>
      </c>
      <c r="M8" s="33" t="s">
        <v>78</v>
      </c>
      <c r="N8" s="33" t="s">
        <v>81</v>
      </c>
      <c r="O8" s="33" t="s">
        <v>78</v>
      </c>
      <c r="P8" s="33" t="s">
        <v>79</v>
      </c>
      <c r="Q8" s="33" t="s">
        <v>78</v>
      </c>
      <c r="R8" s="33" t="s">
        <v>78</v>
      </c>
      <c r="S8" s="33" t="s">
        <v>78</v>
      </c>
      <c r="T8" s="34" t="n">
        <f aca="false">IF(A8="","",COUNTIF(D8:S8,"Verified")+COUNTIF(D8:S8,"Received")+COUNTIF(D8:S8,"N/A"))</f>
        <v>16</v>
      </c>
      <c r="U8" s="34" t="n">
        <f aca="false">IF(A8="","",16-T8)</f>
        <v>0</v>
      </c>
      <c r="V8" s="35" t="n">
        <f aca="false">IF(A8="","",T8/16)</f>
        <v>1</v>
      </c>
      <c r="W8" s="17" t="str">
        <f aca="false">IF(A8="","",IF(AND(F8="Verified",G8="Verified",J8="Verified"),"Verified",IF(OR(F8="Pending",G8="Pending",J8="Pending",F8="",G8="",J8=""),"Pending – "&amp;(3-COUNTIF(F8,"Verified")-COUNTIF(G8,"Verified")-COUNTIF(J8,"Verified"))&amp;" doc(s)","Received – to verify")))</f>
        <v>Verified</v>
      </c>
    </row>
    <row r="9" customFormat="false" ht="15" hidden="false" customHeight="true" outlineLevel="0" collapsed="false">
      <c r="A9" s="28" t="str">
        <f aca="false">IF(Employees!A9="","",Employees!A9)</f>
        <v>RPC005</v>
      </c>
      <c r="B9" s="28" t="str">
        <f aca="false">IF(Employees!A9="","",Employees!B9)</f>
        <v>Manoj Patel</v>
      </c>
      <c r="C9" s="32" t="n">
        <f aca="false">IF(Employees!G9="","",Employees!G9)</f>
        <v>46132</v>
      </c>
      <c r="D9" s="33" t="s">
        <v>78</v>
      </c>
      <c r="E9" s="33" t="s">
        <v>78</v>
      </c>
      <c r="F9" s="33" t="s">
        <v>78</v>
      </c>
      <c r="G9" s="33" t="s">
        <v>78</v>
      </c>
      <c r="H9" s="33" t="s">
        <v>78</v>
      </c>
      <c r="I9" s="33" t="s">
        <v>78</v>
      </c>
      <c r="J9" s="33" t="s">
        <v>78</v>
      </c>
      <c r="K9" s="33" t="s">
        <v>79</v>
      </c>
      <c r="L9" s="33" t="s">
        <v>81</v>
      </c>
      <c r="M9" s="33" t="s">
        <v>78</v>
      </c>
      <c r="N9" s="33" t="s">
        <v>78</v>
      </c>
      <c r="O9" s="33" t="s">
        <v>80</v>
      </c>
      <c r="P9" s="33" t="s">
        <v>78</v>
      </c>
      <c r="Q9" s="33" t="s">
        <v>78</v>
      </c>
      <c r="R9" s="33" t="s">
        <v>78</v>
      </c>
      <c r="S9" s="33" t="s">
        <v>78</v>
      </c>
      <c r="T9" s="34" t="n">
        <f aca="false">IF(A9="","",COUNTIF(D9:S9,"Verified")+COUNTIF(D9:S9,"Received")+COUNTIF(D9:S9,"N/A"))</f>
        <v>15</v>
      </c>
      <c r="U9" s="34" t="n">
        <f aca="false">IF(A9="","",16-T9)</f>
        <v>1</v>
      </c>
      <c r="V9" s="35" t="n">
        <f aca="false">IF(A9="","",T9/16)</f>
        <v>0.9375</v>
      </c>
      <c r="W9" s="17" t="str">
        <f aca="false">IF(A9="","",IF(AND(F9="Verified",G9="Verified",J9="Verified"),"Verified",IF(OR(F9="Pending",G9="Pending",J9="Pending",F9="",G9="",J9=""),"Pending – "&amp;(3-COUNTIF(F9,"Verified")-COUNTIF(G9,"Verified")-COUNTIF(J9,"Verified"))&amp;" doc(s)","Received – to verify")))</f>
        <v>Verified</v>
      </c>
    </row>
    <row r="10" customFormat="false" ht="15" hidden="false" customHeight="true" outlineLevel="0" collapsed="false">
      <c r="A10" s="28" t="str">
        <f aca="false">IF(Employees!A10="","",Employees!A10)</f>
        <v>RPC006</v>
      </c>
      <c r="B10" s="28" t="str">
        <f aca="false">IF(Employees!A10="","",Employees!B10)</f>
        <v>Kavita Sinha</v>
      </c>
      <c r="C10" s="32" t="n">
        <f aca="false">IF(Employees!G10="","",Employees!G10)</f>
        <v>45978</v>
      </c>
      <c r="D10" s="33" t="s">
        <v>78</v>
      </c>
      <c r="E10" s="33" t="s">
        <v>78</v>
      </c>
      <c r="F10" s="33" t="s">
        <v>78</v>
      </c>
      <c r="G10" s="33" t="s">
        <v>78</v>
      </c>
      <c r="H10" s="33" t="s">
        <v>78</v>
      </c>
      <c r="I10" s="33" t="s">
        <v>78</v>
      </c>
      <c r="J10" s="33" t="s">
        <v>78</v>
      </c>
      <c r="K10" s="33" t="s">
        <v>78</v>
      </c>
      <c r="L10" s="33" t="s">
        <v>78</v>
      </c>
      <c r="M10" s="33" t="s">
        <v>78</v>
      </c>
      <c r="N10" s="33" t="s">
        <v>78</v>
      </c>
      <c r="O10" s="33" t="s">
        <v>78</v>
      </c>
      <c r="P10" s="33" t="s">
        <v>78</v>
      </c>
      <c r="Q10" s="33" t="s">
        <v>78</v>
      </c>
      <c r="R10" s="33" t="s">
        <v>78</v>
      </c>
      <c r="S10" s="33" t="s">
        <v>78</v>
      </c>
      <c r="T10" s="34" t="n">
        <f aca="false">IF(A10="","",COUNTIF(D10:S10,"Verified")+COUNTIF(D10:S10,"Received")+COUNTIF(D10:S10,"N/A"))</f>
        <v>16</v>
      </c>
      <c r="U10" s="34" t="n">
        <f aca="false">IF(A10="","",16-T10)</f>
        <v>0</v>
      </c>
      <c r="V10" s="35" t="n">
        <f aca="false">IF(A10="","",T10/16)</f>
        <v>1</v>
      </c>
      <c r="W10" s="17" t="str">
        <f aca="false">IF(A10="","",IF(AND(F10="Verified",G10="Verified",J10="Verified"),"Verified",IF(OR(F10="Pending",G10="Pending",J10="Pending",F10="",G10="",J10=""),"Pending – "&amp;(3-COUNTIF(F10,"Verified")-COUNTIF(G10,"Verified")-COUNTIF(J10,"Verified"))&amp;" doc(s)","Received – to verify")))</f>
        <v>Verified</v>
      </c>
    </row>
    <row r="11" customFormat="false" ht="15" hidden="false" customHeight="true" outlineLevel="0" collapsed="false">
      <c r="A11" s="28" t="str">
        <f aca="false">IF(Employees!A11="","",Employees!A11)</f>
        <v>RPC007</v>
      </c>
      <c r="B11" s="28" t="str">
        <f aca="false">IF(Employees!A11="","",Employees!B11)</f>
        <v>Deepak Yadav</v>
      </c>
      <c r="C11" s="32" t="n">
        <f aca="false">IF(Employees!G11="","",Employees!G11)</f>
        <v>46244</v>
      </c>
      <c r="D11" s="33" t="s">
        <v>78</v>
      </c>
      <c r="E11" s="33" t="s">
        <v>78</v>
      </c>
      <c r="F11" s="33" t="s">
        <v>78</v>
      </c>
      <c r="G11" s="33" t="s">
        <v>79</v>
      </c>
      <c r="H11" s="33" t="s">
        <v>78</v>
      </c>
      <c r="I11" s="33" t="s">
        <v>78</v>
      </c>
      <c r="J11" s="33" t="s">
        <v>78</v>
      </c>
      <c r="K11" s="33" t="s">
        <v>80</v>
      </c>
      <c r="L11" s="33" t="s">
        <v>79</v>
      </c>
      <c r="M11" s="33" t="s">
        <v>80</v>
      </c>
      <c r="N11" s="33" t="s">
        <v>78</v>
      </c>
      <c r="O11" s="33" t="s">
        <v>80</v>
      </c>
      <c r="P11" s="33" t="s">
        <v>80</v>
      </c>
      <c r="Q11" s="33" t="s">
        <v>78</v>
      </c>
      <c r="R11" s="33" t="s">
        <v>78</v>
      </c>
      <c r="S11" s="33" t="s">
        <v>78</v>
      </c>
      <c r="T11" s="34" t="n">
        <f aca="false">IF(A11="","",COUNTIF(D11:S11,"Verified")+COUNTIF(D11:S11,"Received")+COUNTIF(D11:S11,"N/A"))</f>
        <v>12</v>
      </c>
      <c r="U11" s="34" t="n">
        <f aca="false">IF(A11="","",16-T11)</f>
        <v>4</v>
      </c>
      <c r="V11" s="35" t="n">
        <f aca="false">IF(A11="","",T11/16)</f>
        <v>0.75</v>
      </c>
      <c r="W11" s="17" t="str">
        <f aca="false">IF(A11="","",IF(AND(F11="Verified",G11="Verified",J11="Verified"),"Verified",IF(OR(F11="Pending",G11="Pending",J11="Pending",F11="",G11="",J11=""),"Pending – "&amp;(3-COUNTIF(F11,"Verified")-COUNTIF(G11,"Verified")-COUNTIF(J11,"Verified"))&amp;" doc(s)","Received – to verify")))</f>
        <v>Received – to verify</v>
      </c>
    </row>
    <row r="12" customFormat="false" ht="15" hidden="false" customHeight="true" outlineLevel="0" collapsed="false">
      <c r="A12" s="28" t="str">
        <f aca="false">IF(Employees!A12="","",Employees!A12)</f>
        <v>RPC008</v>
      </c>
      <c r="B12" s="28" t="str">
        <f aca="false">IF(Employees!A12="","",Employees!B12)</f>
        <v>Neha Gupta</v>
      </c>
      <c r="C12" s="32" t="n">
        <f aca="false">IF(Employees!G12="","",Employees!G12)</f>
        <v>46266</v>
      </c>
      <c r="D12" s="33" t="s">
        <v>78</v>
      </c>
      <c r="E12" s="33" t="s">
        <v>78</v>
      </c>
      <c r="F12" s="33" t="s">
        <v>78</v>
      </c>
      <c r="G12" s="33" t="s">
        <v>78</v>
      </c>
      <c r="H12" s="33" t="s">
        <v>78</v>
      </c>
      <c r="I12" s="33" t="s">
        <v>78</v>
      </c>
      <c r="J12" s="33" t="s">
        <v>79</v>
      </c>
      <c r="K12" s="33" t="s">
        <v>78</v>
      </c>
      <c r="L12" s="33" t="s">
        <v>81</v>
      </c>
      <c r="M12" s="33" t="s">
        <v>80</v>
      </c>
      <c r="N12" s="33" t="s">
        <v>81</v>
      </c>
      <c r="O12" s="33" t="s">
        <v>80</v>
      </c>
      <c r="P12" s="33" t="s">
        <v>81</v>
      </c>
      <c r="Q12" s="33" t="s">
        <v>78</v>
      </c>
      <c r="R12" s="33" t="s">
        <v>78</v>
      </c>
      <c r="S12" s="33" t="s">
        <v>78</v>
      </c>
      <c r="T12" s="34" t="n">
        <f aca="false">IF(A12="","",COUNTIF(D12:S12,"Verified")+COUNTIF(D12:S12,"Received")+COUNTIF(D12:S12,"N/A"))</f>
        <v>14</v>
      </c>
      <c r="U12" s="34" t="n">
        <f aca="false">IF(A12="","",16-T12)</f>
        <v>2</v>
      </c>
      <c r="V12" s="35" t="n">
        <f aca="false">IF(A12="","",T12/16)</f>
        <v>0.875</v>
      </c>
      <c r="W12" s="17" t="str">
        <f aca="false">IF(A12="","",IF(AND(F12="Verified",G12="Verified",J12="Verified"),"Verified",IF(OR(F12="Pending",G12="Pending",J12="Pending",F12="",G12="",J12=""),"Pending – "&amp;(3-COUNTIF(F12,"Verified")-COUNTIF(G12,"Verified")-COUNTIF(J12,"Verified"))&amp;" doc(s)","Received – to verify")))</f>
        <v>Received – to verify</v>
      </c>
    </row>
    <row r="13" customFormat="false" ht="15" hidden="false" customHeight="true" outlineLevel="0" collapsed="false">
      <c r="A13" s="28" t="str">
        <f aca="false">IF(Employees!A13="","",Employees!A13)</f>
        <v>RPC009</v>
      </c>
      <c r="B13" s="28" t="str">
        <f aca="false">IF(Employees!A13="","",Employees!B13)</f>
        <v>Arjun Mishra</v>
      </c>
      <c r="C13" s="32" t="n">
        <f aca="false">IF(Employees!G13="","",Employees!G13)</f>
        <v>46300</v>
      </c>
      <c r="D13" s="33" t="s">
        <v>78</v>
      </c>
      <c r="E13" s="33" t="s">
        <v>80</v>
      </c>
      <c r="F13" s="33" t="s">
        <v>80</v>
      </c>
      <c r="G13" s="33" t="s">
        <v>80</v>
      </c>
      <c r="H13" s="33" t="s">
        <v>80</v>
      </c>
      <c r="I13" s="33" t="s">
        <v>79</v>
      </c>
      <c r="J13" s="33" t="s">
        <v>80</v>
      </c>
      <c r="K13" s="33" t="s">
        <v>80</v>
      </c>
      <c r="L13" s="33" t="s">
        <v>80</v>
      </c>
      <c r="M13" s="33" t="s">
        <v>80</v>
      </c>
      <c r="N13" s="33" t="s">
        <v>80</v>
      </c>
      <c r="O13" s="33" t="s">
        <v>80</v>
      </c>
      <c r="P13" s="33" t="s">
        <v>80</v>
      </c>
      <c r="Q13" s="33" t="s">
        <v>80</v>
      </c>
      <c r="R13" s="33" t="s">
        <v>79</v>
      </c>
      <c r="S13" s="33" t="s">
        <v>80</v>
      </c>
      <c r="T13" s="34" t="n">
        <f aca="false">IF(A13="","",COUNTIF(D13:S13,"Verified")+COUNTIF(D13:S13,"Received")+COUNTIF(D13:S13,"N/A"))</f>
        <v>3</v>
      </c>
      <c r="U13" s="34" t="n">
        <f aca="false">IF(A13="","",16-T13)</f>
        <v>13</v>
      </c>
      <c r="V13" s="35" t="n">
        <f aca="false">IF(A13="","",T13/16)</f>
        <v>0.1875</v>
      </c>
      <c r="W13" s="17" t="str">
        <f aca="false">IF(A13="","",IF(AND(F13="Verified",G13="Verified",J13="Verified"),"Verified",IF(OR(F13="Pending",G13="Pending",J13="Pending",F13="",G13="",J13=""),"Pending – "&amp;(3-COUNTIF(F13,"Verified")-COUNTIF(G13,"Verified")-COUNTIF(J13,"Verified"))&amp;" doc(s)","Received – to verify")))</f>
        <v>Pending – 3 doc(s)</v>
      </c>
    </row>
    <row r="14" customFormat="false" ht="15" hidden="false" customHeight="true" outlineLevel="0" collapsed="false">
      <c r="A14" s="28" t="str">
        <f aca="false">IF(Employees!A14="","",Employees!A14)</f>
        <v>RPC011</v>
      </c>
      <c r="B14" s="28" t="str">
        <f aca="false">IF(Employees!A14="","",Employees!B14)</f>
        <v>Sanjay Tiwari</v>
      </c>
      <c r="C14" s="32" t="n">
        <f aca="false">IF(Employees!G14="","",Employees!G14)</f>
        <v>44963</v>
      </c>
      <c r="D14" s="33" t="s">
        <v>78</v>
      </c>
      <c r="E14" s="33" t="s">
        <v>78</v>
      </c>
      <c r="F14" s="33" t="s">
        <v>78</v>
      </c>
      <c r="G14" s="33" t="s">
        <v>78</v>
      </c>
      <c r="H14" s="33" t="s">
        <v>78</v>
      </c>
      <c r="I14" s="33" t="s">
        <v>78</v>
      </c>
      <c r="J14" s="33" t="s">
        <v>78</v>
      </c>
      <c r="K14" s="33" t="s">
        <v>78</v>
      </c>
      <c r="L14" s="33" t="s">
        <v>78</v>
      </c>
      <c r="M14" s="33" t="s">
        <v>78</v>
      </c>
      <c r="N14" s="33" t="s">
        <v>78</v>
      </c>
      <c r="O14" s="33" t="s">
        <v>78</v>
      </c>
      <c r="P14" s="33" t="s">
        <v>78</v>
      </c>
      <c r="Q14" s="33" t="s">
        <v>78</v>
      </c>
      <c r="R14" s="33" t="s">
        <v>78</v>
      </c>
      <c r="S14" s="33" t="s">
        <v>78</v>
      </c>
      <c r="T14" s="34" t="n">
        <f aca="false">IF(A14="","",COUNTIF(D14:S14,"Verified")+COUNTIF(D14:S14,"Received")+COUNTIF(D14:S14,"N/A"))</f>
        <v>16</v>
      </c>
      <c r="U14" s="34" t="n">
        <f aca="false">IF(A14="","",16-T14)</f>
        <v>0</v>
      </c>
      <c r="V14" s="35" t="n">
        <f aca="false">IF(A14="","",T14/16)</f>
        <v>1</v>
      </c>
      <c r="W14" s="17" t="str">
        <f aca="false">IF(A14="","",IF(AND(F14="Verified",G14="Verified",J14="Verified"),"Verified",IF(OR(F14="Pending",G14="Pending",J14="Pending",F14="",G14="",J14=""),"Pending – "&amp;(3-COUNTIF(F14,"Verified")-COUNTIF(G14,"Verified")-COUNTIF(J14,"Verified"))&amp;" doc(s)","Received – to verify")))</f>
        <v>Verified</v>
      </c>
    </row>
    <row r="15" customFormat="false" ht="15" hidden="false" customHeight="true" outlineLevel="0" collapsed="false">
      <c r="A15" s="28" t="str">
        <f aca="false">IF(Employees!A15="","",Employees!A15)</f>
        <v>RPC010</v>
      </c>
      <c r="B15" s="28" t="str">
        <f aca="false">IF(Employees!A15="","",Employees!B15)</f>
        <v>Ritu Chandrakar</v>
      </c>
      <c r="C15" s="32" t="n">
        <f aca="false">IF(Employees!G15="","",Employees!G15)</f>
        <v>46204</v>
      </c>
      <c r="D15" s="33" t="s">
        <v>78</v>
      </c>
      <c r="E15" s="33" t="s">
        <v>78</v>
      </c>
      <c r="F15" s="33" t="s">
        <v>78</v>
      </c>
      <c r="G15" s="33" t="s">
        <v>78</v>
      </c>
      <c r="H15" s="33" t="s">
        <v>78</v>
      </c>
      <c r="I15" s="33" t="s">
        <v>78</v>
      </c>
      <c r="J15" s="33" t="s">
        <v>78</v>
      </c>
      <c r="K15" s="33" t="s">
        <v>78</v>
      </c>
      <c r="L15" s="33" t="s">
        <v>81</v>
      </c>
      <c r="M15" s="33" t="s">
        <v>81</v>
      </c>
      <c r="N15" s="33" t="s">
        <v>81</v>
      </c>
      <c r="O15" s="33" t="s">
        <v>78</v>
      </c>
      <c r="P15" s="33" t="s">
        <v>81</v>
      </c>
      <c r="Q15" s="33" t="s">
        <v>78</v>
      </c>
      <c r="R15" s="33" t="s">
        <v>78</v>
      </c>
      <c r="S15" s="33" t="s">
        <v>78</v>
      </c>
      <c r="T15" s="34" t="n">
        <f aca="false">IF(A15="","",COUNTIF(D15:S15,"Verified")+COUNTIF(D15:S15,"Received")+COUNTIF(D15:S15,"N/A"))</f>
        <v>16</v>
      </c>
      <c r="U15" s="34" t="n">
        <f aca="false">IF(A15="","",16-T15)</f>
        <v>0</v>
      </c>
      <c r="V15" s="35" t="n">
        <f aca="false">IF(A15="","",T15/16)</f>
        <v>1</v>
      </c>
      <c r="W15" s="17" t="str">
        <f aca="false">IF(A15="","",IF(AND(F15="Verified",G15="Verified",J15="Verified"),"Verified",IF(OR(F15="Pending",G15="Pending",J15="Pending",F15="",G15="",J15=""),"Pending – "&amp;(3-COUNTIF(F15,"Verified")-COUNTIF(G15,"Verified")-COUNTIF(J15,"Verified"))&amp;" doc(s)","Received – to verify")))</f>
        <v>Verified</v>
      </c>
    </row>
    <row r="16" customFormat="false" ht="15" hidden="false" customHeight="true" outlineLevel="0" collapsed="false">
      <c r="A16" s="28" t="str">
        <f aca="false">IF(Employees!A16="","",Employees!A16)</f>
        <v/>
      </c>
      <c r="B16" s="28" t="str">
        <f aca="false">IF(Employees!A16="","",Employees!B16)</f>
        <v/>
      </c>
      <c r="C16" s="32" t="str">
        <f aca="false">IF(Employees!G16="","",Employees!G16)</f>
        <v/>
      </c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34" t="str">
        <f aca="false">IF(A16="","",COUNTIF(D16:S16,"Verified")+COUNTIF(D16:S16,"Received")+COUNTIF(D16:S16,"N/A"))</f>
        <v/>
      </c>
      <c r="U16" s="34" t="str">
        <f aca="false">IF(A16="","",16-T16)</f>
        <v/>
      </c>
      <c r="V16" s="35" t="str">
        <f aca="false">IF(A16="","",T16/16)</f>
        <v/>
      </c>
      <c r="W16" s="17" t="str">
        <f aca="false">IF(A16="","",IF(AND(F16="Verified",G16="Verified",J16="Verified"),"Verified",IF(OR(F16="Pending",G16="Pending",J16="Pending",F16="",G16="",J16=""),"Pending – "&amp;(3-COUNTIF(F16,"Verified")-COUNTIF(G16,"Verified")-COUNTIF(J16,"Verified"))&amp;" doc(s)","Received – to verify")))</f>
        <v/>
      </c>
    </row>
    <row r="17" customFormat="false" ht="15" hidden="false" customHeight="true" outlineLevel="0" collapsed="false">
      <c r="A17" s="28" t="str">
        <f aca="false">IF(Employees!A17="","",Employees!A17)</f>
        <v/>
      </c>
      <c r="B17" s="28" t="str">
        <f aca="false">IF(Employees!A17="","",Employees!B17)</f>
        <v/>
      </c>
      <c r="C17" s="32" t="str">
        <f aca="false">IF(Employees!G17="","",Employees!G17)</f>
        <v/>
      </c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34" t="str">
        <f aca="false">IF(A17="","",COUNTIF(D17:S17,"Verified")+COUNTIF(D17:S17,"Received")+COUNTIF(D17:S17,"N/A"))</f>
        <v/>
      </c>
      <c r="U17" s="34" t="str">
        <f aca="false">IF(A17="","",16-T17)</f>
        <v/>
      </c>
      <c r="V17" s="35" t="str">
        <f aca="false">IF(A17="","",T17/16)</f>
        <v/>
      </c>
      <c r="W17" s="17" t="str">
        <f aca="false">IF(A17="","",IF(AND(F17="Verified",G17="Verified",J17="Verified"),"Verified",IF(OR(F17="Pending",G17="Pending",J17="Pending",F17="",G17="",J17=""),"Pending – "&amp;(3-COUNTIF(F17,"Verified")-COUNTIF(G17,"Verified")-COUNTIF(J17,"Verified"))&amp;" doc(s)","Received – to verify")))</f>
        <v/>
      </c>
    </row>
    <row r="18" customFormat="false" ht="15" hidden="false" customHeight="true" outlineLevel="0" collapsed="false">
      <c r="A18" s="28" t="str">
        <f aca="false">IF(Employees!A18="","",Employees!A18)</f>
        <v/>
      </c>
      <c r="B18" s="28" t="str">
        <f aca="false">IF(Employees!A18="","",Employees!B18)</f>
        <v/>
      </c>
      <c r="C18" s="32" t="str">
        <f aca="false">IF(Employees!G18="","",Employees!G18)</f>
        <v/>
      </c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34" t="str">
        <f aca="false">IF(A18="","",COUNTIF(D18:S18,"Verified")+COUNTIF(D18:S18,"Received")+COUNTIF(D18:S18,"N/A"))</f>
        <v/>
      </c>
      <c r="U18" s="34" t="str">
        <f aca="false">IF(A18="","",16-T18)</f>
        <v/>
      </c>
      <c r="V18" s="35" t="str">
        <f aca="false">IF(A18="","",T18/16)</f>
        <v/>
      </c>
      <c r="W18" s="17" t="str">
        <f aca="false">IF(A18="","",IF(AND(F18="Verified",G18="Verified",J18="Verified"),"Verified",IF(OR(F18="Pending",G18="Pending",J18="Pending",F18="",G18="",J18=""),"Pending – "&amp;(3-COUNTIF(F18,"Verified")-COUNTIF(G18,"Verified")-COUNTIF(J18,"Verified"))&amp;" doc(s)","Received – to verify")))</f>
        <v/>
      </c>
    </row>
    <row r="19" customFormat="false" ht="15" hidden="false" customHeight="true" outlineLevel="0" collapsed="false">
      <c r="A19" s="28" t="str">
        <f aca="false">IF(Employees!A19="","",Employees!A19)</f>
        <v/>
      </c>
      <c r="B19" s="28" t="str">
        <f aca="false">IF(Employees!A19="","",Employees!B19)</f>
        <v/>
      </c>
      <c r="C19" s="32" t="str">
        <f aca="false">IF(Employees!G19="","",Employees!G19)</f>
        <v/>
      </c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34" t="str">
        <f aca="false">IF(A19="","",COUNTIF(D19:S19,"Verified")+COUNTIF(D19:S19,"Received")+COUNTIF(D19:S19,"N/A"))</f>
        <v/>
      </c>
      <c r="U19" s="34" t="str">
        <f aca="false">IF(A19="","",16-T19)</f>
        <v/>
      </c>
      <c r="V19" s="35" t="str">
        <f aca="false">IF(A19="","",T19/16)</f>
        <v/>
      </c>
      <c r="W19" s="17" t="str">
        <f aca="false">IF(A19="","",IF(AND(F19="Verified",G19="Verified",J19="Verified"),"Verified",IF(OR(F19="Pending",G19="Pending",J19="Pending",F19="",G19="",J19=""),"Pending – "&amp;(3-COUNTIF(F19,"Verified")-COUNTIF(G19,"Verified")-COUNTIF(J19,"Verified"))&amp;" doc(s)","Received – to verify")))</f>
        <v/>
      </c>
    </row>
    <row r="20" customFormat="false" ht="15" hidden="false" customHeight="true" outlineLevel="0" collapsed="false">
      <c r="A20" s="28" t="str">
        <f aca="false">IF(Employees!A20="","",Employees!A20)</f>
        <v/>
      </c>
      <c r="B20" s="28" t="str">
        <f aca="false">IF(Employees!A20="","",Employees!B20)</f>
        <v/>
      </c>
      <c r="C20" s="32" t="str">
        <f aca="false">IF(Employees!G20="","",Employees!G20)</f>
        <v/>
      </c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34" t="str">
        <f aca="false">IF(A20="","",COUNTIF(D20:S20,"Verified")+COUNTIF(D20:S20,"Received")+COUNTIF(D20:S20,"N/A"))</f>
        <v/>
      </c>
      <c r="U20" s="34" t="str">
        <f aca="false">IF(A20="","",16-T20)</f>
        <v/>
      </c>
      <c r="V20" s="35" t="str">
        <f aca="false">IF(A20="","",T20/16)</f>
        <v/>
      </c>
      <c r="W20" s="17" t="str">
        <f aca="false">IF(A20="","",IF(AND(F20="Verified",G20="Verified",J20="Verified"),"Verified",IF(OR(F20="Pending",G20="Pending",J20="Pending",F20="",G20="",J20=""),"Pending – "&amp;(3-COUNTIF(F20,"Verified")-COUNTIF(G20,"Verified")-COUNTIF(J20,"Verified"))&amp;" doc(s)","Received – to verify")))</f>
        <v/>
      </c>
    </row>
    <row r="21" customFormat="false" ht="15" hidden="false" customHeight="true" outlineLevel="0" collapsed="false">
      <c r="A21" s="28" t="str">
        <f aca="false">IF(Employees!A21="","",Employees!A21)</f>
        <v/>
      </c>
      <c r="B21" s="28" t="str">
        <f aca="false">IF(Employees!A21="","",Employees!B21)</f>
        <v/>
      </c>
      <c r="C21" s="32" t="str">
        <f aca="false">IF(Employees!G21="","",Employees!G21)</f>
        <v/>
      </c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34" t="str">
        <f aca="false">IF(A21="","",COUNTIF(D21:S21,"Verified")+COUNTIF(D21:S21,"Received")+COUNTIF(D21:S21,"N/A"))</f>
        <v/>
      </c>
      <c r="U21" s="34" t="str">
        <f aca="false">IF(A21="","",16-T21)</f>
        <v/>
      </c>
      <c r="V21" s="35" t="str">
        <f aca="false">IF(A21="","",T21/16)</f>
        <v/>
      </c>
      <c r="W21" s="17" t="str">
        <f aca="false">IF(A21="","",IF(AND(F21="Verified",G21="Verified",J21="Verified"),"Verified",IF(OR(F21="Pending",G21="Pending",J21="Pending",F21="",G21="",J21=""),"Pending – "&amp;(3-COUNTIF(F21,"Verified")-COUNTIF(G21,"Verified")-COUNTIF(J21,"Verified"))&amp;" doc(s)","Received – to verify")))</f>
        <v/>
      </c>
    </row>
    <row r="22" customFormat="false" ht="15" hidden="false" customHeight="true" outlineLevel="0" collapsed="false">
      <c r="A22" s="28" t="str">
        <f aca="false">IF(Employees!A22="","",Employees!A22)</f>
        <v/>
      </c>
      <c r="B22" s="28" t="str">
        <f aca="false">IF(Employees!A22="","",Employees!B22)</f>
        <v/>
      </c>
      <c r="C22" s="32" t="str">
        <f aca="false">IF(Employees!G22="","",Employees!G22)</f>
        <v/>
      </c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34" t="str">
        <f aca="false">IF(A22="","",COUNTIF(D22:S22,"Verified")+COUNTIF(D22:S22,"Received")+COUNTIF(D22:S22,"N/A"))</f>
        <v/>
      </c>
      <c r="U22" s="34" t="str">
        <f aca="false">IF(A22="","",16-T22)</f>
        <v/>
      </c>
      <c r="V22" s="35" t="str">
        <f aca="false">IF(A22="","",T22/16)</f>
        <v/>
      </c>
      <c r="W22" s="17" t="str">
        <f aca="false">IF(A22="","",IF(AND(F22="Verified",G22="Verified",J22="Verified"),"Verified",IF(OR(F22="Pending",G22="Pending",J22="Pending",F22="",G22="",J22=""),"Pending – "&amp;(3-COUNTIF(F22,"Verified")-COUNTIF(G22,"Verified")-COUNTIF(J22,"Verified"))&amp;" doc(s)","Received – to verify")))</f>
        <v/>
      </c>
    </row>
    <row r="23" customFormat="false" ht="15" hidden="false" customHeight="true" outlineLevel="0" collapsed="false">
      <c r="A23" s="28" t="str">
        <f aca="false">IF(Employees!A23="","",Employees!A23)</f>
        <v/>
      </c>
      <c r="B23" s="28" t="str">
        <f aca="false">IF(Employees!A23="","",Employees!B23)</f>
        <v/>
      </c>
      <c r="C23" s="32" t="str">
        <f aca="false">IF(Employees!G23="","",Employees!G23)</f>
        <v/>
      </c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34" t="str">
        <f aca="false">IF(A23="","",COUNTIF(D23:S23,"Verified")+COUNTIF(D23:S23,"Received")+COUNTIF(D23:S23,"N/A"))</f>
        <v/>
      </c>
      <c r="U23" s="34" t="str">
        <f aca="false">IF(A23="","",16-T23)</f>
        <v/>
      </c>
      <c r="V23" s="35" t="str">
        <f aca="false">IF(A23="","",T23/16)</f>
        <v/>
      </c>
      <c r="W23" s="17" t="str">
        <f aca="false">IF(A23="","",IF(AND(F23="Verified",G23="Verified",J23="Verified"),"Verified",IF(OR(F23="Pending",G23="Pending",J23="Pending",F23="",G23="",J23=""),"Pending – "&amp;(3-COUNTIF(F23,"Verified")-COUNTIF(G23,"Verified")-COUNTIF(J23,"Verified"))&amp;" doc(s)","Received – to verify")))</f>
        <v/>
      </c>
    </row>
    <row r="24" customFormat="false" ht="15" hidden="false" customHeight="true" outlineLevel="0" collapsed="false">
      <c r="A24" s="28" t="str">
        <f aca="false">IF(Employees!A24="","",Employees!A24)</f>
        <v/>
      </c>
      <c r="B24" s="28" t="str">
        <f aca="false">IF(Employees!A24="","",Employees!B24)</f>
        <v/>
      </c>
      <c r="C24" s="32" t="str">
        <f aca="false">IF(Employees!G24="","",Employees!G24)</f>
        <v/>
      </c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34" t="str">
        <f aca="false">IF(A24="","",COUNTIF(D24:S24,"Verified")+COUNTIF(D24:S24,"Received")+COUNTIF(D24:S24,"N/A"))</f>
        <v/>
      </c>
      <c r="U24" s="34" t="str">
        <f aca="false">IF(A24="","",16-T24)</f>
        <v/>
      </c>
      <c r="V24" s="35" t="str">
        <f aca="false">IF(A24="","",T24/16)</f>
        <v/>
      </c>
      <c r="W24" s="17" t="str">
        <f aca="false">IF(A24="","",IF(AND(F24="Verified",G24="Verified",J24="Verified"),"Verified",IF(OR(F24="Pending",G24="Pending",J24="Pending",F24="",G24="",J24=""),"Pending – "&amp;(3-COUNTIF(F24,"Verified")-COUNTIF(G24,"Verified")-COUNTIF(J24,"Verified"))&amp;" doc(s)","Received – to verify")))</f>
        <v/>
      </c>
    </row>
    <row r="25" customFormat="false" ht="15" hidden="false" customHeight="true" outlineLevel="0" collapsed="false">
      <c r="A25" s="28" t="str">
        <f aca="false">IF(Employees!A25="","",Employees!A25)</f>
        <v/>
      </c>
      <c r="B25" s="28" t="str">
        <f aca="false">IF(Employees!A25="","",Employees!B25)</f>
        <v/>
      </c>
      <c r="C25" s="32" t="str">
        <f aca="false">IF(Employees!G25="","",Employees!G25)</f>
        <v/>
      </c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34" t="str">
        <f aca="false">IF(A25="","",COUNTIF(D25:S25,"Verified")+COUNTIF(D25:S25,"Received")+COUNTIF(D25:S25,"N/A"))</f>
        <v/>
      </c>
      <c r="U25" s="34" t="str">
        <f aca="false">IF(A25="","",16-T25)</f>
        <v/>
      </c>
      <c r="V25" s="35" t="str">
        <f aca="false">IF(A25="","",T25/16)</f>
        <v/>
      </c>
      <c r="W25" s="17" t="str">
        <f aca="false">IF(A25="","",IF(AND(F25="Verified",G25="Verified",J25="Verified"),"Verified",IF(OR(F25="Pending",G25="Pending",J25="Pending",F25="",G25="",J25=""),"Pending – "&amp;(3-COUNTIF(F25,"Verified")-COUNTIF(G25,"Verified")-COUNTIF(J25,"Verified"))&amp;" doc(s)","Received – to verify")))</f>
        <v/>
      </c>
    </row>
    <row r="26" customFormat="false" ht="15" hidden="false" customHeight="true" outlineLevel="0" collapsed="false">
      <c r="A26" s="28" t="str">
        <f aca="false">IF(Employees!A26="","",Employees!A26)</f>
        <v/>
      </c>
      <c r="B26" s="28" t="str">
        <f aca="false">IF(Employees!A26="","",Employees!B26)</f>
        <v/>
      </c>
      <c r="C26" s="32" t="str">
        <f aca="false">IF(Employees!G26="","",Employees!G26)</f>
        <v/>
      </c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34" t="str">
        <f aca="false">IF(A26="","",COUNTIF(D26:S26,"Verified")+COUNTIF(D26:S26,"Received")+COUNTIF(D26:S26,"N/A"))</f>
        <v/>
      </c>
      <c r="U26" s="34" t="str">
        <f aca="false">IF(A26="","",16-T26)</f>
        <v/>
      </c>
      <c r="V26" s="35" t="str">
        <f aca="false">IF(A26="","",T26/16)</f>
        <v/>
      </c>
      <c r="W26" s="17" t="str">
        <f aca="false">IF(A26="","",IF(AND(F26="Verified",G26="Verified",J26="Verified"),"Verified",IF(OR(F26="Pending",G26="Pending",J26="Pending",F26="",G26="",J26=""),"Pending – "&amp;(3-COUNTIF(F26,"Verified")-COUNTIF(G26,"Verified")-COUNTIF(J26,"Verified"))&amp;" doc(s)","Received – to verify")))</f>
        <v/>
      </c>
    </row>
    <row r="27" customFormat="false" ht="15" hidden="false" customHeight="true" outlineLevel="0" collapsed="false">
      <c r="A27" s="28" t="str">
        <f aca="false">IF(Employees!A27="","",Employees!A27)</f>
        <v/>
      </c>
      <c r="B27" s="28" t="str">
        <f aca="false">IF(Employees!A27="","",Employees!B27)</f>
        <v/>
      </c>
      <c r="C27" s="32" t="str">
        <f aca="false">IF(Employees!G27="","",Employees!G27)</f>
        <v/>
      </c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34" t="str">
        <f aca="false">IF(A27="","",COUNTIF(D27:S27,"Verified")+COUNTIF(D27:S27,"Received")+COUNTIF(D27:S27,"N/A"))</f>
        <v/>
      </c>
      <c r="U27" s="34" t="str">
        <f aca="false">IF(A27="","",16-T27)</f>
        <v/>
      </c>
      <c r="V27" s="35" t="str">
        <f aca="false">IF(A27="","",T27/16)</f>
        <v/>
      </c>
      <c r="W27" s="17" t="str">
        <f aca="false">IF(A27="","",IF(AND(F27="Verified",G27="Verified",J27="Verified"),"Verified",IF(OR(F27="Pending",G27="Pending",J27="Pending",F27="",G27="",J27=""),"Pending – "&amp;(3-COUNTIF(F27,"Verified")-COUNTIF(G27,"Verified")-COUNTIF(J27,"Verified"))&amp;" doc(s)","Received – to verify")))</f>
        <v/>
      </c>
    </row>
    <row r="28" customFormat="false" ht="15" hidden="false" customHeight="true" outlineLevel="0" collapsed="false">
      <c r="A28" s="28" t="str">
        <f aca="false">IF(Employees!A28="","",Employees!A28)</f>
        <v/>
      </c>
      <c r="B28" s="28" t="str">
        <f aca="false">IF(Employees!A28="","",Employees!B28)</f>
        <v/>
      </c>
      <c r="C28" s="32" t="str">
        <f aca="false">IF(Employees!G28="","",Employees!G28)</f>
        <v/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34" t="str">
        <f aca="false">IF(A28="","",COUNTIF(D28:S28,"Verified")+COUNTIF(D28:S28,"Received")+COUNTIF(D28:S28,"N/A"))</f>
        <v/>
      </c>
      <c r="U28" s="34" t="str">
        <f aca="false">IF(A28="","",16-T28)</f>
        <v/>
      </c>
      <c r="V28" s="35" t="str">
        <f aca="false">IF(A28="","",T28/16)</f>
        <v/>
      </c>
      <c r="W28" s="17" t="str">
        <f aca="false">IF(A28="","",IF(AND(F28="Verified",G28="Verified",J28="Verified"),"Verified",IF(OR(F28="Pending",G28="Pending",J28="Pending",F28="",G28="",J28=""),"Pending – "&amp;(3-COUNTIF(F28,"Verified")-COUNTIF(G28,"Verified")-COUNTIF(J28,"Verified"))&amp;" doc(s)","Received – to verify")))</f>
        <v/>
      </c>
    </row>
    <row r="29" customFormat="false" ht="15" hidden="false" customHeight="true" outlineLevel="0" collapsed="false">
      <c r="A29" s="28" t="str">
        <f aca="false">IF(Employees!A29="","",Employees!A29)</f>
        <v/>
      </c>
      <c r="B29" s="28" t="str">
        <f aca="false">IF(Employees!A29="","",Employees!B29)</f>
        <v/>
      </c>
      <c r="C29" s="32" t="str">
        <f aca="false">IF(Employees!G29="","",Employees!G29)</f>
        <v/>
      </c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34" t="str">
        <f aca="false">IF(A29="","",COUNTIF(D29:S29,"Verified")+COUNTIF(D29:S29,"Received")+COUNTIF(D29:S29,"N/A"))</f>
        <v/>
      </c>
      <c r="U29" s="34" t="str">
        <f aca="false">IF(A29="","",16-T29)</f>
        <v/>
      </c>
      <c r="V29" s="35" t="str">
        <f aca="false">IF(A29="","",T29/16)</f>
        <v/>
      </c>
      <c r="W29" s="17" t="str">
        <f aca="false">IF(A29="","",IF(AND(F29="Verified",G29="Verified",J29="Verified"),"Verified",IF(OR(F29="Pending",G29="Pending",J29="Pending",F29="",G29="",J29=""),"Pending – "&amp;(3-COUNTIF(F29,"Verified")-COUNTIF(G29,"Verified")-COUNTIF(J29,"Verified"))&amp;" doc(s)","Received – to verify")))</f>
        <v/>
      </c>
    </row>
    <row r="30" customFormat="false" ht="15" hidden="false" customHeight="true" outlineLevel="0" collapsed="false">
      <c r="A30" s="28" t="str">
        <f aca="false">IF(Employees!A30="","",Employees!A30)</f>
        <v/>
      </c>
      <c r="B30" s="28" t="str">
        <f aca="false">IF(Employees!A30="","",Employees!B30)</f>
        <v/>
      </c>
      <c r="C30" s="32" t="str">
        <f aca="false">IF(Employees!G30="","",Employees!G30)</f>
        <v/>
      </c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34" t="str">
        <f aca="false">IF(A30="","",COUNTIF(D30:S30,"Verified")+COUNTIF(D30:S30,"Received")+COUNTIF(D30:S30,"N/A"))</f>
        <v/>
      </c>
      <c r="U30" s="34" t="str">
        <f aca="false">IF(A30="","",16-T30)</f>
        <v/>
      </c>
      <c r="V30" s="35" t="str">
        <f aca="false">IF(A30="","",T30/16)</f>
        <v/>
      </c>
      <c r="W30" s="17" t="str">
        <f aca="false">IF(A30="","",IF(AND(F30="Verified",G30="Verified",J30="Verified"),"Verified",IF(OR(F30="Pending",G30="Pending",J30="Pending",F30="",G30="",J30=""),"Pending – "&amp;(3-COUNTIF(F30,"Verified")-COUNTIF(G30,"Verified")-COUNTIF(J30,"Verified"))&amp;" doc(s)","Received – to verify")))</f>
        <v/>
      </c>
    </row>
    <row r="31" customFormat="false" ht="15" hidden="false" customHeight="true" outlineLevel="0" collapsed="false">
      <c r="A31" s="28" t="str">
        <f aca="false">IF(Employees!A31="","",Employees!A31)</f>
        <v/>
      </c>
      <c r="B31" s="28" t="str">
        <f aca="false">IF(Employees!A31="","",Employees!B31)</f>
        <v/>
      </c>
      <c r="C31" s="32" t="str">
        <f aca="false">IF(Employees!G31="","",Employees!G31)</f>
        <v/>
      </c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34" t="str">
        <f aca="false">IF(A31="","",COUNTIF(D31:S31,"Verified")+COUNTIF(D31:S31,"Received")+COUNTIF(D31:S31,"N/A"))</f>
        <v/>
      </c>
      <c r="U31" s="34" t="str">
        <f aca="false">IF(A31="","",16-T31)</f>
        <v/>
      </c>
      <c r="V31" s="35" t="str">
        <f aca="false">IF(A31="","",T31/16)</f>
        <v/>
      </c>
      <c r="W31" s="17" t="str">
        <f aca="false">IF(A31="","",IF(AND(F31="Verified",G31="Verified",J31="Verified"),"Verified",IF(OR(F31="Pending",G31="Pending",J31="Pending",F31="",G31="",J31=""),"Pending – "&amp;(3-COUNTIF(F31,"Verified")-COUNTIF(G31,"Verified")-COUNTIF(J31,"Verified"))&amp;" doc(s)","Received – to verify")))</f>
        <v/>
      </c>
    </row>
    <row r="32" customFormat="false" ht="15" hidden="false" customHeight="true" outlineLevel="0" collapsed="false">
      <c r="A32" s="28" t="str">
        <f aca="false">IF(Employees!A32="","",Employees!A32)</f>
        <v/>
      </c>
      <c r="B32" s="28" t="str">
        <f aca="false">IF(Employees!A32="","",Employees!B32)</f>
        <v/>
      </c>
      <c r="C32" s="32" t="str">
        <f aca="false">IF(Employees!G32="","",Employees!G32)</f>
        <v/>
      </c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34" t="str">
        <f aca="false">IF(A32="","",COUNTIF(D32:S32,"Verified")+COUNTIF(D32:S32,"Received")+COUNTIF(D32:S32,"N/A"))</f>
        <v/>
      </c>
      <c r="U32" s="34" t="str">
        <f aca="false">IF(A32="","",16-T32)</f>
        <v/>
      </c>
      <c r="V32" s="35" t="str">
        <f aca="false">IF(A32="","",T32/16)</f>
        <v/>
      </c>
      <c r="W32" s="17" t="str">
        <f aca="false">IF(A32="","",IF(AND(F32="Verified",G32="Verified",J32="Verified"),"Verified",IF(OR(F32="Pending",G32="Pending",J32="Pending",F32="",G32="",J32=""),"Pending – "&amp;(3-COUNTIF(F32,"Verified")-COUNTIF(G32,"Verified")-COUNTIF(J32,"Verified"))&amp;" doc(s)","Received – to verify")))</f>
        <v/>
      </c>
    </row>
    <row r="33" customFormat="false" ht="15" hidden="false" customHeight="true" outlineLevel="0" collapsed="false">
      <c r="A33" s="28" t="str">
        <f aca="false">IF(Employees!A33="","",Employees!A33)</f>
        <v/>
      </c>
      <c r="B33" s="28" t="str">
        <f aca="false">IF(Employees!A33="","",Employees!B33)</f>
        <v/>
      </c>
      <c r="C33" s="32" t="str">
        <f aca="false">IF(Employees!G33="","",Employees!G33)</f>
        <v/>
      </c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34" t="str">
        <f aca="false">IF(A33="","",COUNTIF(D33:S33,"Verified")+COUNTIF(D33:S33,"Received")+COUNTIF(D33:S33,"N/A"))</f>
        <v/>
      </c>
      <c r="U33" s="34" t="str">
        <f aca="false">IF(A33="","",16-T33)</f>
        <v/>
      </c>
      <c r="V33" s="35" t="str">
        <f aca="false">IF(A33="","",T33/16)</f>
        <v/>
      </c>
      <c r="W33" s="17" t="str">
        <f aca="false">IF(A33="","",IF(AND(F33="Verified",G33="Verified",J33="Verified"),"Verified",IF(OR(F33="Pending",G33="Pending",J33="Pending",F33="",G33="",J33=""),"Pending – "&amp;(3-COUNTIF(F33,"Verified")-COUNTIF(G33,"Verified")-COUNTIF(J33,"Verified"))&amp;" doc(s)","Received – to verify")))</f>
        <v/>
      </c>
    </row>
    <row r="34" customFormat="false" ht="15" hidden="false" customHeight="true" outlineLevel="0" collapsed="false">
      <c r="A34" s="28" t="str">
        <f aca="false">IF(Employees!A34="","",Employees!A34)</f>
        <v/>
      </c>
      <c r="B34" s="28" t="str">
        <f aca="false">IF(Employees!A34="","",Employees!B34)</f>
        <v/>
      </c>
      <c r="C34" s="32" t="str">
        <f aca="false">IF(Employees!G34="","",Employees!G34)</f>
        <v/>
      </c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34" t="str">
        <f aca="false">IF(A34="","",COUNTIF(D34:S34,"Verified")+COUNTIF(D34:S34,"Received")+COUNTIF(D34:S34,"N/A"))</f>
        <v/>
      </c>
      <c r="U34" s="34" t="str">
        <f aca="false">IF(A34="","",16-T34)</f>
        <v/>
      </c>
      <c r="V34" s="35" t="str">
        <f aca="false">IF(A34="","",T34/16)</f>
        <v/>
      </c>
      <c r="W34" s="17" t="str">
        <f aca="false">IF(A34="","",IF(AND(F34="Verified",G34="Verified",J34="Verified"),"Verified",IF(OR(F34="Pending",G34="Pending",J34="Pending",F34="",G34="",J34=""),"Pending – "&amp;(3-COUNTIF(F34,"Verified")-COUNTIF(G34,"Verified")-COUNTIF(J34,"Verified"))&amp;" doc(s)","Received – to verify")))</f>
        <v/>
      </c>
    </row>
    <row r="35" customFormat="false" ht="15" hidden="false" customHeight="true" outlineLevel="0" collapsed="false">
      <c r="A35" s="28" t="str">
        <f aca="false">IF(Employees!A35="","",Employees!A35)</f>
        <v/>
      </c>
      <c r="B35" s="28" t="str">
        <f aca="false">IF(Employees!A35="","",Employees!B35)</f>
        <v/>
      </c>
      <c r="C35" s="32" t="str">
        <f aca="false">IF(Employees!G35="","",Employees!G35)</f>
        <v/>
      </c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34" t="str">
        <f aca="false">IF(A35="","",COUNTIF(D35:S35,"Verified")+COUNTIF(D35:S35,"Received")+COUNTIF(D35:S35,"N/A"))</f>
        <v/>
      </c>
      <c r="U35" s="34" t="str">
        <f aca="false">IF(A35="","",16-T35)</f>
        <v/>
      </c>
      <c r="V35" s="35" t="str">
        <f aca="false">IF(A35="","",T35/16)</f>
        <v/>
      </c>
      <c r="W35" s="17" t="str">
        <f aca="false">IF(A35="","",IF(AND(F35="Verified",G35="Verified",J35="Verified"),"Verified",IF(OR(F35="Pending",G35="Pending",J35="Pending",F35="",G35="",J35=""),"Pending – "&amp;(3-COUNTIF(F35,"Verified")-COUNTIF(G35,"Verified")-COUNTIF(J35,"Verified"))&amp;" doc(s)","Received – to verify")))</f>
        <v/>
      </c>
    </row>
    <row r="36" customFormat="false" ht="15" hidden="false" customHeight="true" outlineLevel="0" collapsed="false">
      <c r="A36" s="28" t="str">
        <f aca="false">IF(Employees!A36="","",Employees!A36)</f>
        <v/>
      </c>
      <c r="B36" s="28" t="str">
        <f aca="false">IF(Employees!A36="","",Employees!B36)</f>
        <v/>
      </c>
      <c r="C36" s="32" t="str">
        <f aca="false">IF(Employees!G36="","",Employees!G36)</f>
        <v/>
      </c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34" t="str">
        <f aca="false">IF(A36="","",COUNTIF(D36:S36,"Verified")+COUNTIF(D36:S36,"Received")+COUNTIF(D36:S36,"N/A"))</f>
        <v/>
      </c>
      <c r="U36" s="34" t="str">
        <f aca="false">IF(A36="","",16-T36)</f>
        <v/>
      </c>
      <c r="V36" s="35" t="str">
        <f aca="false">IF(A36="","",T36/16)</f>
        <v/>
      </c>
      <c r="W36" s="17" t="str">
        <f aca="false">IF(A36="","",IF(AND(F36="Verified",G36="Verified",J36="Verified"),"Verified",IF(OR(F36="Pending",G36="Pending",J36="Pending",F36="",G36="",J36=""),"Pending – "&amp;(3-COUNTIF(F36,"Verified")-COUNTIF(G36,"Verified")-COUNTIF(J36,"Verified"))&amp;" doc(s)","Received – to verify")))</f>
        <v/>
      </c>
    </row>
    <row r="37" customFormat="false" ht="15" hidden="false" customHeight="true" outlineLevel="0" collapsed="false">
      <c r="A37" s="28" t="str">
        <f aca="false">IF(Employees!A37="","",Employees!A37)</f>
        <v/>
      </c>
      <c r="B37" s="28" t="str">
        <f aca="false">IF(Employees!A37="","",Employees!B37)</f>
        <v/>
      </c>
      <c r="C37" s="32" t="str">
        <f aca="false">IF(Employees!G37="","",Employees!G37)</f>
        <v/>
      </c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34" t="str">
        <f aca="false">IF(A37="","",COUNTIF(D37:S37,"Verified")+COUNTIF(D37:S37,"Received")+COUNTIF(D37:S37,"N/A"))</f>
        <v/>
      </c>
      <c r="U37" s="34" t="str">
        <f aca="false">IF(A37="","",16-T37)</f>
        <v/>
      </c>
      <c r="V37" s="35" t="str">
        <f aca="false">IF(A37="","",T37/16)</f>
        <v/>
      </c>
      <c r="W37" s="17" t="str">
        <f aca="false">IF(A37="","",IF(AND(F37="Verified",G37="Verified",J37="Verified"),"Verified",IF(OR(F37="Pending",G37="Pending",J37="Pending",F37="",G37="",J37=""),"Pending – "&amp;(3-COUNTIF(F37,"Verified")-COUNTIF(G37,"Verified")-COUNTIF(J37,"Verified"))&amp;" doc(s)","Received – to verify")))</f>
        <v/>
      </c>
    </row>
    <row r="38" customFormat="false" ht="15" hidden="false" customHeight="true" outlineLevel="0" collapsed="false">
      <c r="A38" s="28" t="str">
        <f aca="false">IF(Employees!A38="","",Employees!A38)</f>
        <v/>
      </c>
      <c r="B38" s="28" t="str">
        <f aca="false">IF(Employees!A38="","",Employees!B38)</f>
        <v/>
      </c>
      <c r="C38" s="32" t="str">
        <f aca="false">IF(Employees!G38="","",Employees!G38)</f>
        <v/>
      </c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34" t="str">
        <f aca="false">IF(A38="","",COUNTIF(D38:S38,"Verified")+COUNTIF(D38:S38,"Received")+COUNTIF(D38:S38,"N/A"))</f>
        <v/>
      </c>
      <c r="U38" s="34" t="str">
        <f aca="false">IF(A38="","",16-T38)</f>
        <v/>
      </c>
      <c r="V38" s="35" t="str">
        <f aca="false">IF(A38="","",T38/16)</f>
        <v/>
      </c>
      <c r="W38" s="17" t="str">
        <f aca="false">IF(A38="","",IF(AND(F38="Verified",G38="Verified",J38="Verified"),"Verified",IF(OR(F38="Pending",G38="Pending",J38="Pending",F38="",G38="",J38=""),"Pending – "&amp;(3-COUNTIF(F38,"Verified")-COUNTIF(G38,"Verified")-COUNTIF(J38,"Verified"))&amp;" doc(s)","Received – to verify")))</f>
        <v/>
      </c>
    </row>
    <row r="39" customFormat="false" ht="15" hidden="false" customHeight="true" outlineLevel="0" collapsed="false">
      <c r="A39" s="28" t="str">
        <f aca="false">IF(Employees!A39="","",Employees!A39)</f>
        <v/>
      </c>
      <c r="B39" s="28" t="str">
        <f aca="false">IF(Employees!A39="","",Employees!B39)</f>
        <v/>
      </c>
      <c r="C39" s="32" t="str">
        <f aca="false">IF(Employees!G39="","",Employees!G39)</f>
        <v/>
      </c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34" t="str">
        <f aca="false">IF(A39="","",COUNTIF(D39:S39,"Verified")+COUNTIF(D39:S39,"Received")+COUNTIF(D39:S39,"N/A"))</f>
        <v/>
      </c>
      <c r="U39" s="34" t="str">
        <f aca="false">IF(A39="","",16-T39)</f>
        <v/>
      </c>
      <c r="V39" s="35" t="str">
        <f aca="false">IF(A39="","",T39/16)</f>
        <v/>
      </c>
      <c r="W39" s="17" t="str">
        <f aca="false">IF(A39="","",IF(AND(F39="Verified",G39="Verified",J39="Verified"),"Verified",IF(OR(F39="Pending",G39="Pending",J39="Pending",F39="",G39="",J39=""),"Pending – "&amp;(3-COUNTIF(F39,"Verified")-COUNTIF(G39,"Verified")-COUNTIF(J39,"Verified"))&amp;" doc(s)","Received – to verify")))</f>
        <v/>
      </c>
    </row>
    <row r="40" customFormat="false" ht="15" hidden="false" customHeight="true" outlineLevel="0" collapsed="false">
      <c r="A40" s="28" t="str">
        <f aca="false">IF(Employees!A40="","",Employees!A40)</f>
        <v/>
      </c>
      <c r="B40" s="28" t="str">
        <f aca="false">IF(Employees!A40="","",Employees!B40)</f>
        <v/>
      </c>
      <c r="C40" s="32" t="str">
        <f aca="false">IF(Employees!G40="","",Employees!G40)</f>
        <v/>
      </c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34" t="str">
        <f aca="false">IF(A40="","",COUNTIF(D40:S40,"Verified")+COUNTIF(D40:S40,"Received")+COUNTIF(D40:S40,"N/A"))</f>
        <v/>
      </c>
      <c r="U40" s="34" t="str">
        <f aca="false">IF(A40="","",16-T40)</f>
        <v/>
      </c>
      <c r="V40" s="35" t="str">
        <f aca="false">IF(A40="","",T40/16)</f>
        <v/>
      </c>
      <c r="W40" s="17" t="str">
        <f aca="false">IF(A40="","",IF(AND(F40="Verified",G40="Verified",J40="Verified"),"Verified",IF(OR(F40="Pending",G40="Pending",J40="Pending",F40="",G40="",J40=""),"Pending – "&amp;(3-COUNTIF(F40,"Verified")-COUNTIF(G40,"Verified")-COUNTIF(J40,"Verified"))&amp;" doc(s)","Received – to verify")))</f>
        <v/>
      </c>
    </row>
    <row r="41" customFormat="false" ht="15" hidden="false" customHeight="true" outlineLevel="0" collapsed="false">
      <c r="A41" s="28" t="str">
        <f aca="false">IF(Employees!A41="","",Employees!A41)</f>
        <v/>
      </c>
      <c r="B41" s="28" t="str">
        <f aca="false">IF(Employees!A41="","",Employees!B41)</f>
        <v/>
      </c>
      <c r="C41" s="32" t="str">
        <f aca="false">IF(Employees!G41="","",Employees!G41)</f>
        <v/>
      </c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34" t="str">
        <f aca="false">IF(A41="","",COUNTIF(D41:S41,"Verified")+COUNTIF(D41:S41,"Received")+COUNTIF(D41:S41,"N/A"))</f>
        <v/>
      </c>
      <c r="U41" s="34" t="str">
        <f aca="false">IF(A41="","",16-T41)</f>
        <v/>
      </c>
      <c r="V41" s="35" t="str">
        <f aca="false">IF(A41="","",T41/16)</f>
        <v/>
      </c>
      <c r="W41" s="17" t="str">
        <f aca="false">IF(A41="","",IF(AND(F41="Verified",G41="Verified",J41="Verified"),"Verified",IF(OR(F41="Pending",G41="Pending",J41="Pending",F41="",G41="",J41=""),"Pending – "&amp;(3-COUNTIF(F41,"Verified")-COUNTIF(G41,"Verified")-COUNTIF(J41,"Verified"))&amp;" doc(s)","Received – to verify")))</f>
        <v/>
      </c>
    </row>
    <row r="42" customFormat="false" ht="15" hidden="false" customHeight="true" outlineLevel="0" collapsed="false">
      <c r="A42" s="28" t="str">
        <f aca="false">IF(Employees!A42="","",Employees!A42)</f>
        <v/>
      </c>
      <c r="B42" s="28" t="str">
        <f aca="false">IF(Employees!A42="","",Employees!B42)</f>
        <v/>
      </c>
      <c r="C42" s="32" t="str">
        <f aca="false">IF(Employees!G42="","",Employees!G42)</f>
        <v/>
      </c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34" t="str">
        <f aca="false">IF(A42="","",COUNTIF(D42:S42,"Verified")+COUNTIF(D42:S42,"Received")+COUNTIF(D42:S42,"N/A"))</f>
        <v/>
      </c>
      <c r="U42" s="34" t="str">
        <f aca="false">IF(A42="","",16-T42)</f>
        <v/>
      </c>
      <c r="V42" s="35" t="str">
        <f aca="false">IF(A42="","",T42/16)</f>
        <v/>
      </c>
      <c r="W42" s="17" t="str">
        <f aca="false">IF(A42="","",IF(AND(F42="Verified",G42="Verified",J42="Verified"),"Verified",IF(OR(F42="Pending",G42="Pending",J42="Pending",F42="",G42="",J42=""),"Pending – "&amp;(3-COUNTIF(F42,"Verified")-COUNTIF(G42,"Verified")-COUNTIF(J42,"Verified"))&amp;" doc(s)","Received – to verify")))</f>
        <v/>
      </c>
    </row>
    <row r="43" customFormat="false" ht="15" hidden="false" customHeight="true" outlineLevel="0" collapsed="false">
      <c r="A43" s="28" t="str">
        <f aca="false">IF(Employees!A43="","",Employees!A43)</f>
        <v/>
      </c>
      <c r="B43" s="28" t="str">
        <f aca="false">IF(Employees!A43="","",Employees!B43)</f>
        <v/>
      </c>
      <c r="C43" s="32" t="str">
        <f aca="false">IF(Employees!G43="","",Employees!G43)</f>
        <v/>
      </c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34" t="str">
        <f aca="false">IF(A43="","",COUNTIF(D43:S43,"Verified")+COUNTIF(D43:S43,"Received")+COUNTIF(D43:S43,"N/A"))</f>
        <v/>
      </c>
      <c r="U43" s="34" t="str">
        <f aca="false">IF(A43="","",16-T43)</f>
        <v/>
      </c>
      <c r="V43" s="35" t="str">
        <f aca="false">IF(A43="","",T43/16)</f>
        <v/>
      </c>
      <c r="W43" s="17" t="str">
        <f aca="false">IF(A43="","",IF(AND(F43="Verified",G43="Verified",J43="Verified"),"Verified",IF(OR(F43="Pending",G43="Pending",J43="Pending",F43="",G43="",J43=""),"Pending – "&amp;(3-COUNTIF(F43,"Verified")-COUNTIF(G43,"Verified")-COUNTIF(J43,"Verified"))&amp;" doc(s)","Received – to verify")))</f>
        <v/>
      </c>
    </row>
    <row r="44" customFormat="false" ht="15" hidden="false" customHeight="true" outlineLevel="0" collapsed="false">
      <c r="A44" s="28" t="str">
        <f aca="false">IF(Employees!A44="","",Employees!A44)</f>
        <v/>
      </c>
      <c r="B44" s="28" t="str">
        <f aca="false">IF(Employees!A44="","",Employees!B44)</f>
        <v/>
      </c>
      <c r="C44" s="32" t="str">
        <f aca="false">IF(Employees!G44="","",Employees!G44)</f>
        <v/>
      </c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34" t="str">
        <f aca="false">IF(A44="","",COUNTIF(D44:S44,"Verified")+COUNTIF(D44:S44,"Received")+COUNTIF(D44:S44,"N/A"))</f>
        <v/>
      </c>
      <c r="U44" s="34" t="str">
        <f aca="false">IF(A44="","",16-T44)</f>
        <v/>
      </c>
      <c r="V44" s="35" t="str">
        <f aca="false">IF(A44="","",T44/16)</f>
        <v/>
      </c>
      <c r="W44" s="17" t="str">
        <f aca="false">IF(A44="","",IF(AND(F44="Verified",G44="Verified",J44="Verified"),"Verified",IF(OR(F44="Pending",G44="Pending",J44="Pending",F44="",G44="",J44=""),"Pending – "&amp;(3-COUNTIF(F44,"Verified")-COUNTIF(G44,"Verified")-COUNTIF(J44,"Verified"))&amp;" doc(s)","Received – to verify")))</f>
        <v/>
      </c>
    </row>
    <row r="45" customFormat="false" ht="15" hidden="false" customHeight="true" outlineLevel="0" collapsed="false">
      <c r="A45" s="28" t="str">
        <f aca="false">IF(Employees!A45="","",Employees!A45)</f>
        <v/>
      </c>
      <c r="B45" s="28" t="str">
        <f aca="false">IF(Employees!A45="","",Employees!B45)</f>
        <v/>
      </c>
      <c r="C45" s="32" t="str">
        <f aca="false">IF(Employees!G45="","",Employees!G45)</f>
        <v/>
      </c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34" t="str">
        <f aca="false">IF(A45="","",COUNTIF(D45:S45,"Verified")+COUNTIF(D45:S45,"Received")+COUNTIF(D45:S45,"N/A"))</f>
        <v/>
      </c>
      <c r="U45" s="34" t="str">
        <f aca="false">IF(A45="","",16-T45)</f>
        <v/>
      </c>
      <c r="V45" s="35" t="str">
        <f aca="false">IF(A45="","",T45/16)</f>
        <v/>
      </c>
      <c r="W45" s="17" t="str">
        <f aca="false">IF(A45="","",IF(AND(F45="Verified",G45="Verified",J45="Verified"),"Verified",IF(OR(F45="Pending",G45="Pending",J45="Pending",F45="",G45="",J45=""),"Pending – "&amp;(3-COUNTIF(F45,"Verified")-COUNTIF(G45,"Verified")-COUNTIF(J45,"Verified"))&amp;" doc(s)","Received – to verify")))</f>
        <v/>
      </c>
    </row>
    <row r="46" customFormat="false" ht="15" hidden="false" customHeight="true" outlineLevel="0" collapsed="false">
      <c r="A46" s="28" t="str">
        <f aca="false">IF(Employees!A46="","",Employees!A46)</f>
        <v/>
      </c>
      <c r="B46" s="28" t="str">
        <f aca="false">IF(Employees!A46="","",Employees!B46)</f>
        <v/>
      </c>
      <c r="C46" s="32" t="str">
        <f aca="false">IF(Employees!G46="","",Employees!G46)</f>
        <v/>
      </c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34" t="str">
        <f aca="false">IF(A46="","",COUNTIF(D46:S46,"Verified")+COUNTIF(D46:S46,"Received")+COUNTIF(D46:S46,"N/A"))</f>
        <v/>
      </c>
      <c r="U46" s="34" t="str">
        <f aca="false">IF(A46="","",16-T46)</f>
        <v/>
      </c>
      <c r="V46" s="35" t="str">
        <f aca="false">IF(A46="","",T46/16)</f>
        <v/>
      </c>
      <c r="W46" s="17" t="str">
        <f aca="false">IF(A46="","",IF(AND(F46="Verified",G46="Verified",J46="Verified"),"Verified",IF(OR(F46="Pending",G46="Pending",J46="Pending",F46="",G46="",J46=""),"Pending – "&amp;(3-COUNTIF(F46,"Verified")-COUNTIF(G46,"Verified")-COUNTIF(J46,"Verified"))&amp;" doc(s)","Received – to verify")))</f>
        <v/>
      </c>
    </row>
    <row r="47" customFormat="false" ht="15" hidden="false" customHeight="true" outlineLevel="0" collapsed="false">
      <c r="A47" s="28" t="str">
        <f aca="false">IF(Employees!A47="","",Employees!A47)</f>
        <v/>
      </c>
      <c r="B47" s="28" t="str">
        <f aca="false">IF(Employees!A47="","",Employees!B47)</f>
        <v/>
      </c>
      <c r="C47" s="32" t="str">
        <f aca="false">IF(Employees!G47="","",Employees!G47)</f>
        <v/>
      </c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34" t="str">
        <f aca="false">IF(A47="","",COUNTIF(D47:S47,"Verified")+COUNTIF(D47:S47,"Received")+COUNTIF(D47:S47,"N/A"))</f>
        <v/>
      </c>
      <c r="U47" s="34" t="str">
        <f aca="false">IF(A47="","",16-T47)</f>
        <v/>
      </c>
      <c r="V47" s="35" t="str">
        <f aca="false">IF(A47="","",T47/16)</f>
        <v/>
      </c>
      <c r="W47" s="17" t="str">
        <f aca="false">IF(A47="","",IF(AND(F47="Verified",G47="Verified",J47="Verified"),"Verified",IF(OR(F47="Pending",G47="Pending",J47="Pending",F47="",G47="",J47=""),"Pending – "&amp;(3-COUNTIF(F47,"Verified")-COUNTIF(G47,"Verified")-COUNTIF(J47,"Verified"))&amp;" doc(s)","Received – to verify")))</f>
        <v/>
      </c>
    </row>
    <row r="48" customFormat="false" ht="15" hidden="false" customHeight="true" outlineLevel="0" collapsed="false">
      <c r="A48" s="28" t="str">
        <f aca="false">IF(Employees!A48="","",Employees!A48)</f>
        <v/>
      </c>
      <c r="B48" s="28" t="str">
        <f aca="false">IF(Employees!A48="","",Employees!B48)</f>
        <v/>
      </c>
      <c r="C48" s="32" t="str">
        <f aca="false">IF(Employees!G48="","",Employees!G48)</f>
        <v/>
      </c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34" t="str">
        <f aca="false">IF(A48="","",COUNTIF(D48:S48,"Verified")+COUNTIF(D48:S48,"Received")+COUNTIF(D48:S48,"N/A"))</f>
        <v/>
      </c>
      <c r="U48" s="34" t="str">
        <f aca="false">IF(A48="","",16-T48)</f>
        <v/>
      </c>
      <c r="V48" s="35" t="str">
        <f aca="false">IF(A48="","",T48/16)</f>
        <v/>
      </c>
      <c r="W48" s="17" t="str">
        <f aca="false">IF(A48="","",IF(AND(F48="Verified",G48="Verified",J48="Verified"),"Verified",IF(OR(F48="Pending",G48="Pending",J48="Pending",F48="",G48="",J48=""),"Pending – "&amp;(3-COUNTIF(F48,"Verified")-COUNTIF(G48,"Verified")-COUNTIF(J48,"Verified"))&amp;" doc(s)","Received – to verify")))</f>
        <v/>
      </c>
    </row>
    <row r="49" customFormat="false" ht="15" hidden="false" customHeight="true" outlineLevel="0" collapsed="false">
      <c r="A49" s="28" t="str">
        <f aca="false">IF(Employees!A49="","",Employees!A49)</f>
        <v/>
      </c>
      <c r="B49" s="28" t="str">
        <f aca="false">IF(Employees!A49="","",Employees!B49)</f>
        <v/>
      </c>
      <c r="C49" s="32" t="str">
        <f aca="false">IF(Employees!G49="","",Employees!G49)</f>
        <v/>
      </c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34" t="str">
        <f aca="false">IF(A49="","",COUNTIF(D49:S49,"Verified")+COUNTIF(D49:S49,"Received")+COUNTIF(D49:S49,"N/A"))</f>
        <v/>
      </c>
      <c r="U49" s="34" t="str">
        <f aca="false">IF(A49="","",16-T49)</f>
        <v/>
      </c>
      <c r="V49" s="35" t="str">
        <f aca="false">IF(A49="","",T49/16)</f>
        <v/>
      </c>
      <c r="W49" s="17" t="str">
        <f aca="false">IF(A49="","",IF(AND(F49="Verified",G49="Verified",J49="Verified"),"Verified",IF(OR(F49="Pending",G49="Pending",J49="Pending",F49="",G49="",J49=""),"Pending – "&amp;(3-COUNTIF(F49,"Verified")-COUNTIF(G49,"Verified")-COUNTIF(J49,"Verified"))&amp;" doc(s)","Received – to verify")))</f>
        <v/>
      </c>
    </row>
    <row r="50" customFormat="false" ht="15" hidden="false" customHeight="true" outlineLevel="0" collapsed="false">
      <c r="A50" s="28" t="str">
        <f aca="false">IF(Employees!A50="","",Employees!A50)</f>
        <v/>
      </c>
      <c r="B50" s="28" t="str">
        <f aca="false">IF(Employees!A50="","",Employees!B50)</f>
        <v/>
      </c>
      <c r="C50" s="32" t="str">
        <f aca="false">IF(Employees!G50="","",Employees!G50)</f>
        <v/>
      </c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34" t="str">
        <f aca="false">IF(A50="","",COUNTIF(D50:S50,"Verified")+COUNTIF(D50:S50,"Received")+COUNTIF(D50:S50,"N/A"))</f>
        <v/>
      </c>
      <c r="U50" s="34" t="str">
        <f aca="false">IF(A50="","",16-T50)</f>
        <v/>
      </c>
      <c r="V50" s="35" t="str">
        <f aca="false">IF(A50="","",T50/16)</f>
        <v/>
      </c>
      <c r="W50" s="17" t="str">
        <f aca="false">IF(A50="","",IF(AND(F50="Verified",G50="Verified",J50="Verified"),"Verified",IF(OR(F50="Pending",G50="Pending",J50="Pending",F50="",G50="",J50=""),"Pending – "&amp;(3-COUNTIF(F50,"Verified")-COUNTIF(G50,"Verified")-COUNTIF(J50,"Verified"))&amp;" doc(s)","Received – to verify")))</f>
        <v/>
      </c>
    </row>
    <row r="51" customFormat="false" ht="15" hidden="false" customHeight="true" outlineLevel="0" collapsed="false">
      <c r="A51" s="28" t="str">
        <f aca="false">IF(Employees!A51="","",Employees!A51)</f>
        <v/>
      </c>
      <c r="B51" s="28" t="str">
        <f aca="false">IF(Employees!A51="","",Employees!B51)</f>
        <v/>
      </c>
      <c r="C51" s="32" t="str">
        <f aca="false">IF(Employees!G51="","",Employees!G51)</f>
        <v/>
      </c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34" t="str">
        <f aca="false">IF(A51="","",COUNTIF(D51:S51,"Verified")+COUNTIF(D51:S51,"Received")+COUNTIF(D51:S51,"N/A"))</f>
        <v/>
      </c>
      <c r="U51" s="34" t="str">
        <f aca="false">IF(A51="","",16-T51)</f>
        <v/>
      </c>
      <c r="V51" s="35" t="str">
        <f aca="false">IF(A51="","",T51/16)</f>
        <v/>
      </c>
      <c r="W51" s="17" t="str">
        <f aca="false">IF(A51="","",IF(AND(F51="Verified",G51="Verified",J51="Verified"),"Verified",IF(OR(F51="Pending",G51="Pending",J51="Pending",F51="",G51="",J51=""),"Pending – "&amp;(3-COUNTIF(F51,"Verified")-COUNTIF(G51,"Verified")-COUNTIF(J51,"Verified"))&amp;" doc(s)","Received – to verify")))</f>
        <v/>
      </c>
    </row>
    <row r="52" customFormat="false" ht="15" hidden="false" customHeight="true" outlineLevel="0" collapsed="false">
      <c r="A52" s="28" t="str">
        <f aca="false">IF(Employees!A52="","",Employees!A52)</f>
        <v/>
      </c>
      <c r="B52" s="28" t="str">
        <f aca="false">IF(Employees!A52="","",Employees!B52)</f>
        <v/>
      </c>
      <c r="C52" s="32" t="str">
        <f aca="false">IF(Employees!G52="","",Employees!G52)</f>
        <v/>
      </c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34" t="str">
        <f aca="false">IF(A52="","",COUNTIF(D52:S52,"Verified")+COUNTIF(D52:S52,"Received")+COUNTIF(D52:S52,"N/A"))</f>
        <v/>
      </c>
      <c r="U52" s="34" t="str">
        <f aca="false">IF(A52="","",16-T52)</f>
        <v/>
      </c>
      <c r="V52" s="35" t="str">
        <f aca="false">IF(A52="","",T52/16)</f>
        <v/>
      </c>
      <c r="W52" s="17" t="str">
        <f aca="false">IF(A52="","",IF(AND(F52="Verified",G52="Verified",J52="Verified"),"Verified",IF(OR(F52="Pending",G52="Pending",J52="Pending",F52="",G52="",J52=""),"Pending – "&amp;(3-COUNTIF(F52,"Verified")-COUNTIF(G52,"Verified")-COUNTIF(J52,"Verified"))&amp;" doc(s)","Received – to verify")))</f>
        <v/>
      </c>
    </row>
    <row r="53" customFormat="false" ht="15" hidden="false" customHeight="true" outlineLevel="0" collapsed="false">
      <c r="A53" s="28" t="str">
        <f aca="false">IF(Employees!A53="","",Employees!A53)</f>
        <v/>
      </c>
      <c r="B53" s="28" t="str">
        <f aca="false">IF(Employees!A53="","",Employees!B53)</f>
        <v/>
      </c>
      <c r="C53" s="32" t="str">
        <f aca="false">IF(Employees!G53="","",Employees!G53)</f>
        <v/>
      </c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34" t="str">
        <f aca="false">IF(A53="","",COUNTIF(D53:S53,"Verified")+COUNTIF(D53:S53,"Received")+COUNTIF(D53:S53,"N/A"))</f>
        <v/>
      </c>
      <c r="U53" s="34" t="str">
        <f aca="false">IF(A53="","",16-T53)</f>
        <v/>
      </c>
      <c r="V53" s="35" t="str">
        <f aca="false">IF(A53="","",T53/16)</f>
        <v/>
      </c>
      <c r="W53" s="17" t="str">
        <f aca="false">IF(A53="","",IF(AND(F53="Verified",G53="Verified",J53="Verified"),"Verified",IF(OR(F53="Pending",G53="Pending",J53="Pending",F53="",G53="",J53=""),"Pending – "&amp;(3-COUNTIF(F53,"Verified")-COUNTIF(G53,"Verified")-COUNTIF(J53,"Verified"))&amp;" doc(s)","Received – to verify")))</f>
        <v/>
      </c>
    </row>
    <row r="54" customFormat="false" ht="15" hidden="false" customHeight="true" outlineLevel="0" collapsed="false">
      <c r="A54" s="28" t="str">
        <f aca="false">IF(Employees!A54="","",Employees!A54)</f>
        <v/>
      </c>
      <c r="B54" s="28" t="str">
        <f aca="false">IF(Employees!A54="","",Employees!B54)</f>
        <v/>
      </c>
      <c r="C54" s="32" t="str">
        <f aca="false">IF(Employees!G54="","",Employees!G54)</f>
        <v/>
      </c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34" t="str">
        <f aca="false">IF(A54="","",COUNTIF(D54:S54,"Verified")+COUNTIF(D54:S54,"Received")+COUNTIF(D54:S54,"N/A"))</f>
        <v/>
      </c>
      <c r="U54" s="34" t="str">
        <f aca="false">IF(A54="","",16-T54)</f>
        <v/>
      </c>
      <c r="V54" s="35" t="str">
        <f aca="false">IF(A54="","",T54/16)</f>
        <v/>
      </c>
      <c r="W54" s="17" t="str">
        <f aca="false">IF(A54="","",IF(AND(F54="Verified",G54="Verified",J54="Verified"),"Verified",IF(OR(F54="Pending",G54="Pending",J54="Pending",F54="",G54="",J54=""),"Pending – "&amp;(3-COUNTIF(F54,"Verified")-COUNTIF(G54,"Verified")-COUNTIF(J54,"Verified"))&amp;" doc(s)","Received – to verify")))</f>
        <v/>
      </c>
    </row>
    <row r="55" customFormat="false" ht="15" hidden="false" customHeight="true" outlineLevel="0" collapsed="false">
      <c r="A55" s="28" t="str">
        <f aca="false">IF(Employees!A55="","",Employees!A55)</f>
        <v/>
      </c>
      <c r="B55" s="28" t="str">
        <f aca="false">IF(Employees!A55="","",Employees!B55)</f>
        <v/>
      </c>
      <c r="C55" s="32" t="str">
        <f aca="false">IF(Employees!G55="","",Employees!G55)</f>
        <v/>
      </c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34" t="str">
        <f aca="false">IF(A55="","",COUNTIF(D55:S55,"Verified")+COUNTIF(D55:S55,"Received")+COUNTIF(D55:S55,"N/A"))</f>
        <v/>
      </c>
      <c r="U55" s="34" t="str">
        <f aca="false">IF(A55="","",16-T55)</f>
        <v/>
      </c>
      <c r="V55" s="35" t="str">
        <f aca="false">IF(A55="","",T55/16)</f>
        <v/>
      </c>
      <c r="W55" s="17" t="str">
        <f aca="false">IF(A55="","",IF(AND(F55="Verified",G55="Verified",J55="Verified"),"Verified",IF(OR(F55="Pending",G55="Pending",J55="Pending",F55="",G55="",J55=""),"Pending – "&amp;(3-COUNTIF(F55,"Verified")-COUNTIF(G55,"Verified")-COUNTIF(J55,"Verified"))&amp;" doc(s)","Received – to verify")))</f>
        <v/>
      </c>
    </row>
    <row r="56" customFormat="false" ht="15" hidden="false" customHeight="true" outlineLevel="0" collapsed="false">
      <c r="A56" s="28" t="str">
        <f aca="false">IF(Employees!A56="","",Employees!A56)</f>
        <v/>
      </c>
      <c r="B56" s="28" t="str">
        <f aca="false">IF(Employees!A56="","",Employees!B56)</f>
        <v/>
      </c>
      <c r="C56" s="32" t="str">
        <f aca="false">IF(Employees!G56="","",Employees!G56)</f>
        <v/>
      </c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34" t="str">
        <f aca="false">IF(A56="","",COUNTIF(D56:S56,"Verified")+COUNTIF(D56:S56,"Received")+COUNTIF(D56:S56,"N/A"))</f>
        <v/>
      </c>
      <c r="U56" s="34" t="str">
        <f aca="false">IF(A56="","",16-T56)</f>
        <v/>
      </c>
      <c r="V56" s="35" t="str">
        <f aca="false">IF(A56="","",T56/16)</f>
        <v/>
      </c>
      <c r="W56" s="17" t="str">
        <f aca="false">IF(A56="","",IF(AND(F56="Verified",G56="Verified",J56="Verified"),"Verified",IF(OR(F56="Pending",G56="Pending",J56="Pending",F56="",G56="",J56=""),"Pending – "&amp;(3-COUNTIF(F56,"Verified")-COUNTIF(G56,"Verified")-COUNTIF(J56,"Verified"))&amp;" doc(s)","Received – to verify")))</f>
        <v/>
      </c>
    </row>
    <row r="57" customFormat="false" ht="15" hidden="false" customHeight="true" outlineLevel="0" collapsed="false">
      <c r="A57" s="28" t="str">
        <f aca="false">IF(Employees!A57="","",Employees!A57)</f>
        <v/>
      </c>
      <c r="B57" s="28" t="str">
        <f aca="false">IF(Employees!A57="","",Employees!B57)</f>
        <v/>
      </c>
      <c r="C57" s="32" t="str">
        <f aca="false">IF(Employees!G57="","",Employees!G57)</f>
        <v/>
      </c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34" t="str">
        <f aca="false">IF(A57="","",COUNTIF(D57:S57,"Verified")+COUNTIF(D57:S57,"Received")+COUNTIF(D57:S57,"N/A"))</f>
        <v/>
      </c>
      <c r="U57" s="34" t="str">
        <f aca="false">IF(A57="","",16-T57)</f>
        <v/>
      </c>
      <c r="V57" s="35" t="str">
        <f aca="false">IF(A57="","",T57/16)</f>
        <v/>
      </c>
      <c r="W57" s="17" t="str">
        <f aca="false">IF(A57="","",IF(AND(F57="Verified",G57="Verified",J57="Verified"),"Verified",IF(OR(F57="Pending",G57="Pending",J57="Pending",F57="",G57="",J57=""),"Pending – "&amp;(3-COUNTIF(F57,"Verified")-COUNTIF(G57,"Verified")-COUNTIF(J57,"Verified"))&amp;" doc(s)","Received – to verify")))</f>
        <v/>
      </c>
    </row>
    <row r="58" customFormat="false" ht="15" hidden="false" customHeight="true" outlineLevel="0" collapsed="false">
      <c r="A58" s="28" t="str">
        <f aca="false">IF(Employees!A58="","",Employees!A58)</f>
        <v/>
      </c>
      <c r="B58" s="28" t="str">
        <f aca="false">IF(Employees!A58="","",Employees!B58)</f>
        <v/>
      </c>
      <c r="C58" s="32" t="str">
        <f aca="false">IF(Employees!G58="","",Employees!G58)</f>
        <v/>
      </c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34" t="str">
        <f aca="false">IF(A58="","",COUNTIF(D58:S58,"Verified")+COUNTIF(D58:S58,"Received")+COUNTIF(D58:S58,"N/A"))</f>
        <v/>
      </c>
      <c r="U58" s="34" t="str">
        <f aca="false">IF(A58="","",16-T58)</f>
        <v/>
      </c>
      <c r="V58" s="35" t="str">
        <f aca="false">IF(A58="","",T58/16)</f>
        <v/>
      </c>
      <c r="W58" s="17" t="str">
        <f aca="false">IF(A58="","",IF(AND(F58="Verified",G58="Verified",J58="Verified"),"Verified",IF(OR(F58="Pending",G58="Pending",J58="Pending",F58="",G58="",J58=""),"Pending – "&amp;(3-COUNTIF(F58,"Verified")-COUNTIF(G58,"Verified")-COUNTIF(J58,"Verified"))&amp;" doc(s)","Received – to verify")))</f>
        <v/>
      </c>
    </row>
    <row r="59" customFormat="false" ht="15" hidden="false" customHeight="true" outlineLevel="0" collapsed="false">
      <c r="A59" s="28" t="str">
        <f aca="false">IF(Employees!A59="","",Employees!A59)</f>
        <v/>
      </c>
      <c r="B59" s="28" t="str">
        <f aca="false">IF(Employees!A59="","",Employees!B59)</f>
        <v/>
      </c>
      <c r="C59" s="32" t="str">
        <f aca="false">IF(Employees!G59="","",Employees!G59)</f>
        <v/>
      </c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34" t="str">
        <f aca="false">IF(A59="","",COUNTIF(D59:S59,"Verified")+COUNTIF(D59:S59,"Received")+COUNTIF(D59:S59,"N/A"))</f>
        <v/>
      </c>
      <c r="U59" s="34" t="str">
        <f aca="false">IF(A59="","",16-T59)</f>
        <v/>
      </c>
      <c r="V59" s="35" t="str">
        <f aca="false">IF(A59="","",T59/16)</f>
        <v/>
      </c>
      <c r="W59" s="17" t="str">
        <f aca="false">IF(A59="","",IF(AND(F59="Verified",G59="Verified",J59="Verified"),"Verified",IF(OR(F59="Pending",G59="Pending",J59="Pending",F59="",G59="",J59=""),"Pending – "&amp;(3-COUNTIF(F59,"Verified")-COUNTIF(G59,"Verified")-COUNTIF(J59,"Verified"))&amp;" doc(s)","Received – to verify")))</f>
        <v/>
      </c>
    </row>
    <row r="60" customFormat="false" ht="15" hidden="false" customHeight="true" outlineLevel="0" collapsed="false">
      <c r="A60" s="28" t="str">
        <f aca="false">IF(Employees!A60="","",Employees!A60)</f>
        <v/>
      </c>
      <c r="B60" s="28" t="str">
        <f aca="false">IF(Employees!A60="","",Employees!B60)</f>
        <v/>
      </c>
      <c r="C60" s="32" t="str">
        <f aca="false">IF(Employees!G60="","",Employees!G60)</f>
        <v/>
      </c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34" t="str">
        <f aca="false">IF(A60="","",COUNTIF(D60:S60,"Verified")+COUNTIF(D60:S60,"Received")+COUNTIF(D60:S60,"N/A"))</f>
        <v/>
      </c>
      <c r="U60" s="34" t="str">
        <f aca="false">IF(A60="","",16-T60)</f>
        <v/>
      </c>
      <c r="V60" s="35" t="str">
        <f aca="false">IF(A60="","",T60/16)</f>
        <v/>
      </c>
      <c r="W60" s="17" t="str">
        <f aca="false">IF(A60="","",IF(AND(F60="Verified",G60="Verified",J60="Verified"),"Verified",IF(OR(F60="Pending",G60="Pending",J60="Pending",F60="",G60="",J60=""),"Pending – "&amp;(3-COUNTIF(F60,"Verified")-COUNTIF(G60,"Verified")-COUNTIF(J60,"Verified"))&amp;" doc(s)","Received – to verify")))</f>
        <v/>
      </c>
    </row>
    <row r="61" customFormat="false" ht="15" hidden="false" customHeight="true" outlineLevel="0" collapsed="false">
      <c r="A61" s="28" t="str">
        <f aca="false">IF(Employees!A61="","",Employees!A61)</f>
        <v/>
      </c>
      <c r="B61" s="28" t="str">
        <f aca="false">IF(Employees!A61="","",Employees!B61)</f>
        <v/>
      </c>
      <c r="C61" s="32" t="str">
        <f aca="false">IF(Employees!G61="","",Employees!G61)</f>
        <v/>
      </c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34" t="str">
        <f aca="false">IF(A61="","",COUNTIF(D61:S61,"Verified")+COUNTIF(D61:S61,"Received")+COUNTIF(D61:S61,"N/A"))</f>
        <v/>
      </c>
      <c r="U61" s="34" t="str">
        <f aca="false">IF(A61="","",16-T61)</f>
        <v/>
      </c>
      <c r="V61" s="35" t="str">
        <f aca="false">IF(A61="","",T61/16)</f>
        <v/>
      </c>
      <c r="W61" s="17" t="str">
        <f aca="false">IF(A61="","",IF(AND(F61="Verified",G61="Verified",J61="Verified"),"Verified",IF(OR(F61="Pending",G61="Pending",J61="Pending",F61="",G61="",J61=""),"Pending – "&amp;(3-COUNTIF(F61,"Verified")-COUNTIF(G61,"Verified")-COUNTIF(J61,"Verified"))&amp;" doc(s)","Received – to verify")))</f>
        <v/>
      </c>
    </row>
    <row r="62" customFormat="false" ht="15" hidden="false" customHeight="true" outlineLevel="0" collapsed="false">
      <c r="A62" s="28" t="str">
        <f aca="false">IF(Employees!A62="","",Employees!A62)</f>
        <v/>
      </c>
      <c r="B62" s="28" t="str">
        <f aca="false">IF(Employees!A62="","",Employees!B62)</f>
        <v/>
      </c>
      <c r="C62" s="32" t="str">
        <f aca="false">IF(Employees!G62="","",Employees!G62)</f>
        <v/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34" t="str">
        <f aca="false">IF(A62="","",COUNTIF(D62:S62,"Verified")+COUNTIF(D62:S62,"Received")+COUNTIF(D62:S62,"N/A"))</f>
        <v/>
      </c>
      <c r="U62" s="34" t="str">
        <f aca="false">IF(A62="","",16-T62)</f>
        <v/>
      </c>
      <c r="V62" s="35" t="str">
        <f aca="false">IF(A62="","",T62/16)</f>
        <v/>
      </c>
      <c r="W62" s="17" t="str">
        <f aca="false">IF(A62="","",IF(AND(F62="Verified",G62="Verified",J62="Verified"),"Verified",IF(OR(F62="Pending",G62="Pending",J62="Pending",F62="",G62="",J62=""),"Pending – "&amp;(3-COUNTIF(F62,"Verified")-COUNTIF(G62,"Verified")-COUNTIF(J62,"Verified"))&amp;" doc(s)","Received – to verify")))</f>
        <v/>
      </c>
    </row>
    <row r="63" customFormat="false" ht="15" hidden="false" customHeight="true" outlineLevel="0" collapsed="false">
      <c r="A63" s="28" t="str">
        <f aca="false">IF(Employees!A63="","",Employees!A63)</f>
        <v/>
      </c>
      <c r="B63" s="28" t="str">
        <f aca="false">IF(Employees!A63="","",Employees!B63)</f>
        <v/>
      </c>
      <c r="C63" s="32" t="str">
        <f aca="false">IF(Employees!G63="","",Employees!G63)</f>
        <v/>
      </c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34" t="str">
        <f aca="false">IF(A63="","",COUNTIF(D63:S63,"Verified")+COUNTIF(D63:S63,"Received")+COUNTIF(D63:S63,"N/A"))</f>
        <v/>
      </c>
      <c r="U63" s="34" t="str">
        <f aca="false">IF(A63="","",16-T63)</f>
        <v/>
      </c>
      <c r="V63" s="35" t="str">
        <f aca="false">IF(A63="","",T63/16)</f>
        <v/>
      </c>
      <c r="W63" s="17" t="str">
        <f aca="false">IF(A63="","",IF(AND(F63="Verified",G63="Verified",J63="Verified"),"Verified",IF(OR(F63="Pending",G63="Pending",J63="Pending",F63="",G63="",J63=""),"Pending – "&amp;(3-COUNTIF(F63,"Verified")-COUNTIF(G63,"Verified")-COUNTIF(J63,"Verified"))&amp;" doc(s)","Received – to verify")))</f>
        <v/>
      </c>
    </row>
    <row r="64" customFormat="false" ht="15" hidden="false" customHeight="true" outlineLevel="0" collapsed="false">
      <c r="A64" s="28" t="str">
        <f aca="false">IF(Employees!A64="","",Employees!A64)</f>
        <v/>
      </c>
      <c r="B64" s="28" t="str">
        <f aca="false">IF(Employees!A64="","",Employees!B64)</f>
        <v/>
      </c>
      <c r="C64" s="32" t="str">
        <f aca="false">IF(Employees!G64="","",Employees!G64)</f>
        <v/>
      </c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34" t="str">
        <f aca="false">IF(A64="","",COUNTIF(D64:S64,"Verified")+COUNTIF(D64:S64,"Received")+COUNTIF(D64:S64,"N/A"))</f>
        <v/>
      </c>
      <c r="U64" s="34" t="str">
        <f aca="false">IF(A64="","",16-T64)</f>
        <v/>
      </c>
      <c r="V64" s="35" t="str">
        <f aca="false">IF(A64="","",T64/16)</f>
        <v/>
      </c>
      <c r="W64" s="17" t="str">
        <f aca="false">IF(A64="","",IF(AND(F64="Verified",G64="Verified",J64="Verified"),"Verified",IF(OR(F64="Pending",G64="Pending",J64="Pending",F64="",G64="",J64=""),"Pending – "&amp;(3-COUNTIF(F64,"Verified")-COUNTIF(G64,"Verified")-COUNTIF(J64,"Verified"))&amp;" doc(s)","Received – to verify")))</f>
        <v/>
      </c>
    </row>
    <row r="65" customFormat="false" ht="15" hidden="false" customHeight="true" outlineLevel="0" collapsed="false">
      <c r="A65" s="28" t="str">
        <f aca="false">IF(Employees!A65="","",Employees!A65)</f>
        <v/>
      </c>
      <c r="B65" s="28" t="str">
        <f aca="false">IF(Employees!A65="","",Employees!B65)</f>
        <v/>
      </c>
      <c r="C65" s="32" t="str">
        <f aca="false">IF(Employees!G65="","",Employees!G65)</f>
        <v/>
      </c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34" t="str">
        <f aca="false">IF(A65="","",COUNTIF(D65:S65,"Verified")+COUNTIF(D65:S65,"Received")+COUNTIF(D65:S65,"N/A"))</f>
        <v/>
      </c>
      <c r="U65" s="34" t="str">
        <f aca="false">IF(A65="","",16-T65)</f>
        <v/>
      </c>
      <c r="V65" s="35" t="str">
        <f aca="false">IF(A65="","",T65/16)</f>
        <v/>
      </c>
      <c r="W65" s="17" t="str">
        <f aca="false">IF(A65="","",IF(AND(F65="Verified",G65="Verified",J65="Verified"),"Verified",IF(OR(F65="Pending",G65="Pending",J65="Pending",F65="",G65="",J65=""),"Pending – "&amp;(3-COUNTIF(F65,"Verified")-COUNTIF(G65,"Verified")-COUNTIF(J65,"Verified"))&amp;" doc(s)","Received – to verify")))</f>
        <v/>
      </c>
    </row>
    <row r="66" customFormat="false" ht="15" hidden="false" customHeight="true" outlineLevel="0" collapsed="false">
      <c r="A66" s="28" t="str">
        <f aca="false">IF(Employees!A66="","",Employees!A66)</f>
        <v/>
      </c>
      <c r="B66" s="28" t="str">
        <f aca="false">IF(Employees!A66="","",Employees!B66)</f>
        <v/>
      </c>
      <c r="C66" s="32" t="str">
        <f aca="false">IF(Employees!G66="","",Employees!G66)</f>
        <v/>
      </c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34" t="str">
        <f aca="false">IF(A66="","",COUNTIF(D66:S66,"Verified")+COUNTIF(D66:S66,"Received")+COUNTIF(D66:S66,"N/A"))</f>
        <v/>
      </c>
      <c r="U66" s="34" t="str">
        <f aca="false">IF(A66="","",16-T66)</f>
        <v/>
      </c>
      <c r="V66" s="35" t="str">
        <f aca="false">IF(A66="","",T66/16)</f>
        <v/>
      </c>
      <c r="W66" s="17" t="str">
        <f aca="false">IF(A66="","",IF(AND(F66="Verified",G66="Verified",J66="Verified"),"Verified",IF(OR(F66="Pending",G66="Pending",J66="Pending",F66="",G66="",J66=""),"Pending – "&amp;(3-COUNTIF(F66,"Verified")-COUNTIF(G66,"Verified")-COUNTIF(J66,"Verified"))&amp;" doc(s)","Received – to verify")))</f>
        <v/>
      </c>
    </row>
    <row r="67" customFormat="false" ht="15" hidden="false" customHeight="true" outlineLevel="0" collapsed="false">
      <c r="A67" s="28" t="str">
        <f aca="false">IF(Employees!A67="","",Employees!A67)</f>
        <v/>
      </c>
      <c r="B67" s="28" t="str">
        <f aca="false">IF(Employees!A67="","",Employees!B67)</f>
        <v/>
      </c>
      <c r="C67" s="32" t="str">
        <f aca="false">IF(Employees!G67="","",Employees!G67)</f>
        <v/>
      </c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34" t="str">
        <f aca="false">IF(A67="","",COUNTIF(D67:S67,"Verified")+COUNTIF(D67:S67,"Received")+COUNTIF(D67:S67,"N/A"))</f>
        <v/>
      </c>
      <c r="U67" s="34" t="str">
        <f aca="false">IF(A67="","",16-T67)</f>
        <v/>
      </c>
      <c r="V67" s="35" t="str">
        <f aca="false">IF(A67="","",T67/16)</f>
        <v/>
      </c>
      <c r="W67" s="17" t="str">
        <f aca="false">IF(A67="","",IF(AND(F67="Verified",G67="Verified",J67="Verified"),"Verified",IF(OR(F67="Pending",G67="Pending",J67="Pending",F67="",G67="",J67=""),"Pending – "&amp;(3-COUNTIF(F67,"Verified")-COUNTIF(G67,"Verified")-COUNTIF(J67,"Verified"))&amp;" doc(s)","Received – to verify")))</f>
        <v/>
      </c>
    </row>
    <row r="68" customFormat="false" ht="15" hidden="false" customHeight="true" outlineLevel="0" collapsed="false">
      <c r="A68" s="28" t="str">
        <f aca="false">IF(Employees!A68="","",Employees!A68)</f>
        <v/>
      </c>
      <c r="B68" s="28" t="str">
        <f aca="false">IF(Employees!A68="","",Employees!B68)</f>
        <v/>
      </c>
      <c r="C68" s="32" t="str">
        <f aca="false">IF(Employees!G68="","",Employees!G68)</f>
        <v/>
      </c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34" t="str">
        <f aca="false">IF(A68="","",COUNTIF(D68:S68,"Verified")+COUNTIF(D68:S68,"Received")+COUNTIF(D68:S68,"N/A"))</f>
        <v/>
      </c>
      <c r="U68" s="34" t="str">
        <f aca="false">IF(A68="","",16-T68)</f>
        <v/>
      </c>
      <c r="V68" s="35" t="str">
        <f aca="false">IF(A68="","",T68/16)</f>
        <v/>
      </c>
      <c r="W68" s="17" t="str">
        <f aca="false">IF(A68="","",IF(AND(F68="Verified",G68="Verified",J68="Verified"),"Verified",IF(OR(F68="Pending",G68="Pending",J68="Pending",F68="",G68="",J68=""),"Pending – "&amp;(3-COUNTIF(F68,"Verified")-COUNTIF(G68,"Verified")-COUNTIF(J68,"Verified"))&amp;" doc(s)","Received – to verify")))</f>
        <v/>
      </c>
    </row>
    <row r="69" customFormat="false" ht="15" hidden="false" customHeight="true" outlineLevel="0" collapsed="false">
      <c r="A69" s="28" t="str">
        <f aca="false">IF(Employees!A69="","",Employees!A69)</f>
        <v/>
      </c>
      <c r="B69" s="28" t="str">
        <f aca="false">IF(Employees!A69="","",Employees!B69)</f>
        <v/>
      </c>
      <c r="C69" s="32" t="str">
        <f aca="false">IF(Employees!G69="","",Employees!G69)</f>
        <v/>
      </c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34" t="str">
        <f aca="false">IF(A69="","",COUNTIF(D69:S69,"Verified")+COUNTIF(D69:S69,"Received")+COUNTIF(D69:S69,"N/A"))</f>
        <v/>
      </c>
      <c r="U69" s="34" t="str">
        <f aca="false">IF(A69="","",16-T69)</f>
        <v/>
      </c>
      <c r="V69" s="35" t="str">
        <f aca="false">IF(A69="","",T69/16)</f>
        <v/>
      </c>
      <c r="W69" s="17" t="str">
        <f aca="false">IF(A69="","",IF(AND(F69="Verified",G69="Verified",J69="Verified"),"Verified",IF(OR(F69="Pending",G69="Pending",J69="Pending",F69="",G69="",J69=""),"Pending – "&amp;(3-COUNTIF(F69,"Verified")-COUNTIF(G69,"Verified")-COUNTIF(J69,"Verified"))&amp;" doc(s)","Received – to verify")))</f>
        <v/>
      </c>
    </row>
    <row r="70" customFormat="false" ht="15" hidden="false" customHeight="true" outlineLevel="0" collapsed="false">
      <c r="A70" s="28" t="str">
        <f aca="false">IF(Employees!A70="","",Employees!A70)</f>
        <v/>
      </c>
      <c r="B70" s="28" t="str">
        <f aca="false">IF(Employees!A70="","",Employees!B70)</f>
        <v/>
      </c>
      <c r="C70" s="32" t="str">
        <f aca="false">IF(Employees!G70="","",Employees!G70)</f>
        <v/>
      </c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34" t="str">
        <f aca="false">IF(A70="","",COUNTIF(D70:S70,"Verified")+COUNTIF(D70:S70,"Received")+COUNTIF(D70:S70,"N/A"))</f>
        <v/>
      </c>
      <c r="U70" s="34" t="str">
        <f aca="false">IF(A70="","",16-T70)</f>
        <v/>
      </c>
      <c r="V70" s="35" t="str">
        <f aca="false">IF(A70="","",T70/16)</f>
        <v/>
      </c>
      <c r="W70" s="17" t="str">
        <f aca="false">IF(A70="","",IF(AND(F70="Verified",G70="Verified",J70="Verified"),"Verified",IF(OR(F70="Pending",G70="Pending",J70="Pending",F70="",G70="",J70=""),"Pending – "&amp;(3-COUNTIF(F70,"Verified")-COUNTIF(G70,"Verified")-COUNTIF(J70,"Verified"))&amp;" doc(s)","Received – to verify")))</f>
        <v/>
      </c>
    </row>
    <row r="71" customFormat="false" ht="15" hidden="false" customHeight="true" outlineLevel="0" collapsed="false">
      <c r="A71" s="28" t="str">
        <f aca="false">IF(Employees!A71="","",Employees!A71)</f>
        <v/>
      </c>
      <c r="B71" s="28" t="str">
        <f aca="false">IF(Employees!A71="","",Employees!B71)</f>
        <v/>
      </c>
      <c r="C71" s="32" t="str">
        <f aca="false">IF(Employees!G71="","",Employees!G71)</f>
        <v/>
      </c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34" t="str">
        <f aca="false">IF(A71="","",COUNTIF(D71:S71,"Verified")+COUNTIF(D71:S71,"Received")+COUNTIF(D71:S71,"N/A"))</f>
        <v/>
      </c>
      <c r="U71" s="34" t="str">
        <f aca="false">IF(A71="","",16-T71)</f>
        <v/>
      </c>
      <c r="V71" s="35" t="str">
        <f aca="false">IF(A71="","",T71/16)</f>
        <v/>
      </c>
      <c r="W71" s="17" t="str">
        <f aca="false">IF(A71="","",IF(AND(F71="Verified",G71="Verified",J71="Verified"),"Verified",IF(OR(F71="Pending",G71="Pending",J71="Pending",F71="",G71="",J71=""),"Pending – "&amp;(3-COUNTIF(F71,"Verified")-COUNTIF(G71,"Verified")-COUNTIF(J71,"Verified"))&amp;" doc(s)","Received – to verify")))</f>
        <v/>
      </c>
    </row>
    <row r="72" customFormat="false" ht="15" hidden="false" customHeight="true" outlineLevel="0" collapsed="false">
      <c r="A72" s="28" t="str">
        <f aca="false">IF(Employees!A72="","",Employees!A72)</f>
        <v/>
      </c>
      <c r="B72" s="28" t="str">
        <f aca="false">IF(Employees!A72="","",Employees!B72)</f>
        <v/>
      </c>
      <c r="C72" s="32" t="str">
        <f aca="false">IF(Employees!G72="","",Employees!G72)</f>
        <v/>
      </c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34" t="str">
        <f aca="false">IF(A72="","",COUNTIF(D72:S72,"Verified")+COUNTIF(D72:S72,"Received")+COUNTIF(D72:S72,"N/A"))</f>
        <v/>
      </c>
      <c r="U72" s="34" t="str">
        <f aca="false">IF(A72="","",16-T72)</f>
        <v/>
      </c>
      <c r="V72" s="35" t="str">
        <f aca="false">IF(A72="","",T72/16)</f>
        <v/>
      </c>
      <c r="W72" s="17" t="str">
        <f aca="false">IF(A72="","",IF(AND(F72="Verified",G72="Verified",J72="Verified"),"Verified",IF(OR(F72="Pending",G72="Pending",J72="Pending",F72="",G72="",J72=""),"Pending – "&amp;(3-COUNTIF(F72,"Verified")-COUNTIF(G72,"Verified")-COUNTIF(J72,"Verified"))&amp;" doc(s)","Received – to verify")))</f>
        <v/>
      </c>
    </row>
    <row r="73" customFormat="false" ht="15" hidden="false" customHeight="true" outlineLevel="0" collapsed="false">
      <c r="A73" s="28" t="str">
        <f aca="false">IF(Employees!A73="","",Employees!A73)</f>
        <v/>
      </c>
      <c r="B73" s="28" t="str">
        <f aca="false">IF(Employees!A73="","",Employees!B73)</f>
        <v/>
      </c>
      <c r="C73" s="32" t="str">
        <f aca="false">IF(Employees!G73="","",Employees!G73)</f>
        <v/>
      </c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34" t="str">
        <f aca="false">IF(A73="","",COUNTIF(D73:S73,"Verified")+COUNTIF(D73:S73,"Received")+COUNTIF(D73:S73,"N/A"))</f>
        <v/>
      </c>
      <c r="U73" s="34" t="str">
        <f aca="false">IF(A73="","",16-T73)</f>
        <v/>
      </c>
      <c r="V73" s="35" t="str">
        <f aca="false">IF(A73="","",T73/16)</f>
        <v/>
      </c>
      <c r="W73" s="17" t="str">
        <f aca="false">IF(A73="","",IF(AND(F73="Verified",G73="Verified",J73="Verified"),"Verified",IF(OR(F73="Pending",G73="Pending",J73="Pending",F73="",G73="",J73=""),"Pending – "&amp;(3-COUNTIF(F73,"Verified")-COUNTIF(G73,"Verified")-COUNTIF(J73,"Verified"))&amp;" doc(s)","Received – to verify")))</f>
        <v/>
      </c>
    </row>
    <row r="74" customFormat="false" ht="15" hidden="false" customHeight="true" outlineLevel="0" collapsed="false">
      <c r="A74" s="28" t="str">
        <f aca="false">IF(Employees!A74="","",Employees!A74)</f>
        <v/>
      </c>
      <c r="B74" s="28" t="str">
        <f aca="false">IF(Employees!A74="","",Employees!B74)</f>
        <v/>
      </c>
      <c r="C74" s="32" t="str">
        <f aca="false">IF(Employees!G74="","",Employees!G74)</f>
        <v/>
      </c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34" t="str">
        <f aca="false">IF(A74="","",COUNTIF(D74:S74,"Verified")+COUNTIF(D74:S74,"Received")+COUNTIF(D74:S74,"N/A"))</f>
        <v/>
      </c>
      <c r="U74" s="34" t="str">
        <f aca="false">IF(A74="","",16-T74)</f>
        <v/>
      </c>
      <c r="V74" s="35" t="str">
        <f aca="false">IF(A74="","",T74/16)</f>
        <v/>
      </c>
      <c r="W74" s="17" t="str">
        <f aca="false">IF(A74="","",IF(AND(F74="Verified",G74="Verified",J74="Verified"),"Verified",IF(OR(F74="Pending",G74="Pending",J74="Pending",F74="",G74="",J74=""),"Pending – "&amp;(3-COUNTIF(F74,"Verified")-COUNTIF(G74,"Verified")-COUNTIF(J74,"Verified"))&amp;" doc(s)","Received – to verify")))</f>
        <v/>
      </c>
    </row>
    <row r="75" customFormat="false" ht="15" hidden="false" customHeight="true" outlineLevel="0" collapsed="false">
      <c r="A75" s="28" t="str">
        <f aca="false">IF(Employees!A75="","",Employees!A75)</f>
        <v/>
      </c>
      <c r="B75" s="28" t="str">
        <f aca="false">IF(Employees!A75="","",Employees!B75)</f>
        <v/>
      </c>
      <c r="C75" s="32" t="str">
        <f aca="false">IF(Employees!G75="","",Employees!G75)</f>
        <v/>
      </c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34" t="str">
        <f aca="false">IF(A75="","",COUNTIF(D75:S75,"Verified")+COUNTIF(D75:S75,"Received")+COUNTIF(D75:S75,"N/A"))</f>
        <v/>
      </c>
      <c r="U75" s="34" t="str">
        <f aca="false">IF(A75="","",16-T75)</f>
        <v/>
      </c>
      <c r="V75" s="35" t="str">
        <f aca="false">IF(A75="","",T75/16)</f>
        <v/>
      </c>
      <c r="W75" s="17" t="str">
        <f aca="false">IF(A75="","",IF(AND(F75="Verified",G75="Verified",J75="Verified"),"Verified",IF(OR(F75="Pending",G75="Pending",J75="Pending",F75="",G75="",J75=""),"Pending – "&amp;(3-COUNTIF(F75,"Verified")-COUNTIF(G75,"Verified")-COUNTIF(J75,"Verified"))&amp;" doc(s)","Received – to verify")))</f>
        <v/>
      </c>
    </row>
    <row r="76" customFormat="false" ht="15" hidden="false" customHeight="true" outlineLevel="0" collapsed="false">
      <c r="A76" s="28" t="str">
        <f aca="false">IF(Employees!A76="","",Employees!A76)</f>
        <v/>
      </c>
      <c r="B76" s="28" t="str">
        <f aca="false">IF(Employees!A76="","",Employees!B76)</f>
        <v/>
      </c>
      <c r="C76" s="32" t="str">
        <f aca="false">IF(Employees!G76="","",Employees!G76)</f>
        <v/>
      </c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34" t="str">
        <f aca="false">IF(A76="","",COUNTIF(D76:S76,"Verified")+COUNTIF(D76:S76,"Received")+COUNTIF(D76:S76,"N/A"))</f>
        <v/>
      </c>
      <c r="U76" s="34" t="str">
        <f aca="false">IF(A76="","",16-T76)</f>
        <v/>
      </c>
      <c r="V76" s="35" t="str">
        <f aca="false">IF(A76="","",T76/16)</f>
        <v/>
      </c>
      <c r="W76" s="17" t="str">
        <f aca="false">IF(A76="","",IF(AND(F76="Verified",G76="Verified",J76="Verified"),"Verified",IF(OR(F76="Pending",G76="Pending",J76="Pending",F76="",G76="",J76=""),"Pending – "&amp;(3-COUNTIF(F76,"Verified")-COUNTIF(G76,"Verified")-COUNTIF(J76,"Verified"))&amp;" doc(s)","Received – to verify")))</f>
        <v/>
      </c>
    </row>
    <row r="77" customFormat="false" ht="15" hidden="false" customHeight="true" outlineLevel="0" collapsed="false">
      <c r="A77" s="28" t="str">
        <f aca="false">IF(Employees!A77="","",Employees!A77)</f>
        <v/>
      </c>
      <c r="B77" s="28" t="str">
        <f aca="false">IF(Employees!A77="","",Employees!B77)</f>
        <v/>
      </c>
      <c r="C77" s="32" t="str">
        <f aca="false">IF(Employees!G77="","",Employees!G77)</f>
        <v/>
      </c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34" t="str">
        <f aca="false">IF(A77="","",COUNTIF(D77:S77,"Verified")+COUNTIF(D77:S77,"Received")+COUNTIF(D77:S77,"N/A"))</f>
        <v/>
      </c>
      <c r="U77" s="34" t="str">
        <f aca="false">IF(A77="","",16-T77)</f>
        <v/>
      </c>
      <c r="V77" s="35" t="str">
        <f aca="false">IF(A77="","",T77/16)</f>
        <v/>
      </c>
      <c r="W77" s="17" t="str">
        <f aca="false">IF(A77="","",IF(AND(F77="Verified",G77="Verified",J77="Verified"),"Verified",IF(OR(F77="Pending",G77="Pending",J77="Pending",F77="",G77="",J77=""),"Pending – "&amp;(3-COUNTIF(F77,"Verified")-COUNTIF(G77,"Verified")-COUNTIF(J77,"Verified"))&amp;" doc(s)","Received – to verify")))</f>
        <v/>
      </c>
    </row>
    <row r="78" customFormat="false" ht="15" hidden="false" customHeight="true" outlineLevel="0" collapsed="false">
      <c r="A78" s="28" t="str">
        <f aca="false">IF(Employees!A78="","",Employees!A78)</f>
        <v/>
      </c>
      <c r="B78" s="28" t="str">
        <f aca="false">IF(Employees!A78="","",Employees!B78)</f>
        <v/>
      </c>
      <c r="C78" s="32" t="str">
        <f aca="false">IF(Employees!G78="","",Employees!G78)</f>
        <v/>
      </c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34" t="str">
        <f aca="false">IF(A78="","",COUNTIF(D78:S78,"Verified")+COUNTIF(D78:S78,"Received")+COUNTIF(D78:S78,"N/A"))</f>
        <v/>
      </c>
      <c r="U78" s="34" t="str">
        <f aca="false">IF(A78="","",16-T78)</f>
        <v/>
      </c>
      <c r="V78" s="35" t="str">
        <f aca="false">IF(A78="","",T78/16)</f>
        <v/>
      </c>
      <c r="W78" s="17" t="str">
        <f aca="false">IF(A78="","",IF(AND(F78="Verified",G78="Verified",J78="Verified"),"Verified",IF(OR(F78="Pending",G78="Pending",J78="Pending",F78="",G78="",J78=""),"Pending – "&amp;(3-COUNTIF(F78,"Verified")-COUNTIF(G78,"Verified")-COUNTIF(J78,"Verified"))&amp;" doc(s)","Received – to verify")))</f>
        <v/>
      </c>
    </row>
    <row r="79" customFormat="false" ht="15" hidden="false" customHeight="true" outlineLevel="0" collapsed="false">
      <c r="A79" s="28" t="str">
        <f aca="false">IF(Employees!A79="","",Employees!A79)</f>
        <v/>
      </c>
      <c r="B79" s="28" t="str">
        <f aca="false">IF(Employees!A79="","",Employees!B79)</f>
        <v/>
      </c>
      <c r="C79" s="32" t="str">
        <f aca="false">IF(Employees!G79="","",Employees!G79)</f>
        <v/>
      </c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34" t="str">
        <f aca="false">IF(A79="","",COUNTIF(D79:S79,"Verified")+COUNTIF(D79:S79,"Received")+COUNTIF(D79:S79,"N/A"))</f>
        <v/>
      </c>
      <c r="U79" s="34" t="str">
        <f aca="false">IF(A79="","",16-T79)</f>
        <v/>
      </c>
      <c r="V79" s="35" t="str">
        <f aca="false">IF(A79="","",T79/16)</f>
        <v/>
      </c>
      <c r="W79" s="17" t="str">
        <f aca="false">IF(A79="","",IF(AND(F79="Verified",G79="Verified",J79="Verified"),"Verified",IF(OR(F79="Pending",G79="Pending",J79="Pending",F79="",G79="",J79=""),"Pending – "&amp;(3-COUNTIF(F79,"Verified")-COUNTIF(G79,"Verified")-COUNTIF(J79,"Verified"))&amp;" doc(s)","Received – to verify")))</f>
        <v/>
      </c>
    </row>
    <row r="80" customFormat="false" ht="15" hidden="false" customHeight="true" outlineLevel="0" collapsed="false">
      <c r="A80" s="28" t="str">
        <f aca="false">IF(Employees!A80="","",Employees!A80)</f>
        <v/>
      </c>
      <c r="B80" s="28" t="str">
        <f aca="false">IF(Employees!A80="","",Employees!B80)</f>
        <v/>
      </c>
      <c r="C80" s="32" t="str">
        <f aca="false">IF(Employees!G80="","",Employees!G80)</f>
        <v/>
      </c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34" t="str">
        <f aca="false">IF(A80="","",COUNTIF(D80:S80,"Verified")+COUNTIF(D80:S80,"Received")+COUNTIF(D80:S80,"N/A"))</f>
        <v/>
      </c>
      <c r="U80" s="34" t="str">
        <f aca="false">IF(A80="","",16-T80)</f>
        <v/>
      </c>
      <c r="V80" s="35" t="str">
        <f aca="false">IF(A80="","",T80/16)</f>
        <v/>
      </c>
      <c r="W80" s="17" t="str">
        <f aca="false">IF(A80="","",IF(AND(F80="Verified",G80="Verified",J80="Verified"),"Verified",IF(OR(F80="Pending",G80="Pending",J80="Pending",F80="",G80="",J80=""),"Pending – "&amp;(3-COUNTIF(F80,"Verified")-COUNTIF(G80,"Verified")-COUNTIF(J80,"Verified"))&amp;" doc(s)","Received – to verify")))</f>
        <v/>
      </c>
    </row>
    <row r="81" customFormat="false" ht="15" hidden="false" customHeight="true" outlineLevel="0" collapsed="false">
      <c r="A81" s="28" t="str">
        <f aca="false">IF(Employees!A81="","",Employees!A81)</f>
        <v/>
      </c>
      <c r="B81" s="28" t="str">
        <f aca="false">IF(Employees!A81="","",Employees!B81)</f>
        <v/>
      </c>
      <c r="C81" s="32" t="str">
        <f aca="false">IF(Employees!G81="","",Employees!G81)</f>
        <v/>
      </c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34" t="str">
        <f aca="false">IF(A81="","",COUNTIF(D81:S81,"Verified")+COUNTIF(D81:S81,"Received")+COUNTIF(D81:S81,"N/A"))</f>
        <v/>
      </c>
      <c r="U81" s="34" t="str">
        <f aca="false">IF(A81="","",16-T81)</f>
        <v/>
      </c>
      <c r="V81" s="35" t="str">
        <f aca="false">IF(A81="","",T81/16)</f>
        <v/>
      </c>
      <c r="W81" s="17" t="str">
        <f aca="false">IF(A81="","",IF(AND(F81="Verified",G81="Verified",J81="Verified"),"Verified",IF(OR(F81="Pending",G81="Pending",J81="Pending",F81="",G81="",J81=""),"Pending – "&amp;(3-COUNTIF(F81,"Verified")-COUNTIF(G81,"Verified")-COUNTIF(J81,"Verified"))&amp;" doc(s)","Received – to verify")))</f>
        <v/>
      </c>
    </row>
    <row r="82" customFormat="false" ht="15" hidden="false" customHeight="true" outlineLevel="0" collapsed="false">
      <c r="A82" s="28" t="str">
        <f aca="false">IF(Employees!A82="","",Employees!A82)</f>
        <v/>
      </c>
      <c r="B82" s="28" t="str">
        <f aca="false">IF(Employees!A82="","",Employees!B82)</f>
        <v/>
      </c>
      <c r="C82" s="32" t="str">
        <f aca="false">IF(Employees!G82="","",Employees!G82)</f>
        <v/>
      </c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34" t="str">
        <f aca="false">IF(A82="","",COUNTIF(D82:S82,"Verified")+COUNTIF(D82:S82,"Received")+COUNTIF(D82:S82,"N/A"))</f>
        <v/>
      </c>
      <c r="U82" s="34" t="str">
        <f aca="false">IF(A82="","",16-T82)</f>
        <v/>
      </c>
      <c r="V82" s="35" t="str">
        <f aca="false">IF(A82="","",T82/16)</f>
        <v/>
      </c>
      <c r="W82" s="17" t="str">
        <f aca="false">IF(A82="","",IF(AND(F82="Verified",G82="Verified",J82="Verified"),"Verified",IF(OR(F82="Pending",G82="Pending",J82="Pending",F82="",G82="",J82=""),"Pending – "&amp;(3-COUNTIF(F82,"Verified")-COUNTIF(G82,"Verified")-COUNTIF(J82,"Verified"))&amp;" doc(s)","Received – to verify")))</f>
        <v/>
      </c>
    </row>
    <row r="83" customFormat="false" ht="15" hidden="false" customHeight="true" outlineLevel="0" collapsed="false">
      <c r="A83" s="28" t="str">
        <f aca="false">IF(Employees!A83="","",Employees!A83)</f>
        <v/>
      </c>
      <c r="B83" s="28" t="str">
        <f aca="false">IF(Employees!A83="","",Employees!B83)</f>
        <v/>
      </c>
      <c r="C83" s="32" t="str">
        <f aca="false">IF(Employees!G83="","",Employees!G83)</f>
        <v/>
      </c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34" t="str">
        <f aca="false">IF(A83="","",COUNTIF(D83:S83,"Verified")+COUNTIF(D83:S83,"Received")+COUNTIF(D83:S83,"N/A"))</f>
        <v/>
      </c>
      <c r="U83" s="34" t="str">
        <f aca="false">IF(A83="","",16-T83)</f>
        <v/>
      </c>
      <c r="V83" s="35" t="str">
        <f aca="false">IF(A83="","",T83/16)</f>
        <v/>
      </c>
      <c r="W83" s="17" t="str">
        <f aca="false">IF(A83="","",IF(AND(F83="Verified",G83="Verified",J83="Verified"),"Verified",IF(OR(F83="Pending",G83="Pending",J83="Pending",F83="",G83="",J83=""),"Pending – "&amp;(3-COUNTIF(F83,"Verified")-COUNTIF(G83,"Verified")-COUNTIF(J83,"Verified"))&amp;" doc(s)","Received – to verify")))</f>
        <v/>
      </c>
    </row>
    <row r="84" customFormat="false" ht="15" hidden="false" customHeight="true" outlineLevel="0" collapsed="false">
      <c r="A84" s="28" t="str">
        <f aca="false">IF(Employees!A84="","",Employees!A84)</f>
        <v/>
      </c>
      <c r="B84" s="28" t="str">
        <f aca="false">IF(Employees!A84="","",Employees!B84)</f>
        <v/>
      </c>
      <c r="C84" s="32" t="str">
        <f aca="false">IF(Employees!G84="","",Employees!G84)</f>
        <v/>
      </c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34" t="str">
        <f aca="false">IF(A84="","",COUNTIF(D84:S84,"Verified")+COUNTIF(D84:S84,"Received")+COUNTIF(D84:S84,"N/A"))</f>
        <v/>
      </c>
      <c r="U84" s="34" t="str">
        <f aca="false">IF(A84="","",16-T84)</f>
        <v/>
      </c>
      <c r="V84" s="35" t="str">
        <f aca="false">IF(A84="","",T84/16)</f>
        <v/>
      </c>
      <c r="W84" s="17" t="str">
        <f aca="false">IF(A84="","",IF(AND(F84="Verified",G84="Verified",J84="Verified"),"Verified",IF(OR(F84="Pending",G84="Pending",J84="Pending",F84="",G84="",J84=""),"Pending – "&amp;(3-COUNTIF(F84,"Verified")-COUNTIF(G84,"Verified")-COUNTIF(J84,"Verified"))&amp;" doc(s)","Received – to verify")))</f>
        <v/>
      </c>
    </row>
    <row r="85" customFormat="false" ht="15" hidden="false" customHeight="true" outlineLevel="0" collapsed="false">
      <c r="A85" s="28" t="str">
        <f aca="false">IF(Employees!A85="","",Employees!A85)</f>
        <v/>
      </c>
      <c r="B85" s="28" t="str">
        <f aca="false">IF(Employees!A85="","",Employees!B85)</f>
        <v/>
      </c>
      <c r="C85" s="32" t="str">
        <f aca="false">IF(Employees!G85="","",Employees!G85)</f>
        <v/>
      </c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34" t="str">
        <f aca="false">IF(A85="","",COUNTIF(D85:S85,"Verified")+COUNTIF(D85:S85,"Received")+COUNTIF(D85:S85,"N/A"))</f>
        <v/>
      </c>
      <c r="U85" s="34" t="str">
        <f aca="false">IF(A85="","",16-T85)</f>
        <v/>
      </c>
      <c r="V85" s="35" t="str">
        <f aca="false">IF(A85="","",T85/16)</f>
        <v/>
      </c>
      <c r="W85" s="17" t="str">
        <f aca="false">IF(A85="","",IF(AND(F85="Verified",G85="Verified",J85="Verified"),"Verified",IF(OR(F85="Pending",G85="Pending",J85="Pending",F85="",G85="",J85=""),"Pending – "&amp;(3-COUNTIF(F85,"Verified")-COUNTIF(G85,"Verified")-COUNTIF(J85,"Verified"))&amp;" doc(s)","Received – to verify")))</f>
        <v/>
      </c>
    </row>
    <row r="86" customFormat="false" ht="15" hidden="false" customHeight="true" outlineLevel="0" collapsed="false">
      <c r="A86" s="28" t="str">
        <f aca="false">IF(Employees!A86="","",Employees!A86)</f>
        <v/>
      </c>
      <c r="B86" s="28" t="str">
        <f aca="false">IF(Employees!A86="","",Employees!B86)</f>
        <v/>
      </c>
      <c r="C86" s="32" t="str">
        <f aca="false">IF(Employees!G86="","",Employees!G86)</f>
        <v/>
      </c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34" t="str">
        <f aca="false">IF(A86="","",COUNTIF(D86:S86,"Verified")+COUNTIF(D86:S86,"Received")+COUNTIF(D86:S86,"N/A"))</f>
        <v/>
      </c>
      <c r="U86" s="34" t="str">
        <f aca="false">IF(A86="","",16-T86)</f>
        <v/>
      </c>
      <c r="V86" s="35" t="str">
        <f aca="false">IF(A86="","",T86/16)</f>
        <v/>
      </c>
      <c r="W86" s="17" t="str">
        <f aca="false">IF(A86="","",IF(AND(F86="Verified",G86="Verified",J86="Verified"),"Verified",IF(OR(F86="Pending",G86="Pending",J86="Pending",F86="",G86="",J86=""),"Pending – "&amp;(3-COUNTIF(F86,"Verified")-COUNTIF(G86,"Verified")-COUNTIF(J86,"Verified"))&amp;" doc(s)","Received – to verify")))</f>
        <v/>
      </c>
    </row>
    <row r="87" customFormat="false" ht="15" hidden="false" customHeight="true" outlineLevel="0" collapsed="false">
      <c r="A87" s="28" t="str">
        <f aca="false">IF(Employees!A87="","",Employees!A87)</f>
        <v/>
      </c>
      <c r="B87" s="28" t="str">
        <f aca="false">IF(Employees!A87="","",Employees!B87)</f>
        <v/>
      </c>
      <c r="C87" s="32" t="str">
        <f aca="false">IF(Employees!G87="","",Employees!G87)</f>
        <v/>
      </c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34" t="str">
        <f aca="false">IF(A87="","",COUNTIF(D87:S87,"Verified")+COUNTIF(D87:S87,"Received")+COUNTIF(D87:S87,"N/A"))</f>
        <v/>
      </c>
      <c r="U87" s="34" t="str">
        <f aca="false">IF(A87="","",16-T87)</f>
        <v/>
      </c>
      <c r="V87" s="35" t="str">
        <f aca="false">IF(A87="","",T87/16)</f>
        <v/>
      </c>
      <c r="W87" s="17" t="str">
        <f aca="false">IF(A87="","",IF(AND(F87="Verified",G87="Verified",J87="Verified"),"Verified",IF(OR(F87="Pending",G87="Pending",J87="Pending",F87="",G87="",J87=""),"Pending – "&amp;(3-COUNTIF(F87,"Verified")-COUNTIF(G87,"Verified")-COUNTIF(J87,"Verified"))&amp;" doc(s)","Received – to verify")))</f>
        <v/>
      </c>
    </row>
    <row r="88" customFormat="false" ht="15" hidden="false" customHeight="true" outlineLevel="0" collapsed="false">
      <c r="A88" s="28" t="str">
        <f aca="false">IF(Employees!A88="","",Employees!A88)</f>
        <v/>
      </c>
      <c r="B88" s="28" t="str">
        <f aca="false">IF(Employees!A88="","",Employees!B88)</f>
        <v/>
      </c>
      <c r="C88" s="32" t="str">
        <f aca="false">IF(Employees!G88="","",Employees!G88)</f>
        <v/>
      </c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34" t="str">
        <f aca="false">IF(A88="","",COUNTIF(D88:S88,"Verified")+COUNTIF(D88:S88,"Received")+COUNTIF(D88:S88,"N/A"))</f>
        <v/>
      </c>
      <c r="U88" s="34" t="str">
        <f aca="false">IF(A88="","",16-T88)</f>
        <v/>
      </c>
      <c r="V88" s="35" t="str">
        <f aca="false">IF(A88="","",T88/16)</f>
        <v/>
      </c>
      <c r="W88" s="17" t="str">
        <f aca="false">IF(A88="","",IF(AND(F88="Verified",G88="Verified",J88="Verified"),"Verified",IF(OR(F88="Pending",G88="Pending",J88="Pending",F88="",G88="",J88=""),"Pending – "&amp;(3-COUNTIF(F88,"Verified")-COUNTIF(G88,"Verified")-COUNTIF(J88,"Verified"))&amp;" doc(s)","Received – to verify")))</f>
        <v/>
      </c>
    </row>
    <row r="89" customFormat="false" ht="15" hidden="false" customHeight="true" outlineLevel="0" collapsed="false">
      <c r="A89" s="28" t="str">
        <f aca="false">IF(Employees!A89="","",Employees!A89)</f>
        <v/>
      </c>
      <c r="B89" s="28" t="str">
        <f aca="false">IF(Employees!A89="","",Employees!B89)</f>
        <v/>
      </c>
      <c r="C89" s="32" t="str">
        <f aca="false">IF(Employees!G89="","",Employees!G89)</f>
        <v/>
      </c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34" t="str">
        <f aca="false">IF(A89="","",COUNTIF(D89:S89,"Verified")+COUNTIF(D89:S89,"Received")+COUNTIF(D89:S89,"N/A"))</f>
        <v/>
      </c>
      <c r="U89" s="34" t="str">
        <f aca="false">IF(A89="","",16-T89)</f>
        <v/>
      </c>
      <c r="V89" s="35" t="str">
        <f aca="false">IF(A89="","",T89/16)</f>
        <v/>
      </c>
      <c r="W89" s="17" t="str">
        <f aca="false">IF(A89="","",IF(AND(F89="Verified",G89="Verified",J89="Verified"),"Verified",IF(OR(F89="Pending",G89="Pending",J89="Pending",F89="",G89="",J89=""),"Pending – "&amp;(3-COUNTIF(F89,"Verified")-COUNTIF(G89,"Verified")-COUNTIF(J89,"Verified"))&amp;" doc(s)","Received – to verify")))</f>
        <v/>
      </c>
    </row>
    <row r="90" customFormat="false" ht="15" hidden="false" customHeight="true" outlineLevel="0" collapsed="false">
      <c r="A90" s="28" t="str">
        <f aca="false">IF(Employees!A90="","",Employees!A90)</f>
        <v/>
      </c>
      <c r="B90" s="28" t="str">
        <f aca="false">IF(Employees!A90="","",Employees!B90)</f>
        <v/>
      </c>
      <c r="C90" s="32" t="str">
        <f aca="false">IF(Employees!G90="","",Employees!G90)</f>
        <v/>
      </c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34" t="str">
        <f aca="false">IF(A90="","",COUNTIF(D90:S90,"Verified")+COUNTIF(D90:S90,"Received")+COUNTIF(D90:S90,"N/A"))</f>
        <v/>
      </c>
      <c r="U90" s="34" t="str">
        <f aca="false">IF(A90="","",16-T90)</f>
        <v/>
      </c>
      <c r="V90" s="35" t="str">
        <f aca="false">IF(A90="","",T90/16)</f>
        <v/>
      </c>
      <c r="W90" s="17" t="str">
        <f aca="false">IF(A90="","",IF(AND(F90="Verified",G90="Verified",J90="Verified"),"Verified",IF(OR(F90="Pending",G90="Pending",J90="Pending",F90="",G90="",J90=""),"Pending – "&amp;(3-COUNTIF(F90,"Verified")-COUNTIF(G90,"Verified")-COUNTIF(J90,"Verified"))&amp;" doc(s)","Received – to verify")))</f>
        <v/>
      </c>
    </row>
    <row r="91" customFormat="false" ht="15" hidden="false" customHeight="true" outlineLevel="0" collapsed="false">
      <c r="A91" s="28" t="str">
        <f aca="false">IF(Employees!A91="","",Employees!A91)</f>
        <v/>
      </c>
      <c r="B91" s="28" t="str">
        <f aca="false">IF(Employees!A91="","",Employees!B91)</f>
        <v/>
      </c>
      <c r="C91" s="32" t="str">
        <f aca="false">IF(Employees!G91="","",Employees!G91)</f>
        <v/>
      </c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34" t="str">
        <f aca="false">IF(A91="","",COUNTIF(D91:S91,"Verified")+COUNTIF(D91:S91,"Received")+COUNTIF(D91:S91,"N/A"))</f>
        <v/>
      </c>
      <c r="U91" s="34" t="str">
        <f aca="false">IF(A91="","",16-T91)</f>
        <v/>
      </c>
      <c r="V91" s="35" t="str">
        <f aca="false">IF(A91="","",T91/16)</f>
        <v/>
      </c>
      <c r="W91" s="17" t="str">
        <f aca="false">IF(A91="","",IF(AND(F91="Verified",G91="Verified",J91="Verified"),"Verified",IF(OR(F91="Pending",G91="Pending",J91="Pending",F91="",G91="",J91=""),"Pending – "&amp;(3-COUNTIF(F91,"Verified")-COUNTIF(G91,"Verified")-COUNTIF(J91,"Verified"))&amp;" doc(s)","Received – to verify")))</f>
        <v/>
      </c>
    </row>
    <row r="92" customFormat="false" ht="15" hidden="false" customHeight="true" outlineLevel="0" collapsed="false">
      <c r="A92" s="28" t="str">
        <f aca="false">IF(Employees!A92="","",Employees!A92)</f>
        <v/>
      </c>
      <c r="B92" s="28" t="str">
        <f aca="false">IF(Employees!A92="","",Employees!B92)</f>
        <v/>
      </c>
      <c r="C92" s="32" t="str">
        <f aca="false">IF(Employees!G92="","",Employees!G92)</f>
        <v/>
      </c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34" t="str">
        <f aca="false">IF(A92="","",COUNTIF(D92:S92,"Verified")+COUNTIF(D92:S92,"Received")+COUNTIF(D92:S92,"N/A"))</f>
        <v/>
      </c>
      <c r="U92" s="34" t="str">
        <f aca="false">IF(A92="","",16-T92)</f>
        <v/>
      </c>
      <c r="V92" s="35" t="str">
        <f aca="false">IF(A92="","",T92/16)</f>
        <v/>
      </c>
      <c r="W92" s="17" t="str">
        <f aca="false">IF(A92="","",IF(AND(F92="Verified",G92="Verified",J92="Verified"),"Verified",IF(OR(F92="Pending",G92="Pending",J92="Pending",F92="",G92="",J92=""),"Pending – "&amp;(3-COUNTIF(F92,"Verified")-COUNTIF(G92,"Verified")-COUNTIF(J92,"Verified"))&amp;" doc(s)","Received – to verify")))</f>
        <v/>
      </c>
    </row>
    <row r="93" customFormat="false" ht="15" hidden="false" customHeight="true" outlineLevel="0" collapsed="false">
      <c r="A93" s="28" t="str">
        <f aca="false">IF(Employees!A93="","",Employees!A93)</f>
        <v/>
      </c>
      <c r="B93" s="28" t="str">
        <f aca="false">IF(Employees!A93="","",Employees!B93)</f>
        <v/>
      </c>
      <c r="C93" s="32" t="str">
        <f aca="false">IF(Employees!G93="","",Employees!G93)</f>
        <v/>
      </c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34" t="str">
        <f aca="false">IF(A93="","",COUNTIF(D93:S93,"Verified")+COUNTIF(D93:S93,"Received")+COUNTIF(D93:S93,"N/A"))</f>
        <v/>
      </c>
      <c r="U93" s="34" t="str">
        <f aca="false">IF(A93="","",16-T93)</f>
        <v/>
      </c>
      <c r="V93" s="35" t="str">
        <f aca="false">IF(A93="","",T93/16)</f>
        <v/>
      </c>
      <c r="W93" s="17" t="str">
        <f aca="false">IF(A93="","",IF(AND(F93="Verified",G93="Verified",J93="Verified"),"Verified",IF(OR(F93="Pending",G93="Pending",J93="Pending",F93="",G93="",J93=""),"Pending – "&amp;(3-COUNTIF(F93,"Verified")-COUNTIF(G93,"Verified")-COUNTIF(J93,"Verified"))&amp;" doc(s)","Received – to verify")))</f>
        <v/>
      </c>
    </row>
    <row r="94" customFormat="false" ht="15" hidden="false" customHeight="true" outlineLevel="0" collapsed="false">
      <c r="A94" s="28" t="str">
        <f aca="false">IF(Employees!A94="","",Employees!A94)</f>
        <v/>
      </c>
      <c r="B94" s="28" t="str">
        <f aca="false">IF(Employees!A94="","",Employees!B94)</f>
        <v/>
      </c>
      <c r="C94" s="32" t="str">
        <f aca="false">IF(Employees!G94="","",Employees!G94)</f>
        <v/>
      </c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34" t="str">
        <f aca="false">IF(A94="","",COUNTIF(D94:S94,"Verified")+COUNTIF(D94:S94,"Received")+COUNTIF(D94:S94,"N/A"))</f>
        <v/>
      </c>
      <c r="U94" s="34" t="str">
        <f aca="false">IF(A94="","",16-T94)</f>
        <v/>
      </c>
      <c r="V94" s="35" t="str">
        <f aca="false">IF(A94="","",T94/16)</f>
        <v/>
      </c>
      <c r="W94" s="17" t="str">
        <f aca="false">IF(A94="","",IF(AND(F94="Verified",G94="Verified",J94="Verified"),"Verified",IF(OR(F94="Pending",G94="Pending",J94="Pending",F94="",G94="",J94=""),"Pending – "&amp;(3-COUNTIF(F94,"Verified")-COUNTIF(G94,"Verified")-COUNTIF(J94,"Verified"))&amp;" doc(s)","Received – to verify")))</f>
        <v/>
      </c>
    </row>
    <row r="95" customFormat="false" ht="15" hidden="false" customHeight="true" outlineLevel="0" collapsed="false">
      <c r="A95" s="28" t="str">
        <f aca="false">IF(Employees!A95="","",Employees!A95)</f>
        <v/>
      </c>
      <c r="B95" s="28" t="str">
        <f aca="false">IF(Employees!A95="","",Employees!B95)</f>
        <v/>
      </c>
      <c r="C95" s="32" t="str">
        <f aca="false">IF(Employees!G95="","",Employees!G95)</f>
        <v/>
      </c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34" t="str">
        <f aca="false">IF(A95="","",COUNTIF(D95:S95,"Verified")+COUNTIF(D95:S95,"Received")+COUNTIF(D95:S95,"N/A"))</f>
        <v/>
      </c>
      <c r="U95" s="34" t="str">
        <f aca="false">IF(A95="","",16-T95)</f>
        <v/>
      </c>
      <c r="V95" s="35" t="str">
        <f aca="false">IF(A95="","",T95/16)</f>
        <v/>
      </c>
      <c r="W95" s="17" t="str">
        <f aca="false">IF(A95="","",IF(AND(F95="Verified",G95="Verified",J95="Verified"),"Verified",IF(OR(F95="Pending",G95="Pending",J95="Pending",F95="",G95="",J95=""),"Pending – "&amp;(3-COUNTIF(F95,"Verified")-COUNTIF(G95,"Verified")-COUNTIF(J95,"Verified"))&amp;" doc(s)","Received – to verify")))</f>
        <v/>
      </c>
    </row>
    <row r="96" customFormat="false" ht="15" hidden="false" customHeight="true" outlineLevel="0" collapsed="false">
      <c r="A96" s="28" t="str">
        <f aca="false">IF(Employees!A96="","",Employees!A96)</f>
        <v/>
      </c>
      <c r="B96" s="28" t="str">
        <f aca="false">IF(Employees!A96="","",Employees!B96)</f>
        <v/>
      </c>
      <c r="C96" s="32" t="str">
        <f aca="false">IF(Employees!G96="","",Employees!G96)</f>
        <v/>
      </c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34" t="str">
        <f aca="false">IF(A96="","",COUNTIF(D96:S96,"Verified")+COUNTIF(D96:S96,"Received")+COUNTIF(D96:S96,"N/A"))</f>
        <v/>
      </c>
      <c r="U96" s="34" t="str">
        <f aca="false">IF(A96="","",16-T96)</f>
        <v/>
      </c>
      <c r="V96" s="35" t="str">
        <f aca="false">IF(A96="","",T96/16)</f>
        <v/>
      </c>
      <c r="W96" s="17" t="str">
        <f aca="false">IF(A96="","",IF(AND(F96="Verified",G96="Verified",J96="Verified"),"Verified",IF(OR(F96="Pending",G96="Pending",J96="Pending",F96="",G96="",J96=""),"Pending – "&amp;(3-COUNTIF(F96,"Verified")-COUNTIF(G96,"Verified")-COUNTIF(J96,"Verified"))&amp;" doc(s)","Received – to verify")))</f>
        <v/>
      </c>
    </row>
    <row r="97" customFormat="false" ht="15" hidden="false" customHeight="true" outlineLevel="0" collapsed="false">
      <c r="A97" s="28" t="str">
        <f aca="false">IF(Employees!A97="","",Employees!A97)</f>
        <v/>
      </c>
      <c r="B97" s="28" t="str">
        <f aca="false">IF(Employees!A97="","",Employees!B97)</f>
        <v/>
      </c>
      <c r="C97" s="32" t="str">
        <f aca="false">IF(Employees!G97="","",Employees!G97)</f>
        <v/>
      </c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34" t="str">
        <f aca="false">IF(A97="","",COUNTIF(D97:S97,"Verified")+COUNTIF(D97:S97,"Received")+COUNTIF(D97:S97,"N/A"))</f>
        <v/>
      </c>
      <c r="U97" s="34" t="str">
        <f aca="false">IF(A97="","",16-T97)</f>
        <v/>
      </c>
      <c r="V97" s="35" t="str">
        <f aca="false">IF(A97="","",T97/16)</f>
        <v/>
      </c>
      <c r="W97" s="17" t="str">
        <f aca="false">IF(A97="","",IF(AND(F97="Verified",G97="Verified",J97="Verified"),"Verified",IF(OR(F97="Pending",G97="Pending",J97="Pending",F97="",G97="",J97=""),"Pending – "&amp;(3-COUNTIF(F97,"Verified")-COUNTIF(G97,"Verified")-COUNTIF(J97,"Verified"))&amp;" doc(s)","Received – to verify")))</f>
        <v/>
      </c>
    </row>
    <row r="98" customFormat="false" ht="15" hidden="false" customHeight="true" outlineLevel="0" collapsed="false">
      <c r="A98" s="28" t="str">
        <f aca="false">IF(Employees!A98="","",Employees!A98)</f>
        <v/>
      </c>
      <c r="B98" s="28" t="str">
        <f aca="false">IF(Employees!A98="","",Employees!B98)</f>
        <v/>
      </c>
      <c r="C98" s="32" t="str">
        <f aca="false">IF(Employees!G98="","",Employees!G98)</f>
        <v/>
      </c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34" t="str">
        <f aca="false">IF(A98="","",COUNTIF(D98:S98,"Verified")+COUNTIF(D98:S98,"Received")+COUNTIF(D98:S98,"N/A"))</f>
        <v/>
      </c>
      <c r="U98" s="34" t="str">
        <f aca="false">IF(A98="","",16-T98)</f>
        <v/>
      </c>
      <c r="V98" s="35" t="str">
        <f aca="false">IF(A98="","",T98/16)</f>
        <v/>
      </c>
      <c r="W98" s="17" t="str">
        <f aca="false">IF(A98="","",IF(AND(F98="Verified",G98="Verified",J98="Verified"),"Verified",IF(OR(F98="Pending",G98="Pending",J98="Pending",F98="",G98="",J98=""),"Pending – "&amp;(3-COUNTIF(F98,"Verified")-COUNTIF(G98,"Verified")-COUNTIF(J98,"Verified"))&amp;" doc(s)","Received – to verify")))</f>
        <v/>
      </c>
    </row>
    <row r="99" customFormat="false" ht="15" hidden="false" customHeight="true" outlineLevel="0" collapsed="false">
      <c r="A99" s="28" t="str">
        <f aca="false">IF(Employees!A99="","",Employees!A99)</f>
        <v/>
      </c>
      <c r="B99" s="28" t="str">
        <f aca="false">IF(Employees!A99="","",Employees!B99)</f>
        <v/>
      </c>
      <c r="C99" s="32" t="str">
        <f aca="false">IF(Employees!G99="","",Employees!G99)</f>
        <v/>
      </c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34" t="str">
        <f aca="false">IF(A99="","",COUNTIF(D99:S99,"Verified")+COUNTIF(D99:S99,"Received")+COUNTIF(D99:S99,"N/A"))</f>
        <v/>
      </c>
      <c r="U99" s="34" t="str">
        <f aca="false">IF(A99="","",16-T99)</f>
        <v/>
      </c>
      <c r="V99" s="35" t="str">
        <f aca="false">IF(A99="","",T99/16)</f>
        <v/>
      </c>
      <c r="W99" s="17" t="str">
        <f aca="false">IF(A99="","",IF(AND(F99="Verified",G99="Verified",J99="Verified"),"Verified",IF(OR(F99="Pending",G99="Pending",J99="Pending",F99="",G99="",J99=""),"Pending – "&amp;(3-COUNTIF(F99,"Verified")-COUNTIF(G99,"Verified")-COUNTIF(J99,"Verified"))&amp;" doc(s)","Received – to verify")))</f>
        <v/>
      </c>
    </row>
    <row r="100" customFormat="false" ht="15" hidden="false" customHeight="true" outlineLevel="0" collapsed="false">
      <c r="A100" s="28" t="str">
        <f aca="false">IF(Employees!A100="","",Employees!A100)</f>
        <v/>
      </c>
      <c r="B100" s="28" t="str">
        <f aca="false">IF(Employees!A100="","",Employees!B100)</f>
        <v/>
      </c>
      <c r="C100" s="32" t="str">
        <f aca="false">IF(Employees!G100="","",Employees!G100)</f>
        <v/>
      </c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34" t="str">
        <f aca="false">IF(A100="","",COUNTIF(D100:S100,"Verified")+COUNTIF(D100:S100,"Received")+COUNTIF(D100:S100,"N/A"))</f>
        <v/>
      </c>
      <c r="U100" s="34" t="str">
        <f aca="false">IF(A100="","",16-T100)</f>
        <v/>
      </c>
      <c r="V100" s="35" t="str">
        <f aca="false">IF(A100="","",T100/16)</f>
        <v/>
      </c>
      <c r="W100" s="17" t="str">
        <f aca="false">IF(A100="","",IF(AND(F100="Verified",G100="Verified",J100="Verified"),"Verified",IF(OR(F100="Pending",G100="Pending",J100="Pending",F100="",G100="",J100=""),"Pending – "&amp;(3-COUNTIF(F100,"Verified")-COUNTIF(G100,"Verified")-COUNTIF(J100,"Verified"))&amp;" doc(s)","Received – to verify")))</f>
        <v/>
      </c>
    </row>
    <row r="101" customFormat="false" ht="15" hidden="false" customHeight="true" outlineLevel="0" collapsed="false">
      <c r="A101" s="28" t="str">
        <f aca="false">IF(Employees!A101="","",Employees!A101)</f>
        <v/>
      </c>
      <c r="B101" s="28" t="str">
        <f aca="false">IF(Employees!A101="","",Employees!B101)</f>
        <v/>
      </c>
      <c r="C101" s="32" t="str">
        <f aca="false">IF(Employees!G101="","",Employees!G101)</f>
        <v/>
      </c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34" t="str">
        <f aca="false">IF(A101="","",COUNTIF(D101:S101,"Verified")+COUNTIF(D101:S101,"Received")+COUNTIF(D101:S101,"N/A"))</f>
        <v/>
      </c>
      <c r="U101" s="34" t="str">
        <f aca="false">IF(A101="","",16-T101)</f>
        <v/>
      </c>
      <c r="V101" s="35" t="str">
        <f aca="false">IF(A101="","",T101/16)</f>
        <v/>
      </c>
      <c r="W101" s="17" t="str">
        <f aca="false">IF(A101="","",IF(AND(F101="Verified",G101="Verified",J101="Verified"),"Verified",IF(OR(F101="Pending",G101="Pending",J101="Pending",F101="",G101="",J101=""),"Pending – "&amp;(3-COUNTIF(F101,"Verified")-COUNTIF(G101,"Verified")-COUNTIF(J101,"Verified"))&amp;" doc(s)","Received – to verify")))</f>
        <v/>
      </c>
    </row>
    <row r="102" customFormat="false" ht="15" hidden="false" customHeight="true" outlineLevel="0" collapsed="false">
      <c r="A102" s="28" t="str">
        <f aca="false">IF(Employees!A102="","",Employees!A102)</f>
        <v/>
      </c>
      <c r="B102" s="28" t="str">
        <f aca="false">IF(Employees!A102="","",Employees!B102)</f>
        <v/>
      </c>
      <c r="C102" s="32" t="str">
        <f aca="false">IF(Employees!G102="","",Employees!G102)</f>
        <v/>
      </c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34" t="str">
        <f aca="false">IF(A102="","",COUNTIF(D102:S102,"Verified")+COUNTIF(D102:S102,"Received")+COUNTIF(D102:S102,"N/A"))</f>
        <v/>
      </c>
      <c r="U102" s="34" t="str">
        <f aca="false">IF(A102="","",16-T102)</f>
        <v/>
      </c>
      <c r="V102" s="35" t="str">
        <f aca="false">IF(A102="","",T102/16)</f>
        <v/>
      </c>
      <c r="W102" s="17" t="str">
        <f aca="false">IF(A102="","",IF(AND(F102="Verified",G102="Verified",J102="Verified"),"Verified",IF(OR(F102="Pending",G102="Pending",J102="Pending",F102="",G102="",J102=""),"Pending – "&amp;(3-COUNTIF(F102,"Verified")-COUNTIF(G102,"Verified")-COUNTIF(J102,"Verified"))&amp;" doc(s)","Received – to verify")))</f>
        <v/>
      </c>
    </row>
    <row r="103" customFormat="false" ht="15" hidden="false" customHeight="true" outlineLevel="0" collapsed="false">
      <c r="A103" s="28" t="str">
        <f aca="false">IF(Employees!A103="","",Employees!A103)</f>
        <v/>
      </c>
      <c r="B103" s="28" t="str">
        <f aca="false">IF(Employees!A103="","",Employees!B103)</f>
        <v/>
      </c>
      <c r="C103" s="32" t="str">
        <f aca="false">IF(Employees!G103="","",Employees!G103)</f>
        <v/>
      </c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34" t="str">
        <f aca="false">IF(A103="","",COUNTIF(D103:S103,"Verified")+COUNTIF(D103:S103,"Received")+COUNTIF(D103:S103,"N/A"))</f>
        <v/>
      </c>
      <c r="U103" s="34" t="str">
        <f aca="false">IF(A103="","",16-T103)</f>
        <v/>
      </c>
      <c r="V103" s="35" t="str">
        <f aca="false">IF(A103="","",T103/16)</f>
        <v/>
      </c>
      <c r="W103" s="17" t="str">
        <f aca="false">IF(A103="","",IF(AND(F103="Verified",G103="Verified",J103="Verified"),"Verified",IF(OR(F103="Pending",G103="Pending",J103="Pending",F103="",G103="",J103=""),"Pending – "&amp;(3-COUNTIF(F103,"Verified")-COUNTIF(G103,"Verified")-COUNTIF(J103,"Verified"))&amp;" doc(s)","Received – to verify")))</f>
        <v/>
      </c>
    </row>
    <row r="104" customFormat="false" ht="15" hidden="false" customHeight="true" outlineLevel="0" collapsed="false">
      <c r="A104" s="28" t="str">
        <f aca="false">IF(Employees!A104="","",Employees!A104)</f>
        <v/>
      </c>
      <c r="B104" s="28" t="str">
        <f aca="false">IF(Employees!A104="","",Employees!B104)</f>
        <v/>
      </c>
      <c r="C104" s="32" t="str">
        <f aca="false">IF(Employees!G104="","",Employees!G104)</f>
        <v/>
      </c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34" t="str">
        <f aca="false">IF(A104="","",COUNTIF(D104:S104,"Verified")+COUNTIF(D104:S104,"Received")+COUNTIF(D104:S104,"N/A"))</f>
        <v/>
      </c>
      <c r="U104" s="34" t="str">
        <f aca="false">IF(A104="","",16-T104)</f>
        <v/>
      </c>
      <c r="V104" s="35" t="str">
        <f aca="false">IF(A104="","",T104/16)</f>
        <v/>
      </c>
      <c r="W104" s="17" t="str">
        <f aca="false">IF(A104="","",IF(AND(F104="Verified",G104="Verified",J104="Verified"),"Verified",IF(OR(F104="Pending",G104="Pending",J104="Pending",F104="",G104="",J104=""),"Pending – "&amp;(3-COUNTIF(F104,"Verified")-COUNTIF(G104,"Verified")-COUNTIF(J104,"Verified"))&amp;" doc(s)","Received – to verify")))</f>
        <v/>
      </c>
    </row>
    <row r="105" customFormat="false" ht="15" hidden="false" customHeight="true" outlineLevel="0" collapsed="false">
      <c r="A105" s="28" t="str">
        <f aca="false">IF(Employees!A105="","",Employees!A105)</f>
        <v/>
      </c>
      <c r="B105" s="28" t="str">
        <f aca="false">IF(Employees!A105="","",Employees!B105)</f>
        <v/>
      </c>
      <c r="C105" s="32" t="str">
        <f aca="false">IF(Employees!G105="","",Employees!G105)</f>
        <v/>
      </c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34" t="str">
        <f aca="false">IF(A105="","",COUNTIF(D105:S105,"Verified")+COUNTIF(D105:S105,"Received")+COUNTIF(D105:S105,"N/A"))</f>
        <v/>
      </c>
      <c r="U105" s="34" t="str">
        <f aca="false">IF(A105="","",16-T105)</f>
        <v/>
      </c>
      <c r="V105" s="35" t="str">
        <f aca="false">IF(A105="","",T105/16)</f>
        <v/>
      </c>
      <c r="W105" s="17" t="str">
        <f aca="false">IF(A105="","",IF(AND(F105="Verified",G105="Verified",J105="Verified"),"Verified",IF(OR(F105="Pending",G105="Pending",J105="Pending",F105="",G105="",J105=""),"Pending – "&amp;(3-COUNTIF(F105,"Verified")-COUNTIF(G105,"Verified")-COUNTIF(J105,"Verified"))&amp;" doc(s)","Received – to verify")))</f>
        <v/>
      </c>
    </row>
    <row r="106" customFormat="false" ht="15" hidden="false" customHeight="true" outlineLevel="0" collapsed="false">
      <c r="A106" s="28" t="str">
        <f aca="false">IF(Employees!A106="","",Employees!A106)</f>
        <v/>
      </c>
      <c r="B106" s="28" t="str">
        <f aca="false">IF(Employees!A106="","",Employees!B106)</f>
        <v/>
      </c>
      <c r="C106" s="32" t="str">
        <f aca="false">IF(Employees!G106="","",Employees!G106)</f>
        <v/>
      </c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34" t="str">
        <f aca="false">IF(A106="","",COUNTIF(D106:S106,"Verified")+COUNTIF(D106:S106,"Received")+COUNTIF(D106:S106,"N/A"))</f>
        <v/>
      </c>
      <c r="U106" s="34" t="str">
        <f aca="false">IF(A106="","",16-T106)</f>
        <v/>
      </c>
      <c r="V106" s="35" t="str">
        <f aca="false">IF(A106="","",T106/16)</f>
        <v/>
      </c>
      <c r="W106" s="17" t="str">
        <f aca="false">IF(A106="","",IF(AND(F106="Verified",G106="Verified",J106="Verified"),"Verified",IF(OR(F106="Pending",G106="Pending",J106="Pending",F106="",G106="",J106=""),"Pending – "&amp;(3-COUNTIF(F106,"Verified")-COUNTIF(G106,"Verified")-COUNTIF(J106,"Verified"))&amp;" doc(s)","Received – to verify")))</f>
        <v/>
      </c>
    </row>
    <row r="107" customFormat="false" ht="15" hidden="false" customHeight="true" outlineLevel="0" collapsed="false">
      <c r="A107" s="28" t="str">
        <f aca="false">IF(Employees!A107="","",Employees!A107)</f>
        <v/>
      </c>
      <c r="B107" s="28" t="str">
        <f aca="false">IF(Employees!A107="","",Employees!B107)</f>
        <v/>
      </c>
      <c r="C107" s="32" t="str">
        <f aca="false">IF(Employees!G107="","",Employees!G107)</f>
        <v/>
      </c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34" t="str">
        <f aca="false">IF(A107="","",COUNTIF(D107:S107,"Verified")+COUNTIF(D107:S107,"Received")+COUNTIF(D107:S107,"N/A"))</f>
        <v/>
      </c>
      <c r="U107" s="34" t="str">
        <f aca="false">IF(A107="","",16-T107)</f>
        <v/>
      </c>
      <c r="V107" s="35" t="str">
        <f aca="false">IF(A107="","",T107/16)</f>
        <v/>
      </c>
      <c r="W107" s="17" t="str">
        <f aca="false">IF(A107="","",IF(AND(F107="Verified",G107="Verified",J107="Verified"),"Verified",IF(OR(F107="Pending",G107="Pending",J107="Pending",F107="",G107="",J107=""),"Pending – "&amp;(3-COUNTIF(F107,"Verified")-COUNTIF(G107,"Verified")-COUNTIF(J107,"Verified"))&amp;" doc(s)","Received – to verify")))</f>
        <v/>
      </c>
    </row>
    <row r="108" customFormat="false" ht="15" hidden="false" customHeight="true" outlineLevel="0" collapsed="false">
      <c r="A108" s="28" t="str">
        <f aca="false">IF(Employees!A108="","",Employees!A108)</f>
        <v/>
      </c>
      <c r="B108" s="28" t="str">
        <f aca="false">IF(Employees!A108="","",Employees!B108)</f>
        <v/>
      </c>
      <c r="C108" s="32" t="str">
        <f aca="false">IF(Employees!G108="","",Employees!G108)</f>
        <v/>
      </c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34" t="str">
        <f aca="false">IF(A108="","",COUNTIF(D108:S108,"Verified")+COUNTIF(D108:S108,"Received")+COUNTIF(D108:S108,"N/A"))</f>
        <v/>
      </c>
      <c r="U108" s="34" t="str">
        <f aca="false">IF(A108="","",16-T108)</f>
        <v/>
      </c>
      <c r="V108" s="35" t="str">
        <f aca="false">IF(A108="","",T108/16)</f>
        <v/>
      </c>
      <c r="W108" s="17" t="str">
        <f aca="false">IF(A108="","",IF(AND(F108="Verified",G108="Verified",J108="Verified"),"Verified",IF(OR(F108="Pending",G108="Pending",J108="Pending",F108="",G108="",J108=""),"Pending – "&amp;(3-COUNTIF(F108,"Verified")-COUNTIF(G108,"Verified")-COUNTIF(J108,"Verified"))&amp;" doc(s)","Received – to verify")))</f>
        <v/>
      </c>
    </row>
    <row r="109" customFormat="false" ht="15" hidden="false" customHeight="true" outlineLevel="0" collapsed="false">
      <c r="A109" s="28" t="str">
        <f aca="false">IF(Employees!A109="","",Employees!A109)</f>
        <v/>
      </c>
      <c r="B109" s="28" t="str">
        <f aca="false">IF(Employees!A109="","",Employees!B109)</f>
        <v/>
      </c>
      <c r="C109" s="32" t="str">
        <f aca="false">IF(Employees!G109="","",Employees!G109)</f>
        <v/>
      </c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34" t="str">
        <f aca="false">IF(A109="","",COUNTIF(D109:S109,"Verified")+COUNTIF(D109:S109,"Received")+COUNTIF(D109:S109,"N/A"))</f>
        <v/>
      </c>
      <c r="U109" s="34" t="str">
        <f aca="false">IF(A109="","",16-T109)</f>
        <v/>
      </c>
      <c r="V109" s="35" t="str">
        <f aca="false">IF(A109="","",T109/16)</f>
        <v/>
      </c>
      <c r="W109" s="17" t="str">
        <f aca="false">IF(A109="","",IF(AND(F109="Verified",G109="Verified",J109="Verified"),"Verified",IF(OR(F109="Pending",G109="Pending",J109="Pending",F109="",G109="",J109=""),"Pending – "&amp;(3-COUNTIF(F109,"Verified")-COUNTIF(G109,"Verified")-COUNTIF(J109,"Verified"))&amp;" doc(s)","Received – to verify")))</f>
        <v/>
      </c>
    </row>
    <row r="110" customFormat="false" ht="15" hidden="false" customHeight="true" outlineLevel="0" collapsed="false">
      <c r="A110" s="28" t="str">
        <f aca="false">IF(Employees!A110="","",Employees!A110)</f>
        <v/>
      </c>
      <c r="B110" s="28" t="str">
        <f aca="false">IF(Employees!A110="","",Employees!B110)</f>
        <v/>
      </c>
      <c r="C110" s="32" t="str">
        <f aca="false">IF(Employees!G110="","",Employees!G110)</f>
        <v/>
      </c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34" t="str">
        <f aca="false">IF(A110="","",COUNTIF(D110:S110,"Verified")+COUNTIF(D110:S110,"Received")+COUNTIF(D110:S110,"N/A"))</f>
        <v/>
      </c>
      <c r="U110" s="34" t="str">
        <f aca="false">IF(A110="","",16-T110)</f>
        <v/>
      </c>
      <c r="V110" s="35" t="str">
        <f aca="false">IF(A110="","",T110/16)</f>
        <v/>
      </c>
      <c r="W110" s="17" t="str">
        <f aca="false">IF(A110="","",IF(AND(F110="Verified",G110="Verified",J110="Verified"),"Verified",IF(OR(F110="Pending",G110="Pending",J110="Pending",F110="",G110="",J110=""),"Pending – "&amp;(3-COUNTIF(F110,"Verified")-COUNTIF(G110,"Verified")-COUNTIF(J110,"Verified"))&amp;" doc(s)","Received – to verify")))</f>
        <v/>
      </c>
    </row>
    <row r="111" customFormat="false" ht="15" hidden="false" customHeight="true" outlineLevel="0" collapsed="false">
      <c r="A111" s="28" t="str">
        <f aca="false">IF(Employees!A111="","",Employees!A111)</f>
        <v/>
      </c>
      <c r="B111" s="28" t="str">
        <f aca="false">IF(Employees!A111="","",Employees!B111)</f>
        <v/>
      </c>
      <c r="C111" s="32" t="str">
        <f aca="false">IF(Employees!G111="","",Employees!G111)</f>
        <v/>
      </c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34" t="str">
        <f aca="false">IF(A111="","",COUNTIF(D111:S111,"Verified")+COUNTIF(D111:S111,"Received")+COUNTIF(D111:S111,"N/A"))</f>
        <v/>
      </c>
      <c r="U111" s="34" t="str">
        <f aca="false">IF(A111="","",16-T111)</f>
        <v/>
      </c>
      <c r="V111" s="35" t="str">
        <f aca="false">IF(A111="","",T111/16)</f>
        <v/>
      </c>
      <c r="W111" s="17" t="str">
        <f aca="false">IF(A111="","",IF(AND(F111="Verified",G111="Verified",J111="Verified"),"Verified",IF(OR(F111="Pending",G111="Pending",J111="Pending",F111="",G111="",J111=""),"Pending – "&amp;(3-COUNTIF(F111,"Verified")-COUNTIF(G111,"Verified")-COUNTIF(J111,"Verified"))&amp;" doc(s)","Received – to verify")))</f>
        <v/>
      </c>
    </row>
    <row r="112" customFormat="false" ht="15" hidden="false" customHeight="true" outlineLevel="0" collapsed="false">
      <c r="A112" s="28" t="str">
        <f aca="false">IF(Employees!A112="","",Employees!A112)</f>
        <v/>
      </c>
      <c r="B112" s="28" t="str">
        <f aca="false">IF(Employees!A112="","",Employees!B112)</f>
        <v/>
      </c>
      <c r="C112" s="32" t="str">
        <f aca="false">IF(Employees!G112="","",Employees!G112)</f>
        <v/>
      </c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34" t="str">
        <f aca="false">IF(A112="","",COUNTIF(D112:S112,"Verified")+COUNTIF(D112:S112,"Received")+COUNTIF(D112:S112,"N/A"))</f>
        <v/>
      </c>
      <c r="U112" s="34" t="str">
        <f aca="false">IF(A112="","",16-T112)</f>
        <v/>
      </c>
      <c r="V112" s="35" t="str">
        <f aca="false">IF(A112="","",T112/16)</f>
        <v/>
      </c>
      <c r="W112" s="17" t="str">
        <f aca="false">IF(A112="","",IF(AND(F112="Verified",G112="Verified",J112="Verified"),"Verified",IF(OR(F112="Pending",G112="Pending",J112="Pending",F112="",G112="",J112=""),"Pending – "&amp;(3-COUNTIF(F112,"Verified")-COUNTIF(G112,"Verified")-COUNTIF(J112,"Verified"))&amp;" doc(s)","Received – to verify")))</f>
        <v/>
      </c>
    </row>
    <row r="113" customFormat="false" ht="15" hidden="false" customHeight="true" outlineLevel="0" collapsed="false">
      <c r="A113" s="28" t="str">
        <f aca="false">IF(Employees!A113="","",Employees!A113)</f>
        <v/>
      </c>
      <c r="B113" s="28" t="str">
        <f aca="false">IF(Employees!A113="","",Employees!B113)</f>
        <v/>
      </c>
      <c r="C113" s="32" t="str">
        <f aca="false">IF(Employees!G113="","",Employees!G113)</f>
        <v/>
      </c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34" t="str">
        <f aca="false">IF(A113="","",COUNTIF(D113:S113,"Verified")+COUNTIF(D113:S113,"Received")+COUNTIF(D113:S113,"N/A"))</f>
        <v/>
      </c>
      <c r="U113" s="34" t="str">
        <f aca="false">IF(A113="","",16-T113)</f>
        <v/>
      </c>
      <c r="V113" s="35" t="str">
        <f aca="false">IF(A113="","",T113/16)</f>
        <v/>
      </c>
      <c r="W113" s="17" t="str">
        <f aca="false">IF(A113="","",IF(AND(F113="Verified",G113="Verified",J113="Verified"),"Verified",IF(OR(F113="Pending",G113="Pending",J113="Pending",F113="",G113="",J113=""),"Pending – "&amp;(3-COUNTIF(F113,"Verified")-COUNTIF(G113,"Verified")-COUNTIF(J113,"Verified"))&amp;" doc(s)","Received – to verify")))</f>
        <v/>
      </c>
    </row>
    <row r="114" customFormat="false" ht="15" hidden="false" customHeight="true" outlineLevel="0" collapsed="false">
      <c r="A114" s="28" t="str">
        <f aca="false">IF(Employees!A114="","",Employees!A114)</f>
        <v/>
      </c>
      <c r="B114" s="28" t="str">
        <f aca="false">IF(Employees!A114="","",Employees!B114)</f>
        <v/>
      </c>
      <c r="C114" s="32" t="str">
        <f aca="false">IF(Employees!G114="","",Employees!G114)</f>
        <v/>
      </c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34" t="str">
        <f aca="false">IF(A114="","",COUNTIF(D114:S114,"Verified")+COUNTIF(D114:S114,"Received")+COUNTIF(D114:S114,"N/A"))</f>
        <v/>
      </c>
      <c r="U114" s="34" t="str">
        <f aca="false">IF(A114="","",16-T114)</f>
        <v/>
      </c>
      <c r="V114" s="35" t="str">
        <f aca="false">IF(A114="","",T114/16)</f>
        <v/>
      </c>
      <c r="W114" s="17" t="str">
        <f aca="false">IF(A114="","",IF(AND(F114="Verified",G114="Verified",J114="Verified"),"Verified",IF(OR(F114="Pending",G114="Pending",J114="Pending",F114="",G114="",J114=""),"Pending – "&amp;(3-COUNTIF(F114,"Verified")-COUNTIF(G114,"Verified")-COUNTIF(J114,"Verified"))&amp;" doc(s)","Received – to verify")))</f>
        <v/>
      </c>
    </row>
    <row r="115" customFormat="false" ht="15" hidden="false" customHeight="true" outlineLevel="0" collapsed="false">
      <c r="A115" s="28" t="str">
        <f aca="false">IF(Employees!A115="","",Employees!A115)</f>
        <v/>
      </c>
      <c r="B115" s="28" t="str">
        <f aca="false">IF(Employees!A115="","",Employees!B115)</f>
        <v/>
      </c>
      <c r="C115" s="32" t="str">
        <f aca="false">IF(Employees!G115="","",Employees!G115)</f>
        <v/>
      </c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34" t="str">
        <f aca="false">IF(A115="","",COUNTIF(D115:S115,"Verified")+COUNTIF(D115:S115,"Received")+COUNTIF(D115:S115,"N/A"))</f>
        <v/>
      </c>
      <c r="U115" s="34" t="str">
        <f aca="false">IF(A115="","",16-T115)</f>
        <v/>
      </c>
      <c r="V115" s="35" t="str">
        <f aca="false">IF(A115="","",T115/16)</f>
        <v/>
      </c>
      <c r="W115" s="17" t="str">
        <f aca="false">IF(A115="","",IF(AND(F115="Verified",G115="Verified",J115="Verified"),"Verified",IF(OR(F115="Pending",G115="Pending",J115="Pending",F115="",G115="",J115=""),"Pending – "&amp;(3-COUNTIF(F115,"Verified")-COUNTIF(G115,"Verified")-COUNTIF(J115,"Verified"))&amp;" doc(s)","Received – to verify")))</f>
        <v/>
      </c>
    </row>
    <row r="116" customFormat="false" ht="15" hidden="false" customHeight="true" outlineLevel="0" collapsed="false">
      <c r="A116" s="28" t="str">
        <f aca="false">IF(Employees!A116="","",Employees!A116)</f>
        <v/>
      </c>
      <c r="B116" s="28" t="str">
        <f aca="false">IF(Employees!A116="","",Employees!B116)</f>
        <v/>
      </c>
      <c r="C116" s="32" t="str">
        <f aca="false">IF(Employees!G116="","",Employees!G116)</f>
        <v/>
      </c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34" t="str">
        <f aca="false">IF(A116="","",COUNTIF(D116:S116,"Verified")+COUNTIF(D116:S116,"Received")+COUNTIF(D116:S116,"N/A"))</f>
        <v/>
      </c>
      <c r="U116" s="34" t="str">
        <f aca="false">IF(A116="","",16-T116)</f>
        <v/>
      </c>
      <c r="V116" s="35" t="str">
        <f aca="false">IF(A116="","",T116/16)</f>
        <v/>
      </c>
      <c r="W116" s="17" t="str">
        <f aca="false">IF(A116="","",IF(AND(F116="Verified",G116="Verified",J116="Verified"),"Verified",IF(OR(F116="Pending",G116="Pending",J116="Pending",F116="",G116="",J116=""),"Pending – "&amp;(3-COUNTIF(F116,"Verified")-COUNTIF(G116,"Verified")-COUNTIF(J116,"Verified"))&amp;" doc(s)","Received – to verify")))</f>
        <v/>
      </c>
    </row>
    <row r="117" customFormat="false" ht="15" hidden="false" customHeight="true" outlineLevel="0" collapsed="false">
      <c r="A117" s="28" t="str">
        <f aca="false">IF(Employees!A117="","",Employees!A117)</f>
        <v/>
      </c>
      <c r="B117" s="28" t="str">
        <f aca="false">IF(Employees!A117="","",Employees!B117)</f>
        <v/>
      </c>
      <c r="C117" s="32" t="str">
        <f aca="false">IF(Employees!G117="","",Employees!G117)</f>
        <v/>
      </c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34" t="str">
        <f aca="false">IF(A117="","",COUNTIF(D117:S117,"Verified")+COUNTIF(D117:S117,"Received")+COUNTIF(D117:S117,"N/A"))</f>
        <v/>
      </c>
      <c r="U117" s="34" t="str">
        <f aca="false">IF(A117="","",16-T117)</f>
        <v/>
      </c>
      <c r="V117" s="35" t="str">
        <f aca="false">IF(A117="","",T117/16)</f>
        <v/>
      </c>
      <c r="W117" s="17" t="str">
        <f aca="false">IF(A117="","",IF(AND(F117="Verified",G117="Verified",J117="Verified"),"Verified",IF(OR(F117="Pending",G117="Pending",J117="Pending",F117="",G117="",J117=""),"Pending – "&amp;(3-COUNTIF(F117,"Verified")-COUNTIF(G117,"Verified")-COUNTIF(J117,"Verified"))&amp;" doc(s)","Received – to verify")))</f>
        <v/>
      </c>
    </row>
    <row r="118" customFormat="false" ht="15" hidden="false" customHeight="true" outlineLevel="0" collapsed="false">
      <c r="A118" s="28" t="str">
        <f aca="false">IF(Employees!A118="","",Employees!A118)</f>
        <v/>
      </c>
      <c r="B118" s="28" t="str">
        <f aca="false">IF(Employees!A118="","",Employees!B118)</f>
        <v/>
      </c>
      <c r="C118" s="32" t="str">
        <f aca="false">IF(Employees!G118="","",Employees!G118)</f>
        <v/>
      </c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34" t="str">
        <f aca="false">IF(A118="","",COUNTIF(D118:S118,"Verified")+COUNTIF(D118:S118,"Received")+COUNTIF(D118:S118,"N/A"))</f>
        <v/>
      </c>
      <c r="U118" s="34" t="str">
        <f aca="false">IF(A118="","",16-T118)</f>
        <v/>
      </c>
      <c r="V118" s="35" t="str">
        <f aca="false">IF(A118="","",T118/16)</f>
        <v/>
      </c>
      <c r="W118" s="17" t="str">
        <f aca="false">IF(A118="","",IF(AND(F118="Verified",G118="Verified",J118="Verified"),"Verified",IF(OR(F118="Pending",G118="Pending",J118="Pending",F118="",G118="",J118=""),"Pending – "&amp;(3-COUNTIF(F118,"Verified")-COUNTIF(G118,"Verified")-COUNTIF(J118,"Verified"))&amp;" doc(s)","Received – to verify")))</f>
        <v/>
      </c>
    </row>
    <row r="119" customFormat="false" ht="15" hidden="false" customHeight="true" outlineLevel="0" collapsed="false">
      <c r="A119" s="28" t="str">
        <f aca="false">IF(Employees!A119="","",Employees!A119)</f>
        <v/>
      </c>
      <c r="B119" s="28" t="str">
        <f aca="false">IF(Employees!A119="","",Employees!B119)</f>
        <v/>
      </c>
      <c r="C119" s="32" t="str">
        <f aca="false">IF(Employees!G119="","",Employees!G119)</f>
        <v/>
      </c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34" t="str">
        <f aca="false">IF(A119="","",COUNTIF(D119:S119,"Verified")+COUNTIF(D119:S119,"Received")+COUNTIF(D119:S119,"N/A"))</f>
        <v/>
      </c>
      <c r="U119" s="34" t="str">
        <f aca="false">IF(A119="","",16-T119)</f>
        <v/>
      </c>
      <c r="V119" s="35" t="str">
        <f aca="false">IF(A119="","",T119/16)</f>
        <v/>
      </c>
      <c r="W119" s="17" t="str">
        <f aca="false">IF(A119="","",IF(AND(F119="Verified",G119="Verified",J119="Verified"),"Verified",IF(OR(F119="Pending",G119="Pending",J119="Pending",F119="",G119="",J119=""),"Pending – "&amp;(3-COUNTIF(F119,"Verified")-COUNTIF(G119,"Verified")-COUNTIF(J119,"Verified"))&amp;" doc(s)","Received – to verify")))</f>
        <v/>
      </c>
    </row>
    <row r="120" customFormat="false" ht="15" hidden="false" customHeight="true" outlineLevel="0" collapsed="false">
      <c r="A120" s="28" t="str">
        <f aca="false">IF(Employees!A120="","",Employees!A120)</f>
        <v/>
      </c>
      <c r="B120" s="28" t="str">
        <f aca="false">IF(Employees!A120="","",Employees!B120)</f>
        <v/>
      </c>
      <c r="C120" s="32" t="str">
        <f aca="false">IF(Employees!G120="","",Employees!G120)</f>
        <v/>
      </c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34" t="str">
        <f aca="false">IF(A120="","",COUNTIF(D120:S120,"Verified")+COUNTIF(D120:S120,"Received")+COUNTIF(D120:S120,"N/A"))</f>
        <v/>
      </c>
      <c r="U120" s="34" t="str">
        <f aca="false">IF(A120="","",16-T120)</f>
        <v/>
      </c>
      <c r="V120" s="35" t="str">
        <f aca="false">IF(A120="","",T120/16)</f>
        <v/>
      </c>
      <c r="W120" s="17" t="str">
        <f aca="false">IF(A120="","",IF(AND(F120="Verified",G120="Verified",J120="Verified"),"Verified",IF(OR(F120="Pending",G120="Pending",J120="Pending",F120="",G120="",J120=""),"Pending – "&amp;(3-COUNTIF(F120,"Verified")-COUNTIF(G120,"Verified")-COUNTIF(J120,"Verified"))&amp;" doc(s)","Received – to verify")))</f>
        <v/>
      </c>
    </row>
    <row r="121" customFormat="false" ht="15" hidden="false" customHeight="true" outlineLevel="0" collapsed="false">
      <c r="A121" s="28" t="str">
        <f aca="false">IF(Employees!A121="","",Employees!A121)</f>
        <v/>
      </c>
      <c r="B121" s="28" t="str">
        <f aca="false">IF(Employees!A121="","",Employees!B121)</f>
        <v/>
      </c>
      <c r="C121" s="32" t="str">
        <f aca="false">IF(Employees!G121="","",Employees!G121)</f>
        <v/>
      </c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34" t="str">
        <f aca="false">IF(A121="","",COUNTIF(D121:S121,"Verified")+COUNTIF(D121:S121,"Received")+COUNTIF(D121:S121,"N/A"))</f>
        <v/>
      </c>
      <c r="U121" s="34" t="str">
        <f aca="false">IF(A121="","",16-T121)</f>
        <v/>
      </c>
      <c r="V121" s="35" t="str">
        <f aca="false">IF(A121="","",T121/16)</f>
        <v/>
      </c>
      <c r="W121" s="17" t="str">
        <f aca="false">IF(A121="","",IF(AND(F121="Verified",G121="Verified",J121="Verified"),"Verified",IF(OR(F121="Pending",G121="Pending",J121="Pending",F121="",G121="",J121=""),"Pending – "&amp;(3-COUNTIF(F121,"Verified")-COUNTIF(G121,"Verified")-COUNTIF(J121,"Verified"))&amp;" doc(s)","Received – to verify")))</f>
        <v/>
      </c>
    </row>
    <row r="122" customFormat="false" ht="15" hidden="false" customHeight="true" outlineLevel="0" collapsed="false">
      <c r="A122" s="28" t="str">
        <f aca="false">IF(Employees!A122="","",Employees!A122)</f>
        <v/>
      </c>
      <c r="B122" s="28" t="str">
        <f aca="false">IF(Employees!A122="","",Employees!B122)</f>
        <v/>
      </c>
      <c r="C122" s="32" t="str">
        <f aca="false">IF(Employees!G122="","",Employees!G122)</f>
        <v/>
      </c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34" t="str">
        <f aca="false">IF(A122="","",COUNTIF(D122:S122,"Verified")+COUNTIF(D122:S122,"Received")+COUNTIF(D122:S122,"N/A"))</f>
        <v/>
      </c>
      <c r="U122" s="34" t="str">
        <f aca="false">IF(A122="","",16-T122)</f>
        <v/>
      </c>
      <c r="V122" s="35" t="str">
        <f aca="false">IF(A122="","",T122/16)</f>
        <v/>
      </c>
      <c r="W122" s="17" t="str">
        <f aca="false">IF(A122="","",IF(AND(F122="Verified",G122="Verified",J122="Verified"),"Verified",IF(OR(F122="Pending",G122="Pending",J122="Pending",F122="",G122="",J122=""),"Pending – "&amp;(3-COUNTIF(F122,"Verified")-COUNTIF(G122,"Verified")-COUNTIF(J122,"Verified"))&amp;" doc(s)","Received – to verify")))</f>
        <v/>
      </c>
    </row>
    <row r="123" customFormat="false" ht="15" hidden="false" customHeight="true" outlineLevel="0" collapsed="false">
      <c r="A123" s="28" t="str">
        <f aca="false">IF(Employees!A123="","",Employees!A123)</f>
        <v/>
      </c>
      <c r="B123" s="28" t="str">
        <f aca="false">IF(Employees!A123="","",Employees!B123)</f>
        <v/>
      </c>
      <c r="C123" s="32" t="str">
        <f aca="false">IF(Employees!G123="","",Employees!G123)</f>
        <v/>
      </c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34" t="str">
        <f aca="false">IF(A123="","",COUNTIF(D123:S123,"Verified")+COUNTIF(D123:S123,"Received")+COUNTIF(D123:S123,"N/A"))</f>
        <v/>
      </c>
      <c r="U123" s="34" t="str">
        <f aca="false">IF(A123="","",16-T123)</f>
        <v/>
      </c>
      <c r="V123" s="35" t="str">
        <f aca="false">IF(A123="","",T123/16)</f>
        <v/>
      </c>
      <c r="W123" s="17" t="str">
        <f aca="false">IF(A123="","",IF(AND(F123="Verified",G123="Verified",J123="Verified"),"Verified",IF(OR(F123="Pending",G123="Pending",J123="Pending",F123="",G123="",J123=""),"Pending – "&amp;(3-COUNTIF(F123,"Verified")-COUNTIF(G123,"Verified")-COUNTIF(J123,"Verified"))&amp;" doc(s)","Received – to verify")))</f>
        <v/>
      </c>
    </row>
    <row r="124" customFormat="false" ht="15" hidden="false" customHeight="true" outlineLevel="0" collapsed="false">
      <c r="A124" s="28" t="str">
        <f aca="false">IF(Employees!A124="","",Employees!A124)</f>
        <v/>
      </c>
      <c r="B124" s="28" t="str">
        <f aca="false">IF(Employees!A124="","",Employees!B124)</f>
        <v/>
      </c>
      <c r="C124" s="32" t="str">
        <f aca="false">IF(Employees!G124="","",Employees!G124)</f>
        <v/>
      </c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34" t="str">
        <f aca="false">IF(A124="","",COUNTIF(D124:S124,"Verified")+COUNTIF(D124:S124,"Received")+COUNTIF(D124:S124,"N/A"))</f>
        <v/>
      </c>
      <c r="U124" s="34" t="str">
        <f aca="false">IF(A124="","",16-T124)</f>
        <v/>
      </c>
      <c r="V124" s="35" t="str">
        <f aca="false">IF(A124="","",T124/16)</f>
        <v/>
      </c>
      <c r="W124" s="17" t="str">
        <f aca="false">IF(A124="","",IF(AND(F124="Verified",G124="Verified",J124="Verified"),"Verified",IF(OR(F124="Pending",G124="Pending",J124="Pending",F124="",G124="",J124=""),"Pending – "&amp;(3-COUNTIF(F124,"Verified")-COUNTIF(G124,"Verified")-COUNTIF(J124,"Verified"))&amp;" doc(s)","Received – to verify")))</f>
        <v/>
      </c>
    </row>
    <row r="125" customFormat="false" ht="15" hidden="false" customHeight="true" outlineLevel="0" collapsed="false">
      <c r="A125" s="28" t="str">
        <f aca="false">IF(Employees!A125="","",Employees!A125)</f>
        <v/>
      </c>
      <c r="B125" s="28" t="str">
        <f aca="false">IF(Employees!A125="","",Employees!B125)</f>
        <v/>
      </c>
      <c r="C125" s="32" t="str">
        <f aca="false">IF(Employees!G125="","",Employees!G125)</f>
        <v/>
      </c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34" t="str">
        <f aca="false">IF(A125="","",COUNTIF(D125:S125,"Verified")+COUNTIF(D125:S125,"Received")+COUNTIF(D125:S125,"N/A"))</f>
        <v/>
      </c>
      <c r="U125" s="34" t="str">
        <f aca="false">IF(A125="","",16-T125)</f>
        <v/>
      </c>
      <c r="V125" s="35" t="str">
        <f aca="false">IF(A125="","",T125/16)</f>
        <v/>
      </c>
      <c r="W125" s="17" t="str">
        <f aca="false">IF(A125="","",IF(AND(F125="Verified",G125="Verified",J125="Verified"),"Verified",IF(OR(F125="Pending",G125="Pending",J125="Pending",F125="",G125="",J125=""),"Pending – "&amp;(3-COUNTIF(F125,"Verified")-COUNTIF(G125,"Verified")-COUNTIF(J125,"Verified"))&amp;" doc(s)","Received – to verify")))</f>
        <v/>
      </c>
    </row>
    <row r="126" customFormat="false" ht="15" hidden="false" customHeight="true" outlineLevel="0" collapsed="false">
      <c r="A126" s="28" t="str">
        <f aca="false">IF(Employees!A126="","",Employees!A126)</f>
        <v/>
      </c>
      <c r="B126" s="28" t="str">
        <f aca="false">IF(Employees!A126="","",Employees!B126)</f>
        <v/>
      </c>
      <c r="C126" s="32" t="str">
        <f aca="false">IF(Employees!G126="","",Employees!G126)</f>
        <v/>
      </c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34" t="str">
        <f aca="false">IF(A126="","",COUNTIF(D126:S126,"Verified")+COUNTIF(D126:S126,"Received")+COUNTIF(D126:S126,"N/A"))</f>
        <v/>
      </c>
      <c r="U126" s="34" t="str">
        <f aca="false">IF(A126="","",16-T126)</f>
        <v/>
      </c>
      <c r="V126" s="35" t="str">
        <f aca="false">IF(A126="","",T126/16)</f>
        <v/>
      </c>
      <c r="W126" s="17" t="str">
        <f aca="false">IF(A126="","",IF(AND(F126="Verified",G126="Verified",J126="Verified"),"Verified",IF(OR(F126="Pending",G126="Pending",J126="Pending",F126="",G126="",J126=""),"Pending – "&amp;(3-COUNTIF(F126,"Verified")-COUNTIF(G126,"Verified")-COUNTIF(J126,"Verified"))&amp;" doc(s)","Received – to verify")))</f>
        <v/>
      </c>
    </row>
    <row r="127" customFormat="false" ht="15" hidden="false" customHeight="true" outlineLevel="0" collapsed="false">
      <c r="A127" s="28" t="str">
        <f aca="false">IF(Employees!A127="","",Employees!A127)</f>
        <v/>
      </c>
      <c r="B127" s="28" t="str">
        <f aca="false">IF(Employees!A127="","",Employees!B127)</f>
        <v/>
      </c>
      <c r="C127" s="32" t="str">
        <f aca="false">IF(Employees!G127="","",Employees!G127)</f>
        <v/>
      </c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34" t="str">
        <f aca="false">IF(A127="","",COUNTIF(D127:S127,"Verified")+COUNTIF(D127:S127,"Received")+COUNTIF(D127:S127,"N/A"))</f>
        <v/>
      </c>
      <c r="U127" s="34" t="str">
        <f aca="false">IF(A127="","",16-T127)</f>
        <v/>
      </c>
      <c r="V127" s="35" t="str">
        <f aca="false">IF(A127="","",T127/16)</f>
        <v/>
      </c>
      <c r="W127" s="17" t="str">
        <f aca="false">IF(A127="","",IF(AND(F127="Verified",G127="Verified",J127="Verified"),"Verified",IF(OR(F127="Pending",G127="Pending",J127="Pending",F127="",G127="",J127=""),"Pending – "&amp;(3-COUNTIF(F127,"Verified")-COUNTIF(G127,"Verified")-COUNTIF(J127,"Verified"))&amp;" doc(s)","Received – to verify")))</f>
        <v/>
      </c>
    </row>
    <row r="128" customFormat="false" ht="15" hidden="false" customHeight="true" outlineLevel="0" collapsed="false">
      <c r="A128" s="28" t="str">
        <f aca="false">IF(Employees!A128="","",Employees!A128)</f>
        <v/>
      </c>
      <c r="B128" s="28" t="str">
        <f aca="false">IF(Employees!A128="","",Employees!B128)</f>
        <v/>
      </c>
      <c r="C128" s="32" t="str">
        <f aca="false">IF(Employees!G128="","",Employees!G128)</f>
        <v/>
      </c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34" t="str">
        <f aca="false">IF(A128="","",COUNTIF(D128:S128,"Verified")+COUNTIF(D128:S128,"Received")+COUNTIF(D128:S128,"N/A"))</f>
        <v/>
      </c>
      <c r="U128" s="34" t="str">
        <f aca="false">IF(A128="","",16-T128)</f>
        <v/>
      </c>
      <c r="V128" s="35" t="str">
        <f aca="false">IF(A128="","",T128/16)</f>
        <v/>
      </c>
      <c r="W128" s="17" t="str">
        <f aca="false">IF(A128="","",IF(AND(F128="Verified",G128="Verified",J128="Verified"),"Verified",IF(OR(F128="Pending",G128="Pending",J128="Pending",F128="",G128="",J128=""),"Pending – "&amp;(3-COUNTIF(F128,"Verified")-COUNTIF(G128,"Verified")-COUNTIF(J128,"Verified"))&amp;" doc(s)","Received – to verify")))</f>
        <v/>
      </c>
    </row>
    <row r="129" customFormat="false" ht="15" hidden="false" customHeight="true" outlineLevel="0" collapsed="false">
      <c r="A129" s="28" t="str">
        <f aca="false">IF(Employees!A129="","",Employees!A129)</f>
        <v/>
      </c>
      <c r="B129" s="28" t="str">
        <f aca="false">IF(Employees!A129="","",Employees!B129)</f>
        <v/>
      </c>
      <c r="C129" s="32" t="str">
        <f aca="false">IF(Employees!G129="","",Employees!G129)</f>
        <v/>
      </c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34" t="str">
        <f aca="false">IF(A129="","",COUNTIF(D129:S129,"Verified")+COUNTIF(D129:S129,"Received")+COUNTIF(D129:S129,"N/A"))</f>
        <v/>
      </c>
      <c r="U129" s="34" t="str">
        <f aca="false">IF(A129="","",16-T129)</f>
        <v/>
      </c>
      <c r="V129" s="35" t="str">
        <f aca="false">IF(A129="","",T129/16)</f>
        <v/>
      </c>
      <c r="W129" s="17" t="str">
        <f aca="false">IF(A129="","",IF(AND(F129="Verified",G129="Verified",J129="Verified"),"Verified",IF(OR(F129="Pending",G129="Pending",J129="Pending",F129="",G129="",J129=""),"Pending – "&amp;(3-COUNTIF(F129,"Verified")-COUNTIF(G129,"Verified")-COUNTIF(J129,"Verified"))&amp;" doc(s)","Received – to verify")))</f>
        <v/>
      </c>
    </row>
    <row r="130" customFormat="false" ht="15" hidden="false" customHeight="true" outlineLevel="0" collapsed="false">
      <c r="A130" s="28" t="str">
        <f aca="false">IF(Employees!A130="","",Employees!A130)</f>
        <v/>
      </c>
      <c r="B130" s="28" t="str">
        <f aca="false">IF(Employees!A130="","",Employees!B130)</f>
        <v/>
      </c>
      <c r="C130" s="32" t="str">
        <f aca="false">IF(Employees!G130="","",Employees!G130)</f>
        <v/>
      </c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34" t="str">
        <f aca="false">IF(A130="","",COUNTIF(D130:S130,"Verified")+COUNTIF(D130:S130,"Received")+COUNTIF(D130:S130,"N/A"))</f>
        <v/>
      </c>
      <c r="U130" s="34" t="str">
        <f aca="false">IF(A130="","",16-T130)</f>
        <v/>
      </c>
      <c r="V130" s="35" t="str">
        <f aca="false">IF(A130="","",T130/16)</f>
        <v/>
      </c>
      <c r="W130" s="17" t="str">
        <f aca="false">IF(A130="","",IF(AND(F130="Verified",G130="Verified",J130="Verified"),"Verified",IF(OR(F130="Pending",G130="Pending",J130="Pending",F130="",G130="",J130=""),"Pending – "&amp;(3-COUNTIF(F130,"Verified")-COUNTIF(G130,"Verified")-COUNTIF(J130,"Verified"))&amp;" doc(s)","Received – to verify")))</f>
        <v/>
      </c>
    </row>
    <row r="131" customFormat="false" ht="15" hidden="false" customHeight="true" outlineLevel="0" collapsed="false">
      <c r="A131" s="28" t="str">
        <f aca="false">IF(Employees!A131="","",Employees!A131)</f>
        <v/>
      </c>
      <c r="B131" s="28" t="str">
        <f aca="false">IF(Employees!A131="","",Employees!B131)</f>
        <v/>
      </c>
      <c r="C131" s="32" t="str">
        <f aca="false">IF(Employees!G131="","",Employees!G131)</f>
        <v/>
      </c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34" t="str">
        <f aca="false">IF(A131="","",COUNTIF(D131:S131,"Verified")+COUNTIF(D131:S131,"Received")+COUNTIF(D131:S131,"N/A"))</f>
        <v/>
      </c>
      <c r="U131" s="34" t="str">
        <f aca="false">IF(A131="","",16-T131)</f>
        <v/>
      </c>
      <c r="V131" s="35" t="str">
        <f aca="false">IF(A131="","",T131/16)</f>
        <v/>
      </c>
      <c r="W131" s="17" t="str">
        <f aca="false">IF(A131="","",IF(AND(F131="Verified",G131="Verified",J131="Verified"),"Verified",IF(OR(F131="Pending",G131="Pending",J131="Pending",F131="",G131="",J131=""),"Pending – "&amp;(3-COUNTIF(F131,"Verified")-COUNTIF(G131,"Verified")-COUNTIF(J131,"Verified"))&amp;" doc(s)","Received – to verify")))</f>
        <v/>
      </c>
    </row>
    <row r="132" customFormat="false" ht="15" hidden="false" customHeight="true" outlineLevel="0" collapsed="false">
      <c r="A132" s="28" t="str">
        <f aca="false">IF(Employees!A132="","",Employees!A132)</f>
        <v/>
      </c>
      <c r="B132" s="28" t="str">
        <f aca="false">IF(Employees!A132="","",Employees!B132)</f>
        <v/>
      </c>
      <c r="C132" s="32" t="str">
        <f aca="false">IF(Employees!G132="","",Employees!G132)</f>
        <v/>
      </c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34" t="str">
        <f aca="false">IF(A132="","",COUNTIF(D132:S132,"Verified")+COUNTIF(D132:S132,"Received")+COUNTIF(D132:S132,"N/A"))</f>
        <v/>
      </c>
      <c r="U132" s="34" t="str">
        <f aca="false">IF(A132="","",16-T132)</f>
        <v/>
      </c>
      <c r="V132" s="35" t="str">
        <f aca="false">IF(A132="","",T132/16)</f>
        <v/>
      </c>
      <c r="W132" s="17" t="str">
        <f aca="false">IF(A132="","",IF(AND(F132="Verified",G132="Verified",J132="Verified"),"Verified",IF(OR(F132="Pending",G132="Pending",J132="Pending",F132="",G132="",J132=""),"Pending – "&amp;(3-COUNTIF(F132,"Verified")-COUNTIF(G132,"Verified")-COUNTIF(J132,"Verified"))&amp;" doc(s)","Received – to verify")))</f>
        <v/>
      </c>
    </row>
    <row r="133" customFormat="false" ht="15" hidden="false" customHeight="true" outlineLevel="0" collapsed="false">
      <c r="A133" s="28" t="str">
        <f aca="false">IF(Employees!A133="","",Employees!A133)</f>
        <v/>
      </c>
      <c r="B133" s="28" t="str">
        <f aca="false">IF(Employees!A133="","",Employees!B133)</f>
        <v/>
      </c>
      <c r="C133" s="32" t="str">
        <f aca="false">IF(Employees!G133="","",Employees!G133)</f>
        <v/>
      </c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34" t="str">
        <f aca="false">IF(A133="","",COUNTIF(D133:S133,"Verified")+COUNTIF(D133:S133,"Received")+COUNTIF(D133:S133,"N/A"))</f>
        <v/>
      </c>
      <c r="U133" s="34" t="str">
        <f aca="false">IF(A133="","",16-T133)</f>
        <v/>
      </c>
      <c r="V133" s="35" t="str">
        <f aca="false">IF(A133="","",T133/16)</f>
        <v/>
      </c>
      <c r="W133" s="17" t="str">
        <f aca="false">IF(A133="","",IF(AND(F133="Verified",G133="Verified",J133="Verified"),"Verified",IF(OR(F133="Pending",G133="Pending",J133="Pending",F133="",G133="",J133=""),"Pending – "&amp;(3-COUNTIF(F133,"Verified")-COUNTIF(G133,"Verified")-COUNTIF(J133,"Verified"))&amp;" doc(s)","Received – to verify")))</f>
        <v/>
      </c>
    </row>
    <row r="134" customFormat="false" ht="15" hidden="false" customHeight="true" outlineLevel="0" collapsed="false">
      <c r="A134" s="28" t="str">
        <f aca="false">IF(Employees!A134="","",Employees!A134)</f>
        <v/>
      </c>
      <c r="B134" s="28" t="str">
        <f aca="false">IF(Employees!A134="","",Employees!B134)</f>
        <v/>
      </c>
      <c r="C134" s="32" t="str">
        <f aca="false">IF(Employees!G134="","",Employees!G134)</f>
        <v/>
      </c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34" t="str">
        <f aca="false">IF(A134="","",COUNTIF(D134:S134,"Verified")+COUNTIF(D134:S134,"Received")+COUNTIF(D134:S134,"N/A"))</f>
        <v/>
      </c>
      <c r="U134" s="34" t="str">
        <f aca="false">IF(A134="","",16-T134)</f>
        <v/>
      </c>
      <c r="V134" s="35" t="str">
        <f aca="false">IF(A134="","",T134/16)</f>
        <v/>
      </c>
      <c r="W134" s="17" t="str">
        <f aca="false">IF(A134="","",IF(AND(F134="Verified",G134="Verified",J134="Verified"),"Verified",IF(OR(F134="Pending",G134="Pending",J134="Pending",F134="",G134="",J134=""),"Pending – "&amp;(3-COUNTIF(F134,"Verified")-COUNTIF(G134,"Verified")-COUNTIF(J134,"Verified"))&amp;" doc(s)","Received – to verify")))</f>
        <v/>
      </c>
    </row>
    <row r="135" customFormat="false" ht="15" hidden="false" customHeight="true" outlineLevel="0" collapsed="false">
      <c r="A135" s="28" t="str">
        <f aca="false">IF(Employees!A135="","",Employees!A135)</f>
        <v/>
      </c>
      <c r="B135" s="28" t="str">
        <f aca="false">IF(Employees!A135="","",Employees!B135)</f>
        <v/>
      </c>
      <c r="C135" s="32" t="str">
        <f aca="false">IF(Employees!G135="","",Employees!G135)</f>
        <v/>
      </c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34" t="str">
        <f aca="false">IF(A135="","",COUNTIF(D135:S135,"Verified")+COUNTIF(D135:S135,"Received")+COUNTIF(D135:S135,"N/A"))</f>
        <v/>
      </c>
      <c r="U135" s="34" t="str">
        <f aca="false">IF(A135="","",16-T135)</f>
        <v/>
      </c>
      <c r="V135" s="35" t="str">
        <f aca="false">IF(A135="","",T135/16)</f>
        <v/>
      </c>
      <c r="W135" s="17" t="str">
        <f aca="false">IF(A135="","",IF(AND(F135="Verified",G135="Verified",J135="Verified"),"Verified",IF(OR(F135="Pending",G135="Pending",J135="Pending",F135="",G135="",J135=""),"Pending – "&amp;(3-COUNTIF(F135,"Verified")-COUNTIF(G135,"Verified")-COUNTIF(J135,"Verified"))&amp;" doc(s)","Received – to verify")))</f>
        <v/>
      </c>
    </row>
    <row r="136" customFormat="false" ht="15" hidden="false" customHeight="true" outlineLevel="0" collapsed="false">
      <c r="A136" s="28" t="str">
        <f aca="false">IF(Employees!A136="","",Employees!A136)</f>
        <v/>
      </c>
      <c r="B136" s="28" t="str">
        <f aca="false">IF(Employees!A136="","",Employees!B136)</f>
        <v/>
      </c>
      <c r="C136" s="32" t="str">
        <f aca="false">IF(Employees!G136="","",Employees!G136)</f>
        <v/>
      </c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34" t="str">
        <f aca="false">IF(A136="","",COUNTIF(D136:S136,"Verified")+COUNTIF(D136:S136,"Received")+COUNTIF(D136:S136,"N/A"))</f>
        <v/>
      </c>
      <c r="U136" s="34" t="str">
        <f aca="false">IF(A136="","",16-T136)</f>
        <v/>
      </c>
      <c r="V136" s="35" t="str">
        <f aca="false">IF(A136="","",T136/16)</f>
        <v/>
      </c>
      <c r="W136" s="17" t="str">
        <f aca="false">IF(A136="","",IF(AND(F136="Verified",G136="Verified",J136="Verified"),"Verified",IF(OR(F136="Pending",G136="Pending",J136="Pending",F136="",G136="",J136=""),"Pending – "&amp;(3-COUNTIF(F136,"Verified")-COUNTIF(G136,"Verified")-COUNTIF(J136,"Verified"))&amp;" doc(s)","Received – to verify")))</f>
        <v/>
      </c>
    </row>
    <row r="137" customFormat="false" ht="15" hidden="false" customHeight="true" outlineLevel="0" collapsed="false">
      <c r="A137" s="28" t="str">
        <f aca="false">IF(Employees!A137="","",Employees!A137)</f>
        <v/>
      </c>
      <c r="B137" s="28" t="str">
        <f aca="false">IF(Employees!A137="","",Employees!B137)</f>
        <v/>
      </c>
      <c r="C137" s="32" t="str">
        <f aca="false">IF(Employees!G137="","",Employees!G137)</f>
        <v/>
      </c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34" t="str">
        <f aca="false">IF(A137="","",COUNTIF(D137:S137,"Verified")+COUNTIF(D137:S137,"Received")+COUNTIF(D137:S137,"N/A"))</f>
        <v/>
      </c>
      <c r="U137" s="34" t="str">
        <f aca="false">IF(A137="","",16-T137)</f>
        <v/>
      </c>
      <c r="V137" s="35" t="str">
        <f aca="false">IF(A137="","",T137/16)</f>
        <v/>
      </c>
      <c r="W137" s="17" t="str">
        <f aca="false">IF(A137="","",IF(AND(F137="Verified",G137="Verified",J137="Verified"),"Verified",IF(OR(F137="Pending",G137="Pending",J137="Pending",F137="",G137="",J137=""),"Pending – "&amp;(3-COUNTIF(F137,"Verified")-COUNTIF(G137,"Verified")-COUNTIF(J137,"Verified"))&amp;" doc(s)","Received – to verify")))</f>
        <v/>
      </c>
    </row>
    <row r="138" customFormat="false" ht="15" hidden="false" customHeight="true" outlineLevel="0" collapsed="false">
      <c r="A138" s="28" t="str">
        <f aca="false">IF(Employees!A138="","",Employees!A138)</f>
        <v/>
      </c>
      <c r="B138" s="28" t="str">
        <f aca="false">IF(Employees!A138="","",Employees!B138)</f>
        <v/>
      </c>
      <c r="C138" s="32" t="str">
        <f aca="false">IF(Employees!G138="","",Employees!G138)</f>
        <v/>
      </c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34" t="str">
        <f aca="false">IF(A138="","",COUNTIF(D138:S138,"Verified")+COUNTIF(D138:S138,"Received")+COUNTIF(D138:S138,"N/A"))</f>
        <v/>
      </c>
      <c r="U138" s="34" t="str">
        <f aca="false">IF(A138="","",16-T138)</f>
        <v/>
      </c>
      <c r="V138" s="35" t="str">
        <f aca="false">IF(A138="","",T138/16)</f>
        <v/>
      </c>
      <c r="W138" s="17" t="str">
        <f aca="false">IF(A138="","",IF(AND(F138="Verified",G138="Verified",J138="Verified"),"Verified",IF(OR(F138="Pending",G138="Pending",J138="Pending",F138="",G138="",J138=""),"Pending – "&amp;(3-COUNTIF(F138,"Verified")-COUNTIF(G138,"Verified")-COUNTIF(J138,"Verified"))&amp;" doc(s)","Received – to verify")))</f>
        <v/>
      </c>
    </row>
    <row r="139" customFormat="false" ht="15" hidden="false" customHeight="true" outlineLevel="0" collapsed="false">
      <c r="A139" s="28" t="str">
        <f aca="false">IF(Employees!A139="","",Employees!A139)</f>
        <v/>
      </c>
      <c r="B139" s="28" t="str">
        <f aca="false">IF(Employees!A139="","",Employees!B139)</f>
        <v/>
      </c>
      <c r="C139" s="32" t="str">
        <f aca="false">IF(Employees!G139="","",Employees!G139)</f>
        <v/>
      </c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34" t="str">
        <f aca="false">IF(A139="","",COUNTIF(D139:S139,"Verified")+COUNTIF(D139:S139,"Received")+COUNTIF(D139:S139,"N/A"))</f>
        <v/>
      </c>
      <c r="U139" s="34" t="str">
        <f aca="false">IF(A139="","",16-T139)</f>
        <v/>
      </c>
      <c r="V139" s="35" t="str">
        <f aca="false">IF(A139="","",T139/16)</f>
        <v/>
      </c>
      <c r="W139" s="17" t="str">
        <f aca="false">IF(A139="","",IF(AND(F139="Verified",G139="Verified",J139="Verified"),"Verified",IF(OR(F139="Pending",G139="Pending",J139="Pending",F139="",G139="",J139=""),"Pending – "&amp;(3-COUNTIF(F139,"Verified")-COUNTIF(G139,"Verified")-COUNTIF(J139,"Verified"))&amp;" doc(s)","Received – to verify")))</f>
        <v/>
      </c>
    </row>
    <row r="140" customFormat="false" ht="15" hidden="false" customHeight="true" outlineLevel="0" collapsed="false">
      <c r="A140" s="28" t="str">
        <f aca="false">IF(Employees!A140="","",Employees!A140)</f>
        <v/>
      </c>
      <c r="B140" s="28" t="str">
        <f aca="false">IF(Employees!A140="","",Employees!B140)</f>
        <v/>
      </c>
      <c r="C140" s="32" t="str">
        <f aca="false">IF(Employees!G140="","",Employees!G140)</f>
        <v/>
      </c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34" t="str">
        <f aca="false">IF(A140="","",COUNTIF(D140:S140,"Verified")+COUNTIF(D140:S140,"Received")+COUNTIF(D140:S140,"N/A"))</f>
        <v/>
      </c>
      <c r="U140" s="34" t="str">
        <f aca="false">IF(A140="","",16-T140)</f>
        <v/>
      </c>
      <c r="V140" s="35" t="str">
        <f aca="false">IF(A140="","",T140/16)</f>
        <v/>
      </c>
      <c r="W140" s="17" t="str">
        <f aca="false">IF(A140="","",IF(AND(F140="Verified",G140="Verified",J140="Verified"),"Verified",IF(OR(F140="Pending",G140="Pending",J140="Pending",F140="",G140="",J140=""),"Pending – "&amp;(3-COUNTIF(F140,"Verified")-COUNTIF(G140,"Verified")-COUNTIF(J140,"Verified"))&amp;" doc(s)","Received – to verify")))</f>
        <v/>
      </c>
    </row>
    <row r="141" customFormat="false" ht="15" hidden="false" customHeight="true" outlineLevel="0" collapsed="false">
      <c r="A141" s="28" t="str">
        <f aca="false">IF(Employees!A141="","",Employees!A141)</f>
        <v/>
      </c>
      <c r="B141" s="28" t="str">
        <f aca="false">IF(Employees!A141="","",Employees!B141)</f>
        <v/>
      </c>
      <c r="C141" s="32" t="str">
        <f aca="false">IF(Employees!G141="","",Employees!G141)</f>
        <v/>
      </c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34" t="str">
        <f aca="false">IF(A141="","",COUNTIF(D141:S141,"Verified")+COUNTIF(D141:S141,"Received")+COUNTIF(D141:S141,"N/A"))</f>
        <v/>
      </c>
      <c r="U141" s="34" t="str">
        <f aca="false">IF(A141="","",16-T141)</f>
        <v/>
      </c>
      <c r="V141" s="35" t="str">
        <f aca="false">IF(A141="","",T141/16)</f>
        <v/>
      </c>
      <c r="W141" s="17" t="str">
        <f aca="false">IF(A141="","",IF(AND(F141="Verified",G141="Verified",J141="Verified"),"Verified",IF(OR(F141="Pending",G141="Pending",J141="Pending",F141="",G141="",J141=""),"Pending – "&amp;(3-COUNTIF(F141,"Verified")-COUNTIF(G141,"Verified")-COUNTIF(J141,"Verified"))&amp;" doc(s)","Received – to verify")))</f>
        <v/>
      </c>
    </row>
    <row r="142" customFormat="false" ht="15" hidden="false" customHeight="true" outlineLevel="0" collapsed="false">
      <c r="A142" s="28" t="str">
        <f aca="false">IF(Employees!A142="","",Employees!A142)</f>
        <v/>
      </c>
      <c r="B142" s="28" t="str">
        <f aca="false">IF(Employees!A142="","",Employees!B142)</f>
        <v/>
      </c>
      <c r="C142" s="32" t="str">
        <f aca="false">IF(Employees!G142="","",Employees!G142)</f>
        <v/>
      </c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34" t="str">
        <f aca="false">IF(A142="","",COUNTIF(D142:S142,"Verified")+COUNTIF(D142:S142,"Received")+COUNTIF(D142:S142,"N/A"))</f>
        <v/>
      </c>
      <c r="U142" s="34" t="str">
        <f aca="false">IF(A142="","",16-T142)</f>
        <v/>
      </c>
      <c r="V142" s="35" t="str">
        <f aca="false">IF(A142="","",T142/16)</f>
        <v/>
      </c>
      <c r="W142" s="17" t="str">
        <f aca="false">IF(A142="","",IF(AND(F142="Verified",G142="Verified",J142="Verified"),"Verified",IF(OR(F142="Pending",G142="Pending",J142="Pending",F142="",G142="",J142=""),"Pending – "&amp;(3-COUNTIF(F142,"Verified")-COUNTIF(G142,"Verified")-COUNTIF(J142,"Verified"))&amp;" doc(s)","Received – to verify")))</f>
        <v/>
      </c>
    </row>
    <row r="143" customFormat="false" ht="15" hidden="false" customHeight="true" outlineLevel="0" collapsed="false">
      <c r="A143" s="28" t="str">
        <f aca="false">IF(Employees!A143="","",Employees!A143)</f>
        <v/>
      </c>
      <c r="B143" s="28" t="str">
        <f aca="false">IF(Employees!A143="","",Employees!B143)</f>
        <v/>
      </c>
      <c r="C143" s="32" t="str">
        <f aca="false">IF(Employees!G143="","",Employees!G143)</f>
        <v/>
      </c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34" t="str">
        <f aca="false">IF(A143="","",COUNTIF(D143:S143,"Verified")+COUNTIF(D143:S143,"Received")+COUNTIF(D143:S143,"N/A"))</f>
        <v/>
      </c>
      <c r="U143" s="34" t="str">
        <f aca="false">IF(A143="","",16-T143)</f>
        <v/>
      </c>
      <c r="V143" s="35" t="str">
        <f aca="false">IF(A143="","",T143/16)</f>
        <v/>
      </c>
      <c r="W143" s="17" t="str">
        <f aca="false">IF(A143="","",IF(AND(F143="Verified",G143="Verified",J143="Verified"),"Verified",IF(OR(F143="Pending",G143="Pending",J143="Pending",F143="",G143="",J143=""),"Pending – "&amp;(3-COUNTIF(F143,"Verified")-COUNTIF(G143,"Verified")-COUNTIF(J143,"Verified"))&amp;" doc(s)","Received – to verify")))</f>
        <v/>
      </c>
    </row>
    <row r="144" customFormat="false" ht="15" hidden="false" customHeight="true" outlineLevel="0" collapsed="false">
      <c r="A144" s="28" t="str">
        <f aca="false">IF(Employees!A144="","",Employees!A144)</f>
        <v/>
      </c>
      <c r="B144" s="28" t="str">
        <f aca="false">IF(Employees!A144="","",Employees!B144)</f>
        <v/>
      </c>
      <c r="C144" s="32" t="str">
        <f aca="false">IF(Employees!G144="","",Employees!G144)</f>
        <v/>
      </c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34" t="str">
        <f aca="false">IF(A144="","",COUNTIF(D144:S144,"Verified")+COUNTIF(D144:S144,"Received")+COUNTIF(D144:S144,"N/A"))</f>
        <v/>
      </c>
      <c r="U144" s="34" t="str">
        <f aca="false">IF(A144="","",16-T144)</f>
        <v/>
      </c>
      <c r="V144" s="35" t="str">
        <f aca="false">IF(A144="","",T144/16)</f>
        <v/>
      </c>
      <c r="W144" s="17" t="str">
        <f aca="false">IF(A144="","",IF(AND(F144="Verified",G144="Verified",J144="Verified"),"Verified",IF(OR(F144="Pending",G144="Pending",J144="Pending",F144="",G144="",J144=""),"Pending – "&amp;(3-COUNTIF(F144,"Verified")-COUNTIF(G144,"Verified")-COUNTIF(J144,"Verified"))&amp;" doc(s)","Received – to verify")))</f>
        <v/>
      </c>
    </row>
    <row r="145" customFormat="false" ht="15" hidden="false" customHeight="true" outlineLevel="0" collapsed="false">
      <c r="A145" s="28" t="str">
        <f aca="false">IF(Employees!A145="","",Employees!A145)</f>
        <v/>
      </c>
      <c r="B145" s="28" t="str">
        <f aca="false">IF(Employees!A145="","",Employees!B145)</f>
        <v/>
      </c>
      <c r="C145" s="32" t="str">
        <f aca="false">IF(Employees!G145="","",Employees!G145)</f>
        <v/>
      </c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34" t="str">
        <f aca="false">IF(A145="","",COUNTIF(D145:S145,"Verified")+COUNTIF(D145:S145,"Received")+COUNTIF(D145:S145,"N/A"))</f>
        <v/>
      </c>
      <c r="U145" s="34" t="str">
        <f aca="false">IF(A145="","",16-T145)</f>
        <v/>
      </c>
      <c r="V145" s="35" t="str">
        <f aca="false">IF(A145="","",T145/16)</f>
        <v/>
      </c>
      <c r="W145" s="17" t="str">
        <f aca="false">IF(A145="","",IF(AND(F145="Verified",G145="Verified",J145="Verified"),"Verified",IF(OR(F145="Pending",G145="Pending",J145="Pending",F145="",G145="",J145=""),"Pending – "&amp;(3-COUNTIF(F145,"Verified")-COUNTIF(G145,"Verified")-COUNTIF(J145,"Verified"))&amp;" doc(s)","Received – to verify")))</f>
        <v/>
      </c>
    </row>
    <row r="146" customFormat="false" ht="15" hidden="false" customHeight="true" outlineLevel="0" collapsed="false">
      <c r="A146" s="28" t="str">
        <f aca="false">IF(Employees!A146="","",Employees!A146)</f>
        <v/>
      </c>
      <c r="B146" s="28" t="str">
        <f aca="false">IF(Employees!A146="","",Employees!B146)</f>
        <v/>
      </c>
      <c r="C146" s="32" t="str">
        <f aca="false">IF(Employees!G146="","",Employees!G146)</f>
        <v/>
      </c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34" t="str">
        <f aca="false">IF(A146="","",COUNTIF(D146:S146,"Verified")+COUNTIF(D146:S146,"Received")+COUNTIF(D146:S146,"N/A"))</f>
        <v/>
      </c>
      <c r="U146" s="34" t="str">
        <f aca="false">IF(A146="","",16-T146)</f>
        <v/>
      </c>
      <c r="V146" s="35" t="str">
        <f aca="false">IF(A146="","",T146/16)</f>
        <v/>
      </c>
      <c r="W146" s="17" t="str">
        <f aca="false">IF(A146="","",IF(AND(F146="Verified",G146="Verified",J146="Verified"),"Verified",IF(OR(F146="Pending",G146="Pending",J146="Pending",F146="",G146="",J146=""),"Pending – "&amp;(3-COUNTIF(F146,"Verified")-COUNTIF(G146,"Verified")-COUNTIF(J146,"Verified"))&amp;" doc(s)","Received – to verify")))</f>
        <v/>
      </c>
    </row>
    <row r="147" customFormat="false" ht="15" hidden="false" customHeight="true" outlineLevel="0" collapsed="false">
      <c r="A147" s="28" t="str">
        <f aca="false">IF(Employees!A147="","",Employees!A147)</f>
        <v/>
      </c>
      <c r="B147" s="28" t="str">
        <f aca="false">IF(Employees!A147="","",Employees!B147)</f>
        <v/>
      </c>
      <c r="C147" s="32" t="str">
        <f aca="false">IF(Employees!G147="","",Employees!G147)</f>
        <v/>
      </c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34" t="str">
        <f aca="false">IF(A147="","",COUNTIF(D147:S147,"Verified")+COUNTIF(D147:S147,"Received")+COUNTIF(D147:S147,"N/A"))</f>
        <v/>
      </c>
      <c r="U147" s="34" t="str">
        <f aca="false">IF(A147="","",16-T147)</f>
        <v/>
      </c>
      <c r="V147" s="35" t="str">
        <f aca="false">IF(A147="","",T147/16)</f>
        <v/>
      </c>
      <c r="W147" s="17" t="str">
        <f aca="false">IF(A147="","",IF(AND(F147="Verified",G147="Verified",J147="Verified"),"Verified",IF(OR(F147="Pending",G147="Pending",J147="Pending",F147="",G147="",J147=""),"Pending – "&amp;(3-COUNTIF(F147,"Verified")-COUNTIF(G147,"Verified")-COUNTIF(J147,"Verified"))&amp;" doc(s)","Received – to verify")))</f>
        <v/>
      </c>
    </row>
    <row r="148" customFormat="false" ht="15" hidden="false" customHeight="true" outlineLevel="0" collapsed="false">
      <c r="A148" s="28" t="str">
        <f aca="false">IF(Employees!A148="","",Employees!A148)</f>
        <v/>
      </c>
      <c r="B148" s="28" t="str">
        <f aca="false">IF(Employees!A148="","",Employees!B148)</f>
        <v/>
      </c>
      <c r="C148" s="32" t="str">
        <f aca="false">IF(Employees!G148="","",Employees!G148)</f>
        <v/>
      </c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34" t="str">
        <f aca="false">IF(A148="","",COUNTIF(D148:S148,"Verified")+COUNTIF(D148:S148,"Received")+COUNTIF(D148:S148,"N/A"))</f>
        <v/>
      </c>
      <c r="U148" s="34" t="str">
        <f aca="false">IF(A148="","",16-T148)</f>
        <v/>
      </c>
      <c r="V148" s="35" t="str">
        <f aca="false">IF(A148="","",T148/16)</f>
        <v/>
      </c>
      <c r="W148" s="17" t="str">
        <f aca="false">IF(A148="","",IF(AND(F148="Verified",G148="Verified",J148="Verified"),"Verified",IF(OR(F148="Pending",G148="Pending",J148="Pending",F148="",G148="",J148=""),"Pending – "&amp;(3-COUNTIF(F148,"Verified")-COUNTIF(G148,"Verified")-COUNTIF(J148,"Verified"))&amp;" doc(s)","Received – to verify")))</f>
        <v/>
      </c>
    </row>
    <row r="149" customFormat="false" ht="15" hidden="false" customHeight="true" outlineLevel="0" collapsed="false">
      <c r="A149" s="28" t="str">
        <f aca="false">IF(Employees!A149="","",Employees!A149)</f>
        <v/>
      </c>
      <c r="B149" s="28" t="str">
        <f aca="false">IF(Employees!A149="","",Employees!B149)</f>
        <v/>
      </c>
      <c r="C149" s="32" t="str">
        <f aca="false">IF(Employees!G149="","",Employees!G149)</f>
        <v/>
      </c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34" t="str">
        <f aca="false">IF(A149="","",COUNTIF(D149:S149,"Verified")+COUNTIF(D149:S149,"Received")+COUNTIF(D149:S149,"N/A"))</f>
        <v/>
      </c>
      <c r="U149" s="34" t="str">
        <f aca="false">IF(A149="","",16-T149)</f>
        <v/>
      </c>
      <c r="V149" s="35" t="str">
        <f aca="false">IF(A149="","",T149/16)</f>
        <v/>
      </c>
      <c r="W149" s="17" t="str">
        <f aca="false">IF(A149="","",IF(AND(F149="Verified",G149="Verified",J149="Verified"),"Verified",IF(OR(F149="Pending",G149="Pending",J149="Pending",F149="",G149="",J149=""),"Pending – "&amp;(3-COUNTIF(F149,"Verified")-COUNTIF(G149,"Verified")-COUNTIF(J149,"Verified"))&amp;" doc(s)","Received – to verify")))</f>
        <v/>
      </c>
    </row>
    <row r="150" customFormat="false" ht="15" hidden="false" customHeight="true" outlineLevel="0" collapsed="false">
      <c r="A150" s="28" t="str">
        <f aca="false">IF(Employees!A150="","",Employees!A150)</f>
        <v/>
      </c>
      <c r="B150" s="28" t="str">
        <f aca="false">IF(Employees!A150="","",Employees!B150)</f>
        <v/>
      </c>
      <c r="C150" s="32" t="str">
        <f aca="false">IF(Employees!G150="","",Employees!G150)</f>
        <v/>
      </c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34" t="str">
        <f aca="false">IF(A150="","",COUNTIF(D150:S150,"Verified")+COUNTIF(D150:S150,"Received")+COUNTIF(D150:S150,"N/A"))</f>
        <v/>
      </c>
      <c r="U150" s="34" t="str">
        <f aca="false">IF(A150="","",16-T150)</f>
        <v/>
      </c>
      <c r="V150" s="35" t="str">
        <f aca="false">IF(A150="","",T150/16)</f>
        <v/>
      </c>
      <c r="W150" s="17" t="str">
        <f aca="false">IF(A150="","",IF(AND(F150="Verified",G150="Verified",J150="Verified"),"Verified",IF(OR(F150="Pending",G150="Pending",J150="Pending",F150="",G150="",J150=""),"Pending – "&amp;(3-COUNTIF(F150,"Verified")-COUNTIF(G150,"Verified")-COUNTIF(J150,"Verified"))&amp;" doc(s)","Received – to verify")))</f>
        <v/>
      </c>
    </row>
    <row r="151" customFormat="false" ht="15" hidden="false" customHeight="true" outlineLevel="0" collapsed="false">
      <c r="A151" s="28" t="str">
        <f aca="false">IF(Employees!A151="","",Employees!A151)</f>
        <v/>
      </c>
      <c r="B151" s="28" t="str">
        <f aca="false">IF(Employees!A151="","",Employees!B151)</f>
        <v/>
      </c>
      <c r="C151" s="32" t="str">
        <f aca="false">IF(Employees!G151="","",Employees!G151)</f>
        <v/>
      </c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34" t="str">
        <f aca="false">IF(A151="","",COUNTIF(D151:S151,"Verified")+COUNTIF(D151:S151,"Received")+COUNTIF(D151:S151,"N/A"))</f>
        <v/>
      </c>
      <c r="U151" s="34" t="str">
        <f aca="false">IF(A151="","",16-T151)</f>
        <v/>
      </c>
      <c r="V151" s="35" t="str">
        <f aca="false">IF(A151="","",T151/16)</f>
        <v/>
      </c>
      <c r="W151" s="17" t="str">
        <f aca="false">IF(A151="","",IF(AND(F151="Verified",G151="Verified",J151="Verified"),"Verified",IF(OR(F151="Pending",G151="Pending",J151="Pending",F151="",G151="",J151=""),"Pending – "&amp;(3-COUNTIF(F151,"Verified")-COUNTIF(G151,"Verified")-COUNTIF(J151,"Verified"))&amp;" doc(s)","Received – to verify")))</f>
        <v/>
      </c>
    </row>
    <row r="152" customFormat="false" ht="15" hidden="false" customHeight="true" outlineLevel="0" collapsed="false">
      <c r="A152" s="28" t="str">
        <f aca="false">IF(Employees!A152="","",Employees!A152)</f>
        <v/>
      </c>
      <c r="B152" s="28" t="str">
        <f aca="false">IF(Employees!A152="","",Employees!B152)</f>
        <v/>
      </c>
      <c r="C152" s="32" t="str">
        <f aca="false">IF(Employees!G152="","",Employees!G152)</f>
        <v/>
      </c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34" t="str">
        <f aca="false">IF(A152="","",COUNTIF(D152:S152,"Verified")+COUNTIF(D152:S152,"Received")+COUNTIF(D152:S152,"N/A"))</f>
        <v/>
      </c>
      <c r="U152" s="34" t="str">
        <f aca="false">IF(A152="","",16-T152)</f>
        <v/>
      </c>
      <c r="V152" s="35" t="str">
        <f aca="false">IF(A152="","",T152/16)</f>
        <v/>
      </c>
      <c r="W152" s="17" t="str">
        <f aca="false">IF(A152="","",IF(AND(F152="Verified",G152="Verified",J152="Verified"),"Verified",IF(OR(F152="Pending",G152="Pending",J152="Pending",F152="",G152="",J152=""),"Pending – "&amp;(3-COUNTIF(F152,"Verified")-COUNTIF(G152,"Verified")-COUNTIF(J152,"Verified"))&amp;" doc(s)","Received – to verify")))</f>
        <v/>
      </c>
    </row>
    <row r="153" customFormat="false" ht="15" hidden="false" customHeight="true" outlineLevel="0" collapsed="false">
      <c r="A153" s="28" t="str">
        <f aca="false">IF(Employees!A153="","",Employees!A153)</f>
        <v/>
      </c>
      <c r="B153" s="28" t="str">
        <f aca="false">IF(Employees!A153="","",Employees!B153)</f>
        <v/>
      </c>
      <c r="C153" s="32" t="str">
        <f aca="false">IF(Employees!G153="","",Employees!G153)</f>
        <v/>
      </c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34" t="str">
        <f aca="false">IF(A153="","",COUNTIF(D153:S153,"Verified")+COUNTIF(D153:S153,"Received")+COUNTIF(D153:S153,"N/A"))</f>
        <v/>
      </c>
      <c r="U153" s="34" t="str">
        <f aca="false">IF(A153="","",16-T153)</f>
        <v/>
      </c>
      <c r="V153" s="35" t="str">
        <f aca="false">IF(A153="","",T153/16)</f>
        <v/>
      </c>
      <c r="W153" s="17" t="str">
        <f aca="false">IF(A153="","",IF(AND(F153="Verified",G153="Verified",J153="Verified"),"Verified",IF(OR(F153="Pending",G153="Pending",J153="Pending",F153="",G153="",J153=""),"Pending – "&amp;(3-COUNTIF(F153,"Verified")-COUNTIF(G153,"Verified")-COUNTIF(J153,"Verified"))&amp;" doc(s)","Received – to verify")))</f>
        <v/>
      </c>
    </row>
    <row r="154" customFormat="false" ht="15" hidden="false" customHeight="true" outlineLevel="0" collapsed="false">
      <c r="A154" s="28" t="str">
        <f aca="false">IF(Employees!A154="","",Employees!A154)</f>
        <v/>
      </c>
      <c r="B154" s="28" t="str">
        <f aca="false">IF(Employees!A154="","",Employees!B154)</f>
        <v/>
      </c>
      <c r="C154" s="32" t="str">
        <f aca="false">IF(Employees!G154="","",Employees!G154)</f>
        <v/>
      </c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34" t="str">
        <f aca="false">IF(A154="","",COUNTIF(D154:S154,"Verified")+COUNTIF(D154:S154,"Received")+COUNTIF(D154:S154,"N/A"))</f>
        <v/>
      </c>
      <c r="U154" s="34" t="str">
        <f aca="false">IF(A154="","",16-T154)</f>
        <v/>
      </c>
      <c r="V154" s="35" t="str">
        <f aca="false">IF(A154="","",T154/16)</f>
        <v/>
      </c>
      <c r="W154" s="17" t="str">
        <f aca="false">IF(A154="","",IF(AND(F154="Verified",G154="Verified",J154="Verified"),"Verified",IF(OR(F154="Pending",G154="Pending",J154="Pending",F154="",G154="",J154=""),"Pending – "&amp;(3-COUNTIF(F154,"Verified")-COUNTIF(G154,"Verified")-COUNTIF(J154,"Verified"))&amp;" doc(s)","Received – to verify")))</f>
        <v/>
      </c>
    </row>
    <row r="155" customFormat="false" ht="15" hidden="false" customHeight="true" outlineLevel="0" collapsed="false">
      <c r="A155" s="28" t="str">
        <f aca="false">IF(Employees!A155="","",Employees!A155)</f>
        <v/>
      </c>
      <c r="B155" s="28" t="str">
        <f aca="false">IF(Employees!A155="","",Employees!B155)</f>
        <v/>
      </c>
      <c r="C155" s="32" t="str">
        <f aca="false">IF(Employees!G155="","",Employees!G155)</f>
        <v/>
      </c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34" t="str">
        <f aca="false">IF(A155="","",COUNTIF(D155:S155,"Verified")+COUNTIF(D155:S155,"Received")+COUNTIF(D155:S155,"N/A"))</f>
        <v/>
      </c>
      <c r="U155" s="34" t="str">
        <f aca="false">IF(A155="","",16-T155)</f>
        <v/>
      </c>
      <c r="V155" s="35" t="str">
        <f aca="false">IF(A155="","",T155/16)</f>
        <v/>
      </c>
      <c r="W155" s="17" t="str">
        <f aca="false">IF(A155="","",IF(AND(F155="Verified",G155="Verified",J155="Verified"),"Verified",IF(OR(F155="Pending",G155="Pending",J155="Pending",F155="",G155="",J155=""),"Pending – "&amp;(3-COUNTIF(F155,"Verified")-COUNTIF(G155,"Verified")-COUNTIF(J155,"Verified"))&amp;" doc(s)","Received – to verify")))</f>
        <v/>
      </c>
    </row>
    <row r="156" customFormat="false" ht="15" hidden="false" customHeight="true" outlineLevel="0" collapsed="false">
      <c r="A156" s="28" t="str">
        <f aca="false">IF(Employees!A156="","",Employees!A156)</f>
        <v/>
      </c>
      <c r="B156" s="28" t="str">
        <f aca="false">IF(Employees!A156="","",Employees!B156)</f>
        <v/>
      </c>
      <c r="C156" s="32" t="str">
        <f aca="false">IF(Employees!G156="","",Employees!G156)</f>
        <v/>
      </c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34" t="str">
        <f aca="false">IF(A156="","",COUNTIF(D156:S156,"Verified")+COUNTIF(D156:S156,"Received")+COUNTIF(D156:S156,"N/A"))</f>
        <v/>
      </c>
      <c r="U156" s="34" t="str">
        <f aca="false">IF(A156="","",16-T156)</f>
        <v/>
      </c>
      <c r="V156" s="35" t="str">
        <f aca="false">IF(A156="","",T156/16)</f>
        <v/>
      </c>
      <c r="W156" s="17" t="str">
        <f aca="false">IF(A156="","",IF(AND(F156="Verified",G156="Verified",J156="Verified"),"Verified",IF(OR(F156="Pending",G156="Pending",J156="Pending",F156="",G156="",J156=""),"Pending – "&amp;(3-COUNTIF(F156,"Verified")-COUNTIF(G156,"Verified")-COUNTIF(J156,"Verified"))&amp;" doc(s)","Received – to verify")))</f>
        <v/>
      </c>
    </row>
    <row r="157" customFormat="false" ht="15" hidden="false" customHeight="true" outlineLevel="0" collapsed="false">
      <c r="A157" s="28" t="str">
        <f aca="false">IF(Employees!A157="","",Employees!A157)</f>
        <v/>
      </c>
      <c r="B157" s="28" t="str">
        <f aca="false">IF(Employees!A157="","",Employees!B157)</f>
        <v/>
      </c>
      <c r="C157" s="32" t="str">
        <f aca="false">IF(Employees!G157="","",Employees!G157)</f>
        <v/>
      </c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34" t="str">
        <f aca="false">IF(A157="","",COUNTIF(D157:S157,"Verified")+COUNTIF(D157:S157,"Received")+COUNTIF(D157:S157,"N/A"))</f>
        <v/>
      </c>
      <c r="U157" s="34" t="str">
        <f aca="false">IF(A157="","",16-T157)</f>
        <v/>
      </c>
      <c r="V157" s="35" t="str">
        <f aca="false">IF(A157="","",T157/16)</f>
        <v/>
      </c>
      <c r="W157" s="17" t="str">
        <f aca="false">IF(A157="","",IF(AND(F157="Verified",G157="Verified",J157="Verified"),"Verified",IF(OR(F157="Pending",G157="Pending",J157="Pending",F157="",G157="",J157=""),"Pending – "&amp;(3-COUNTIF(F157,"Verified")-COUNTIF(G157,"Verified")-COUNTIF(J157,"Verified"))&amp;" doc(s)","Received – to verify")))</f>
        <v/>
      </c>
    </row>
    <row r="158" customFormat="false" ht="15" hidden="false" customHeight="true" outlineLevel="0" collapsed="false">
      <c r="A158" s="28" t="str">
        <f aca="false">IF(Employees!A158="","",Employees!A158)</f>
        <v/>
      </c>
      <c r="B158" s="28" t="str">
        <f aca="false">IF(Employees!A158="","",Employees!B158)</f>
        <v/>
      </c>
      <c r="C158" s="32" t="str">
        <f aca="false">IF(Employees!G158="","",Employees!G158)</f>
        <v/>
      </c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34" t="str">
        <f aca="false">IF(A158="","",COUNTIF(D158:S158,"Verified")+COUNTIF(D158:S158,"Received")+COUNTIF(D158:S158,"N/A"))</f>
        <v/>
      </c>
      <c r="U158" s="34" t="str">
        <f aca="false">IF(A158="","",16-T158)</f>
        <v/>
      </c>
      <c r="V158" s="35" t="str">
        <f aca="false">IF(A158="","",T158/16)</f>
        <v/>
      </c>
      <c r="W158" s="17" t="str">
        <f aca="false">IF(A158="","",IF(AND(F158="Verified",G158="Verified",J158="Verified"),"Verified",IF(OR(F158="Pending",G158="Pending",J158="Pending",F158="",G158="",J158=""),"Pending – "&amp;(3-COUNTIF(F158,"Verified")-COUNTIF(G158,"Verified")-COUNTIF(J158,"Verified"))&amp;" doc(s)","Received – to verify")))</f>
        <v/>
      </c>
    </row>
    <row r="159" customFormat="false" ht="15" hidden="false" customHeight="true" outlineLevel="0" collapsed="false">
      <c r="A159" s="28" t="str">
        <f aca="false">IF(Employees!A159="","",Employees!A159)</f>
        <v/>
      </c>
      <c r="B159" s="28" t="str">
        <f aca="false">IF(Employees!A159="","",Employees!B159)</f>
        <v/>
      </c>
      <c r="C159" s="32" t="str">
        <f aca="false">IF(Employees!G159="","",Employees!G159)</f>
        <v/>
      </c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34" t="str">
        <f aca="false">IF(A159="","",COUNTIF(D159:S159,"Verified")+COUNTIF(D159:S159,"Received")+COUNTIF(D159:S159,"N/A"))</f>
        <v/>
      </c>
      <c r="U159" s="34" t="str">
        <f aca="false">IF(A159="","",16-T159)</f>
        <v/>
      </c>
      <c r="V159" s="35" t="str">
        <f aca="false">IF(A159="","",T159/16)</f>
        <v/>
      </c>
      <c r="W159" s="17" t="str">
        <f aca="false">IF(A159="","",IF(AND(F159="Verified",G159="Verified",J159="Verified"),"Verified",IF(OR(F159="Pending",G159="Pending",J159="Pending",F159="",G159="",J159=""),"Pending – "&amp;(3-COUNTIF(F159,"Verified")-COUNTIF(G159,"Verified")-COUNTIF(J159,"Verified"))&amp;" doc(s)","Received – to verify")))</f>
        <v/>
      </c>
    </row>
    <row r="160" customFormat="false" ht="15" hidden="false" customHeight="true" outlineLevel="0" collapsed="false">
      <c r="A160" s="28" t="str">
        <f aca="false">IF(Employees!A160="","",Employees!A160)</f>
        <v/>
      </c>
      <c r="B160" s="28" t="str">
        <f aca="false">IF(Employees!A160="","",Employees!B160)</f>
        <v/>
      </c>
      <c r="C160" s="32" t="str">
        <f aca="false">IF(Employees!G160="","",Employees!G160)</f>
        <v/>
      </c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34" t="str">
        <f aca="false">IF(A160="","",COUNTIF(D160:S160,"Verified")+COUNTIF(D160:S160,"Received")+COUNTIF(D160:S160,"N/A"))</f>
        <v/>
      </c>
      <c r="U160" s="34" t="str">
        <f aca="false">IF(A160="","",16-T160)</f>
        <v/>
      </c>
      <c r="V160" s="35" t="str">
        <f aca="false">IF(A160="","",T160/16)</f>
        <v/>
      </c>
      <c r="W160" s="17" t="str">
        <f aca="false">IF(A160="","",IF(AND(F160="Verified",G160="Verified",J160="Verified"),"Verified",IF(OR(F160="Pending",G160="Pending",J160="Pending",F160="",G160="",J160=""),"Pending – "&amp;(3-COUNTIF(F160,"Verified")-COUNTIF(G160,"Verified")-COUNTIF(J160,"Verified"))&amp;" doc(s)","Received – to verify")))</f>
        <v/>
      </c>
    </row>
    <row r="161" customFormat="false" ht="15" hidden="false" customHeight="true" outlineLevel="0" collapsed="false">
      <c r="A161" s="28" t="str">
        <f aca="false">IF(Employees!A161="","",Employees!A161)</f>
        <v/>
      </c>
      <c r="B161" s="28" t="str">
        <f aca="false">IF(Employees!A161="","",Employees!B161)</f>
        <v/>
      </c>
      <c r="C161" s="32" t="str">
        <f aca="false">IF(Employees!G161="","",Employees!G161)</f>
        <v/>
      </c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34" t="str">
        <f aca="false">IF(A161="","",COUNTIF(D161:S161,"Verified")+COUNTIF(D161:S161,"Received")+COUNTIF(D161:S161,"N/A"))</f>
        <v/>
      </c>
      <c r="U161" s="34" t="str">
        <f aca="false">IF(A161="","",16-T161)</f>
        <v/>
      </c>
      <c r="V161" s="35" t="str">
        <f aca="false">IF(A161="","",T161/16)</f>
        <v/>
      </c>
      <c r="W161" s="17" t="str">
        <f aca="false">IF(A161="","",IF(AND(F161="Verified",G161="Verified",J161="Verified"),"Verified",IF(OR(F161="Pending",G161="Pending",J161="Pending",F161="",G161="",J161=""),"Pending – "&amp;(3-COUNTIF(F161,"Verified")-COUNTIF(G161,"Verified")-COUNTIF(J161,"Verified"))&amp;" doc(s)","Received – to verify")))</f>
        <v/>
      </c>
    </row>
    <row r="162" customFormat="false" ht="15" hidden="false" customHeight="true" outlineLevel="0" collapsed="false">
      <c r="A162" s="28" t="str">
        <f aca="false">IF(Employees!A162="","",Employees!A162)</f>
        <v/>
      </c>
      <c r="B162" s="28" t="str">
        <f aca="false">IF(Employees!A162="","",Employees!B162)</f>
        <v/>
      </c>
      <c r="C162" s="32" t="str">
        <f aca="false">IF(Employees!G162="","",Employees!G162)</f>
        <v/>
      </c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34" t="str">
        <f aca="false">IF(A162="","",COUNTIF(D162:S162,"Verified")+COUNTIF(D162:S162,"Received")+COUNTIF(D162:S162,"N/A"))</f>
        <v/>
      </c>
      <c r="U162" s="34" t="str">
        <f aca="false">IF(A162="","",16-T162)</f>
        <v/>
      </c>
      <c r="V162" s="35" t="str">
        <f aca="false">IF(A162="","",T162/16)</f>
        <v/>
      </c>
      <c r="W162" s="17" t="str">
        <f aca="false">IF(A162="","",IF(AND(F162="Verified",G162="Verified",J162="Verified"),"Verified",IF(OR(F162="Pending",G162="Pending",J162="Pending",F162="",G162="",J162=""),"Pending – "&amp;(3-COUNTIF(F162,"Verified")-COUNTIF(G162,"Verified")-COUNTIF(J162,"Verified"))&amp;" doc(s)","Received – to verify")))</f>
        <v/>
      </c>
    </row>
    <row r="163" customFormat="false" ht="15" hidden="false" customHeight="true" outlineLevel="0" collapsed="false">
      <c r="A163" s="28" t="str">
        <f aca="false">IF(Employees!A163="","",Employees!A163)</f>
        <v/>
      </c>
      <c r="B163" s="28" t="str">
        <f aca="false">IF(Employees!A163="","",Employees!B163)</f>
        <v/>
      </c>
      <c r="C163" s="32" t="str">
        <f aca="false">IF(Employees!G163="","",Employees!G163)</f>
        <v/>
      </c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34" t="str">
        <f aca="false">IF(A163="","",COUNTIF(D163:S163,"Verified")+COUNTIF(D163:S163,"Received")+COUNTIF(D163:S163,"N/A"))</f>
        <v/>
      </c>
      <c r="U163" s="34" t="str">
        <f aca="false">IF(A163="","",16-T163)</f>
        <v/>
      </c>
      <c r="V163" s="35" t="str">
        <f aca="false">IF(A163="","",T163/16)</f>
        <v/>
      </c>
      <c r="W163" s="17" t="str">
        <f aca="false">IF(A163="","",IF(AND(F163="Verified",G163="Verified",J163="Verified"),"Verified",IF(OR(F163="Pending",G163="Pending",J163="Pending",F163="",G163="",J163=""),"Pending – "&amp;(3-COUNTIF(F163,"Verified")-COUNTIF(G163,"Verified")-COUNTIF(J163,"Verified"))&amp;" doc(s)","Received – to verify")))</f>
        <v/>
      </c>
    </row>
    <row r="164" customFormat="false" ht="15" hidden="false" customHeight="true" outlineLevel="0" collapsed="false">
      <c r="A164" s="28" t="str">
        <f aca="false">IF(Employees!A164="","",Employees!A164)</f>
        <v/>
      </c>
      <c r="B164" s="28" t="str">
        <f aca="false">IF(Employees!A164="","",Employees!B164)</f>
        <v/>
      </c>
      <c r="C164" s="32" t="str">
        <f aca="false">IF(Employees!G164="","",Employees!G164)</f>
        <v/>
      </c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34" t="str">
        <f aca="false">IF(A164="","",COUNTIF(D164:S164,"Verified")+COUNTIF(D164:S164,"Received")+COUNTIF(D164:S164,"N/A"))</f>
        <v/>
      </c>
      <c r="U164" s="34" t="str">
        <f aca="false">IF(A164="","",16-T164)</f>
        <v/>
      </c>
      <c r="V164" s="35" t="str">
        <f aca="false">IF(A164="","",T164/16)</f>
        <v/>
      </c>
      <c r="W164" s="17" t="str">
        <f aca="false">IF(A164="","",IF(AND(F164="Verified",G164="Verified",J164="Verified"),"Verified",IF(OR(F164="Pending",G164="Pending",J164="Pending",F164="",G164="",J164=""),"Pending – "&amp;(3-COUNTIF(F164,"Verified")-COUNTIF(G164,"Verified")-COUNTIF(J164,"Verified"))&amp;" doc(s)","Received – to verify")))</f>
        <v/>
      </c>
    </row>
    <row r="165" customFormat="false" ht="15" hidden="false" customHeight="true" outlineLevel="0" collapsed="false">
      <c r="A165" s="28" t="str">
        <f aca="false">IF(Employees!A165="","",Employees!A165)</f>
        <v/>
      </c>
      <c r="B165" s="28" t="str">
        <f aca="false">IF(Employees!A165="","",Employees!B165)</f>
        <v/>
      </c>
      <c r="C165" s="32" t="str">
        <f aca="false">IF(Employees!G165="","",Employees!G165)</f>
        <v/>
      </c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34" t="str">
        <f aca="false">IF(A165="","",COUNTIF(D165:S165,"Verified")+COUNTIF(D165:S165,"Received")+COUNTIF(D165:S165,"N/A"))</f>
        <v/>
      </c>
      <c r="U165" s="34" t="str">
        <f aca="false">IF(A165="","",16-T165)</f>
        <v/>
      </c>
      <c r="V165" s="35" t="str">
        <f aca="false">IF(A165="","",T165/16)</f>
        <v/>
      </c>
      <c r="W165" s="17" t="str">
        <f aca="false">IF(A165="","",IF(AND(F165="Verified",G165="Verified",J165="Verified"),"Verified",IF(OR(F165="Pending",G165="Pending",J165="Pending",F165="",G165="",J165=""),"Pending – "&amp;(3-COUNTIF(F165,"Verified")-COUNTIF(G165,"Verified")-COUNTIF(J165,"Verified"))&amp;" doc(s)","Received – to verify")))</f>
        <v/>
      </c>
    </row>
    <row r="166" customFormat="false" ht="15" hidden="false" customHeight="true" outlineLevel="0" collapsed="false">
      <c r="A166" s="28" t="str">
        <f aca="false">IF(Employees!A166="","",Employees!A166)</f>
        <v/>
      </c>
      <c r="B166" s="28" t="str">
        <f aca="false">IF(Employees!A166="","",Employees!B166)</f>
        <v/>
      </c>
      <c r="C166" s="32" t="str">
        <f aca="false">IF(Employees!G166="","",Employees!G166)</f>
        <v/>
      </c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34" t="str">
        <f aca="false">IF(A166="","",COUNTIF(D166:S166,"Verified")+COUNTIF(D166:S166,"Received")+COUNTIF(D166:S166,"N/A"))</f>
        <v/>
      </c>
      <c r="U166" s="34" t="str">
        <f aca="false">IF(A166="","",16-T166)</f>
        <v/>
      </c>
      <c r="V166" s="35" t="str">
        <f aca="false">IF(A166="","",T166/16)</f>
        <v/>
      </c>
      <c r="W166" s="17" t="str">
        <f aca="false">IF(A166="","",IF(AND(F166="Verified",G166="Verified",J166="Verified"),"Verified",IF(OR(F166="Pending",G166="Pending",J166="Pending",F166="",G166="",J166=""),"Pending – "&amp;(3-COUNTIF(F166,"Verified")-COUNTIF(G166,"Verified")-COUNTIF(J166,"Verified"))&amp;" doc(s)","Received – to verify")))</f>
        <v/>
      </c>
    </row>
    <row r="167" customFormat="false" ht="15" hidden="false" customHeight="true" outlineLevel="0" collapsed="false">
      <c r="A167" s="28" t="str">
        <f aca="false">IF(Employees!A167="","",Employees!A167)</f>
        <v/>
      </c>
      <c r="B167" s="28" t="str">
        <f aca="false">IF(Employees!A167="","",Employees!B167)</f>
        <v/>
      </c>
      <c r="C167" s="32" t="str">
        <f aca="false">IF(Employees!G167="","",Employees!G167)</f>
        <v/>
      </c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34" t="str">
        <f aca="false">IF(A167="","",COUNTIF(D167:S167,"Verified")+COUNTIF(D167:S167,"Received")+COUNTIF(D167:S167,"N/A"))</f>
        <v/>
      </c>
      <c r="U167" s="34" t="str">
        <f aca="false">IF(A167="","",16-T167)</f>
        <v/>
      </c>
      <c r="V167" s="35" t="str">
        <f aca="false">IF(A167="","",T167/16)</f>
        <v/>
      </c>
      <c r="W167" s="17" t="str">
        <f aca="false">IF(A167="","",IF(AND(F167="Verified",G167="Verified",J167="Verified"),"Verified",IF(OR(F167="Pending",G167="Pending",J167="Pending",F167="",G167="",J167=""),"Pending – "&amp;(3-COUNTIF(F167,"Verified")-COUNTIF(G167,"Verified")-COUNTIF(J167,"Verified"))&amp;" doc(s)","Received – to verify")))</f>
        <v/>
      </c>
    </row>
    <row r="168" customFormat="false" ht="15" hidden="false" customHeight="true" outlineLevel="0" collapsed="false">
      <c r="A168" s="28" t="str">
        <f aca="false">IF(Employees!A168="","",Employees!A168)</f>
        <v/>
      </c>
      <c r="B168" s="28" t="str">
        <f aca="false">IF(Employees!A168="","",Employees!B168)</f>
        <v/>
      </c>
      <c r="C168" s="32" t="str">
        <f aca="false">IF(Employees!G168="","",Employees!G168)</f>
        <v/>
      </c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34" t="str">
        <f aca="false">IF(A168="","",COUNTIF(D168:S168,"Verified")+COUNTIF(D168:S168,"Received")+COUNTIF(D168:S168,"N/A"))</f>
        <v/>
      </c>
      <c r="U168" s="34" t="str">
        <f aca="false">IF(A168="","",16-T168)</f>
        <v/>
      </c>
      <c r="V168" s="35" t="str">
        <f aca="false">IF(A168="","",T168/16)</f>
        <v/>
      </c>
      <c r="W168" s="17" t="str">
        <f aca="false">IF(A168="","",IF(AND(F168="Verified",G168="Verified",J168="Verified"),"Verified",IF(OR(F168="Pending",G168="Pending",J168="Pending",F168="",G168="",J168=""),"Pending – "&amp;(3-COUNTIF(F168,"Verified")-COUNTIF(G168,"Verified")-COUNTIF(J168,"Verified"))&amp;" doc(s)","Received – to verify")))</f>
        <v/>
      </c>
    </row>
    <row r="169" customFormat="false" ht="15" hidden="false" customHeight="true" outlineLevel="0" collapsed="false">
      <c r="A169" s="28" t="str">
        <f aca="false">IF(Employees!A169="","",Employees!A169)</f>
        <v/>
      </c>
      <c r="B169" s="28" t="str">
        <f aca="false">IF(Employees!A169="","",Employees!B169)</f>
        <v/>
      </c>
      <c r="C169" s="32" t="str">
        <f aca="false">IF(Employees!G169="","",Employees!G169)</f>
        <v/>
      </c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34" t="str">
        <f aca="false">IF(A169="","",COUNTIF(D169:S169,"Verified")+COUNTIF(D169:S169,"Received")+COUNTIF(D169:S169,"N/A"))</f>
        <v/>
      </c>
      <c r="U169" s="34" t="str">
        <f aca="false">IF(A169="","",16-T169)</f>
        <v/>
      </c>
      <c r="V169" s="35" t="str">
        <f aca="false">IF(A169="","",T169/16)</f>
        <v/>
      </c>
      <c r="W169" s="17" t="str">
        <f aca="false">IF(A169="","",IF(AND(F169="Verified",G169="Verified",J169="Verified"),"Verified",IF(OR(F169="Pending",G169="Pending",J169="Pending",F169="",G169="",J169=""),"Pending – "&amp;(3-COUNTIF(F169,"Verified")-COUNTIF(G169,"Verified")-COUNTIF(J169,"Verified"))&amp;" doc(s)","Received – to verify")))</f>
        <v/>
      </c>
    </row>
    <row r="170" customFormat="false" ht="15" hidden="false" customHeight="true" outlineLevel="0" collapsed="false">
      <c r="A170" s="28" t="str">
        <f aca="false">IF(Employees!A170="","",Employees!A170)</f>
        <v/>
      </c>
      <c r="B170" s="28" t="str">
        <f aca="false">IF(Employees!A170="","",Employees!B170)</f>
        <v/>
      </c>
      <c r="C170" s="32" t="str">
        <f aca="false">IF(Employees!G170="","",Employees!G170)</f>
        <v/>
      </c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34" t="str">
        <f aca="false">IF(A170="","",COUNTIF(D170:S170,"Verified")+COUNTIF(D170:S170,"Received")+COUNTIF(D170:S170,"N/A"))</f>
        <v/>
      </c>
      <c r="U170" s="34" t="str">
        <f aca="false">IF(A170="","",16-T170)</f>
        <v/>
      </c>
      <c r="V170" s="35" t="str">
        <f aca="false">IF(A170="","",T170/16)</f>
        <v/>
      </c>
      <c r="W170" s="17" t="str">
        <f aca="false">IF(A170="","",IF(AND(F170="Verified",G170="Verified",J170="Verified"),"Verified",IF(OR(F170="Pending",G170="Pending",J170="Pending",F170="",G170="",J170=""),"Pending – "&amp;(3-COUNTIF(F170,"Verified")-COUNTIF(G170,"Verified")-COUNTIF(J170,"Verified"))&amp;" doc(s)","Received – to verify")))</f>
        <v/>
      </c>
    </row>
    <row r="171" customFormat="false" ht="15" hidden="false" customHeight="true" outlineLevel="0" collapsed="false">
      <c r="A171" s="28" t="str">
        <f aca="false">IF(Employees!A171="","",Employees!A171)</f>
        <v/>
      </c>
      <c r="B171" s="28" t="str">
        <f aca="false">IF(Employees!A171="","",Employees!B171)</f>
        <v/>
      </c>
      <c r="C171" s="32" t="str">
        <f aca="false">IF(Employees!G171="","",Employees!G171)</f>
        <v/>
      </c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34" t="str">
        <f aca="false">IF(A171="","",COUNTIF(D171:S171,"Verified")+COUNTIF(D171:S171,"Received")+COUNTIF(D171:S171,"N/A"))</f>
        <v/>
      </c>
      <c r="U171" s="34" t="str">
        <f aca="false">IF(A171="","",16-T171)</f>
        <v/>
      </c>
      <c r="V171" s="35" t="str">
        <f aca="false">IF(A171="","",T171/16)</f>
        <v/>
      </c>
      <c r="W171" s="17" t="str">
        <f aca="false">IF(A171="","",IF(AND(F171="Verified",G171="Verified",J171="Verified"),"Verified",IF(OR(F171="Pending",G171="Pending",J171="Pending",F171="",G171="",J171=""),"Pending – "&amp;(3-COUNTIF(F171,"Verified")-COUNTIF(G171,"Verified")-COUNTIF(J171,"Verified"))&amp;" doc(s)","Received – to verify")))</f>
        <v/>
      </c>
    </row>
    <row r="172" customFormat="false" ht="15" hidden="false" customHeight="true" outlineLevel="0" collapsed="false">
      <c r="A172" s="28" t="str">
        <f aca="false">IF(Employees!A172="","",Employees!A172)</f>
        <v/>
      </c>
      <c r="B172" s="28" t="str">
        <f aca="false">IF(Employees!A172="","",Employees!B172)</f>
        <v/>
      </c>
      <c r="C172" s="32" t="str">
        <f aca="false">IF(Employees!G172="","",Employees!G172)</f>
        <v/>
      </c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34" t="str">
        <f aca="false">IF(A172="","",COUNTIF(D172:S172,"Verified")+COUNTIF(D172:S172,"Received")+COUNTIF(D172:S172,"N/A"))</f>
        <v/>
      </c>
      <c r="U172" s="34" t="str">
        <f aca="false">IF(A172="","",16-T172)</f>
        <v/>
      </c>
      <c r="V172" s="35" t="str">
        <f aca="false">IF(A172="","",T172/16)</f>
        <v/>
      </c>
      <c r="W172" s="17" t="str">
        <f aca="false">IF(A172="","",IF(AND(F172="Verified",G172="Verified",J172="Verified"),"Verified",IF(OR(F172="Pending",G172="Pending",J172="Pending",F172="",G172="",J172=""),"Pending – "&amp;(3-COUNTIF(F172,"Verified")-COUNTIF(G172,"Verified")-COUNTIF(J172,"Verified"))&amp;" doc(s)","Received – to verify")))</f>
        <v/>
      </c>
    </row>
    <row r="173" customFormat="false" ht="15" hidden="false" customHeight="true" outlineLevel="0" collapsed="false">
      <c r="A173" s="28" t="str">
        <f aca="false">IF(Employees!A173="","",Employees!A173)</f>
        <v/>
      </c>
      <c r="B173" s="28" t="str">
        <f aca="false">IF(Employees!A173="","",Employees!B173)</f>
        <v/>
      </c>
      <c r="C173" s="32" t="str">
        <f aca="false">IF(Employees!G173="","",Employees!G173)</f>
        <v/>
      </c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34" t="str">
        <f aca="false">IF(A173="","",COUNTIF(D173:S173,"Verified")+COUNTIF(D173:S173,"Received")+COUNTIF(D173:S173,"N/A"))</f>
        <v/>
      </c>
      <c r="U173" s="34" t="str">
        <f aca="false">IF(A173="","",16-T173)</f>
        <v/>
      </c>
      <c r="V173" s="35" t="str">
        <f aca="false">IF(A173="","",T173/16)</f>
        <v/>
      </c>
      <c r="W173" s="17" t="str">
        <f aca="false">IF(A173="","",IF(AND(F173="Verified",G173="Verified",J173="Verified"),"Verified",IF(OR(F173="Pending",G173="Pending",J173="Pending",F173="",G173="",J173=""),"Pending – "&amp;(3-COUNTIF(F173,"Verified")-COUNTIF(G173,"Verified")-COUNTIF(J173,"Verified"))&amp;" doc(s)","Received – to verify")))</f>
        <v/>
      </c>
    </row>
    <row r="174" customFormat="false" ht="15" hidden="false" customHeight="true" outlineLevel="0" collapsed="false">
      <c r="A174" s="28" t="str">
        <f aca="false">IF(Employees!A174="","",Employees!A174)</f>
        <v/>
      </c>
      <c r="B174" s="28" t="str">
        <f aca="false">IF(Employees!A174="","",Employees!B174)</f>
        <v/>
      </c>
      <c r="C174" s="32" t="str">
        <f aca="false">IF(Employees!G174="","",Employees!G174)</f>
        <v/>
      </c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34" t="str">
        <f aca="false">IF(A174="","",COUNTIF(D174:S174,"Verified")+COUNTIF(D174:S174,"Received")+COUNTIF(D174:S174,"N/A"))</f>
        <v/>
      </c>
      <c r="U174" s="34" t="str">
        <f aca="false">IF(A174="","",16-T174)</f>
        <v/>
      </c>
      <c r="V174" s="35" t="str">
        <f aca="false">IF(A174="","",T174/16)</f>
        <v/>
      </c>
      <c r="W174" s="17" t="str">
        <f aca="false">IF(A174="","",IF(AND(F174="Verified",G174="Verified",J174="Verified"),"Verified",IF(OR(F174="Pending",G174="Pending",J174="Pending",F174="",G174="",J174=""),"Pending – "&amp;(3-COUNTIF(F174,"Verified")-COUNTIF(G174,"Verified")-COUNTIF(J174,"Verified"))&amp;" doc(s)","Received – to verify")))</f>
        <v/>
      </c>
    </row>
    <row r="175" customFormat="false" ht="15" hidden="false" customHeight="true" outlineLevel="0" collapsed="false">
      <c r="A175" s="28" t="str">
        <f aca="false">IF(Employees!A175="","",Employees!A175)</f>
        <v/>
      </c>
      <c r="B175" s="28" t="str">
        <f aca="false">IF(Employees!A175="","",Employees!B175)</f>
        <v/>
      </c>
      <c r="C175" s="32" t="str">
        <f aca="false">IF(Employees!G175="","",Employees!G175)</f>
        <v/>
      </c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34" t="str">
        <f aca="false">IF(A175="","",COUNTIF(D175:S175,"Verified")+COUNTIF(D175:S175,"Received")+COUNTIF(D175:S175,"N/A"))</f>
        <v/>
      </c>
      <c r="U175" s="34" t="str">
        <f aca="false">IF(A175="","",16-T175)</f>
        <v/>
      </c>
      <c r="V175" s="35" t="str">
        <f aca="false">IF(A175="","",T175/16)</f>
        <v/>
      </c>
      <c r="W175" s="17" t="str">
        <f aca="false">IF(A175="","",IF(AND(F175="Verified",G175="Verified",J175="Verified"),"Verified",IF(OR(F175="Pending",G175="Pending",J175="Pending",F175="",G175="",J175=""),"Pending – "&amp;(3-COUNTIF(F175,"Verified")-COUNTIF(G175,"Verified")-COUNTIF(J175,"Verified"))&amp;" doc(s)","Received – to verify")))</f>
        <v/>
      </c>
    </row>
    <row r="176" customFormat="false" ht="15" hidden="false" customHeight="true" outlineLevel="0" collapsed="false">
      <c r="A176" s="28" t="str">
        <f aca="false">IF(Employees!A176="","",Employees!A176)</f>
        <v/>
      </c>
      <c r="B176" s="28" t="str">
        <f aca="false">IF(Employees!A176="","",Employees!B176)</f>
        <v/>
      </c>
      <c r="C176" s="32" t="str">
        <f aca="false">IF(Employees!G176="","",Employees!G176)</f>
        <v/>
      </c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34" t="str">
        <f aca="false">IF(A176="","",COUNTIF(D176:S176,"Verified")+COUNTIF(D176:S176,"Received")+COUNTIF(D176:S176,"N/A"))</f>
        <v/>
      </c>
      <c r="U176" s="34" t="str">
        <f aca="false">IF(A176="","",16-T176)</f>
        <v/>
      </c>
      <c r="V176" s="35" t="str">
        <f aca="false">IF(A176="","",T176/16)</f>
        <v/>
      </c>
      <c r="W176" s="17" t="str">
        <f aca="false">IF(A176="","",IF(AND(F176="Verified",G176="Verified",J176="Verified"),"Verified",IF(OR(F176="Pending",G176="Pending",J176="Pending",F176="",G176="",J176=""),"Pending – "&amp;(3-COUNTIF(F176,"Verified")-COUNTIF(G176,"Verified")-COUNTIF(J176,"Verified"))&amp;" doc(s)","Received – to verify")))</f>
        <v/>
      </c>
    </row>
    <row r="177" customFormat="false" ht="15" hidden="false" customHeight="true" outlineLevel="0" collapsed="false">
      <c r="A177" s="28" t="str">
        <f aca="false">IF(Employees!A177="","",Employees!A177)</f>
        <v/>
      </c>
      <c r="B177" s="28" t="str">
        <f aca="false">IF(Employees!A177="","",Employees!B177)</f>
        <v/>
      </c>
      <c r="C177" s="32" t="str">
        <f aca="false">IF(Employees!G177="","",Employees!G177)</f>
        <v/>
      </c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34" t="str">
        <f aca="false">IF(A177="","",COUNTIF(D177:S177,"Verified")+COUNTIF(D177:S177,"Received")+COUNTIF(D177:S177,"N/A"))</f>
        <v/>
      </c>
      <c r="U177" s="34" t="str">
        <f aca="false">IF(A177="","",16-T177)</f>
        <v/>
      </c>
      <c r="V177" s="35" t="str">
        <f aca="false">IF(A177="","",T177/16)</f>
        <v/>
      </c>
      <c r="W177" s="17" t="str">
        <f aca="false">IF(A177="","",IF(AND(F177="Verified",G177="Verified",J177="Verified"),"Verified",IF(OR(F177="Pending",G177="Pending",J177="Pending",F177="",G177="",J177=""),"Pending – "&amp;(3-COUNTIF(F177,"Verified")-COUNTIF(G177,"Verified")-COUNTIF(J177,"Verified"))&amp;" doc(s)","Received – to verify")))</f>
        <v/>
      </c>
    </row>
    <row r="178" customFormat="false" ht="15" hidden="false" customHeight="true" outlineLevel="0" collapsed="false">
      <c r="A178" s="28" t="str">
        <f aca="false">IF(Employees!A178="","",Employees!A178)</f>
        <v/>
      </c>
      <c r="B178" s="28" t="str">
        <f aca="false">IF(Employees!A178="","",Employees!B178)</f>
        <v/>
      </c>
      <c r="C178" s="32" t="str">
        <f aca="false">IF(Employees!G178="","",Employees!G178)</f>
        <v/>
      </c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34" t="str">
        <f aca="false">IF(A178="","",COUNTIF(D178:S178,"Verified")+COUNTIF(D178:S178,"Received")+COUNTIF(D178:S178,"N/A"))</f>
        <v/>
      </c>
      <c r="U178" s="34" t="str">
        <f aca="false">IF(A178="","",16-T178)</f>
        <v/>
      </c>
      <c r="V178" s="35" t="str">
        <f aca="false">IF(A178="","",T178/16)</f>
        <v/>
      </c>
      <c r="W178" s="17" t="str">
        <f aca="false">IF(A178="","",IF(AND(F178="Verified",G178="Verified",J178="Verified"),"Verified",IF(OR(F178="Pending",G178="Pending",J178="Pending",F178="",G178="",J178=""),"Pending – "&amp;(3-COUNTIF(F178,"Verified")-COUNTIF(G178,"Verified")-COUNTIF(J178,"Verified"))&amp;" doc(s)","Received – to verify")))</f>
        <v/>
      </c>
    </row>
    <row r="179" customFormat="false" ht="15" hidden="false" customHeight="true" outlineLevel="0" collapsed="false">
      <c r="A179" s="28" t="str">
        <f aca="false">IF(Employees!A179="","",Employees!A179)</f>
        <v/>
      </c>
      <c r="B179" s="28" t="str">
        <f aca="false">IF(Employees!A179="","",Employees!B179)</f>
        <v/>
      </c>
      <c r="C179" s="32" t="str">
        <f aca="false">IF(Employees!G179="","",Employees!G179)</f>
        <v/>
      </c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34" t="str">
        <f aca="false">IF(A179="","",COUNTIF(D179:S179,"Verified")+COUNTIF(D179:S179,"Received")+COUNTIF(D179:S179,"N/A"))</f>
        <v/>
      </c>
      <c r="U179" s="34" t="str">
        <f aca="false">IF(A179="","",16-T179)</f>
        <v/>
      </c>
      <c r="V179" s="35" t="str">
        <f aca="false">IF(A179="","",T179/16)</f>
        <v/>
      </c>
      <c r="W179" s="17" t="str">
        <f aca="false">IF(A179="","",IF(AND(F179="Verified",G179="Verified",J179="Verified"),"Verified",IF(OR(F179="Pending",G179="Pending",J179="Pending",F179="",G179="",J179=""),"Pending – "&amp;(3-COUNTIF(F179,"Verified")-COUNTIF(G179,"Verified")-COUNTIF(J179,"Verified"))&amp;" doc(s)","Received – to verify")))</f>
        <v/>
      </c>
    </row>
    <row r="180" customFormat="false" ht="15" hidden="false" customHeight="true" outlineLevel="0" collapsed="false">
      <c r="A180" s="28" t="str">
        <f aca="false">IF(Employees!A180="","",Employees!A180)</f>
        <v/>
      </c>
      <c r="B180" s="28" t="str">
        <f aca="false">IF(Employees!A180="","",Employees!B180)</f>
        <v/>
      </c>
      <c r="C180" s="32" t="str">
        <f aca="false">IF(Employees!G180="","",Employees!G180)</f>
        <v/>
      </c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34" t="str">
        <f aca="false">IF(A180="","",COUNTIF(D180:S180,"Verified")+COUNTIF(D180:S180,"Received")+COUNTIF(D180:S180,"N/A"))</f>
        <v/>
      </c>
      <c r="U180" s="34" t="str">
        <f aca="false">IF(A180="","",16-T180)</f>
        <v/>
      </c>
      <c r="V180" s="35" t="str">
        <f aca="false">IF(A180="","",T180/16)</f>
        <v/>
      </c>
      <c r="W180" s="17" t="str">
        <f aca="false">IF(A180="","",IF(AND(F180="Verified",G180="Verified",J180="Verified"),"Verified",IF(OR(F180="Pending",G180="Pending",J180="Pending",F180="",G180="",J180=""),"Pending – "&amp;(3-COUNTIF(F180,"Verified")-COUNTIF(G180,"Verified")-COUNTIF(J180,"Verified"))&amp;" doc(s)","Received – to verify")))</f>
        <v/>
      </c>
    </row>
    <row r="181" customFormat="false" ht="15" hidden="false" customHeight="true" outlineLevel="0" collapsed="false">
      <c r="A181" s="28" t="str">
        <f aca="false">IF(Employees!A181="","",Employees!A181)</f>
        <v/>
      </c>
      <c r="B181" s="28" t="str">
        <f aca="false">IF(Employees!A181="","",Employees!B181)</f>
        <v/>
      </c>
      <c r="C181" s="32" t="str">
        <f aca="false">IF(Employees!G181="","",Employees!G181)</f>
        <v/>
      </c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34" t="str">
        <f aca="false">IF(A181="","",COUNTIF(D181:S181,"Verified")+COUNTIF(D181:S181,"Received")+COUNTIF(D181:S181,"N/A"))</f>
        <v/>
      </c>
      <c r="U181" s="34" t="str">
        <f aca="false">IF(A181="","",16-T181)</f>
        <v/>
      </c>
      <c r="V181" s="35" t="str">
        <f aca="false">IF(A181="","",T181/16)</f>
        <v/>
      </c>
      <c r="W181" s="17" t="str">
        <f aca="false">IF(A181="","",IF(AND(F181="Verified",G181="Verified",J181="Verified"),"Verified",IF(OR(F181="Pending",G181="Pending",J181="Pending",F181="",G181="",J181=""),"Pending – "&amp;(3-COUNTIF(F181,"Verified")-COUNTIF(G181,"Verified")-COUNTIF(J181,"Verified"))&amp;" doc(s)","Received – to verify")))</f>
        <v/>
      </c>
    </row>
    <row r="182" customFormat="false" ht="15" hidden="false" customHeight="true" outlineLevel="0" collapsed="false">
      <c r="A182" s="28" t="str">
        <f aca="false">IF(Employees!A182="","",Employees!A182)</f>
        <v/>
      </c>
      <c r="B182" s="28" t="str">
        <f aca="false">IF(Employees!A182="","",Employees!B182)</f>
        <v/>
      </c>
      <c r="C182" s="32" t="str">
        <f aca="false">IF(Employees!G182="","",Employees!G182)</f>
        <v/>
      </c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34" t="str">
        <f aca="false">IF(A182="","",COUNTIF(D182:S182,"Verified")+COUNTIF(D182:S182,"Received")+COUNTIF(D182:S182,"N/A"))</f>
        <v/>
      </c>
      <c r="U182" s="34" t="str">
        <f aca="false">IF(A182="","",16-T182)</f>
        <v/>
      </c>
      <c r="V182" s="35" t="str">
        <f aca="false">IF(A182="","",T182/16)</f>
        <v/>
      </c>
      <c r="W182" s="17" t="str">
        <f aca="false">IF(A182="","",IF(AND(F182="Verified",G182="Verified",J182="Verified"),"Verified",IF(OR(F182="Pending",G182="Pending",J182="Pending",F182="",G182="",J182=""),"Pending – "&amp;(3-COUNTIF(F182,"Verified")-COUNTIF(G182,"Verified")-COUNTIF(J182,"Verified"))&amp;" doc(s)","Received – to verify")))</f>
        <v/>
      </c>
    </row>
    <row r="183" customFormat="false" ht="15" hidden="false" customHeight="true" outlineLevel="0" collapsed="false">
      <c r="A183" s="28" t="str">
        <f aca="false">IF(Employees!A183="","",Employees!A183)</f>
        <v/>
      </c>
      <c r="B183" s="28" t="str">
        <f aca="false">IF(Employees!A183="","",Employees!B183)</f>
        <v/>
      </c>
      <c r="C183" s="32" t="str">
        <f aca="false">IF(Employees!G183="","",Employees!G183)</f>
        <v/>
      </c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34" t="str">
        <f aca="false">IF(A183="","",COUNTIF(D183:S183,"Verified")+COUNTIF(D183:S183,"Received")+COUNTIF(D183:S183,"N/A"))</f>
        <v/>
      </c>
      <c r="U183" s="34" t="str">
        <f aca="false">IF(A183="","",16-T183)</f>
        <v/>
      </c>
      <c r="V183" s="35" t="str">
        <f aca="false">IF(A183="","",T183/16)</f>
        <v/>
      </c>
      <c r="W183" s="17" t="str">
        <f aca="false">IF(A183="","",IF(AND(F183="Verified",G183="Verified",J183="Verified"),"Verified",IF(OR(F183="Pending",G183="Pending",J183="Pending",F183="",G183="",J183=""),"Pending – "&amp;(3-COUNTIF(F183,"Verified")-COUNTIF(G183,"Verified")-COUNTIF(J183,"Verified"))&amp;" doc(s)","Received – to verify")))</f>
        <v/>
      </c>
    </row>
    <row r="184" customFormat="false" ht="15" hidden="false" customHeight="true" outlineLevel="0" collapsed="false">
      <c r="A184" s="28" t="str">
        <f aca="false">IF(Employees!A184="","",Employees!A184)</f>
        <v/>
      </c>
      <c r="B184" s="28" t="str">
        <f aca="false">IF(Employees!A184="","",Employees!B184)</f>
        <v/>
      </c>
      <c r="C184" s="32" t="str">
        <f aca="false">IF(Employees!G184="","",Employees!G184)</f>
        <v/>
      </c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34" t="str">
        <f aca="false">IF(A184="","",COUNTIF(D184:S184,"Verified")+COUNTIF(D184:S184,"Received")+COUNTIF(D184:S184,"N/A"))</f>
        <v/>
      </c>
      <c r="U184" s="34" t="str">
        <f aca="false">IF(A184="","",16-T184)</f>
        <v/>
      </c>
      <c r="V184" s="35" t="str">
        <f aca="false">IF(A184="","",T184/16)</f>
        <v/>
      </c>
      <c r="W184" s="17" t="str">
        <f aca="false">IF(A184="","",IF(AND(F184="Verified",G184="Verified",J184="Verified"),"Verified",IF(OR(F184="Pending",G184="Pending",J184="Pending",F184="",G184="",J184=""),"Pending – "&amp;(3-COUNTIF(F184,"Verified")-COUNTIF(G184,"Verified")-COUNTIF(J184,"Verified"))&amp;" doc(s)","Received – to verify")))</f>
        <v/>
      </c>
    </row>
    <row r="185" customFormat="false" ht="15" hidden="false" customHeight="true" outlineLevel="0" collapsed="false">
      <c r="A185" s="28" t="str">
        <f aca="false">IF(Employees!A185="","",Employees!A185)</f>
        <v/>
      </c>
      <c r="B185" s="28" t="str">
        <f aca="false">IF(Employees!A185="","",Employees!B185)</f>
        <v/>
      </c>
      <c r="C185" s="32" t="str">
        <f aca="false">IF(Employees!G185="","",Employees!G185)</f>
        <v/>
      </c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34" t="str">
        <f aca="false">IF(A185="","",COUNTIF(D185:S185,"Verified")+COUNTIF(D185:S185,"Received")+COUNTIF(D185:S185,"N/A"))</f>
        <v/>
      </c>
      <c r="U185" s="34" t="str">
        <f aca="false">IF(A185="","",16-T185)</f>
        <v/>
      </c>
      <c r="V185" s="35" t="str">
        <f aca="false">IF(A185="","",T185/16)</f>
        <v/>
      </c>
      <c r="W185" s="17" t="str">
        <f aca="false">IF(A185="","",IF(AND(F185="Verified",G185="Verified",J185="Verified"),"Verified",IF(OR(F185="Pending",G185="Pending",J185="Pending",F185="",G185="",J185=""),"Pending – "&amp;(3-COUNTIF(F185,"Verified")-COUNTIF(G185,"Verified")-COUNTIF(J185,"Verified"))&amp;" doc(s)","Received – to verify")))</f>
        <v/>
      </c>
    </row>
    <row r="186" customFormat="false" ht="15" hidden="false" customHeight="true" outlineLevel="0" collapsed="false">
      <c r="A186" s="28" t="str">
        <f aca="false">IF(Employees!A186="","",Employees!A186)</f>
        <v/>
      </c>
      <c r="B186" s="28" t="str">
        <f aca="false">IF(Employees!A186="","",Employees!B186)</f>
        <v/>
      </c>
      <c r="C186" s="32" t="str">
        <f aca="false">IF(Employees!G186="","",Employees!G186)</f>
        <v/>
      </c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34" t="str">
        <f aca="false">IF(A186="","",COUNTIF(D186:S186,"Verified")+COUNTIF(D186:S186,"Received")+COUNTIF(D186:S186,"N/A"))</f>
        <v/>
      </c>
      <c r="U186" s="34" t="str">
        <f aca="false">IF(A186="","",16-T186)</f>
        <v/>
      </c>
      <c r="V186" s="35" t="str">
        <f aca="false">IF(A186="","",T186/16)</f>
        <v/>
      </c>
      <c r="W186" s="17" t="str">
        <f aca="false">IF(A186="","",IF(AND(F186="Verified",G186="Verified",J186="Verified"),"Verified",IF(OR(F186="Pending",G186="Pending",J186="Pending",F186="",G186="",J186=""),"Pending – "&amp;(3-COUNTIF(F186,"Verified")-COUNTIF(G186,"Verified")-COUNTIF(J186,"Verified"))&amp;" doc(s)","Received – to verify")))</f>
        <v/>
      </c>
    </row>
    <row r="187" customFormat="false" ht="15" hidden="false" customHeight="true" outlineLevel="0" collapsed="false">
      <c r="A187" s="28" t="str">
        <f aca="false">IF(Employees!A187="","",Employees!A187)</f>
        <v/>
      </c>
      <c r="B187" s="28" t="str">
        <f aca="false">IF(Employees!A187="","",Employees!B187)</f>
        <v/>
      </c>
      <c r="C187" s="32" t="str">
        <f aca="false">IF(Employees!G187="","",Employees!G187)</f>
        <v/>
      </c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34" t="str">
        <f aca="false">IF(A187="","",COUNTIF(D187:S187,"Verified")+COUNTIF(D187:S187,"Received")+COUNTIF(D187:S187,"N/A"))</f>
        <v/>
      </c>
      <c r="U187" s="34" t="str">
        <f aca="false">IF(A187="","",16-T187)</f>
        <v/>
      </c>
      <c r="V187" s="35" t="str">
        <f aca="false">IF(A187="","",T187/16)</f>
        <v/>
      </c>
      <c r="W187" s="17" t="str">
        <f aca="false">IF(A187="","",IF(AND(F187="Verified",G187="Verified",J187="Verified"),"Verified",IF(OR(F187="Pending",G187="Pending",J187="Pending",F187="",G187="",J187=""),"Pending – "&amp;(3-COUNTIF(F187,"Verified")-COUNTIF(G187,"Verified")-COUNTIF(J187,"Verified"))&amp;" doc(s)","Received – to verify")))</f>
        <v/>
      </c>
    </row>
    <row r="188" customFormat="false" ht="15" hidden="false" customHeight="true" outlineLevel="0" collapsed="false">
      <c r="A188" s="28" t="str">
        <f aca="false">IF(Employees!A188="","",Employees!A188)</f>
        <v/>
      </c>
      <c r="B188" s="28" t="str">
        <f aca="false">IF(Employees!A188="","",Employees!B188)</f>
        <v/>
      </c>
      <c r="C188" s="32" t="str">
        <f aca="false">IF(Employees!G188="","",Employees!G188)</f>
        <v/>
      </c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34" t="str">
        <f aca="false">IF(A188="","",COUNTIF(D188:S188,"Verified")+COUNTIF(D188:S188,"Received")+COUNTIF(D188:S188,"N/A"))</f>
        <v/>
      </c>
      <c r="U188" s="34" t="str">
        <f aca="false">IF(A188="","",16-T188)</f>
        <v/>
      </c>
      <c r="V188" s="35" t="str">
        <f aca="false">IF(A188="","",T188/16)</f>
        <v/>
      </c>
      <c r="W188" s="17" t="str">
        <f aca="false">IF(A188="","",IF(AND(F188="Verified",G188="Verified",J188="Verified"),"Verified",IF(OR(F188="Pending",G188="Pending",J188="Pending",F188="",G188="",J188=""),"Pending – "&amp;(3-COUNTIF(F188,"Verified")-COUNTIF(G188,"Verified")-COUNTIF(J188,"Verified"))&amp;" doc(s)","Received – to verify")))</f>
        <v/>
      </c>
    </row>
    <row r="189" customFormat="false" ht="15" hidden="false" customHeight="true" outlineLevel="0" collapsed="false">
      <c r="A189" s="28" t="str">
        <f aca="false">IF(Employees!A189="","",Employees!A189)</f>
        <v/>
      </c>
      <c r="B189" s="28" t="str">
        <f aca="false">IF(Employees!A189="","",Employees!B189)</f>
        <v/>
      </c>
      <c r="C189" s="32" t="str">
        <f aca="false">IF(Employees!G189="","",Employees!G189)</f>
        <v/>
      </c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34" t="str">
        <f aca="false">IF(A189="","",COUNTIF(D189:S189,"Verified")+COUNTIF(D189:S189,"Received")+COUNTIF(D189:S189,"N/A"))</f>
        <v/>
      </c>
      <c r="U189" s="34" t="str">
        <f aca="false">IF(A189="","",16-T189)</f>
        <v/>
      </c>
      <c r="V189" s="35" t="str">
        <f aca="false">IF(A189="","",T189/16)</f>
        <v/>
      </c>
      <c r="W189" s="17" t="str">
        <f aca="false">IF(A189="","",IF(AND(F189="Verified",G189="Verified",J189="Verified"),"Verified",IF(OR(F189="Pending",G189="Pending",J189="Pending",F189="",G189="",J189=""),"Pending – "&amp;(3-COUNTIF(F189,"Verified")-COUNTIF(G189,"Verified")-COUNTIF(J189,"Verified"))&amp;" doc(s)","Received – to verify")))</f>
        <v/>
      </c>
    </row>
    <row r="190" customFormat="false" ht="15" hidden="false" customHeight="true" outlineLevel="0" collapsed="false">
      <c r="A190" s="28" t="str">
        <f aca="false">IF(Employees!A190="","",Employees!A190)</f>
        <v/>
      </c>
      <c r="B190" s="28" t="str">
        <f aca="false">IF(Employees!A190="","",Employees!B190)</f>
        <v/>
      </c>
      <c r="C190" s="32" t="str">
        <f aca="false">IF(Employees!G190="","",Employees!G190)</f>
        <v/>
      </c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34" t="str">
        <f aca="false">IF(A190="","",COUNTIF(D190:S190,"Verified")+COUNTIF(D190:S190,"Received")+COUNTIF(D190:S190,"N/A"))</f>
        <v/>
      </c>
      <c r="U190" s="34" t="str">
        <f aca="false">IF(A190="","",16-T190)</f>
        <v/>
      </c>
      <c r="V190" s="35" t="str">
        <f aca="false">IF(A190="","",T190/16)</f>
        <v/>
      </c>
      <c r="W190" s="17" t="str">
        <f aca="false">IF(A190="","",IF(AND(F190="Verified",G190="Verified",J190="Verified"),"Verified",IF(OR(F190="Pending",G190="Pending",J190="Pending",F190="",G190="",J190=""),"Pending – "&amp;(3-COUNTIF(F190,"Verified")-COUNTIF(G190,"Verified")-COUNTIF(J190,"Verified"))&amp;" doc(s)","Received – to verify")))</f>
        <v/>
      </c>
    </row>
    <row r="191" customFormat="false" ht="15" hidden="false" customHeight="true" outlineLevel="0" collapsed="false">
      <c r="A191" s="28" t="str">
        <f aca="false">IF(Employees!A191="","",Employees!A191)</f>
        <v/>
      </c>
      <c r="B191" s="28" t="str">
        <f aca="false">IF(Employees!A191="","",Employees!B191)</f>
        <v/>
      </c>
      <c r="C191" s="32" t="str">
        <f aca="false">IF(Employees!G191="","",Employees!G191)</f>
        <v/>
      </c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34" t="str">
        <f aca="false">IF(A191="","",COUNTIF(D191:S191,"Verified")+COUNTIF(D191:S191,"Received")+COUNTIF(D191:S191,"N/A"))</f>
        <v/>
      </c>
      <c r="U191" s="34" t="str">
        <f aca="false">IF(A191="","",16-T191)</f>
        <v/>
      </c>
      <c r="V191" s="35" t="str">
        <f aca="false">IF(A191="","",T191/16)</f>
        <v/>
      </c>
      <c r="W191" s="17" t="str">
        <f aca="false">IF(A191="","",IF(AND(F191="Verified",G191="Verified",J191="Verified"),"Verified",IF(OR(F191="Pending",G191="Pending",J191="Pending",F191="",G191="",J191=""),"Pending – "&amp;(3-COUNTIF(F191,"Verified")-COUNTIF(G191,"Verified")-COUNTIF(J191,"Verified"))&amp;" doc(s)","Received – to verify")))</f>
        <v/>
      </c>
    </row>
    <row r="192" customFormat="false" ht="15" hidden="false" customHeight="true" outlineLevel="0" collapsed="false">
      <c r="A192" s="28" t="str">
        <f aca="false">IF(Employees!A192="","",Employees!A192)</f>
        <v/>
      </c>
      <c r="B192" s="28" t="str">
        <f aca="false">IF(Employees!A192="","",Employees!B192)</f>
        <v/>
      </c>
      <c r="C192" s="32" t="str">
        <f aca="false">IF(Employees!G192="","",Employees!G192)</f>
        <v/>
      </c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34" t="str">
        <f aca="false">IF(A192="","",COUNTIF(D192:S192,"Verified")+COUNTIF(D192:S192,"Received")+COUNTIF(D192:S192,"N/A"))</f>
        <v/>
      </c>
      <c r="U192" s="34" t="str">
        <f aca="false">IF(A192="","",16-T192)</f>
        <v/>
      </c>
      <c r="V192" s="35" t="str">
        <f aca="false">IF(A192="","",T192/16)</f>
        <v/>
      </c>
      <c r="W192" s="17" t="str">
        <f aca="false">IF(A192="","",IF(AND(F192="Verified",G192="Verified",J192="Verified"),"Verified",IF(OR(F192="Pending",G192="Pending",J192="Pending",F192="",G192="",J192=""),"Pending – "&amp;(3-COUNTIF(F192,"Verified")-COUNTIF(G192,"Verified")-COUNTIF(J192,"Verified"))&amp;" doc(s)","Received – to verify")))</f>
        <v/>
      </c>
    </row>
    <row r="193" customFormat="false" ht="15" hidden="false" customHeight="true" outlineLevel="0" collapsed="false">
      <c r="A193" s="28" t="str">
        <f aca="false">IF(Employees!A193="","",Employees!A193)</f>
        <v/>
      </c>
      <c r="B193" s="28" t="str">
        <f aca="false">IF(Employees!A193="","",Employees!B193)</f>
        <v/>
      </c>
      <c r="C193" s="32" t="str">
        <f aca="false">IF(Employees!G193="","",Employees!G193)</f>
        <v/>
      </c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34" t="str">
        <f aca="false">IF(A193="","",COUNTIF(D193:S193,"Verified")+COUNTIF(D193:S193,"Received")+COUNTIF(D193:S193,"N/A"))</f>
        <v/>
      </c>
      <c r="U193" s="34" t="str">
        <f aca="false">IF(A193="","",16-T193)</f>
        <v/>
      </c>
      <c r="V193" s="35" t="str">
        <f aca="false">IF(A193="","",T193/16)</f>
        <v/>
      </c>
      <c r="W193" s="17" t="str">
        <f aca="false">IF(A193="","",IF(AND(F193="Verified",G193="Verified",J193="Verified"),"Verified",IF(OR(F193="Pending",G193="Pending",J193="Pending",F193="",G193="",J193=""),"Pending – "&amp;(3-COUNTIF(F193,"Verified")-COUNTIF(G193,"Verified")-COUNTIF(J193,"Verified"))&amp;" doc(s)","Received – to verify")))</f>
        <v/>
      </c>
    </row>
    <row r="194" customFormat="false" ht="15" hidden="false" customHeight="true" outlineLevel="0" collapsed="false">
      <c r="A194" s="28" t="str">
        <f aca="false">IF(Employees!A194="","",Employees!A194)</f>
        <v/>
      </c>
      <c r="B194" s="28" t="str">
        <f aca="false">IF(Employees!A194="","",Employees!B194)</f>
        <v/>
      </c>
      <c r="C194" s="32" t="str">
        <f aca="false">IF(Employees!G194="","",Employees!G194)</f>
        <v/>
      </c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34" t="str">
        <f aca="false">IF(A194="","",COUNTIF(D194:S194,"Verified")+COUNTIF(D194:S194,"Received")+COUNTIF(D194:S194,"N/A"))</f>
        <v/>
      </c>
      <c r="U194" s="34" t="str">
        <f aca="false">IF(A194="","",16-T194)</f>
        <v/>
      </c>
      <c r="V194" s="35" t="str">
        <f aca="false">IF(A194="","",T194/16)</f>
        <v/>
      </c>
      <c r="W194" s="17" t="str">
        <f aca="false">IF(A194="","",IF(AND(F194="Verified",G194="Verified",J194="Verified"),"Verified",IF(OR(F194="Pending",G194="Pending",J194="Pending",F194="",G194="",J194=""),"Pending – "&amp;(3-COUNTIF(F194,"Verified")-COUNTIF(G194,"Verified")-COUNTIF(J194,"Verified"))&amp;" doc(s)","Received – to verify")))</f>
        <v/>
      </c>
    </row>
    <row r="195" customFormat="false" ht="15" hidden="false" customHeight="true" outlineLevel="0" collapsed="false">
      <c r="A195" s="28" t="str">
        <f aca="false">IF(Employees!A195="","",Employees!A195)</f>
        <v/>
      </c>
      <c r="B195" s="28" t="str">
        <f aca="false">IF(Employees!A195="","",Employees!B195)</f>
        <v/>
      </c>
      <c r="C195" s="32" t="str">
        <f aca="false">IF(Employees!G195="","",Employees!G195)</f>
        <v/>
      </c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34" t="str">
        <f aca="false">IF(A195="","",COUNTIF(D195:S195,"Verified")+COUNTIF(D195:S195,"Received")+COUNTIF(D195:S195,"N/A"))</f>
        <v/>
      </c>
      <c r="U195" s="34" t="str">
        <f aca="false">IF(A195="","",16-T195)</f>
        <v/>
      </c>
      <c r="V195" s="35" t="str">
        <f aca="false">IF(A195="","",T195/16)</f>
        <v/>
      </c>
      <c r="W195" s="17" t="str">
        <f aca="false">IF(A195="","",IF(AND(F195="Verified",G195="Verified",J195="Verified"),"Verified",IF(OR(F195="Pending",G195="Pending",J195="Pending",F195="",G195="",J195=""),"Pending – "&amp;(3-COUNTIF(F195,"Verified")-COUNTIF(G195,"Verified")-COUNTIF(J195,"Verified"))&amp;" doc(s)","Received – to verify")))</f>
        <v/>
      </c>
    </row>
    <row r="196" customFormat="false" ht="15" hidden="false" customHeight="true" outlineLevel="0" collapsed="false">
      <c r="A196" s="28" t="str">
        <f aca="false">IF(Employees!A196="","",Employees!A196)</f>
        <v/>
      </c>
      <c r="B196" s="28" t="str">
        <f aca="false">IF(Employees!A196="","",Employees!B196)</f>
        <v/>
      </c>
      <c r="C196" s="32" t="str">
        <f aca="false">IF(Employees!G196="","",Employees!G196)</f>
        <v/>
      </c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34" t="str">
        <f aca="false">IF(A196="","",COUNTIF(D196:S196,"Verified")+COUNTIF(D196:S196,"Received")+COUNTIF(D196:S196,"N/A"))</f>
        <v/>
      </c>
      <c r="U196" s="34" t="str">
        <f aca="false">IF(A196="","",16-T196)</f>
        <v/>
      </c>
      <c r="V196" s="35" t="str">
        <f aca="false">IF(A196="","",T196/16)</f>
        <v/>
      </c>
      <c r="W196" s="17" t="str">
        <f aca="false">IF(A196="","",IF(AND(F196="Verified",G196="Verified",J196="Verified"),"Verified",IF(OR(F196="Pending",G196="Pending",J196="Pending",F196="",G196="",J196=""),"Pending – "&amp;(3-COUNTIF(F196,"Verified")-COUNTIF(G196,"Verified")-COUNTIF(J196,"Verified"))&amp;" doc(s)","Received – to verify")))</f>
        <v/>
      </c>
    </row>
    <row r="197" customFormat="false" ht="15" hidden="false" customHeight="true" outlineLevel="0" collapsed="false">
      <c r="A197" s="28" t="str">
        <f aca="false">IF(Employees!A197="","",Employees!A197)</f>
        <v/>
      </c>
      <c r="B197" s="28" t="str">
        <f aca="false">IF(Employees!A197="","",Employees!B197)</f>
        <v/>
      </c>
      <c r="C197" s="32" t="str">
        <f aca="false">IF(Employees!G197="","",Employees!G197)</f>
        <v/>
      </c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34" t="str">
        <f aca="false">IF(A197="","",COUNTIF(D197:S197,"Verified")+COUNTIF(D197:S197,"Received")+COUNTIF(D197:S197,"N/A"))</f>
        <v/>
      </c>
      <c r="U197" s="34" t="str">
        <f aca="false">IF(A197="","",16-T197)</f>
        <v/>
      </c>
      <c r="V197" s="35" t="str">
        <f aca="false">IF(A197="","",T197/16)</f>
        <v/>
      </c>
      <c r="W197" s="17" t="str">
        <f aca="false">IF(A197="","",IF(AND(F197="Verified",G197="Verified",J197="Verified"),"Verified",IF(OR(F197="Pending",G197="Pending",J197="Pending",F197="",G197="",J197=""),"Pending – "&amp;(3-COUNTIF(F197,"Verified")-COUNTIF(G197,"Verified")-COUNTIF(J197,"Verified"))&amp;" doc(s)","Received – to verify")))</f>
        <v/>
      </c>
    </row>
    <row r="198" customFormat="false" ht="15" hidden="false" customHeight="true" outlineLevel="0" collapsed="false">
      <c r="A198" s="28" t="str">
        <f aca="false">IF(Employees!A198="","",Employees!A198)</f>
        <v/>
      </c>
      <c r="B198" s="28" t="str">
        <f aca="false">IF(Employees!A198="","",Employees!B198)</f>
        <v/>
      </c>
      <c r="C198" s="32" t="str">
        <f aca="false">IF(Employees!G198="","",Employees!G198)</f>
        <v/>
      </c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34" t="str">
        <f aca="false">IF(A198="","",COUNTIF(D198:S198,"Verified")+COUNTIF(D198:S198,"Received")+COUNTIF(D198:S198,"N/A"))</f>
        <v/>
      </c>
      <c r="U198" s="34" t="str">
        <f aca="false">IF(A198="","",16-T198)</f>
        <v/>
      </c>
      <c r="V198" s="35" t="str">
        <f aca="false">IF(A198="","",T198/16)</f>
        <v/>
      </c>
      <c r="W198" s="17" t="str">
        <f aca="false">IF(A198="","",IF(AND(F198="Verified",G198="Verified",J198="Verified"),"Verified",IF(OR(F198="Pending",G198="Pending",J198="Pending",F198="",G198="",J198=""),"Pending – "&amp;(3-COUNTIF(F198,"Verified")-COUNTIF(G198,"Verified")-COUNTIF(J198,"Verified"))&amp;" doc(s)","Received – to verify")))</f>
        <v/>
      </c>
    </row>
    <row r="199" customFormat="false" ht="15" hidden="false" customHeight="true" outlineLevel="0" collapsed="false">
      <c r="A199" s="28" t="str">
        <f aca="false">IF(Employees!A199="","",Employees!A199)</f>
        <v/>
      </c>
      <c r="B199" s="28" t="str">
        <f aca="false">IF(Employees!A199="","",Employees!B199)</f>
        <v/>
      </c>
      <c r="C199" s="32" t="str">
        <f aca="false">IF(Employees!G199="","",Employees!G199)</f>
        <v/>
      </c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34" t="str">
        <f aca="false">IF(A199="","",COUNTIF(D199:S199,"Verified")+COUNTIF(D199:S199,"Received")+COUNTIF(D199:S199,"N/A"))</f>
        <v/>
      </c>
      <c r="U199" s="34" t="str">
        <f aca="false">IF(A199="","",16-T199)</f>
        <v/>
      </c>
      <c r="V199" s="35" t="str">
        <f aca="false">IF(A199="","",T199/16)</f>
        <v/>
      </c>
      <c r="W199" s="17" t="str">
        <f aca="false">IF(A199="","",IF(AND(F199="Verified",G199="Verified",J199="Verified"),"Verified",IF(OR(F199="Pending",G199="Pending",J199="Pending",F199="",G199="",J199=""),"Pending – "&amp;(3-COUNTIF(F199,"Verified")-COUNTIF(G199,"Verified")-COUNTIF(J199,"Verified"))&amp;" doc(s)","Received – to verify")))</f>
        <v/>
      </c>
    </row>
    <row r="200" customFormat="false" ht="15" hidden="false" customHeight="true" outlineLevel="0" collapsed="false">
      <c r="A200" s="28" t="str">
        <f aca="false">IF(Employees!A200="","",Employees!A200)</f>
        <v/>
      </c>
      <c r="B200" s="28" t="str">
        <f aca="false">IF(Employees!A200="","",Employees!B200)</f>
        <v/>
      </c>
      <c r="C200" s="32" t="str">
        <f aca="false">IF(Employees!G200="","",Employees!G200)</f>
        <v/>
      </c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34" t="str">
        <f aca="false">IF(A200="","",COUNTIF(D200:S200,"Verified")+COUNTIF(D200:S200,"Received")+COUNTIF(D200:S200,"N/A"))</f>
        <v/>
      </c>
      <c r="U200" s="34" t="str">
        <f aca="false">IF(A200="","",16-T200)</f>
        <v/>
      </c>
      <c r="V200" s="35" t="str">
        <f aca="false">IF(A200="","",T200/16)</f>
        <v/>
      </c>
      <c r="W200" s="17" t="str">
        <f aca="false">IF(A200="","",IF(AND(F200="Verified",G200="Verified",J200="Verified"),"Verified",IF(OR(F200="Pending",G200="Pending",J200="Pending",F200="",G200="",J200=""),"Pending – "&amp;(3-COUNTIF(F200,"Verified")-COUNTIF(G200,"Verified")-COUNTIF(J200,"Verified"))&amp;" doc(s)","Received – to verify")))</f>
        <v/>
      </c>
    </row>
    <row r="201" customFormat="false" ht="15" hidden="false" customHeight="true" outlineLevel="0" collapsed="false">
      <c r="A201" s="28" t="str">
        <f aca="false">IF(Employees!A201="","",Employees!A201)</f>
        <v/>
      </c>
      <c r="B201" s="28" t="str">
        <f aca="false">IF(Employees!A201="","",Employees!B201)</f>
        <v/>
      </c>
      <c r="C201" s="32" t="str">
        <f aca="false">IF(Employees!G201="","",Employees!G201)</f>
        <v/>
      </c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34" t="str">
        <f aca="false">IF(A201="","",COUNTIF(D201:S201,"Verified")+COUNTIF(D201:S201,"Received")+COUNTIF(D201:S201,"N/A"))</f>
        <v/>
      </c>
      <c r="U201" s="34" t="str">
        <f aca="false">IF(A201="","",16-T201)</f>
        <v/>
      </c>
      <c r="V201" s="35" t="str">
        <f aca="false">IF(A201="","",T201/16)</f>
        <v/>
      </c>
      <c r="W201" s="17" t="str">
        <f aca="false">IF(A201="","",IF(AND(F201="Verified",G201="Verified",J201="Verified"),"Verified",IF(OR(F201="Pending",G201="Pending",J201="Pending",F201="",G201="",J201=""),"Pending – "&amp;(3-COUNTIF(F201,"Verified")-COUNTIF(G201,"Verified")-COUNTIF(J201,"Verified"))&amp;" doc(s)","Received – to verify")))</f>
        <v/>
      </c>
    </row>
    <row r="202" customFormat="false" ht="15" hidden="false" customHeight="true" outlineLevel="0" collapsed="false">
      <c r="A202" s="28" t="str">
        <f aca="false">IF(Employees!A202="","",Employees!A202)</f>
        <v/>
      </c>
      <c r="B202" s="28" t="str">
        <f aca="false">IF(Employees!A202="","",Employees!B202)</f>
        <v/>
      </c>
      <c r="C202" s="32" t="str">
        <f aca="false">IF(Employees!G202="","",Employees!G202)</f>
        <v/>
      </c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34" t="str">
        <f aca="false">IF(A202="","",COUNTIF(D202:S202,"Verified")+COUNTIF(D202:S202,"Received")+COUNTIF(D202:S202,"N/A"))</f>
        <v/>
      </c>
      <c r="U202" s="34" t="str">
        <f aca="false">IF(A202="","",16-T202)</f>
        <v/>
      </c>
      <c r="V202" s="35" t="str">
        <f aca="false">IF(A202="","",T202/16)</f>
        <v/>
      </c>
      <c r="W202" s="17" t="str">
        <f aca="false">IF(A202="","",IF(AND(F202="Verified",G202="Verified",J202="Verified"),"Verified",IF(OR(F202="Pending",G202="Pending",J202="Pending",F202="",G202="",J202=""),"Pending – "&amp;(3-COUNTIF(F202,"Verified")-COUNTIF(G202,"Verified")-COUNTIF(J202,"Verified"))&amp;" doc(s)","Received – to verify")))</f>
        <v/>
      </c>
    </row>
    <row r="203" customFormat="false" ht="15" hidden="false" customHeight="true" outlineLevel="0" collapsed="false">
      <c r="A203" s="28" t="str">
        <f aca="false">IF(Employees!A203="","",Employees!A203)</f>
        <v/>
      </c>
      <c r="B203" s="28" t="str">
        <f aca="false">IF(Employees!A203="","",Employees!B203)</f>
        <v/>
      </c>
      <c r="C203" s="32" t="str">
        <f aca="false">IF(Employees!G203="","",Employees!G203)</f>
        <v/>
      </c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34" t="str">
        <f aca="false">IF(A203="","",COUNTIF(D203:S203,"Verified")+COUNTIF(D203:S203,"Received")+COUNTIF(D203:S203,"N/A"))</f>
        <v/>
      </c>
      <c r="U203" s="34" t="str">
        <f aca="false">IF(A203="","",16-T203)</f>
        <v/>
      </c>
      <c r="V203" s="35" t="str">
        <f aca="false">IF(A203="","",T203/16)</f>
        <v/>
      </c>
      <c r="W203" s="17" t="str">
        <f aca="false">IF(A203="","",IF(AND(F203="Verified",G203="Verified",J203="Verified"),"Verified",IF(OR(F203="Pending",G203="Pending",J203="Pending",F203="",G203="",J203=""),"Pending – "&amp;(3-COUNTIF(F203,"Verified")-COUNTIF(G203,"Verified")-COUNTIF(J203,"Verified"))&amp;" doc(s)","Received – to verify")))</f>
        <v/>
      </c>
    </row>
    <row r="204" customFormat="false" ht="15" hidden="false" customHeight="true" outlineLevel="0" collapsed="false">
      <c r="A204" s="28" t="str">
        <f aca="false">IF(Employees!A204="","",Employees!A204)</f>
        <v/>
      </c>
      <c r="B204" s="28" t="str">
        <f aca="false">IF(Employees!A204="","",Employees!B204)</f>
        <v/>
      </c>
      <c r="C204" s="32" t="str">
        <f aca="false">IF(Employees!G204="","",Employees!G204)</f>
        <v/>
      </c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34" t="str">
        <f aca="false">IF(A204="","",COUNTIF(D204:S204,"Verified")+COUNTIF(D204:S204,"Received")+COUNTIF(D204:S204,"N/A"))</f>
        <v/>
      </c>
      <c r="U204" s="34" t="str">
        <f aca="false">IF(A204="","",16-T204)</f>
        <v/>
      </c>
      <c r="V204" s="35" t="str">
        <f aca="false">IF(A204="","",T204/16)</f>
        <v/>
      </c>
      <c r="W204" s="17" t="str">
        <f aca="false">IF(A204="","",IF(AND(F204="Verified",G204="Verified",J204="Verified"),"Verified",IF(OR(F204="Pending",G204="Pending",J204="Pending",F204="",G204="",J204=""),"Pending – "&amp;(3-COUNTIF(F204,"Verified")-COUNTIF(G204,"Verified")-COUNTIF(J204,"Verified"))&amp;" doc(s)","Received – to verify")))</f>
        <v/>
      </c>
    </row>
    <row r="206" customFormat="false" ht="15" hidden="false" customHeight="true" outlineLevel="0" collapsed="false">
      <c r="A206" s="3" t="s">
        <v>237</v>
      </c>
    </row>
  </sheetData>
  <conditionalFormatting sqref="D5:S204">
    <cfRule type="cellIs" priority="2" operator="equal" aboveAverage="0" equalAverage="0" bottom="0" percent="0" rank="0" text="" dxfId="9">
      <formula>"Pending"</formula>
    </cfRule>
    <cfRule type="cellIs" priority="3" operator="equal" aboveAverage="0" equalAverage="0" bottom="0" percent="0" rank="0" text="" dxfId="10">
      <formula>"Received"</formula>
    </cfRule>
    <cfRule type="cellIs" priority="4" operator="equal" aboveAverage="0" equalAverage="0" bottom="0" percent="0" rank="0" text="" dxfId="11">
      <formula>"Verified"</formula>
    </cfRule>
  </conditionalFormatting>
  <conditionalFormatting sqref="W5:W204">
    <cfRule type="expression" priority="5" aboveAverage="0" equalAverage="0" bottom="0" percent="0" rank="0" text="" dxfId="11">
      <formula>W5="Verified"</formula>
    </cfRule>
    <cfRule type="expression" priority="6" aboveAverage="0" equalAverage="0" bottom="0" percent="0" rank="0" text="" dxfId="9">
      <formula>LEFT(W5,7)="Pending"</formula>
    </cfRule>
  </conditionalFormatting>
  <dataValidations count="1">
    <dataValidation allowBlank="true" errorStyle="stop" operator="between" showDropDown="false" showErrorMessage="false" showInputMessage="false" sqref="D5:S204" type="list">
      <formula1>Settings!$F$12:$F$15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PB Lab · pblab.in/templates&amp;R&amp;8 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0AD47"/>
    <pageSetUpPr fitToPage="true"/>
  </sheetPr>
  <dimension ref="A1:N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0"/>
    <col collapsed="false" customWidth="true" hidden="false" outlineLevel="0" max="2" min="2" style="1" width="22"/>
    <col collapsed="false" customWidth="true" hidden="false" outlineLevel="0" max="3" min="3" style="1" width="16"/>
    <col collapsed="false" customWidth="true" hidden="false" outlineLevel="0" max="4" min="4" style="1" width="13"/>
    <col collapsed="false" customWidth="true" hidden="false" outlineLevel="0" max="5" min="5" style="1" width="22"/>
    <col collapsed="false" customWidth="true" hidden="false" outlineLevel="0" max="6" min="6" style="1" width="3"/>
    <col collapsed="false" customWidth="true" hidden="false" outlineLevel="0" max="7" min="7" style="1" width="10"/>
    <col collapsed="false" customWidth="true" hidden="false" outlineLevel="0" max="8" min="8" style="1" width="22"/>
    <col collapsed="false" customWidth="true" hidden="false" outlineLevel="0" max="9" min="9" style="1" width="13"/>
    <col collapsed="false" customWidth="true" hidden="false" outlineLevel="0" max="10" min="10" style="1" width="9"/>
    <col collapsed="false" customWidth="true" hidden="false" outlineLevel="0" max="11" min="11" style="1" width="22"/>
    <col collapsed="false" customWidth="true" hidden="true" outlineLevel="0" max="14" min="13" style="1" width="13"/>
  </cols>
  <sheetData>
    <row r="1" customFormat="false" ht="21.75" hidden="false" customHeight="true" outlineLevel="0" collapsed="false">
      <c r="A1" s="13" t="s">
        <v>238</v>
      </c>
      <c r="K1" s="14" t="s">
        <v>54</v>
      </c>
    </row>
    <row r="2" customFormat="false" ht="15" hidden="false" customHeight="true" outlineLevel="0" collapsed="false">
      <c r="A2" s="3" t="str">
        <f aca="false">"As on "&amp;TEXT(Settings!$B$6,"dd-mmm-yyyy")&amp;" – "&amp;Settings!$B$5</f>
        <v>As on 14-Oct-2026 – Raipur Precision Components Pvt Ltd</v>
      </c>
    </row>
    <row r="4" customFormat="false" ht="15" hidden="false" customHeight="true" outlineLevel="0" collapsed="false">
      <c r="A4" s="3" t="s">
        <v>239</v>
      </c>
      <c r="C4" s="3" t="s">
        <v>240</v>
      </c>
      <c r="E4" s="3" t="s">
        <v>241</v>
      </c>
      <c r="G4" s="3" t="s">
        <v>242</v>
      </c>
      <c r="I4" s="3" t="s">
        <v>243</v>
      </c>
    </row>
    <row r="5" customFormat="false" ht="25.5" hidden="false" customHeight="true" outlineLevel="0" collapsed="false">
      <c r="A5" s="36" t="n">
        <f aca="false">COUNTIF(Employees!$Z$5:$Z$204,"Active")</f>
        <v>10</v>
      </c>
      <c r="C5" s="36" t="n">
        <f aca="false">COUNTIF(Employees!$L$5:$L$204,"Overdue*")</f>
        <v>1</v>
      </c>
      <c r="E5" s="36" t="n">
        <f aca="false">COUNTIF(Employees!$L$5:$L$204,"Due in*")</f>
        <v>2</v>
      </c>
      <c r="G5" s="36" t="n">
        <f aca="false">COUNTIFS(Employees!$Z$5:$Z$204,"Active",'Onboarding Checklist'!$W$5:$W$204,"&lt;&gt;Verified")</f>
        <v>3</v>
      </c>
      <c r="I5" s="36" t="n">
        <f aca="false">SUMIFS('Onboarding Checklist'!$U$5:$U$204,Employees!$Z$5:$Z$204,"Active")</f>
        <v>20</v>
      </c>
    </row>
    <row r="7" customFormat="false" ht="15" hidden="false" customHeight="true" outlineLevel="0" collapsed="false">
      <c r="A7" s="15" t="s">
        <v>244</v>
      </c>
      <c r="B7" s="16"/>
      <c r="C7" s="16"/>
      <c r="D7" s="16"/>
      <c r="E7" s="16"/>
      <c r="G7" s="15" t="s">
        <v>245</v>
      </c>
      <c r="H7" s="16"/>
      <c r="I7" s="16"/>
      <c r="J7" s="16"/>
      <c r="K7" s="16"/>
    </row>
    <row r="8" customFormat="false" ht="21.75" hidden="false" customHeight="true" outlineLevel="0" collapsed="false">
      <c r="A8" s="23" t="s">
        <v>85</v>
      </c>
      <c r="B8" s="24" t="s">
        <v>217</v>
      </c>
      <c r="C8" s="24" t="s">
        <v>88</v>
      </c>
      <c r="D8" s="24" t="s">
        <v>246</v>
      </c>
      <c r="E8" s="24" t="s">
        <v>4</v>
      </c>
      <c r="G8" s="23" t="s">
        <v>85</v>
      </c>
      <c r="H8" s="24" t="s">
        <v>217</v>
      </c>
      <c r="I8" s="24" t="s">
        <v>218</v>
      </c>
      <c r="J8" s="24" t="s">
        <v>80</v>
      </c>
      <c r="K8" s="24" t="s">
        <v>247</v>
      </c>
    </row>
    <row r="9" customFormat="false" ht="15" hidden="false" customHeight="true" outlineLevel="0" collapsed="false">
      <c r="A9" s="28" t="str">
        <f aca="false">IF(M9=0,"",INDEX(Employees!$A$5:$A$204,MOD(M9,1000)))</f>
        <v>RPC006</v>
      </c>
      <c r="B9" s="28" t="str">
        <f aca="false">IF(M9=0,"",INDEX(Employees!$B$5:$B$204,MOD(M9,1000)))</f>
        <v>Kavita Sinha</v>
      </c>
      <c r="C9" s="28" t="str">
        <f aca="false">IF(M9=0,"",INDEX(Employees!$D$5:$D$204,MOD(M9,1000)))</f>
        <v>Design</v>
      </c>
      <c r="D9" s="32" t="n">
        <f aca="false">IF(M9=0,"",INDEX(Employees!$J$5:$J$204,MOD(M9,1000)))</f>
        <v>46251</v>
      </c>
      <c r="E9" s="28" t="str">
        <f aca="false">IF(M9=0,"",INDEX(Employees!$L$5:$L$204,MOD(M9,1000)))</f>
        <v>Overdue 58 days</v>
      </c>
      <c r="G9" s="28" t="str">
        <f aca="false">IF(N9=0,"",INDEX(Employees!$A$5:$A$204,N9))</f>
        <v>RPC005</v>
      </c>
      <c r="H9" s="28" t="str">
        <f aca="false">IF(N9=0,"",INDEX(Employees!$B$5:$B$204,N9))</f>
        <v>Manoj Patel</v>
      </c>
      <c r="I9" s="32" t="n">
        <f aca="false">IF(N9=0,"",INDEX(Employees!$G$5:$G$204,N9))</f>
        <v>46132</v>
      </c>
      <c r="J9" s="37" t="n">
        <f aca="false">IF(N9=0,"",INDEX('Onboarding Checklist'!$U$5:$U$204,N9))</f>
        <v>1</v>
      </c>
      <c r="K9" s="28" t="str">
        <f aca="false">IF(N9=0,"",INDEX('Onboarding Checklist'!$W$5:$W$204,N9))</f>
        <v>Verified</v>
      </c>
      <c r="M9" s="3" t="n">
        <f aca="false" t="array" ref="M9:M9">IFERROR(SMALL(IF((Employees!$A$5:$A$204&lt;&gt;"")*((LEFT(Employees!$L$5:$L$204,7)="Overdue")+(LEFT(Employees!$L$5:$L$204,3)="Due")&gt;0),Employees!$J$5:$J$204*1000+ROW(Employees!$A$5:$A$204)-4),1),0)</f>
        <v>46251006</v>
      </c>
      <c r="N9" s="3" t="n">
        <f aca="false" t="array" ref="N9:N9">IFERROR(SMALL(IF((Employees!$Z$5:$Z$204="Active")*('Onboarding Checklist'!$U$5:$U$204&gt;0),ROW(Employees!$A$5:$A$204)-4),1),0)</f>
        <v>5</v>
      </c>
    </row>
    <row r="10" customFormat="false" ht="15" hidden="false" customHeight="true" outlineLevel="0" collapsed="false">
      <c r="A10" s="28" t="str">
        <f aca="false">IF(M10=0,"",INDEX(Employees!$A$5:$A$204,MOD(M10,1000)))</f>
        <v>RPC005</v>
      </c>
      <c r="B10" s="28" t="str">
        <f aca="false">IF(M10=0,"",INDEX(Employees!$B$5:$B$204,MOD(M10,1000)))</f>
        <v>Manoj Patel</v>
      </c>
      <c r="C10" s="28" t="str">
        <f aca="false">IF(M10=0,"",INDEX(Employees!$D$5:$D$204,MOD(M10,1000)))</f>
        <v>Production</v>
      </c>
      <c r="D10" s="32" t="n">
        <f aca="false">IF(M10=0,"",INDEX(Employees!$J$5:$J$204,MOD(M10,1000)))</f>
        <v>46315</v>
      </c>
      <c r="E10" s="28" t="str">
        <f aca="false">IF(M10=0,"",INDEX(Employees!$L$5:$L$204,MOD(M10,1000)))</f>
        <v>Due in 6 days</v>
      </c>
      <c r="G10" s="28" t="str">
        <f aca="false">IF(N10=0,"",INDEX(Employees!$A$5:$A$204,N10))</f>
        <v>RPC007</v>
      </c>
      <c r="H10" s="28" t="str">
        <f aca="false">IF(N10=0,"",INDEX(Employees!$B$5:$B$204,N10))</f>
        <v>Deepak Yadav</v>
      </c>
      <c r="I10" s="32" t="n">
        <f aca="false">IF(N10=0,"",INDEX(Employees!$G$5:$G$204,N10))</f>
        <v>46244</v>
      </c>
      <c r="J10" s="37" t="n">
        <f aca="false">IF(N10=0,"",INDEX('Onboarding Checklist'!$U$5:$U$204,N10))</f>
        <v>4</v>
      </c>
      <c r="K10" s="28" t="str">
        <f aca="false">IF(N10=0,"",INDEX('Onboarding Checklist'!$W$5:$W$204,N10))</f>
        <v>Received – to verify</v>
      </c>
      <c r="M10" s="3" t="n">
        <f aca="false" t="array" ref="M10:M10">IFERROR(SMALL(IF((Employees!$A$5:$A$204&lt;&gt;"")*((LEFT(Employees!$L$5:$L$204,7)="Overdue")+(LEFT(Employees!$L$5:$L$204,3)="Due")&gt;0),Employees!$J$5:$J$204*1000+ROW(Employees!$A$5:$A$204)-4),2),0)</f>
        <v>46315005</v>
      </c>
      <c r="N10" s="3" t="n">
        <f aca="false" t="array" ref="N10:N10">IFERROR(SMALL(IF((Employees!$Z$5:$Z$204="Active")*('Onboarding Checklist'!$U$5:$U$204&gt;0),ROW(Employees!$A$5:$A$204)-4),2),0)</f>
        <v>7</v>
      </c>
    </row>
    <row r="11" customFormat="false" ht="15" hidden="false" customHeight="true" outlineLevel="0" collapsed="false">
      <c r="A11" s="28" t="str">
        <f aca="false">IF(M11=0,"",INDEX(Employees!$A$5:$A$204,MOD(M11,1000)))</f>
        <v>RPC004</v>
      </c>
      <c r="B11" s="28" t="str">
        <f aca="false">IF(M11=0,"",INDEX(Employees!$B$5:$B$204,MOD(M11,1000)))</f>
        <v>Priya Nair</v>
      </c>
      <c r="C11" s="28" t="str">
        <f aca="false">IF(M11=0,"",INDEX(Employees!$D$5:$D$204,MOD(M11,1000)))</f>
        <v>Quality</v>
      </c>
      <c r="D11" s="32" t="n">
        <f aca="false">IF(M11=0,"",INDEX(Employees!$J$5:$J$204,MOD(M11,1000)))</f>
        <v>46330</v>
      </c>
      <c r="E11" s="28" t="str">
        <f aca="false">IF(M11=0,"",INDEX(Employees!$L$5:$L$204,MOD(M11,1000)))</f>
        <v>Due in 21 days</v>
      </c>
      <c r="G11" s="28" t="str">
        <f aca="false">IF(N11=0,"",INDEX(Employees!$A$5:$A$204,N11))</f>
        <v>RPC008</v>
      </c>
      <c r="H11" s="28" t="str">
        <f aca="false">IF(N11=0,"",INDEX(Employees!$B$5:$B$204,N11))</f>
        <v>Neha Gupta</v>
      </c>
      <c r="I11" s="32" t="n">
        <f aca="false">IF(N11=0,"",INDEX(Employees!$G$5:$G$204,N11))</f>
        <v>46266</v>
      </c>
      <c r="J11" s="37" t="n">
        <f aca="false">IF(N11=0,"",INDEX('Onboarding Checklist'!$U$5:$U$204,N11))</f>
        <v>2</v>
      </c>
      <c r="K11" s="28" t="str">
        <f aca="false">IF(N11=0,"",INDEX('Onboarding Checklist'!$W$5:$W$204,N11))</f>
        <v>Received – to verify</v>
      </c>
      <c r="M11" s="3" t="n">
        <f aca="false" t="array" ref="M11:M11">IFERROR(SMALL(IF((Employees!$A$5:$A$204&lt;&gt;"")*((LEFT(Employees!$L$5:$L$204,7)="Overdue")+(LEFT(Employees!$L$5:$L$204,3)="Due")&gt;0),Employees!$J$5:$J$204*1000+ROW(Employees!$A$5:$A$204)-4),3),0)</f>
        <v>46330004</v>
      </c>
      <c r="N11" s="3" t="n">
        <f aca="false" t="array" ref="N11:N11">IFERROR(SMALL(IF((Employees!$Z$5:$Z$204="Active")*('Onboarding Checklist'!$U$5:$U$204&gt;0),ROW(Employees!$A$5:$A$204)-4),3),0)</f>
        <v>8</v>
      </c>
    </row>
    <row r="12" customFormat="false" ht="15" hidden="false" customHeight="true" outlineLevel="0" collapsed="false">
      <c r="A12" s="28" t="str">
        <f aca="false">IF(M12=0,"",INDEX(Employees!$A$5:$A$204,MOD(M12,1000)))</f>
        <v/>
      </c>
      <c r="B12" s="28" t="str">
        <f aca="false">IF(M12=0,"",INDEX(Employees!$B$5:$B$204,MOD(M12,1000)))</f>
        <v/>
      </c>
      <c r="C12" s="28" t="str">
        <f aca="false">IF(M12=0,"",INDEX(Employees!$D$5:$D$204,MOD(M12,1000)))</f>
        <v/>
      </c>
      <c r="D12" s="32" t="str">
        <f aca="false">IF(M12=0,"",INDEX(Employees!$J$5:$J$204,MOD(M12,1000)))</f>
        <v/>
      </c>
      <c r="E12" s="28" t="str">
        <f aca="false">IF(M12=0,"",INDEX(Employees!$L$5:$L$204,MOD(M12,1000)))</f>
        <v/>
      </c>
      <c r="G12" s="28" t="str">
        <f aca="false">IF(N12=0,"",INDEX(Employees!$A$5:$A$204,N12))</f>
        <v>RPC009</v>
      </c>
      <c r="H12" s="28" t="str">
        <f aca="false">IF(N12=0,"",INDEX(Employees!$B$5:$B$204,N12))</f>
        <v>Arjun Mishra</v>
      </c>
      <c r="I12" s="32" t="n">
        <f aca="false">IF(N12=0,"",INDEX(Employees!$G$5:$G$204,N12))</f>
        <v>46300</v>
      </c>
      <c r="J12" s="37" t="n">
        <f aca="false">IF(N12=0,"",INDEX('Onboarding Checklist'!$U$5:$U$204,N12))</f>
        <v>13</v>
      </c>
      <c r="K12" s="28" t="str">
        <f aca="false">IF(N12=0,"",INDEX('Onboarding Checklist'!$W$5:$W$204,N12))</f>
        <v>Pending – 3 doc(s)</v>
      </c>
      <c r="M12" s="3" t="n">
        <f aca="false" t="array" ref="M12:M12">IFERROR(SMALL(IF((Employees!$A$5:$A$204&lt;&gt;"")*((LEFT(Employees!$L$5:$L$204,7)="Overdue")+(LEFT(Employees!$L$5:$L$204,3)="Due")&gt;0),Employees!$J$5:$J$204*1000+ROW(Employees!$A$5:$A$204)-4),4),0)</f>
        <v>0</v>
      </c>
      <c r="N12" s="3" t="n">
        <f aca="false" t="array" ref="N12:N12">IFERROR(SMALL(IF((Employees!$Z$5:$Z$204="Active")*('Onboarding Checklist'!$U$5:$U$204&gt;0),ROW(Employees!$A$5:$A$204)-4),4),0)</f>
        <v>9</v>
      </c>
    </row>
    <row r="13" customFormat="false" ht="15" hidden="false" customHeight="true" outlineLevel="0" collapsed="false">
      <c r="A13" s="28" t="str">
        <f aca="false">IF(M13=0,"",INDEX(Employees!$A$5:$A$204,MOD(M13,1000)))</f>
        <v/>
      </c>
      <c r="B13" s="28" t="str">
        <f aca="false">IF(M13=0,"",INDEX(Employees!$B$5:$B$204,MOD(M13,1000)))</f>
        <v/>
      </c>
      <c r="C13" s="28" t="str">
        <f aca="false">IF(M13=0,"",INDEX(Employees!$D$5:$D$204,MOD(M13,1000)))</f>
        <v/>
      </c>
      <c r="D13" s="32" t="str">
        <f aca="false">IF(M13=0,"",INDEX(Employees!$J$5:$J$204,MOD(M13,1000)))</f>
        <v/>
      </c>
      <c r="E13" s="28" t="str">
        <f aca="false">IF(M13=0,"",INDEX(Employees!$L$5:$L$204,MOD(M13,1000)))</f>
        <v/>
      </c>
      <c r="G13" s="28" t="str">
        <f aca="false">IF(N13=0,"",INDEX(Employees!$A$5:$A$204,N13))</f>
        <v/>
      </c>
      <c r="H13" s="28" t="str">
        <f aca="false">IF(N13=0,"",INDEX(Employees!$B$5:$B$204,N13))</f>
        <v/>
      </c>
      <c r="I13" s="32" t="str">
        <f aca="false">IF(N13=0,"",INDEX(Employees!$G$5:$G$204,N13))</f>
        <v/>
      </c>
      <c r="J13" s="37" t="str">
        <f aca="false">IF(N13=0,"",INDEX('Onboarding Checklist'!$U$5:$U$204,N13))</f>
        <v/>
      </c>
      <c r="K13" s="28" t="str">
        <f aca="false">IF(N13=0,"",INDEX('Onboarding Checklist'!$W$5:$W$204,N13))</f>
        <v/>
      </c>
      <c r="M13" s="3" t="n">
        <f aca="false" t="array" ref="M13:M13">IFERROR(SMALL(IF((Employees!$A$5:$A$204&lt;&gt;"")*((LEFT(Employees!$L$5:$L$204,7)="Overdue")+(LEFT(Employees!$L$5:$L$204,3)="Due")&gt;0),Employees!$J$5:$J$204*1000+ROW(Employees!$A$5:$A$204)-4),5),0)</f>
        <v>0</v>
      </c>
      <c r="N13" s="3" t="n">
        <f aca="false" t="array" ref="N13:N13">IFERROR(SMALL(IF((Employees!$Z$5:$Z$204="Active")*('Onboarding Checklist'!$U$5:$U$204&gt;0),ROW(Employees!$A$5:$A$204)-4),5),0)</f>
        <v>0</v>
      </c>
    </row>
    <row r="14" customFormat="false" ht="15" hidden="false" customHeight="true" outlineLevel="0" collapsed="false">
      <c r="A14" s="28" t="str">
        <f aca="false">IF(M14=0,"",INDEX(Employees!$A$5:$A$204,MOD(M14,1000)))</f>
        <v/>
      </c>
      <c r="B14" s="28" t="str">
        <f aca="false">IF(M14=0,"",INDEX(Employees!$B$5:$B$204,MOD(M14,1000)))</f>
        <v/>
      </c>
      <c r="C14" s="28" t="str">
        <f aca="false">IF(M14=0,"",INDEX(Employees!$D$5:$D$204,MOD(M14,1000)))</f>
        <v/>
      </c>
      <c r="D14" s="32" t="str">
        <f aca="false">IF(M14=0,"",INDEX(Employees!$J$5:$J$204,MOD(M14,1000)))</f>
        <v/>
      </c>
      <c r="E14" s="28" t="str">
        <f aca="false">IF(M14=0,"",INDEX(Employees!$L$5:$L$204,MOD(M14,1000)))</f>
        <v/>
      </c>
      <c r="G14" s="28" t="str">
        <f aca="false">IF(N14=0,"",INDEX(Employees!$A$5:$A$204,N14))</f>
        <v/>
      </c>
      <c r="H14" s="28" t="str">
        <f aca="false">IF(N14=0,"",INDEX(Employees!$B$5:$B$204,N14))</f>
        <v/>
      </c>
      <c r="I14" s="32" t="str">
        <f aca="false">IF(N14=0,"",INDEX(Employees!$G$5:$G$204,N14))</f>
        <v/>
      </c>
      <c r="J14" s="37" t="str">
        <f aca="false">IF(N14=0,"",INDEX('Onboarding Checklist'!$U$5:$U$204,N14))</f>
        <v/>
      </c>
      <c r="K14" s="28" t="str">
        <f aca="false">IF(N14=0,"",INDEX('Onboarding Checklist'!$W$5:$W$204,N14))</f>
        <v/>
      </c>
      <c r="M14" s="3" t="n">
        <f aca="false" t="array" ref="M14:M14">IFERROR(SMALL(IF((Employees!$A$5:$A$204&lt;&gt;"")*((LEFT(Employees!$L$5:$L$204,7)="Overdue")+(LEFT(Employees!$L$5:$L$204,3)="Due")&gt;0),Employees!$J$5:$J$204*1000+ROW(Employees!$A$5:$A$204)-4),6),0)</f>
        <v>0</v>
      </c>
      <c r="N14" s="3" t="n">
        <f aca="false" t="array" ref="N14:N14">IFERROR(SMALL(IF((Employees!$Z$5:$Z$204="Active")*('Onboarding Checklist'!$U$5:$U$204&gt;0),ROW(Employees!$A$5:$A$204)-4),6),0)</f>
        <v>0</v>
      </c>
    </row>
    <row r="15" customFormat="false" ht="15" hidden="false" customHeight="true" outlineLevel="0" collapsed="false">
      <c r="A15" s="28" t="str">
        <f aca="false">IF(M15=0,"",INDEX(Employees!$A$5:$A$204,MOD(M15,1000)))</f>
        <v/>
      </c>
      <c r="B15" s="28" t="str">
        <f aca="false">IF(M15=0,"",INDEX(Employees!$B$5:$B$204,MOD(M15,1000)))</f>
        <v/>
      </c>
      <c r="C15" s="28" t="str">
        <f aca="false">IF(M15=0,"",INDEX(Employees!$D$5:$D$204,MOD(M15,1000)))</f>
        <v/>
      </c>
      <c r="D15" s="32" t="str">
        <f aca="false">IF(M15=0,"",INDEX(Employees!$J$5:$J$204,MOD(M15,1000)))</f>
        <v/>
      </c>
      <c r="E15" s="28" t="str">
        <f aca="false">IF(M15=0,"",INDEX(Employees!$L$5:$L$204,MOD(M15,1000)))</f>
        <v/>
      </c>
      <c r="G15" s="28" t="str">
        <f aca="false">IF(N15=0,"",INDEX(Employees!$A$5:$A$204,N15))</f>
        <v/>
      </c>
      <c r="H15" s="28" t="str">
        <f aca="false">IF(N15=0,"",INDEX(Employees!$B$5:$B$204,N15))</f>
        <v/>
      </c>
      <c r="I15" s="32" t="str">
        <f aca="false">IF(N15=0,"",INDEX(Employees!$G$5:$G$204,N15))</f>
        <v/>
      </c>
      <c r="J15" s="37" t="str">
        <f aca="false">IF(N15=0,"",INDEX('Onboarding Checklist'!$U$5:$U$204,N15))</f>
        <v/>
      </c>
      <c r="K15" s="28" t="str">
        <f aca="false">IF(N15=0,"",INDEX('Onboarding Checklist'!$W$5:$W$204,N15))</f>
        <v/>
      </c>
      <c r="M15" s="3" t="n">
        <f aca="false" t="array" ref="M15:M15">IFERROR(SMALL(IF((Employees!$A$5:$A$204&lt;&gt;"")*((LEFT(Employees!$L$5:$L$204,7)="Overdue")+(LEFT(Employees!$L$5:$L$204,3)="Due")&gt;0),Employees!$J$5:$J$204*1000+ROW(Employees!$A$5:$A$204)-4),7),0)</f>
        <v>0</v>
      </c>
      <c r="N15" s="3" t="n">
        <f aca="false" t="array" ref="N15:N15">IFERROR(SMALL(IF((Employees!$Z$5:$Z$204="Active")*('Onboarding Checklist'!$U$5:$U$204&gt;0),ROW(Employees!$A$5:$A$204)-4),7),0)</f>
        <v>0</v>
      </c>
    </row>
    <row r="16" customFormat="false" ht="15" hidden="false" customHeight="true" outlineLevel="0" collapsed="false">
      <c r="A16" s="28" t="str">
        <f aca="false">IF(M16=0,"",INDEX(Employees!$A$5:$A$204,MOD(M16,1000)))</f>
        <v/>
      </c>
      <c r="B16" s="28" t="str">
        <f aca="false">IF(M16=0,"",INDEX(Employees!$B$5:$B$204,MOD(M16,1000)))</f>
        <v/>
      </c>
      <c r="C16" s="28" t="str">
        <f aca="false">IF(M16=0,"",INDEX(Employees!$D$5:$D$204,MOD(M16,1000)))</f>
        <v/>
      </c>
      <c r="D16" s="32" t="str">
        <f aca="false">IF(M16=0,"",INDEX(Employees!$J$5:$J$204,MOD(M16,1000)))</f>
        <v/>
      </c>
      <c r="E16" s="28" t="str">
        <f aca="false">IF(M16=0,"",INDEX(Employees!$L$5:$L$204,MOD(M16,1000)))</f>
        <v/>
      </c>
      <c r="G16" s="28" t="str">
        <f aca="false">IF(N16=0,"",INDEX(Employees!$A$5:$A$204,N16))</f>
        <v/>
      </c>
      <c r="H16" s="28" t="str">
        <f aca="false">IF(N16=0,"",INDEX(Employees!$B$5:$B$204,N16))</f>
        <v/>
      </c>
      <c r="I16" s="32" t="str">
        <f aca="false">IF(N16=0,"",INDEX(Employees!$G$5:$G$204,N16))</f>
        <v/>
      </c>
      <c r="J16" s="37" t="str">
        <f aca="false">IF(N16=0,"",INDEX('Onboarding Checklist'!$U$5:$U$204,N16))</f>
        <v/>
      </c>
      <c r="K16" s="28" t="str">
        <f aca="false">IF(N16=0,"",INDEX('Onboarding Checklist'!$W$5:$W$204,N16))</f>
        <v/>
      </c>
      <c r="M16" s="3" t="n">
        <f aca="false" t="array" ref="M16:M16">IFERROR(SMALL(IF((Employees!$A$5:$A$204&lt;&gt;"")*((LEFT(Employees!$L$5:$L$204,7)="Overdue")+(LEFT(Employees!$L$5:$L$204,3)="Due")&gt;0),Employees!$J$5:$J$204*1000+ROW(Employees!$A$5:$A$204)-4),8),0)</f>
        <v>0</v>
      </c>
      <c r="N16" s="3" t="n">
        <f aca="false" t="array" ref="N16:N16">IFERROR(SMALL(IF((Employees!$Z$5:$Z$204="Active")*('Onboarding Checklist'!$U$5:$U$204&gt;0),ROW(Employees!$A$5:$A$204)-4),8),0)</f>
        <v>0</v>
      </c>
    </row>
    <row r="17" customFormat="false" ht="15" hidden="false" customHeight="true" outlineLevel="0" collapsed="false">
      <c r="A17" s="28" t="str">
        <f aca="false">IF(M17=0,"",INDEX(Employees!$A$5:$A$204,MOD(M17,1000)))</f>
        <v/>
      </c>
      <c r="B17" s="28" t="str">
        <f aca="false">IF(M17=0,"",INDEX(Employees!$B$5:$B$204,MOD(M17,1000)))</f>
        <v/>
      </c>
      <c r="C17" s="28" t="str">
        <f aca="false">IF(M17=0,"",INDEX(Employees!$D$5:$D$204,MOD(M17,1000)))</f>
        <v/>
      </c>
      <c r="D17" s="32" t="str">
        <f aca="false">IF(M17=0,"",INDEX(Employees!$J$5:$J$204,MOD(M17,1000)))</f>
        <v/>
      </c>
      <c r="E17" s="28" t="str">
        <f aca="false">IF(M17=0,"",INDEX(Employees!$L$5:$L$204,MOD(M17,1000)))</f>
        <v/>
      </c>
      <c r="G17" s="28" t="str">
        <f aca="false">IF(N17=0,"",INDEX(Employees!$A$5:$A$204,N17))</f>
        <v/>
      </c>
      <c r="H17" s="28" t="str">
        <f aca="false">IF(N17=0,"",INDEX(Employees!$B$5:$B$204,N17))</f>
        <v/>
      </c>
      <c r="I17" s="32" t="str">
        <f aca="false">IF(N17=0,"",INDEX(Employees!$G$5:$G$204,N17))</f>
        <v/>
      </c>
      <c r="J17" s="37" t="str">
        <f aca="false">IF(N17=0,"",INDEX('Onboarding Checklist'!$U$5:$U$204,N17))</f>
        <v/>
      </c>
      <c r="K17" s="28" t="str">
        <f aca="false">IF(N17=0,"",INDEX('Onboarding Checklist'!$W$5:$W$204,N17))</f>
        <v/>
      </c>
      <c r="M17" s="3" t="n">
        <f aca="false" t="array" ref="M17:M17">IFERROR(SMALL(IF((Employees!$A$5:$A$204&lt;&gt;"")*((LEFT(Employees!$L$5:$L$204,7)="Overdue")+(LEFT(Employees!$L$5:$L$204,3)="Due")&gt;0),Employees!$J$5:$J$204*1000+ROW(Employees!$A$5:$A$204)-4),9),0)</f>
        <v>0</v>
      </c>
      <c r="N17" s="3" t="n">
        <f aca="false" t="array" ref="N17:N17">IFERROR(SMALL(IF((Employees!$Z$5:$Z$204="Active")*('Onboarding Checklist'!$U$5:$U$204&gt;0),ROW(Employees!$A$5:$A$204)-4),9),0)</f>
        <v>0</v>
      </c>
    </row>
    <row r="18" customFormat="false" ht="15" hidden="false" customHeight="true" outlineLevel="0" collapsed="false">
      <c r="A18" s="28" t="str">
        <f aca="false">IF(M18=0,"",INDEX(Employees!$A$5:$A$204,MOD(M18,1000)))</f>
        <v/>
      </c>
      <c r="B18" s="28" t="str">
        <f aca="false">IF(M18=0,"",INDEX(Employees!$B$5:$B$204,MOD(M18,1000)))</f>
        <v/>
      </c>
      <c r="C18" s="28" t="str">
        <f aca="false">IF(M18=0,"",INDEX(Employees!$D$5:$D$204,MOD(M18,1000)))</f>
        <v/>
      </c>
      <c r="D18" s="32" t="str">
        <f aca="false">IF(M18=0,"",INDEX(Employees!$J$5:$J$204,MOD(M18,1000)))</f>
        <v/>
      </c>
      <c r="E18" s="28" t="str">
        <f aca="false">IF(M18=0,"",INDEX(Employees!$L$5:$L$204,MOD(M18,1000)))</f>
        <v/>
      </c>
      <c r="G18" s="28" t="str">
        <f aca="false">IF(N18=0,"",INDEX(Employees!$A$5:$A$204,N18))</f>
        <v/>
      </c>
      <c r="H18" s="28" t="str">
        <f aca="false">IF(N18=0,"",INDEX(Employees!$B$5:$B$204,N18))</f>
        <v/>
      </c>
      <c r="I18" s="32" t="str">
        <f aca="false">IF(N18=0,"",INDEX(Employees!$G$5:$G$204,N18))</f>
        <v/>
      </c>
      <c r="J18" s="37" t="str">
        <f aca="false">IF(N18=0,"",INDEX('Onboarding Checklist'!$U$5:$U$204,N18))</f>
        <v/>
      </c>
      <c r="K18" s="28" t="str">
        <f aca="false">IF(N18=0,"",INDEX('Onboarding Checklist'!$W$5:$W$204,N18))</f>
        <v/>
      </c>
      <c r="M18" s="3" t="n">
        <f aca="false" t="array" ref="M18:M18">IFERROR(SMALL(IF((Employees!$A$5:$A$204&lt;&gt;"")*((LEFT(Employees!$L$5:$L$204,7)="Overdue")+(LEFT(Employees!$L$5:$L$204,3)="Due")&gt;0),Employees!$J$5:$J$204*1000+ROW(Employees!$A$5:$A$204)-4),10),0)</f>
        <v>0</v>
      </c>
      <c r="N18" s="3" t="n">
        <f aca="false" t="array" ref="N18:N18">IFERROR(SMALL(IF((Employees!$Z$5:$Z$204="Active")*('Onboarding Checklist'!$U$5:$U$204&gt;0),ROW(Employees!$A$5:$A$204)-4),10),0)</f>
        <v>0</v>
      </c>
    </row>
    <row r="19" customFormat="false" ht="15" hidden="false" customHeight="true" outlineLevel="0" collapsed="false">
      <c r="A19" s="28" t="str">
        <f aca="false">IF(M19=0,"",INDEX(Employees!$A$5:$A$204,MOD(M19,1000)))</f>
        <v/>
      </c>
      <c r="B19" s="28" t="str">
        <f aca="false">IF(M19=0,"",INDEX(Employees!$B$5:$B$204,MOD(M19,1000)))</f>
        <v/>
      </c>
      <c r="C19" s="28" t="str">
        <f aca="false">IF(M19=0,"",INDEX(Employees!$D$5:$D$204,MOD(M19,1000)))</f>
        <v/>
      </c>
      <c r="D19" s="32" t="str">
        <f aca="false">IF(M19=0,"",INDEX(Employees!$J$5:$J$204,MOD(M19,1000)))</f>
        <v/>
      </c>
      <c r="E19" s="28" t="str">
        <f aca="false">IF(M19=0,"",INDEX(Employees!$L$5:$L$204,MOD(M19,1000)))</f>
        <v/>
      </c>
      <c r="G19" s="28" t="str">
        <f aca="false">IF(N19=0,"",INDEX(Employees!$A$5:$A$204,N19))</f>
        <v/>
      </c>
      <c r="H19" s="28" t="str">
        <f aca="false">IF(N19=0,"",INDEX(Employees!$B$5:$B$204,N19))</f>
        <v/>
      </c>
      <c r="I19" s="32" t="str">
        <f aca="false">IF(N19=0,"",INDEX(Employees!$G$5:$G$204,N19))</f>
        <v/>
      </c>
      <c r="J19" s="37" t="str">
        <f aca="false">IF(N19=0,"",INDEX('Onboarding Checklist'!$U$5:$U$204,N19))</f>
        <v/>
      </c>
      <c r="K19" s="28" t="str">
        <f aca="false">IF(N19=0,"",INDEX('Onboarding Checklist'!$W$5:$W$204,N19))</f>
        <v/>
      </c>
      <c r="M19" s="3" t="n">
        <f aca="false" t="array" ref="M19:M19">IFERROR(SMALL(IF((Employees!$A$5:$A$204&lt;&gt;"")*((LEFT(Employees!$L$5:$L$204,7)="Overdue")+(LEFT(Employees!$L$5:$L$204,3)="Due")&gt;0),Employees!$J$5:$J$204*1000+ROW(Employees!$A$5:$A$204)-4),11),0)</f>
        <v>0</v>
      </c>
      <c r="N19" s="3" t="n">
        <f aca="false" t="array" ref="N19:N19">IFERROR(SMALL(IF((Employees!$Z$5:$Z$204="Active")*('Onboarding Checklist'!$U$5:$U$204&gt;0),ROW(Employees!$A$5:$A$204)-4),11),0)</f>
        <v>0</v>
      </c>
    </row>
    <row r="20" customFormat="false" ht="15" hidden="false" customHeight="true" outlineLevel="0" collapsed="false">
      <c r="A20" s="28" t="str">
        <f aca="false">IF(M20=0,"",INDEX(Employees!$A$5:$A$204,MOD(M20,1000)))</f>
        <v/>
      </c>
      <c r="B20" s="28" t="str">
        <f aca="false">IF(M20=0,"",INDEX(Employees!$B$5:$B$204,MOD(M20,1000)))</f>
        <v/>
      </c>
      <c r="C20" s="28" t="str">
        <f aca="false">IF(M20=0,"",INDEX(Employees!$D$5:$D$204,MOD(M20,1000)))</f>
        <v/>
      </c>
      <c r="D20" s="32" t="str">
        <f aca="false">IF(M20=0,"",INDEX(Employees!$J$5:$J$204,MOD(M20,1000)))</f>
        <v/>
      </c>
      <c r="E20" s="28" t="str">
        <f aca="false">IF(M20=0,"",INDEX(Employees!$L$5:$L$204,MOD(M20,1000)))</f>
        <v/>
      </c>
      <c r="G20" s="28" t="str">
        <f aca="false">IF(N20=0,"",INDEX(Employees!$A$5:$A$204,N20))</f>
        <v/>
      </c>
      <c r="H20" s="28" t="str">
        <f aca="false">IF(N20=0,"",INDEX(Employees!$B$5:$B$204,N20))</f>
        <v/>
      </c>
      <c r="I20" s="32" t="str">
        <f aca="false">IF(N20=0,"",INDEX(Employees!$G$5:$G$204,N20))</f>
        <v/>
      </c>
      <c r="J20" s="37" t="str">
        <f aca="false">IF(N20=0,"",INDEX('Onboarding Checklist'!$U$5:$U$204,N20))</f>
        <v/>
      </c>
      <c r="K20" s="28" t="str">
        <f aca="false">IF(N20=0,"",INDEX('Onboarding Checklist'!$W$5:$W$204,N20))</f>
        <v/>
      </c>
      <c r="M20" s="3" t="n">
        <f aca="false" t="array" ref="M20:M20">IFERROR(SMALL(IF((Employees!$A$5:$A$204&lt;&gt;"")*((LEFT(Employees!$L$5:$L$204,7)="Overdue")+(LEFT(Employees!$L$5:$L$204,3)="Due")&gt;0),Employees!$J$5:$J$204*1000+ROW(Employees!$A$5:$A$204)-4),12),0)</f>
        <v>0</v>
      </c>
      <c r="N20" s="3" t="n">
        <f aca="false" t="array" ref="N20:N20">IFERROR(SMALL(IF((Employees!$Z$5:$Z$204="Active")*('Onboarding Checklist'!$U$5:$U$204&gt;0),ROW(Employees!$A$5:$A$204)-4),12),0)</f>
        <v>0</v>
      </c>
    </row>
    <row r="21" customFormat="false" ht="15" hidden="false" customHeight="true" outlineLevel="0" collapsed="false">
      <c r="A21" s="28" t="str">
        <f aca="false">IF(M21=0,"",INDEX(Employees!$A$5:$A$204,MOD(M21,1000)))</f>
        <v/>
      </c>
      <c r="B21" s="28" t="str">
        <f aca="false">IF(M21=0,"",INDEX(Employees!$B$5:$B$204,MOD(M21,1000)))</f>
        <v/>
      </c>
      <c r="C21" s="28" t="str">
        <f aca="false">IF(M21=0,"",INDEX(Employees!$D$5:$D$204,MOD(M21,1000)))</f>
        <v/>
      </c>
      <c r="D21" s="32" t="str">
        <f aca="false">IF(M21=0,"",INDEX(Employees!$J$5:$J$204,MOD(M21,1000)))</f>
        <v/>
      </c>
      <c r="E21" s="28" t="str">
        <f aca="false">IF(M21=0,"",INDEX(Employees!$L$5:$L$204,MOD(M21,1000)))</f>
        <v/>
      </c>
      <c r="G21" s="28" t="str">
        <f aca="false">IF(N21=0,"",INDEX(Employees!$A$5:$A$204,N21))</f>
        <v/>
      </c>
      <c r="H21" s="28" t="str">
        <f aca="false">IF(N21=0,"",INDEX(Employees!$B$5:$B$204,N21))</f>
        <v/>
      </c>
      <c r="I21" s="32" t="str">
        <f aca="false">IF(N21=0,"",INDEX(Employees!$G$5:$G$204,N21))</f>
        <v/>
      </c>
      <c r="J21" s="37" t="str">
        <f aca="false">IF(N21=0,"",INDEX('Onboarding Checklist'!$U$5:$U$204,N21))</f>
        <v/>
      </c>
      <c r="K21" s="28" t="str">
        <f aca="false">IF(N21=0,"",INDEX('Onboarding Checklist'!$W$5:$W$204,N21))</f>
        <v/>
      </c>
      <c r="M21" s="3" t="n">
        <f aca="false" t="array" ref="M21:M21">IFERROR(SMALL(IF((Employees!$A$5:$A$204&lt;&gt;"")*((LEFT(Employees!$L$5:$L$204,7)="Overdue")+(LEFT(Employees!$L$5:$L$204,3)="Due")&gt;0),Employees!$J$5:$J$204*1000+ROW(Employees!$A$5:$A$204)-4),13),0)</f>
        <v>0</v>
      </c>
      <c r="N21" s="3" t="n">
        <f aca="false" t="array" ref="N21:N21">IFERROR(SMALL(IF((Employees!$Z$5:$Z$204="Active")*('Onboarding Checklist'!$U$5:$U$204&gt;0),ROW(Employees!$A$5:$A$204)-4),13),0)</f>
        <v>0</v>
      </c>
    </row>
    <row r="22" customFormat="false" ht="15" hidden="false" customHeight="true" outlineLevel="0" collapsed="false">
      <c r="A22" s="28" t="str">
        <f aca="false">IF(M22=0,"",INDEX(Employees!$A$5:$A$204,MOD(M22,1000)))</f>
        <v/>
      </c>
      <c r="B22" s="28" t="str">
        <f aca="false">IF(M22=0,"",INDEX(Employees!$B$5:$B$204,MOD(M22,1000)))</f>
        <v/>
      </c>
      <c r="C22" s="28" t="str">
        <f aca="false">IF(M22=0,"",INDEX(Employees!$D$5:$D$204,MOD(M22,1000)))</f>
        <v/>
      </c>
      <c r="D22" s="32" t="str">
        <f aca="false">IF(M22=0,"",INDEX(Employees!$J$5:$J$204,MOD(M22,1000)))</f>
        <v/>
      </c>
      <c r="E22" s="28" t="str">
        <f aca="false">IF(M22=0,"",INDEX(Employees!$L$5:$L$204,MOD(M22,1000)))</f>
        <v/>
      </c>
      <c r="G22" s="28" t="str">
        <f aca="false">IF(N22=0,"",INDEX(Employees!$A$5:$A$204,N22))</f>
        <v/>
      </c>
      <c r="H22" s="28" t="str">
        <f aca="false">IF(N22=0,"",INDEX(Employees!$B$5:$B$204,N22))</f>
        <v/>
      </c>
      <c r="I22" s="32" t="str">
        <f aca="false">IF(N22=0,"",INDEX(Employees!$G$5:$G$204,N22))</f>
        <v/>
      </c>
      <c r="J22" s="37" t="str">
        <f aca="false">IF(N22=0,"",INDEX('Onboarding Checklist'!$U$5:$U$204,N22))</f>
        <v/>
      </c>
      <c r="K22" s="28" t="str">
        <f aca="false">IF(N22=0,"",INDEX('Onboarding Checklist'!$W$5:$W$204,N22))</f>
        <v/>
      </c>
      <c r="M22" s="3" t="n">
        <f aca="false" t="array" ref="M22:M22">IFERROR(SMALL(IF((Employees!$A$5:$A$204&lt;&gt;"")*((LEFT(Employees!$L$5:$L$204,7)="Overdue")+(LEFT(Employees!$L$5:$L$204,3)="Due")&gt;0),Employees!$J$5:$J$204*1000+ROW(Employees!$A$5:$A$204)-4),14),0)</f>
        <v>0</v>
      </c>
      <c r="N22" s="3" t="n">
        <f aca="false" t="array" ref="N22:N22">IFERROR(SMALL(IF((Employees!$Z$5:$Z$204="Active")*('Onboarding Checklist'!$U$5:$U$204&gt;0),ROW(Employees!$A$5:$A$204)-4),14),0)</f>
        <v>0</v>
      </c>
    </row>
    <row r="23" customFormat="false" ht="15" hidden="false" customHeight="true" outlineLevel="0" collapsed="false">
      <c r="A23" s="28" t="str">
        <f aca="false">IF(M23=0,"",INDEX(Employees!$A$5:$A$204,MOD(M23,1000)))</f>
        <v/>
      </c>
      <c r="B23" s="28" t="str">
        <f aca="false">IF(M23=0,"",INDEX(Employees!$B$5:$B$204,MOD(M23,1000)))</f>
        <v/>
      </c>
      <c r="C23" s="28" t="str">
        <f aca="false">IF(M23=0,"",INDEX(Employees!$D$5:$D$204,MOD(M23,1000)))</f>
        <v/>
      </c>
      <c r="D23" s="32" t="str">
        <f aca="false">IF(M23=0,"",INDEX(Employees!$J$5:$J$204,MOD(M23,1000)))</f>
        <v/>
      </c>
      <c r="E23" s="28" t="str">
        <f aca="false">IF(M23=0,"",INDEX(Employees!$L$5:$L$204,MOD(M23,1000)))</f>
        <v/>
      </c>
      <c r="G23" s="28" t="str">
        <f aca="false">IF(N23=0,"",INDEX(Employees!$A$5:$A$204,N23))</f>
        <v/>
      </c>
      <c r="H23" s="28" t="str">
        <f aca="false">IF(N23=0,"",INDEX(Employees!$B$5:$B$204,N23))</f>
        <v/>
      </c>
      <c r="I23" s="32" t="str">
        <f aca="false">IF(N23=0,"",INDEX(Employees!$G$5:$G$204,N23))</f>
        <v/>
      </c>
      <c r="J23" s="37" t="str">
        <f aca="false">IF(N23=0,"",INDEX('Onboarding Checklist'!$U$5:$U$204,N23))</f>
        <v/>
      </c>
      <c r="K23" s="28" t="str">
        <f aca="false">IF(N23=0,"",INDEX('Onboarding Checklist'!$W$5:$W$204,N23))</f>
        <v/>
      </c>
      <c r="M23" s="3" t="n">
        <f aca="false" t="array" ref="M23:M23">IFERROR(SMALL(IF((Employees!$A$5:$A$204&lt;&gt;"")*((LEFT(Employees!$L$5:$L$204,7)="Overdue")+(LEFT(Employees!$L$5:$L$204,3)="Due")&gt;0),Employees!$J$5:$J$204*1000+ROW(Employees!$A$5:$A$204)-4),15),0)</f>
        <v>0</v>
      </c>
      <c r="N23" s="3" t="n">
        <f aca="false" t="array" ref="N23:N23">IFERROR(SMALL(IF((Employees!$Z$5:$Z$204="Active")*('Onboarding Checklist'!$U$5:$U$204&gt;0),ROW(Employees!$A$5:$A$204)-4),15),0)</f>
        <v>0</v>
      </c>
    </row>
    <row r="24" customFormat="false" ht="15" hidden="false" customHeight="true" outlineLevel="0" collapsed="false">
      <c r="A24" s="28" t="str">
        <f aca="false">IF(M24=0,"",INDEX(Employees!$A$5:$A$204,MOD(M24,1000)))</f>
        <v/>
      </c>
      <c r="B24" s="28" t="str">
        <f aca="false">IF(M24=0,"",INDEX(Employees!$B$5:$B$204,MOD(M24,1000)))</f>
        <v/>
      </c>
      <c r="C24" s="28" t="str">
        <f aca="false">IF(M24=0,"",INDEX(Employees!$D$5:$D$204,MOD(M24,1000)))</f>
        <v/>
      </c>
      <c r="D24" s="32" t="str">
        <f aca="false">IF(M24=0,"",INDEX(Employees!$J$5:$J$204,MOD(M24,1000)))</f>
        <v/>
      </c>
      <c r="E24" s="28" t="str">
        <f aca="false">IF(M24=0,"",INDEX(Employees!$L$5:$L$204,MOD(M24,1000)))</f>
        <v/>
      </c>
      <c r="G24" s="28" t="str">
        <f aca="false">IF(N24=0,"",INDEX(Employees!$A$5:$A$204,N24))</f>
        <v/>
      </c>
      <c r="H24" s="28" t="str">
        <f aca="false">IF(N24=0,"",INDEX(Employees!$B$5:$B$204,N24))</f>
        <v/>
      </c>
      <c r="I24" s="32" t="str">
        <f aca="false">IF(N24=0,"",INDEX(Employees!$G$5:$G$204,N24))</f>
        <v/>
      </c>
      <c r="J24" s="37" t="str">
        <f aca="false">IF(N24=0,"",INDEX('Onboarding Checklist'!$U$5:$U$204,N24))</f>
        <v/>
      </c>
      <c r="K24" s="28" t="str">
        <f aca="false">IF(N24=0,"",INDEX('Onboarding Checklist'!$W$5:$W$204,N24))</f>
        <v/>
      </c>
      <c r="M24" s="3" t="n">
        <f aca="false" t="array" ref="M24:M24">IFERROR(SMALL(IF((Employees!$A$5:$A$204&lt;&gt;"")*((LEFT(Employees!$L$5:$L$204,7)="Overdue")+(LEFT(Employees!$L$5:$L$204,3)="Due")&gt;0),Employees!$J$5:$J$204*1000+ROW(Employees!$A$5:$A$204)-4),16),0)</f>
        <v>0</v>
      </c>
      <c r="N24" s="3" t="n">
        <f aca="false" t="array" ref="N24:N24">IFERROR(SMALL(IF((Employees!$Z$5:$Z$204="Active")*('Onboarding Checklist'!$U$5:$U$204&gt;0),ROW(Employees!$A$5:$A$204)-4),16),0)</f>
        <v>0</v>
      </c>
    </row>
    <row r="25" customFormat="false" ht="15" hidden="false" customHeight="true" outlineLevel="0" collapsed="false">
      <c r="A25" s="28" t="str">
        <f aca="false">IF(M25=0,"",INDEX(Employees!$A$5:$A$204,MOD(M25,1000)))</f>
        <v/>
      </c>
      <c r="B25" s="28" t="str">
        <f aca="false">IF(M25=0,"",INDEX(Employees!$B$5:$B$204,MOD(M25,1000)))</f>
        <v/>
      </c>
      <c r="C25" s="28" t="str">
        <f aca="false">IF(M25=0,"",INDEX(Employees!$D$5:$D$204,MOD(M25,1000)))</f>
        <v/>
      </c>
      <c r="D25" s="32" t="str">
        <f aca="false">IF(M25=0,"",INDEX(Employees!$J$5:$J$204,MOD(M25,1000)))</f>
        <v/>
      </c>
      <c r="E25" s="28" t="str">
        <f aca="false">IF(M25=0,"",INDEX(Employees!$L$5:$L$204,MOD(M25,1000)))</f>
        <v/>
      </c>
      <c r="G25" s="28" t="str">
        <f aca="false">IF(N25=0,"",INDEX(Employees!$A$5:$A$204,N25))</f>
        <v/>
      </c>
      <c r="H25" s="28" t="str">
        <f aca="false">IF(N25=0,"",INDEX(Employees!$B$5:$B$204,N25))</f>
        <v/>
      </c>
      <c r="I25" s="32" t="str">
        <f aca="false">IF(N25=0,"",INDEX(Employees!$G$5:$G$204,N25))</f>
        <v/>
      </c>
      <c r="J25" s="37" t="str">
        <f aca="false">IF(N25=0,"",INDEX('Onboarding Checklist'!$U$5:$U$204,N25))</f>
        <v/>
      </c>
      <c r="K25" s="28" t="str">
        <f aca="false">IF(N25=0,"",INDEX('Onboarding Checklist'!$W$5:$W$204,N25))</f>
        <v/>
      </c>
      <c r="M25" s="3" t="n">
        <f aca="false" t="array" ref="M25:M25">IFERROR(SMALL(IF((Employees!$A$5:$A$204&lt;&gt;"")*((LEFT(Employees!$L$5:$L$204,7)="Overdue")+(LEFT(Employees!$L$5:$L$204,3)="Due")&gt;0),Employees!$J$5:$J$204*1000+ROW(Employees!$A$5:$A$204)-4),17),0)</f>
        <v>0</v>
      </c>
      <c r="N25" s="3" t="n">
        <f aca="false" t="array" ref="N25:N25">IFERROR(SMALL(IF((Employees!$Z$5:$Z$204="Active")*('Onboarding Checklist'!$U$5:$U$204&gt;0),ROW(Employees!$A$5:$A$204)-4),17),0)</f>
        <v>0</v>
      </c>
    </row>
    <row r="26" customFormat="false" ht="15" hidden="false" customHeight="true" outlineLevel="0" collapsed="false">
      <c r="A26" s="28" t="str">
        <f aca="false">IF(M26=0,"",INDEX(Employees!$A$5:$A$204,MOD(M26,1000)))</f>
        <v/>
      </c>
      <c r="B26" s="28" t="str">
        <f aca="false">IF(M26=0,"",INDEX(Employees!$B$5:$B$204,MOD(M26,1000)))</f>
        <v/>
      </c>
      <c r="C26" s="28" t="str">
        <f aca="false">IF(M26=0,"",INDEX(Employees!$D$5:$D$204,MOD(M26,1000)))</f>
        <v/>
      </c>
      <c r="D26" s="32" t="str">
        <f aca="false">IF(M26=0,"",INDEX(Employees!$J$5:$J$204,MOD(M26,1000)))</f>
        <v/>
      </c>
      <c r="E26" s="28" t="str">
        <f aca="false">IF(M26=0,"",INDEX(Employees!$L$5:$L$204,MOD(M26,1000)))</f>
        <v/>
      </c>
      <c r="G26" s="28" t="str">
        <f aca="false">IF(N26=0,"",INDEX(Employees!$A$5:$A$204,N26))</f>
        <v/>
      </c>
      <c r="H26" s="28" t="str">
        <f aca="false">IF(N26=0,"",INDEX(Employees!$B$5:$B$204,N26))</f>
        <v/>
      </c>
      <c r="I26" s="32" t="str">
        <f aca="false">IF(N26=0,"",INDEX(Employees!$G$5:$G$204,N26))</f>
        <v/>
      </c>
      <c r="J26" s="37" t="str">
        <f aca="false">IF(N26=0,"",INDEX('Onboarding Checklist'!$U$5:$U$204,N26))</f>
        <v/>
      </c>
      <c r="K26" s="28" t="str">
        <f aca="false">IF(N26=0,"",INDEX('Onboarding Checklist'!$W$5:$W$204,N26))</f>
        <v/>
      </c>
      <c r="M26" s="3" t="n">
        <f aca="false" t="array" ref="M26:M26">IFERROR(SMALL(IF((Employees!$A$5:$A$204&lt;&gt;"")*((LEFT(Employees!$L$5:$L$204,7)="Overdue")+(LEFT(Employees!$L$5:$L$204,3)="Due")&gt;0),Employees!$J$5:$J$204*1000+ROW(Employees!$A$5:$A$204)-4),18),0)</f>
        <v>0</v>
      </c>
      <c r="N26" s="3" t="n">
        <f aca="false" t="array" ref="N26:N26">IFERROR(SMALL(IF((Employees!$Z$5:$Z$204="Active")*('Onboarding Checklist'!$U$5:$U$204&gt;0),ROW(Employees!$A$5:$A$204)-4),18),0)</f>
        <v>0</v>
      </c>
    </row>
    <row r="27" customFormat="false" ht="15" hidden="false" customHeight="true" outlineLevel="0" collapsed="false">
      <c r="A27" s="28" t="str">
        <f aca="false">IF(M27=0,"",INDEX(Employees!$A$5:$A$204,MOD(M27,1000)))</f>
        <v/>
      </c>
      <c r="B27" s="28" t="str">
        <f aca="false">IF(M27=0,"",INDEX(Employees!$B$5:$B$204,MOD(M27,1000)))</f>
        <v/>
      </c>
      <c r="C27" s="28" t="str">
        <f aca="false">IF(M27=0,"",INDEX(Employees!$D$5:$D$204,MOD(M27,1000)))</f>
        <v/>
      </c>
      <c r="D27" s="32" t="str">
        <f aca="false">IF(M27=0,"",INDEX(Employees!$J$5:$J$204,MOD(M27,1000)))</f>
        <v/>
      </c>
      <c r="E27" s="28" t="str">
        <f aca="false">IF(M27=0,"",INDEX(Employees!$L$5:$L$204,MOD(M27,1000)))</f>
        <v/>
      </c>
      <c r="G27" s="28" t="str">
        <f aca="false">IF(N27=0,"",INDEX(Employees!$A$5:$A$204,N27))</f>
        <v/>
      </c>
      <c r="H27" s="28" t="str">
        <f aca="false">IF(N27=0,"",INDEX(Employees!$B$5:$B$204,N27))</f>
        <v/>
      </c>
      <c r="I27" s="32" t="str">
        <f aca="false">IF(N27=0,"",INDEX(Employees!$G$5:$G$204,N27))</f>
        <v/>
      </c>
      <c r="J27" s="37" t="str">
        <f aca="false">IF(N27=0,"",INDEX('Onboarding Checklist'!$U$5:$U$204,N27))</f>
        <v/>
      </c>
      <c r="K27" s="28" t="str">
        <f aca="false">IF(N27=0,"",INDEX('Onboarding Checklist'!$W$5:$W$204,N27))</f>
        <v/>
      </c>
      <c r="M27" s="3" t="n">
        <f aca="false" t="array" ref="M27:M27">IFERROR(SMALL(IF((Employees!$A$5:$A$204&lt;&gt;"")*((LEFT(Employees!$L$5:$L$204,7)="Overdue")+(LEFT(Employees!$L$5:$L$204,3)="Due")&gt;0),Employees!$J$5:$J$204*1000+ROW(Employees!$A$5:$A$204)-4),19),0)</f>
        <v>0</v>
      </c>
      <c r="N27" s="3" t="n">
        <f aca="false" t="array" ref="N27:N27">IFERROR(SMALL(IF((Employees!$Z$5:$Z$204="Active")*('Onboarding Checklist'!$U$5:$U$204&gt;0),ROW(Employees!$A$5:$A$204)-4),19),0)</f>
        <v>0</v>
      </c>
    </row>
    <row r="28" customFormat="false" ht="15" hidden="false" customHeight="true" outlineLevel="0" collapsed="false">
      <c r="A28" s="28" t="str">
        <f aca="false">IF(M28=0,"",INDEX(Employees!$A$5:$A$204,MOD(M28,1000)))</f>
        <v/>
      </c>
      <c r="B28" s="28" t="str">
        <f aca="false">IF(M28=0,"",INDEX(Employees!$B$5:$B$204,MOD(M28,1000)))</f>
        <v/>
      </c>
      <c r="C28" s="28" t="str">
        <f aca="false">IF(M28=0,"",INDEX(Employees!$D$5:$D$204,MOD(M28,1000)))</f>
        <v/>
      </c>
      <c r="D28" s="32" t="str">
        <f aca="false">IF(M28=0,"",INDEX(Employees!$J$5:$J$204,MOD(M28,1000)))</f>
        <v/>
      </c>
      <c r="E28" s="28" t="str">
        <f aca="false">IF(M28=0,"",INDEX(Employees!$L$5:$L$204,MOD(M28,1000)))</f>
        <v/>
      </c>
      <c r="G28" s="28" t="str">
        <f aca="false">IF(N28=0,"",INDEX(Employees!$A$5:$A$204,N28))</f>
        <v/>
      </c>
      <c r="H28" s="28" t="str">
        <f aca="false">IF(N28=0,"",INDEX(Employees!$B$5:$B$204,N28))</f>
        <v/>
      </c>
      <c r="I28" s="32" t="str">
        <f aca="false">IF(N28=0,"",INDEX(Employees!$G$5:$G$204,N28))</f>
        <v/>
      </c>
      <c r="J28" s="37" t="str">
        <f aca="false">IF(N28=0,"",INDEX('Onboarding Checklist'!$U$5:$U$204,N28))</f>
        <v/>
      </c>
      <c r="K28" s="28" t="str">
        <f aca="false">IF(N28=0,"",INDEX('Onboarding Checklist'!$W$5:$W$204,N28))</f>
        <v/>
      </c>
      <c r="M28" s="3" t="n">
        <f aca="false" t="array" ref="M28:M28">IFERROR(SMALL(IF((Employees!$A$5:$A$204&lt;&gt;"")*((LEFT(Employees!$L$5:$L$204,7)="Overdue")+(LEFT(Employees!$L$5:$L$204,3)="Due")&gt;0),Employees!$J$5:$J$204*1000+ROW(Employees!$A$5:$A$204)-4),20),0)</f>
        <v>0</v>
      </c>
      <c r="N28" s="3" t="n">
        <f aca="false" t="array" ref="N28:N28">IFERROR(SMALL(IF((Employees!$Z$5:$Z$204="Active")*('Onboarding Checklist'!$U$5:$U$204&gt;0),ROW(Employees!$A$5:$A$204)-4),20),0)</f>
        <v>0</v>
      </c>
    </row>
  </sheetData>
  <conditionalFormatting sqref="E9:E28">
    <cfRule type="expression" priority="2" aboveAverage="0" equalAverage="0" bottom="0" percent="0" rank="0" text="" dxfId="9">
      <formula>LEFT(E9,7)="Overdue"</formula>
    </cfRule>
    <cfRule type="expression" priority="3" aboveAverage="0" equalAverage="0" bottom="0" percent="0" rank="0" text="" dxfId="10">
      <formula>LEFT(E9,3)="Due"</formula>
    </cfRule>
  </conditionalFormatting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PB Lab · pblab.in/templates&amp;R&amp;8 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65911"/>
    <pageSetUpPr fitToPage="false"/>
  </sheetPr>
  <dimension ref="B2:B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0"/>
  </cols>
  <sheetData>
    <row r="2" customFormat="false" ht="19.7" hidden="false" customHeight="false" outlineLevel="0" collapsed="false">
      <c r="B2" s="38" t="s">
        <v>248</v>
      </c>
    </row>
    <row r="4" customFormat="false" ht="15" hidden="false" customHeight="false" outlineLevel="0" collapsed="false">
      <c r="B4" s="39" t="s">
        <v>249</v>
      </c>
    </row>
    <row r="5" customFormat="false" ht="23.85" hidden="false" customHeight="false" outlineLevel="0" collapsed="false">
      <c r="B5" s="40" t="s">
        <v>250</v>
      </c>
    </row>
    <row r="6" customFormat="false" ht="15" hidden="false" customHeight="false" outlineLevel="0" collapsed="false">
      <c r="B6" s="40" t="s">
        <v>251</v>
      </c>
    </row>
    <row r="7" customFormat="false" ht="23.85" hidden="false" customHeight="false" outlineLevel="0" collapsed="false">
      <c r="B7" s="40" t="s">
        <v>252</v>
      </c>
    </row>
    <row r="8" customFormat="false" ht="15" hidden="false" customHeight="false" outlineLevel="0" collapsed="false">
      <c r="B8" s="40" t="s">
        <v>253</v>
      </c>
    </row>
    <row r="10" customFormat="false" ht="15" hidden="false" customHeight="false" outlineLevel="0" collapsed="false">
      <c r="B10" s="39" t="s">
        <v>254</v>
      </c>
    </row>
    <row r="11" customFormat="false" ht="15" hidden="false" customHeight="false" outlineLevel="0" collapsed="false">
      <c r="B11" s="41" t="s">
        <v>255</v>
      </c>
    </row>
    <row r="13" customFormat="false" ht="15" hidden="false" customHeight="false" outlineLevel="0" collapsed="false">
      <c r="B13" s="42" t="s">
        <v>256</v>
      </c>
    </row>
  </sheetData>
  <hyperlinks>
    <hyperlink ref="B11" r:id="rId1" display="Get it at https://pblab.in/templates/employee-master-onboarding-checklist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2026-10-14T04:38:58Z</dcterms:created>
  <dc:creator>PB Lab</dc:creator>
  <dc:description/>
  <cp:keywords>PB Lab pblab.in Excel template India</cp:keywords>
  <dc:language>en-US</dc:language>
  <cp:lastModifiedBy/>
  <dcterms:modified xsi:type="dcterms:W3CDTF">2026-10-14T04:39:01Z</dcterms:modified>
  <cp:revision>0</cp:revision>
  <dc:subject>One employee master for HR and payroll – joining details, PAN, UAN, ESIC, bank and reporting manager – with a 16-point onboarding and KYC checklist and probation and confirmation dates that flag themselves.</dc:subject>
  <dc:title>Employee Master &amp; Onboarding Checklist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