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ide" sheetId="1" state="visible" r:id="rId3"/>
    <sheet name="Useful Lives" sheetId="2" state="visible" r:id="rId4"/>
    <sheet name="Register" sheetId="3" state="visible" r:id="rId5"/>
    <sheet name="Get Pro"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<sst xmlns="http://schemas.openxmlformats.org/spreadsheetml/2006/main" count="209" uniqueCount="158">
  <si>
    <t xml:space="preserve">Fixed Asset Register &amp; Depreciation</t>
  </si>
  <si>
    <t xml:space="preserve">Asset-wise register with Companies Act (Schedule II) depreciation by SLM or WDV, pro-rata by days, disposals and profit/loss on sale.</t>
  </si>
  <si>
    <t xml:space="preserve">Edition</t>
  </si>
  <si>
    <t xml:space="preserve">FREE EDITION – Pro sheets listed below are available in the Pro edition</t>
  </si>
  <si>
    <t xml:space="preserve">Status</t>
  </si>
  <si>
    <t xml:space="preserve">What this template does</t>
  </si>
  <si>
    <t xml:space="preserve">Keeps an asset-wise fixed asset register and calculates depreciation for the year under the Companies Act 2013 (Schedule II useful lives) on SLM or WDV, pro-rata by the number of days the asset was in use. Handles additions during the year, disposals with profit or loss on sale, and capitalised assets carried forward from earlier years.</t>
  </si>
  <si>
    <t xml:space="preserve">How to use</t>
  </si>
  <si>
    <t xml:space="preserve">1. Register – year</t>
  </si>
  <si>
    <t xml:space="preserve">Set the financial year start and end dates in the yellow cells at the top of the Register.</t>
  </si>
  <si>
    <t xml:space="preserve">2. Register – assets</t>
  </si>
  <si>
    <t xml:space="preserve">One row per asset: ID, description, class, location, date put to use, cost, method, and the accumulated depreciation up to the start of this year (zero for new assets). For a sold asset enter the disposal date and sale value.</t>
  </si>
  <si>
    <t xml:space="preserve">3. Useful Lives</t>
  </si>
  <si>
    <t xml:space="preserve">Review useful lives, residual values and tax blocks. Add your own classes in the empty yellow rows.</t>
  </si>
  <si>
    <t xml:space="preserve">4. Carry forward</t>
  </si>
  <si>
    <t xml:space="preserve">Next year, copy the closing accumulated depreciation (column W) into column H and change the year dates.</t>
  </si>
  <si>
    <t xml:space="preserve">Colour legend</t>
  </si>
  <si>
    <t xml:space="preserve">Blue text, yellow fill</t>
  </si>
  <si>
    <t xml:space="preserve">Input – type or paste here</t>
  </si>
  <si>
    <t xml:space="preserve">Black text</t>
  </si>
  <si>
    <t xml:space="preserve">Formula – do not overwrite</t>
  </si>
  <si>
    <t xml:space="preserve">Green text</t>
  </si>
  <si>
    <t xml:space="preserve">Formula linked from another sheet</t>
  </si>
  <si>
    <t xml:space="preserve">Orange tab</t>
  </si>
  <si>
    <t xml:space="preserve">Pro sheet</t>
  </si>
  <si>
    <t xml:space="preserve">Notes</t>
  </si>
  <si>
    <t xml:space="preserve">Depreciation basis</t>
  </si>
  <si>
    <t xml:space="preserve">SLM: (cost − residual value) ÷ useful life. WDV: rate = 1 − (residual %)^(1/life), applied to the opening carrying amount. Both are pro-rated by days used and never take the asset below its residual value.</t>
  </si>
  <si>
    <t xml:space="preserve">Disposals</t>
  </si>
  <si>
    <t xml:space="preserve">Depreciation is charged up to the day before disposal. Profit or loss on sale = sale value − carrying amount on disposal.</t>
  </si>
  <si>
    <t xml:space="preserve">Useful lives</t>
  </si>
  <si>
    <t xml:space="preserve">Schedule II lives are indicative. A company may use a different life if justified by technical evaluation – disclose it in the accounting policy.</t>
  </si>
  <si>
    <t xml:space="preserve">Assumptions in the sample data</t>
  </si>
  <si>
    <t xml:space="preserve">Sample assets are illustrative; opening accumulated depreciation figures are assumed balances, not recomputed from purchase dates.</t>
  </si>
  <si>
    <t xml:space="preserve">Pro edition includes</t>
  </si>
  <si>
    <t xml:space="preserve">✔</t>
  </si>
  <si>
    <t xml:space="preserve">PPE Note (Sch III) – class-wise movement schedule (gross block, depreciation, net block) ready for the Property, plant &amp; equipment note, reconciled to the register</t>
  </si>
  <si>
    <t xml:space="preserve">IT Depreciation – income-tax block-wise WDV chart with the 180-day half-rate rule, deletions, short-term capital gain on a block and closing WDV</t>
  </si>
  <si>
    <t xml:space="preserve">Free updates to this template and priority email support</t>
  </si>
  <si>
    <t xml:space="preserve">Support</t>
  </si>
  <si>
    <t xml:space="preserve">Email</t>
  </si>
  <si>
    <t xml:space="preserve">support@pblab.in</t>
  </si>
  <si>
    <t xml:space="preserve">Contact</t>
  </si>
  <si>
    <t xml:space="preserve">https://pblab.in/contact</t>
  </si>
  <si>
    <t xml:space="preserve">More templates</t>
  </si>
  <si>
    <t xml:space="preserve">https://pblab.in/templates</t>
  </si>
  <si>
    <t xml:space="preserve">Licence</t>
  </si>
  <si>
    <t xml:space="preserve">For use in your own business or practice, including client work. Please don't resell, share or upload the file.</t>
  </si>
  <si>
    <t xml:space="preserve">Disclaimer</t>
  </si>
  <si>
    <t xml:space="preserve">Formats are provided as a working aid. Verify rates, thresholds and presentation against the current law, ICAI guidance and your auditor's requirements before filing or publishing.</t>
  </si>
  <si>
    <t xml:space="preserve">Asset classes – useful lives and tax blocks</t>
  </si>
  <si>
    <t xml:space="preserve">PB Lab · pblab.in/templates</t>
  </si>
  <si>
    <t xml:space="preserve">Schedule II (Companies Act 2013) indicative useful lives. Edit the yellow cells to match your accounting policy.</t>
  </si>
  <si>
    <t xml:space="preserve">Asset class</t>
  </si>
  <si>
    <t xml:space="preserve">Useful life (years)</t>
  </si>
  <si>
    <t xml:space="preserve">Residual value %</t>
  </si>
  <si>
    <t xml:space="preserve">Income-tax block</t>
  </si>
  <si>
    <t xml:space="preserve">IT rate</t>
  </si>
  <si>
    <t xml:space="preserve">Remarks</t>
  </si>
  <si>
    <t xml:space="preserve">Land</t>
  </si>
  <si>
    <t xml:space="preserve">Land (not depreciable)</t>
  </si>
  <si>
    <t xml:space="preserve">Freehold land is not depreciated</t>
  </si>
  <si>
    <t xml:space="preserve">Buildings (other than factory)</t>
  </si>
  <si>
    <t xml:space="preserve">Building</t>
  </si>
  <si>
    <t xml:space="preserve">RCC frame structure</t>
  </si>
  <si>
    <t xml:space="preserve">Factory buildings</t>
  </si>
  <si>
    <t xml:space="preserve">Plant and machinery (general)</t>
  </si>
  <si>
    <t xml:space="preserve">Plant &amp; machinery</t>
  </si>
  <si>
    <t xml:space="preserve">Not continuous-process plant</t>
  </si>
  <si>
    <t xml:space="preserve">Electrical installations</t>
  </si>
  <si>
    <t xml:space="preserve">Furniture &amp; fittings</t>
  </si>
  <si>
    <t xml:space="preserve">Fittings including electrical fittings</t>
  </si>
  <si>
    <t xml:space="preserve">Furniture and fittings</t>
  </si>
  <si>
    <t xml:space="preserve">Office equipment</t>
  </si>
  <si>
    <t xml:space="preserve">Computers – end-user devices</t>
  </si>
  <si>
    <t xml:space="preserve">Computers &amp; software</t>
  </si>
  <si>
    <t xml:space="preserve">Desktops, laptops</t>
  </si>
  <si>
    <t xml:space="preserve">Computers – servers and networks</t>
  </si>
  <si>
    <t xml:space="preserve">Motor cars</t>
  </si>
  <si>
    <t xml:space="preserve">Motor cars, other than for hire</t>
  </si>
  <si>
    <t xml:space="preserve">Motorcycles and scooters</t>
  </si>
  <si>
    <t xml:space="preserve">Computer software (intangible)</t>
  </si>
  <si>
    <t xml:space="preserve">Useful life as per AS 26 estimate</t>
  </si>
  <si>
    <t xml:space="preserve">Fixed Asset Register</t>
  </si>
  <si>
    <t xml:space="preserve">Enter assets in the yellow columns A–J. Columns K–Z are calculated.</t>
  </si>
  <si>
    <t xml:space="preserve">Company</t>
  </si>
  <si>
    <t xml:space="preserve">XYZ Manufacturing Private Limited</t>
  </si>
  <si>
    <t xml:space="preserve">Year from</t>
  </si>
  <si>
    <t xml:space="preserve">to</t>
  </si>
  <si>
    <t xml:space="preserve">Days</t>
  </si>
  <si>
    <t xml:space="preserve">Dep. for year</t>
  </si>
  <si>
    <t xml:space="preserve">Net block</t>
  </si>
  <si>
    <t xml:space="preserve">Class errors</t>
  </si>
  <si>
    <t xml:space="preserve">Totals are at row 507 (below the entry area).</t>
  </si>
  <si>
    <t xml:space="preserve">Asset ID</t>
  </si>
  <si>
    <t xml:space="preserve">Description</t>
  </si>
  <si>
    <t xml:space="preserve">Location</t>
  </si>
  <si>
    <t xml:space="preserve">Date put to use</t>
  </si>
  <si>
    <t xml:space="preserve">Cost (₹)</t>
  </si>
  <si>
    <t xml:space="preserve">Method</t>
  </si>
  <si>
    <t xml:space="preserve">Accumulated dep. at year start</t>
  </si>
  <si>
    <t xml:space="preserve">Date of disposal</t>
  </si>
  <si>
    <t xml:space="preserve">Sale value</t>
  </si>
  <si>
    <t xml:space="preserve">Life (yrs)</t>
  </si>
  <si>
    <t xml:space="preserve">Residual %</t>
  </si>
  <si>
    <t xml:space="preserve">Residual value</t>
  </si>
  <si>
    <t xml:space="preserve">Rate</t>
  </si>
  <si>
    <t xml:space="preserve">Gross block – opening</t>
  </si>
  <si>
    <t xml:space="preserve">Additions</t>
  </si>
  <si>
    <t xml:space="preserve">Deletions</t>
  </si>
  <si>
    <t xml:space="preserve">Gross block – closing</t>
  </si>
  <si>
    <t xml:space="preserve">Acc. dep. – opening</t>
  </si>
  <si>
    <t xml:space="preserve">Days used</t>
  </si>
  <si>
    <t xml:space="preserve">Depreciation for the year</t>
  </si>
  <si>
    <t xml:space="preserve">Dep. on disposals</t>
  </si>
  <si>
    <t xml:space="preserve">Acc. dep. – closing</t>
  </si>
  <si>
    <t xml:space="preserve">Net block – closing</t>
  </si>
  <si>
    <t xml:space="preserve">Profit / (loss) on sale</t>
  </si>
  <si>
    <t xml:space="preserve">FA-001</t>
  </si>
  <si>
    <t xml:space="preserve">Freehold land – Urla plot</t>
  </si>
  <si>
    <t xml:space="preserve">Raipur</t>
  </si>
  <si>
    <t xml:space="preserve">SLM</t>
  </si>
  <si>
    <t xml:space="preserve">FA-002</t>
  </si>
  <si>
    <t xml:space="preserve">Factory shed</t>
  </si>
  <si>
    <t xml:space="preserve">FA-003</t>
  </si>
  <si>
    <t xml:space="preserve">Office building</t>
  </si>
  <si>
    <t xml:space="preserve">FA-004</t>
  </si>
  <si>
    <t xml:space="preserve">CNC machine</t>
  </si>
  <si>
    <t xml:space="preserve">FA-005</t>
  </si>
  <si>
    <t xml:space="preserve">Hydraulic press</t>
  </si>
  <si>
    <t xml:space="preserve">WDV</t>
  </si>
  <si>
    <t xml:space="preserve">FA-006</t>
  </si>
  <si>
    <t xml:space="preserve">Old lathe machine</t>
  </si>
  <si>
    <t xml:space="preserve">FA-007</t>
  </si>
  <si>
    <t xml:space="preserve">Electrical wiring &amp; panels</t>
  </si>
  <si>
    <t xml:space="preserve">FA-008</t>
  </si>
  <si>
    <t xml:space="preserve">Office furniture</t>
  </si>
  <si>
    <t xml:space="preserve">FA-009</t>
  </si>
  <si>
    <t xml:space="preserve">Air conditioners (4)</t>
  </si>
  <si>
    <t xml:space="preserve">FA-010</t>
  </si>
  <si>
    <t xml:space="preserve">Laptops (5)</t>
  </si>
  <si>
    <t xml:space="preserve">FA-011</t>
  </si>
  <si>
    <t xml:space="preserve">Company car – Hyundai Creta</t>
  </si>
  <si>
    <t xml:space="preserve">FA-012</t>
  </si>
  <si>
    <t xml:space="preserve">New VMC machine</t>
  </si>
  <si>
    <t xml:space="preserve">FA-013</t>
  </si>
  <si>
    <t xml:space="preserve">Server rack</t>
  </si>
  <si>
    <t xml:space="preserve">FA-014</t>
  </si>
  <si>
    <t xml:space="preserve">Tally Prime &amp; ERP licence</t>
  </si>
  <si>
    <t xml:space="preserve">TOTAL</t>
  </si>
  <si>
    <t xml:space="preserve">Upgrade to Fixed Asset Register &amp; Depreciation – Pro</t>
  </si>
  <si>
    <t xml:space="preserve">The Pro edition adds:</t>
  </si>
  <si>
    <t xml:space="preserve">✔  PPE Note (Sch III) – class-wise movement schedule (gross block, depreciation, net block) ready for the Property, plant &amp; equipment note, reconciled to the register</t>
  </si>
  <si>
    <t xml:space="preserve">✔  IT Depreciation – income-tax block-wise WDV chart with the 180-day half-rate rule, deletions, short-term capital gain on a block and closing WDV</t>
  </si>
  <si>
    <t xml:space="preserve">✔  Free updates to this template and priority email support</t>
  </si>
  <si>
    <t xml:space="preserve">Price: ₹19 (regular ₹99) – one-time payment, instant download</t>
  </si>
  <si>
    <t xml:space="preserve">Get it at https://pblab.in/templates/fixed-asset-register</t>
  </si>
  <si>
    <t xml:space="preserve">Questions? support@pblab.in · https://pblab.in/contact</t>
  </si>
</sst>
</file>

<file path=xl/styles.xml><?xml version="1.0" encoding="utf-8"?>
<styleSheet xmlns="http://schemas.openxmlformats.org/spreadsheetml/2006/main">
  <numFmts count="4">
    <numFmt numFmtId="164" formatCode="General"/>
    <numFmt numFmtId="165" formatCode="#,##0;\(#,##0\);\-"/>
    <numFmt numFmtId="166" formatCode="0.0%;\(0.0%\);\-"/>
    <numFmt numFmtId="167" formatCode="dd\-mmm\-yyyy"/>
  </numFmts>
  <fonts count="18">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9"/>
      <color rgb="FF595959"/>
      <name val="Arial"/>
      <family val="0"/>
      <charset val="1"/>
    </font>
    <font>
      <b val="true"/>
      <sz val="10"/>
      <name val="Arial"/>
      <family val="0"/>
      <charset val="1"/>
    </font>
    <font>
      <b val="true"/>
      <sz val="10"/>
      <color rgb="FF0000FF"/>
      <name val="Arial"/>
      <family val="0"/>
      <charset val="1"/>
    </font>
    <font>
      <b val="true"/>
      <sz val="10"/>
      <color rgb="FF008000"/>
      <name val="Arial"/>
      <family val="0"/>
      <charset val="1"/>
    </font>
    <font>
      <b val="true"/>
      <sz val="11"/>
      <color rgb="FF1F3864"/>
      <name val="Arial"/>
      <family val="0"/>
      <charset val="1"/>
    </font>
    <font>
      <sz val="10"/>
      <name val="Arial"/>
      <family val="0"/>
      <charset val="1"/>
    </font>
    <font>
      <sz val="10"/>
      <color rgb="FF0000FF"/>
      <name val="Arial"/>
      <family val="0"/>
      <charset val="1"/>
    </font>
    <font>
      <sz val="10"/>
      <color rgb="FF008000"/>
      <name val="Arial"/>
      <family val="0"/>
      <charset val="1"/>
    </font>
    <font>
      <b val="true"/>
      <sz val="14"/>
      <color rgb="FF1F3864"/>
      <name val="Arial"/>
      <family val="0"/>
      <charset val="1"/>
    </font>
    <font>
      <sz val="8"/>
      <color rgb="FF808080"/>
      <name val="Arial"/>
      <family val="0"/>
      <charset val="1"/>
    </font>
    <font>
      <b val="true"/>
      <sz val="10"/>
      <color rgb="FFFFFFFF"/>
      <name val="Arial"/>
      <family val="0"/>
      <charset val="1"/>
    </font>
    <font>
      <b val="true"/>
      <sz val="16"/>
      <color rgb="FFC65911"/>
      <name val="Arial"/>
      <family val="0"/>
      <charset val="1"/>
    </font>
    <font>
      <b val="true"/>
      <u val="single"/>
      <sz val="11"/>
      <color rgb="FF0563C1"/>
      <name val="Arial"/>
      <family val="0"/>
      <charset val="1"/>
    </font>
  </fonts>
  <fills count="5">
    <fill>
      <patternFill patternType="none"/>
    </fill>
    <fill>
      <patternFill patternType="gray125"/>
    </fill>
    <fill>
      <patternFill patternType="solid">
        <fgColor rgb="FFFFF2CC"/>
        <bgColor rgb="FFFCE4D6"/>
      </patternFill>
    </fill>
    <fill>
      <patternFill patternType="solid">
        <fgColor rgb="FFFCE4D6"/>
        <bgColor rgb="FFFFF2CC"/>
      </patternFill>
    </fill>
    <fill>
      <patternFill patternType="solid">
        <fgColor rgb="FF1F3864"/>
        <bgColor rgb="FF333333"/>
      </patternFill>
    </fill>
  </fills>
  <borders count="3">
    <border diagonalUp="false" diagonalDown="false">
      <left/>
      <right/>
      <top/>
      <bottom/>
      <diagonal/>
    </border>
    <border diagonalUp="false" diagonalDown="false">
      <left style="hair">
        <color rgb="FFBFBFBF"/>
      </left>
      <right style="hair">
        <color rgb="FFBFBFBF"/>
      </right>
      <top style="hair">
        <color rgb="FFBFBFBF"/>
      </top>
      <bottom style="hair">
        <color rgb="FFBFBFBF"/>
      </bottom>
      <diagonal/>
    </border>
    <border diagonalUp="false" diagonalDown="false">
      <left/>
      <right/>
      <top style="thin">
        <color rgb="FF808080"/>
      </top>
      <bottom style="double">
        <color rgb="FF8080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2"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64" fontId="15" fillId="4" borderId="0" xfId="0" applyFont="true" applyBorder="false" applyAlignment="true" applyProtection="false">
      <alignment horizontal="left" vertical="center" textRotation="0" wrapText="true" indent="0" shrinkToFit="false"/>
      <protection locked="true" hidden="false"/>
    </xf>
    <xf numFmtId="164" fontId="15" fillId="4" borderId="0" xfId="0" applyFont="true" applyBorder="false" applyAlignment="true" applyProtection="false">
      <alignment horizontal="center" vertical="center" textRotation="0" wrapText="true" indent="0" shrinkToFit="false"/>
      <protection locked="true" hidden="false"/>
    </xf>
    <xf numFmtId="164" fontId="11" fillId="2" borderId="0" xfId="0" applyFont="true" applyBorder="false" applyAlignment="true" applyProtection="false">
      <alignment horizontal="general" vertical="bottom" textRotation="0" wrapText="false" indent="0" shrinkToFit="false"/>
      <protection locked="true" hidden="false"/>
    </xf>
    <xf numFmtId="165" fontId="11" fillId="2" borderId="0" xfId="0" applyFont="true" applyBorder="false" applyAlignment="true" applyProtection="false">
      <alignment horizontal="general" vertical="bottom" textRotation="0" wrapText="false" indent="0" shrinkToFit="false"/>
      <protection locked="true" hidden="false"/>
    </xf>
    <xf numFmtId="166" fontId="11" fillId="2" borderId="0" xfId="0" applyFont="true" applyBorder="false" applyAlignment="tru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bottom" textRotation="0" wrapText="false" indent="0" shrinkToFit="false"/>
      <protection locked="true" hidden="false"/>
    </xf>
    <xf numFmtId="167" fontId="11" fillId="2"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general" vertical="bottom" textRotation="0" wrapText="fals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7" fontId="11" fillId="2" borderId="1" xfId="0" applyFont="true" applyBorder="true" applyAlignment="true" applyProtection="false">
      <alignment horizontal="general" vertical="bottom" textRotation="0" wrapText="false" indent="0" shrinkToFit="false"/>
      <protection locked="true" hidden="false"/>
    </xf>
    <xf numFmtId="165" fontId="11" fillId="2" borderId="1" xfId="0" applyFont="true" applyBorder="true" applyAlignment="true" applyProtection="false">
      <alignment horizontal="general" vertical="bottom" textRotation="0" wrapText="false" indent="0" shrinkToFit="false"/>
      <protection locked="true" hidden="false"/>
    </xf>
    <xf numFmtId="165" fontId="6" fillId="0" borderId="2" xfId="0" applyFont="true" applyBorder="true" applyAlignment="tru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FC7CE"/>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CE4D6"/>
      <rgbColor rgb="FF99CCFF"/>
      <rgbColor rgb="FFFF99CC"/>
      <rgbColor rgb="FFCC99FF"/>
      <rgbColor rgb="FFFFC7CE"/>
      <rgbColor rgb="FF3366FF"/>
      <rgbColor rgb="FF33CCCC"/>
      <rgbColor rgb="FF99CC00"/>
      <rgbColor rgb="FFFFC000"/>
      <rgbColor rgb="FFFF9900"/>
      <rgbColor rgb="FFC65911"/>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hyperlink" Target="https://pblab.in/templates/fixed-asset-register"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B2:C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92"/>
  </cols>
  <sheetData>
    <row r="2" customFormat="false" ht="19.5"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c r="C4" s="5" t="s">
        <v>3</v>
      </c>
    </row>
    <row r="5" customFormat="false" ht="15" hidden="false" customHeight="true" outlineLevel="0" collapsed="false">
      <c r="B5" s="4" t="s">
        <v>4</v>
      </c>
      <c r="C5" s="6" t="str">
        <f aca="false">IF(Register!U3=0,"✔ All assets have a valid class","✘ Some assets have an unknown class – see Register column Z")</f>
        <v>✔ All assets have a valid class</v>
      </c>
    </row>
    <row r="7" customFormat="false" ht="15" hidden="false" customHeight="true" outlineLevel="0" collapsed="false">
      <c r="B7" s="7" t="s">
        <v>5</v>
      </c>
    </row>
    <row r="8" customFormat="false" ht="55.5" hidden="false" customHeight="true" outlineLevel="0" collapsed="false">
      <c r="B8" s="8"/>
      <c r="C8" s="8" t="s">
        <v>6</v>
      </c>
    </row>
    <row r="10" customFormat="false" ht="15" hidden="false" customHeight="true" outlineLevel="0" collapsed="false">
      <c r="B10" s="7" t="s">
        <v>7</v>
      </c>
    </row>
    <row r="11" customFormat="false" ht="15" hidden="false" customHeight="true" outlineLevel="0" collapsed="false">
      <c r="B11" s="9" t="s">
        <v>8</v>
      </c>
      <c r="C11" s="8" t="s">
        <v>9</v>
      </c>
    </row>
    <row r="12" customFormat="false" ht="42" hidden="false" customHeight="true" outlineLevel="0" collapsed="false">
      <c r="B12" s="9" t="s">
        <v>10</v>
      </c>
      <c r="C12" s="8" t="s">
        <v>11</v>
      </c>
    </row>
    <row r="13" customFormat="false" ht="15" hidden="false" customHeight="true" outlineLevel="0" collapsed="false">
      <c r="B13" s="9" t="s">
        <v>12</v>
      </c>
      <c r="C13" s="8" t="s">
        <v>13</v>
      </c>
    </row>
    <row r="14" customFormat="false" ht="27.75" hidden="false" customHeight="true" outlineLevel="0" collapsed="false">
      <c r="B14" s="9" t="s">
        <v>14</v>
      </c>
      <c r="C14" s="8" t="s">
        <v>15</v>
      </c>
    </row>
    <row r="16" customFormat="false" ht="15" hidden="false" customHeight="true" outlineLevel="0" collapsed="false">
      <c r="B16" s="7" t="s">
        <v>16</v>
      </c>
    </row>
    <row r="17" customFormat="false" ht="15" hidden="false" customHeight="true" outlineLevel="0" collapsed="false">
      <c r="B17" s="10" t="s">
        <v>17</v>
      </c>
      <c r="C17" s="8" t="s">
        <v>18</v>
      </c>
    </row>
    <row r="18" customFormat="false" ht="15" hidden="false" customHeight="true" outlineLevel="0" collapsed="false">
      <c r="B18" s="9" t="s">
        <v>19</v>
      </c>
      <c r="C18" s="8" t="s">
        <v>20</v>
      </c>
    </row>
    <row r="19" customFormat="false" ht="15" hidden="false" customHeight="true" outlineLevel="0" collapsed="false">
      <c r="B19" s="11" t="s">
        <v>21</v>
      </c>
      <c r="C19" s="8" t="s">
        <v>22</v>
      </c>
    </row>
    <row r="20" customFormat="false" ht="15" hidden="false" customHeight="true" outlineLevel="0" collapsed="false">
      <c r="B20" s="12" t="s">
        <v>23</v>
      </c>
      <c r="C20" s="8" t="s">
        <v>24</v>
      </c>
    </row>
    <row r="22" customFormat="false" ht="15" hidden="false" customHeight="true" outlineLevel="0" collapsed="false">
      <c r="B22" s="7" t="s">
        <v>25</v>
      </c>
    </row>
    <row r="23" customFormat="false" ht="42" hidden="false" customHeight="true" outlineLevel="0" collapsed="false">
      <c r="B23" s="9" t="s">
        <v>26</v>
      </c>
      <c r="C23" s="8" t="s">
        <v>27</v>
      </c>
    </row>
    <row r="24" customFormat="false" ht="27.75" hidden="false" customHeight="true" outlineLevel="0" collapsed="false">
      <c r="B24" s="9" t="s">
        <v>28</v>
      </c>
      <c r="C24" s="8" t="s">
        <v>29</v>
      </c>
    </row>
    <row r="25" customFormat="false" ht="27.75" hidden="false" customHeight="true" outlineLevel="0" collapsed="false">
      <c r="B25" s="9" t="s">
        <v>30</v>
      </c>
      <c r="C25" s="8" t="s">
        <v>31</v>
      </c>
    </row>
    <row r="27" customFormat="false" ht="15" hidden="false" customHeight="true" outlineLevel="0" collapsed="false">
      <c r="B27" s="7" t="s">
        <v>32</v>
      </c>
    </row>
    <row r="28" customFormat="false" ht="27.75" hidden="false" customHeight="true" outlineLevel="0" collapsed="false">
      <c r="B28" s="8"/>
      <c r="C28" s="8" t="s">
        <v>33</v>
      </c>
    </row>
    <row r="30" customFormat="false" ht="15" hidden="false" customHeight="true" outlineLevel="0" collapsed="false">
      <c r="B30" s="7" t="s">
        <v>34</v>
      </c>
    </row>
    <row r="31" customFormat="false" ht="27.75" hidden="false" customHeight="true" outlineLevel="0" collapsed="false">
      <c r="B31" s="9" t="s">
        <v>35</v>
      </c>
      <c r="C31" s="8" t="s">
        <v>36</v>
      </c>
    </row>
    <row r="32" customFormat="false" ht="27.75" hidden="false" customHeight="true" outlineLevel="0" collapsed="false">
      <c r="B32" s="9" t="s">
        <v>35</v>
      </c>
      <c r="C32" s="8" t="s">
        <v>37</v>
      </c>
    </row>
    <row r="33" customFormat="false" ht="15" hidden="false" customHeight="true" outlineLevel="0" collapsed="false">
      <c r="B33" s="9" t="s">
        <v>35</v>
      </c>
      <c r="C33" s="8" t="s">
        <v>38</v>
      </c>
    </row>
    <row r="35" customFormat="false" ht="15" hidden="false" customHeight="true" outlineLevel="0" collapsed="false">
      <c r="B35" s="7" t="s">
        <v>39</v>
      </c>
    </row>
    <row r="36" customFormat="false" ht="15" hidden="false" customHeight="true" outlineLevel="0" collapsed="false">
      <c r="B36" s="9" t="s">
        <v>40</v>
      </c>
      <c r="C36" s="8" t="s">
        <v>41</v>
      </c>
    </row>
    <row r="37" customFormat="false" ht="15" hidden="false" customHeight="true" outlineLevel="0" collapsed="false">
      <c r="B37" s="9" t="s">
        <v>42</v>
      </c>
      <c r="C37" s="8" t="s">
        <v>43</v>
      </c>
    </row>
    <row r="38" customFormat="false" ht="15" hidden="false" customHeight="true" outlineLevel="0" collapsed="false">
      <c r="B38" s="9" t="s">
        <v>44</v>
      </c>
      <c r="C38" s="8" t="s">
        <v>45</v>
      </c>
    </row>
    <row r="39" customFormat="false" ht="27.75" hidden="false" customHeight="true" outlineLevel="0" collapsed="false">
      <c r="B39" s="9" t="s">
        <v>46</v>
      </c>
      <c r="C39" s="8" t="s">
        <v>47</v>
      </c>
    </row>
    <row r="40" customFormat="false" ht="27.75" hidden="false" customHeight="true" outlineLevel="0" collapsed="false">
      <c r="B40" s="9" t="s">
        <v>48</v>
      </c>
      <c r="C40" s="8" t="s">
        <v>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3" min="2" style="1" width="12"/>
    <col collapsed="false" customWidth="true" hidden="false" outlineLevel="0" max="4" min="4" style="1" width="26"/>
    <col collapsed="false" customWidth="true" hidden="false" outlineLevel="0" max="5" min="5" style="1" width="12"/>
    <col collapsed="false" customWidth="true" hidden="false" outlineLevel="0" max="6" min="6" style="1" width="50"/>
  </cols>
  <sheetData>
    <row r="1" customFormat="false" ht="21.75" hidden="false" customHeight="true" outlineLevel="0" collapsed="false">
      <c r="A1" s="13" t="s">
        <v>50</v>
      </c>
      <c r="F1" s="14" t="s">
        <v>51</v>
      </c>
    </row>
    <row r="2" customFormat="false" ht="15" hidden="false" customHeight="true" outlineLevel="0" collapsed="false">
      <c r="A2" s="3" t="s">
        <v>52</v>
      </c>
    </row>
    <row r="4" customFormat="false" ht="30" hidden="false" customHeight="true" outlineLevel="0" collapsed="false">
      <c r="A4" s="15" t="s">
        <v>53</v>
      </c>
      <c r="B4" s="16" t="s">
        <v>54</v>
      </c>
      <c r="C4" s="16" t="s">
        <v>55</v>
      </c>
      <c r="D4" s="16" t="s">
        <v>56</v>
      </c>
      <c r="E4" s="16" t="s">
        <v>57</v>
      </c>
      <c r="F4" s="16" t="s">
        <v>58</v>
      </c>
    </row>
    <row r="5" customFormat="false" ht="15" hidden="false" customHeight="true" outlineLevel="0" collapsed="false">
      <c r="A5" s="17" t="s">
        <v>59</v>
      </c>
      <c r="B5" s="18" t="n">
        <v>0</v>
      </c>
      <c r="C5" s="19" t="n">
        <v>0</v>
      </c>
      <c r="D5" s="17" t="s">
        <v>60</v>
      </c>
      <c r="E5" s="19" t="n">
        <v>0</v>
      </c>
      <c r="F5" s="3" t="s">
        <v>61</v>
      </c>
    </row>
    <row r="6" customFormat="false" ht="15" hidden="false" customHeight="true" outlineLevel="0" collapsed="false">
      <c r="A6" s="17" t="s">
        <v>62</v>
      </c>
      <c r="B6" s="18" t="n">
        <v>60</v>
      </c>
      <c r="C6" s="19" t="n">
        <v>0.05</v>
      </c>
      <c r="D6" s="17" t="s">
        <v>63</v>
      </c>
      <c r="E6" s="19" t="n">
        <v>0.1</v>
      </c>
      <c r="F6" s="3" t="s">
        <v>64</v>
      </c>
    </row>
    <row r="7" customFormat="false" ht="15" hidden="false" customHeight="true" outlineLevel="0" collapsed="false">
      <c r="A7" s="17" t="s">
        <v>65</v>
      </c>
      <c r="B7" s="18" t="n">
        <v>30</v>
      </c>
      <c r="C7" s="19" t="n">
        <v>0.05</v>
      </c>
      <c r="D7" s="17" t="s">
        <v>63</v>
      </c>
      <c r="E7" s="19" t="n">
        <v>0.1</v>
      </c>
      <c r="F7" s="3"/>
    </row>
    <row r="8" customFormat="false" ht="15" hidden="false" customHeight="true" outlineLevel="0" collapsed="false">
      <c r="A8" s="17" t="s">
        <v>66</v>
      </c>
      <c r="B8" s="18" t="n">
        <v>15</v>
      </c>
      <c r="C8" s="19" t="n">
        <v>0.05</v>
      </c>
      <c r="D8" s="17" t="s">
        <v>67</v>
      </c>
      <c r="E8" s="19" t="n">
        <v>0.15</v>
      </c>
      <c r="F8" s="3" t="s">
        <v>68</v>
      </c>
    </row>
    <row r="9" customFormat="false" ht="15" hidden="false" customHeight="true" outlineLevel="0" collapsed="false">
      <c r="A9" s="17" t="s">
        <v>69</v>
      </c>
      <c r="B9" s="18" t="n">
        <v>10</v>
      </c>
      <c r="C9" s="19" t="n">
        <v>0.05</v>
      </c>
      <c r="D9" s="17" t="s">
        <v>70</v>
      </c>
      <c r="E9" s="19" t="n">
        <v>0.1</v>
      </c>
      <c r="F9" s="3" t="s">
        <v>71</v>
      </c>
    </row>
    <row r="10" customFormat="false" ht="15" hidden="false" customHeight="true" outlineLevel="0" collapsed="false">
      <c r="A10" s="17" t="s">
        <v>72</v>
      </c>
      <c r="B10" s="18" t="n">
        <v>10</v>
      </c>
      <c r="C10" s="19" t="n">
        <v>0.05</v>
      </c>
      <c r="D10" s="17" t="s">
        <v>70</v>
      </c>
      <c r="E10" s="19" t="n">
        <v>0.1</v>
      </c>
      <c r="F10" s="3"/>
    </row>
    <row r="11" customFormat="false" ht="15" hidden="false" customHeight="true" outlineLevel="0" collapsed="false">
      <c r="A11" s="17" t="s">
        <v>73</v>
      </c>
      <c r="B11" s="18" t="n">
        <v>5</v>
      </c>
      <c r="C11" s="19" t="n">
        <v>0.05</v>
      </c>
      <c r="D11" s="17" t="s">
        <v>67</v>
      </c>
      <c r="E11" s="19" t="n">
        <v>0.15</v>
      </c>
      <c r="F11" s="3"/>
    </row>
    <row r="12" customFormat="false" ht="15" hidden="false" customHeight="true" outlineLevel="0" collapsed="false">
      <c r="A12" s="17" t="s">
        <v>74</v>
      </c>
      <c r="B12" s="18" t="n">
        <v>3</v>
      </c>
      <c r="C12" s="19" t="n">
        <v>0.05</v>
      </c>
      <c r="D12" s="17" t="s">
        <v>75</v>
      </c>
      <c r="E12" s="19" t="n">
        <v>0.4</v>
      </c>
      <c r="F12" s="3" t="s">
        <v>76</v>
      </c>
    </row>
    <row r="13" customFormat="false" ht="15" hidden="false" customHeight="true" outlineLevel="0" collapsed="false">
      <c r="A13" s="17" t="s">
        <v>77</v>
      </c>
      <c r="B13" s="18" t="n">
        <v>6</v>
      </c>
      <c r="C13" s="19" t="n">
        <v>0.05</v>
      </c>
      <c r="D13" s="17" t="s">
        <v>75</v>
      </c>
      <c r="E13" s="19" t="n">
        <v>0.4</v>
      </c>
      <c r="F13" s="3"/>
    </row>
    <row r="14" customFormat="false" ht="15" hidden="false" customHeight="true" outlineLevel="0" collapsed="false">
      <c r="A14" s="17" t="s">
        <v>78</v>
      </c>
      <c r="B14" s="18" t="n">
        <v>8</v>
      </c>
      <c r="C14" s="19" t="n">
        <v>0.05</v>
      </c>
      <c r="D14" s="17" t="s">
        <v>67</v>
      </c>
      <c r="E14" s="19" t="n">
        <v>0.15</v>
      </c>
      <c r="F14" s="3" t="s">
        <v>79</v>
      </c>
    </row>
    <row r="15" customFormat="false" ht="15" hidden="false" customHeight="true" outlineLevel="0" collapsed="false">
      <c r="A15" s="17" t="s">
        <v>80</v>
      </c>
      <c r="B15" s="18" t="n">
        <v>10</v>
      </c>
      <c r="C15" s="19" t="n">
        <v>0.05</v>
      </c>
      <c r="D15" s="17" t="s">
        <v>67</v>
      </c>
      <c r="E15" s="19" t="n">
        <v>0.15</v>
      </c>
      <c r="F15" s="3"/>
    </row>
    <row r="16" customFormat="false" ht="15" hidden="false" customHeight="true" outlineLevel="0" collapsed="false">
      <c r="A16" s="17" t="s">
        <v>81</v>
      </c>
      <c r="B16" s="18" t="n">
        <v>5</v>
      </c>
      <c r="C16" s="19" t="n">
        <v>0</v>
      </c>
      <c r="D16" s="17" t="s">
        <v>75</v>
      </c>
      <c r="E16" s="19" t="n">
        <v>0.4</v>
      </c>
      <c r="F16" s="3" t="s">
        <v>82</v>
      </c>
    </row>
    <row r="17" customFormat="false" ht="15" hidden="false" customHeight="true" outlineLevel="0" collapsed="false">
      <c r="A17" s="20"/>
      <c r="B17" s="20"/>
      <c r="C17" s="20"/>
      <c r="D17" s="20"/>
      <c r="E17" s="20"/>
    </row>
    <row r="18" customFormat="false" ht="15" hidden="false" customHeight="true" outlineLevel="0" collapsed="false">
      <c r="A18" s="20"/>
      <c r="B18" s="20"/>
      <c r="C18" s="20"/>
      <c r="D18" s="20"/>
      <c r="E18" s="20"/>
    </row>
    <row r="19" customFormat="false" ht="15" hidden="false" customHeight="true" outlineLevel="0" collapsed="false">
      <c r="A19" s="20"/>
      <c r="B19" s="20"/>
      <c r="C19" s="20"/>
      <c r="D19" s="20"/>
      <c r="E19" s="20"/>
    </row>
    <row r="20" customFormat="false" ht="15" hidden="false" customHeight="true" outlineLevel="0" collapsed="false">
      <c r="A20" s="20"/>
      <c r="B20" s="20"/>
      <c r="C20" s="20"/>
      <c r="D20" s="20"/>
      <c r="E20" s="20"/>
    </row>
    <row r="21" customFormat="false" ht="15" hidden="false" customHeight="true" outlineLevel="0" collapsed="false">
      <c r="A21" s="20"/>
      <c r="B21" s="20"/>
      <c r="C21" s="20"/>
      <c r="D21" s="20"/>
      <c r="E21" s="20"/>
    </row>
    <row r="22" customFormat="false" ht="15" hidden="false" customHeight="true" outlineLevel="0" collapsed="false">
      <c r="A22" s="20"/>
      <c r="B22" s="20"/>
      <c r="C22" s="20"/>
      <c r="D22" s="20"/>
      <c r="E22" s="20"/>
    </row>
    <row r="23" customFormat="false" ht="15" hidden="false" customHeight="true" outlineLevel="0" collapsed="false">
      <c r="A23" s="20"/>
      <c r="B23" s="20"/>
      <c r="C23" s="20"/>
      <c r="D23" s="20"/>
      <c r="E23" s="20"/>
    </row>
    <row r="24" customFormat="false" ht="15" hidden="false" customHeight="true" outlineLevel="0" collapsed="false">
      <c r="A24" s="20"/>
      <c r="B24" s="20"/>
      <c r="C24" s="20"/>
      <c r="D24" s="20"/>
      <c r="E24" s="20"/>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Z50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9"/>
    <col collapsed="false" customWidth="true" hidden="false" outlineLevel="0" max="2" min="2" style="1" width="30"/>
    <col collapsed="false" customWidth="true" hidden="false" outlineLevel="0" max="3" min="3" style="1" width="28"/>
    <col collapsed="false" customWidth="true" hidden="false" outlineLevel="0" max="5" min="4" style="1" width="12"/>
    <col collapsed="false" customWidth="true" hidden="false" outlineLevel="0" max="6" min="6" style="1" width="14"/>
    <col collapsed="false" customWidth="true" hidden="false" outlineLevel="0" max="7" min="7" style="1" width="8"/>
    <col collapsed="false" customWidth="true" hidden="false" outlineLevel="0" max="8" min="8" style="1" width="14"/>
    <col collapsed="false" customWidth="true" hidden="false" outlineLevel="0" max="9" min="9" style="1" width="12"/>
    <col collapsed="false" customWidth="true" hidden="false" outlineLevel="0" max="10" min="10" style="1" width="13"/>
    <col collapsed="false" customWidth="true" hidden="false" outlineLevel="0" max="11" min="11" style="1" width="7"/>
    <col collapsed="false" customWidth="true" hidden="false" outlineLevel="0" max="12" min="12" style="1" width="8"/>
    <col collapsed="false" customWidth="true" hidden="false" outlineLevel="0" max="13" min="13" style="1" width="12"/>
    <col collapsed="false" customWidth="true" hidden="false" outlineLevel="0" max="14" min="14" style="1" width="8"/>
    <col collapsed="false" customWidth="true" hidden="false" outlineLevel="0" max="19" min="15" style="1" width="14"/>
    <col collapsed="false" customWidth="true" hidden="false" outlineLevel="0" max="20" min="20" style="1" width="7"/>
    <col collapsed="false" customWidth="true" hidden="false" outlineLevel="0" max="22" min="21" style="1" width="13"/>
    <col collapsed="false" customWidth="true" hidden="false" outlineLevel="0" max="24" min="23" style="1" width="14"/>
    <col collapsed="false" customWidth="true" hidden="false" outlineLevel="0" max="25" min="25" style="1" width="13"/>
    <col collapsed="false" customWidth="true" hidden="false" outlineLevel="0" max="26" min="26" style="1" width="20"/>
  </cols>
  <sheetData>
    <row r="1" customFormat="false" ht="21.75" hidden="false" customHeight="true" outlineLevel="0" collapsed="false">
      <c r="A1" s="13" t="s">
        <v>83</v>
      </c>
      <c r="J1" s="14" t="s">
        <v>51</v>
      </c>
    </row>
    <row r="2" customFormat="false" ht="15" hidden="false" customHeight="true" outlineLevel="0" collapsed="false">
      <c r="A2" s="3" t="s">
        <v>84</v>
      </c>
    </row>
    <row r="3" customFormat="false" ht="15" hidden="false" customHeight="true" outlineLevel="0" collapsed="false">
      <c r="A3" s="4" t="s">
        <v>85</v>
      </c>
      <c r="C3" s="17" t="s">
        <v>86</v>
      </c>
      <c r="E3" s="4" t="s">
        <v>87</v>
      </c>
      <c r="F3" s="21" t="n">
        <v>45748</v>
      </c>
      <c r="G3" s="4" t="s">
        <v>88</v>
      </c>
      <c r="H3" s="21" t="n">
        <v>46112</v>
      </c>
      <c r="I3" s="4" t="s">
        <v>89</v>
      </c>
      <c r="J3" s="22" t="n">
        <f aca="false">H3-F3+1</f>
        <v>365</v>
      </c>
      <c r="L3" s="4" t="s">
        <v>90</v>
      </c>
      <c r="N3" s="23" t="n">
        <f aca="false">U507</f>
        <v>1300588</v>
      </c>
      <c r="P3" s="4" t="s">
        <v>91</v>
      </c>
      <c r="Q3" s="23" t="n">
        <f aca="false">X507</f>
        <v>13367763</v>
      </c>
      <c r="S3" s="4" t="s">
        <v>92</v>
      </c>
      <c r="U3" s="23" t="n">
        <f aca="false">COUNTIF(Z6:Z505,"⚠*")</f>
        <v>0</v>
      </c>
    </row>
    <row r="4" customFormat="false" ht="15" hidden="false" customHeight="true" outlineLevel="0" collapsed="false">
      <c r="A4" s="3" t="s">
        <v>93</v>
      </c>
    </row>
    <row r="5" customFormat="false" ht="45" hidden="false" customHeight="true" outlineLevel="0" collapsed="false">
      <c r="A5" s="15" t="s">
        <v>94</v>
      </c>
      <c r="B5" s="16" t="s">
        <v>95</v>
      </c>
      <c r="C5" s="16" t="s">
        <v>53</v>
      </c>
      <c r="D5" s="16" t="s">
        <v>96</v>
      </c>
      <c r="E5" s="16" t="s">
        <v>97</v>
      </c>
      <c r="F5" s="16" t="s">
        <v>98</v>
      </c>
      <c r="G5" s="16" t="s">
        <v>99</v>
      </c>
      <c r="H5" s="16" t="s">
        <v>100</v>
      </c>
      <c r="I5" s="16" t="s">
        <v>101</v>
      </c>
      <c r="J5" s="16" t="s">
        <v>102</v>
      </c>
      <c r="K5" s="16" t="s">
        <v>103</v>
      </c>
      <c r="L5" s="16" t="s">
        <v>104</v>
      </c>
      <c r="M5" s="16" t="s">
        <v>105</v>
      </c>
      <c r="N5" s="16" t="s">
        <v>106</v>
      </c>
      <c r="O5" s="16" t="s">
        <v>107</v>
      </c>
      <c r="P5" s="16" t="s">
        <v>108</v>
      </c>
      <c r="Q5" s="16" t="s">
        <v>109</v>
      </c>
      <c r="R5" s="16" t="s">
        <v>110</v>
      </c>
      <c r="S5" s="16" t="s">
        <v>111</v>
      </c>
      <c r="T5" s="16" t="s">
        <v>112</v>
      </c>
      <c r="U5" s="16" t="s">
        <v>113</v>
      </c>
      <c r="V5" s="16" t="s">
        <v>114</v>
      </c>
      <c r="W5" s="16" t="s">
        <v>115</v>
      </c>
      <c r="X5" s="16" t="s">
        <v>116</v>
      </c>
      <c r="Y5" s="16" t="s">
        <v>117</v>
      </c>
      <c r="Z5" s="16" t="s">
        <v>56</v>
      </c>
    </row>
    <row r="6" customFormat="false" ht="15" hidden="false" customHeight="true" outlineLevel="0" collapsed="false">
      <c r="A6" s="17" t="s">
        <v>118</v>
      </c>
      <c r="B6" s="17" t="s">
        <v>119</v>
      </c>
      <c r="C6" s="17" t="s">
        <v>59</v>
      </c>
      <c r="D6" s="17" t="s">
        <v>120</v>
      </c>
      <c r="E6" s="21" t="n">
        <v>42156</v>
      </c>
      <c r="F6" s="18" t="n">
        <v>1500000</v>
      </c>
      <c r="G6" s="17" t="s">
        <v>121</v>
      </c>
      <c r="H6" s="18" t="n">
        <v>0</v>
      </c>
      <c r="I6" s="21"/>
      <c r="J6" s="18"/>
      <c r="K6" s="22" t="n">
        <f aca="false">IF($F6="","",IFERROR(INDEX('Useful Lives'!$B$5:$B$24,MATCH(C6,'Useful Lives'!$A$5:$A$24,0)),0))</f>
        <v>0</v>
      </c>
      <c r="L6" s="24" t="n">
        <f aca="false">IF($F6="","",IFERROR(INDEX('Useful Lives'!$C$5:$C$24,MATCH(C6,'Useful Lives'!$A$5:$A$24,0)),0))</f>
        <v>0</v>
      </c>
      <c r="M6" s="22" t="n">
        <f aca="false">IF($F6="","",F6*L6)</f>
        <v>0</v>
      </c>
      <c r="N6" s="24" t="n">
        <f aca="false">IF($F6="","",IF(K6=0,0,IF(G6="WDV",1-MAX(L6,0.0001)^(1/K6),(1-L6)/K6)))</f>
        <v>0</v>
      </c>
      <c r="O6" s="22" t="n">
        <f aca="false">IF($F6="",0,IF(AND(E6&lt;$F$3,OR(I6="",I6&gt;=$F$3)),F6,0))</f>
        <v>1500000</v>
      </c>
      <c r="P6" s="22" t="n">
        <f aca="false">IF($F6="",0,IF(AND(E6&gt;=$F$3,E6&lt;=$H$3),F6,0))</f>
        <v>0</v>
      </c>
      <c r="Q6" s="22" t="n">
        <f aca="false">IF($F6="",0,IF(AND(I6&lt;&gt;"",I6&gt;=$F$3,I6&lt;=$H$3),F6,0))</f>
        <v>0</v>
      </c>
      <c r="R6" s="22" t="n">
        <f aca="false">O6+P6-Q6</f>
        <v>1500000</v>
      </c>
      <c r="S6" s="22" t="n">
        <f aca="false">IF(O6&gt;0,N(H6),0)</f>
        <v>0</v>
      </c>
      <c r="T6" s="22" t="n">
        <f aca="false">IF(OR($F6="",E6=""),0,MAX(0,MIN(IF(I6="",$H$3,I6-1),$H$3)-MAX(E6,$F$3)+1))</f>
        <v>365</v>
      </c>
      <c r="U6" s="22" t="n">
        <f aca="false">IF(OR($F6="",N(K6)=0),0,ROUND(IF(G6="WDV",MIN(MAX(0,F6-S6-M6),(F6-S6)*N6*T6/$J$3),MIN(MAX(0,F6-M6-S6),(F6-M6)/K6*T6/$J$3)),0))</f>
        <v>0</v>
      </c>
      <c r="V6" s="22" t="n">
        <f aca="false">IF($F6="",0,IF(AND(I6&lt;&gt;"",I6&gt;=$F$3,I6&lt;=$H$3),S6+U6,0))</f>
        <v>0</v>
      </c>
      <c r="W6" s="22" t="n">
        <f aca="false">S6+U6-V6</f>
        <v>0</v>
      </c>
      <c r="X6" s="22" t="n">
        <f aca="false">R6-W6</f>
        <v>1500000</v>
      </c>
      <c r="Y6" s="22" t="n">
        <f aca="false">IF($F6="",0,IF(AND(I6&lt;&gt;"",I6&gt;=$F$3,I6&lt;=$H$3),N(J6)-(F6-S6-U6),0))</f>
        <v>0</v>
      </c>
      <c r="Z6" s="25" t="str">
        <f aca="false">IF($F6="","",IFERROR(INDEX('Useful Lives'!$D$5:$D$24,MATCH(C6,'Useful Lives'!$A$5:$A$24,0)),"⚠ Class not found"))</f>
        <v>Land (not depreciable)</v>
      </c>
    </row>
    <row r="7" customFormat="false" ht="15" hidden="false" customHeight="true" outlineLevel="0" collapsed="false">
      <c r="A7" s="17" t="s">
        <v>122</v>
      </c>
      <c r="B7" s="17" t="s">
        <v>123</v>
      </c>
      <c r="C7" s="17" t="s">
        <v>65</v>
      </c>
      <c r="D7" s="17" t="s">
        <v>120</v>
      </c>
      <c r="E7" s="21" t="n">
        <v>42461</v>
      </c>
      <c r="F7" s="18" t="n">
        <v>4400000</v>
      </c>
      <c r="G7" s="17" t="s">
        <v>121</v>
      </c>
      <c r="H7" s="18" t="n">
        <v>1393333</v>
      </c>
      <c r="I7" s="21"/>
      <c r="J7" s="18"/>
      <c r="K7" s="22" t="n">
        <f aca="false">IF($F7="","",IFERROR(INDEX('Useful Lives'!$B$5:$B$24,MATCH(C7,'Useful Lives'!$A$5:$A$24,0)),0))</f>
        <v>30</v>
      </c>
      <c r="L7" s="24" t="n">
        <f aca="false">IF($F7="","",IFERROR(INDEX('Useful Lives'!$C$5:$C$24,MATCH(C7,'Useful Lives'!$A$5:$A$24,0)),0))</f>
        <v>0.05</v>
      </c>
      <c r="M7" s="22" t="n">
        <f aca="false">IF($F7="","",F7*L7)</f>
        <v>220000</v>
      </c>
      <c r="N7" s="24" t="n">
        <f aca="false">IF($F7="","",IF(K7=0,0,IF(G7="WDV",1-MAX(L7,0.0001)^(1/K7),(1-L7)/K7)))</f>
        <v>0.0316666666666667</v>
      </c>
      <c r="O7" s="22" t="n">
        <f aca="false">IF($F7="",0,IF(AND(E7&lt;$F$3,OR(I7="",I7&gt;=$F$3)),F7,0))</f>
        <v>4400000</v>
      </c>
      <c r="P7" s="22" t="n">
        <f aca="false">IF($F7="",0,IF(AND(E7&gt;=$F$3,E7&lt;=$H$3),F7,0))</f>
        <v>0</v>
      </c>
      <c r="Q7" s="22" t="n">
        <f aca="false">IF($F7="",0,IF(AND(I7&lt;&gt;"",I7&gt;=$F$3,I7&lt;=$H$3),F7,0))</f>
        <v>0</v>
      </c>
      <c r="R7" s="22" t="n">
        <f aca="false">O7+P7-Q7</f>
        <v>4400000</v>
      </c>
      <c r="S7" s="22" t="n">
        <f aca="false">IF(O7&gt;0,N(H7),0)</f>
        <v>1393333</v>
      </c>
      <c r="T7" s="22" t="n">
        <f aca="false">IF(OR($F7="",E7=""),0,MAX(0,MIN(IF(I7="",$H$3,I7-1),$H$3)-MAX(E7,$F$3)+1))</f>
        <v>365</v>
      </c>
      <c r="U7" s="22" t="n">
        <f aca="false">IF(OR($F7="",N(K7)=0),0,ROUND(IF(G7="WDV",MIN(MAX(0,F7-S7-M7),(F7-S7)*N7*T7/$J$3),MIN(MAX(0,F7-M7-S7),(F7-M7)/K7*T7/$J$3)),0))</f>
        <v>139333</v>
      </c>
      <c r="V7" s="22" t="n">
        <f aca="false">IF($F7="",0,IF(AND(I7&lt;&gt;"",I7&gt;=$F$3,I7&lt;=$H$3),S7+U7,0))</f>
        <v>0</v>
      </c>
      <c r="W7" s="22" t="n">
        <f aca="false">S7+U7-V7</f>
        <v>1532666</v>
      </c>
      <c r="X7" s="22" t="n">
        <f aca="false">R7-W7</f>
        <v>2867334</v>
      </c>
      <c r="Y7" s="22" t="n">
        <f aca="false">IF($F7="",0,IF(AND(I7&lt;&gt;"",I7&gt;=$F$3,I7&lt;=$H$3),N(J7)-(F7-S7-U7),0))</f>
        <v>0</v>
      </c>
      <c r="Z7" s="25" t="str">
        <f aca="false">IF($F7="","",IFERROR(INDEX('Useful Lives'!$D$5:$D$24,MATCH(C7,'Useful Lives'!$A$5:$A$24,0)),"⚠ Class not found"))</f>
        <v>Building</v>
      </c>
    </row>
    <row r="8" customFormat="false" ht="15" hidden="false" customHeight="true" outlineLevel="0" collapsed="false">
      <c r="A8" s="17" t="s">
        <v>124</v>
      </c>
      <c r="B8" s="17" t="s">
        <v>125</v>
      </c>
      <c r="C8" s="17" t="s">
        <v>62</v>
      </c>
      <c r="D8" s="17" t="s">
        <v>120</v>
      </c>
      <c r="E8" s="21" t="n">
        <v>42461</v>
      </c>
      <c r="F8" s="18" t="n">
        <v>2600000</v>
      </c>
      <c r="G8" s="17" t="s">
        <v>121</v>
      </c>
      <c r="H8" s="18" t="n">
        <v>411667</v>
      </c>
      <c r="I8" s="21"/>
      <c r="J8" s="18"/>
      <c r="K8" s="22" t="n">
        <f aca="false">IF($F8="","",IFERROR(INDEX('Useful Lives'!$B$5:$B$24,MATCH(C8,'Useful Lives'!$A$5:$A$24,0)),0))</f>
        <v>60</v>
      </c>
      <c r="L8" s="24" t="n">
        <f aca="false">IF($F8="","",IFERROR(INDEX('Useful Lives'!$C$5:$C$24,MATCH(C8,'Useful Lives'!$A$5:$A$24,0)),0))</f>
        <v>0.05</v>
      </c>
      <c r="M8" s="22" t="n">
        <f aca="false">IF($F8="","",F8*L8)</f>
        <v>130000</v>
      </c>
      <c r="N8" s="24" t="n">
        <f aca="false">IF($F8="","",IF(K8=0,0,IF(G8="WDV",1-MAX(L8,0.0001)^(1/K8),(1-L8)/K8)))</f>
        <v>0.0158333333333333</v>
      </c>
      <c r="O8" s="22" t="n">
        <f aca="false">IF($F8="",0,IF(AND(E8&lt;$F$3,OR(I8="",I8&gt;=$F$3)),F8,0))</f>
        <v>2600000</v>
      </c>
      <c r="P8" s="22" t="n">
        <f aca="false">IF($F8="",0,IF(AND(E8&gt;=$F$3,E8&lt;=$H$3),F8,0))</f>
        <v>0</v>
      </c>
      <c r="Q8" s="22" t="n">
        <f aca="false">IF($F8="",0,IF(AND(I8&lt;&gt;"",I8&gt;=$F$3,I8&lt;=$H$3),F8,0))</f>
        <v>0</v>
      </c>
      <c r="R8" s="22" t="n">
        <f aca="false">O8+P8-Q8</f>
        <v>2600000</v>
      </c>
      <c r="S8" s="22" t="n">
        <f aca="false">IF(O8&gt;0,N(H8),0)</f>
        <v>411667</v>
      </c>
      <c r="T8" s="22" t="n">
        <f aca="false">IF(OR($F8="",E8=""),0,MAX(0,MIN(IF(I8="",$H$3,I8-1),$H$3)-MAX(E8,$F$3)+1))</f>
        <v>365</v>
      </c>
      <c r="U8" s="22" t="n">
        <f aca="false">IF(OR($F8="",N(K8)=0),0,ROUND(IF(G8="WDV",MIN(MAX(0,F8-S8-M8),(F8-S8)*N8*T8/$J$3),MIN(MAX(0,F8-M8-S8),(F8-M8)/K8*T8/$J$3)),0))</f>
        <v>41167</v>
      </c>
      <c r="V8" s="22" t="n">
        <f aca="false">IF($F8="",0,IF(AND(I8&lt;&gt;"",I8&gt;=$F$3,I8&lt;=$H$3),S8+U8,0))</f>
        <v>0</v>
      </c>
      <c r="W8" s="22" t="n">
        <f aca="false">S8+U8-V8</f>
        <v>452834</v>
      </c>
      <c r="X8" s="22" t="n">
        <f aca="false">R8-W8</f>
        <v>2147166</v>
      </c>
      <c r="Y8" s="22" t="n">
        <f aca="false">IF($F8="",0,IF(AND(I8&lt;&gt;"",I8&gt;=$F$3,I8&lt;=$H$3),N(J8)-(F8-S8-U8),0))</f>
        <v>0</v>
      </c>
      <c r="Z8" s="25" t="str">
        <f aca="false">IF($F8="","",IFERROR(INDEX('Useful Lives'!$D$5:$D$24,MATCH(C8,'Useful Lives'!$A$5:$A$24,0)),"⚠ Class not found"))</f>
        <v>Building</v>
      </c>
    </row>
    <row r="9" customFormat="false" ht="15" hidden="false" customHeight="true" outlineLevel="0" collapsed="false">
      <c r="A9" s="17" t="s">
        <v>126</v>
      </c>
      <c r="B9" s="17" t="s">
        <v>127</v>
      </c>
      <c r="C9" s="17" t="s">
        <v>66</v>
      </c>
      <c r="D9" s="17" t="s">
        <v>120</v>
      </c>
      <c r="E9" s="21" t="n">
        <v>43689</v>
      </c>
      <c r="F9" s="18" t="n">
        <v>3200000</v>
      </c>
      <c r="G9" s="17" t="s">
        <v>121</v>
      </c>
      <c r="H9" s="18" t="n">
        <v>1340056</v>
      </c>
      <c r="I9" s="21"/>
      <c r="J9" s="18"/>
      <c r="K9" s="22" t="n">
        <f aca="false">IF($F9="","",IFERROR(INDEX('Useful Lives'!$B$5:$B$24,MATCH(C9,'Useful Lives'!$A$5:$A$24,0)),0))</f>
        <v>15</v>
      </c>
      <c r="L9" s="24" t="n">
        <f aca="false">IF($F9="","",IFERROR(INDEX('Useful Lives'!$C$5:$C$24,MATCH(C9,'Useful Lives'!$A$5:$A$24,0)),0))</f>
        <v>0.05</v>
      </c>
      <c r="M9" s="22" t="n">
        <f aca="false">IF($F9="","",F9*L9)</f>
        <v>160000</v>
      </c>
      <c r="N9" s="24" t="n">
        <f aca="false">IF($F9="","",IF(K9=0,0,IF(G9="WDV",1-MAX(L9,0.0001)^(1/K9),(1-L9)/K9)))</f>
        <v>0.0633333333333333</v>
      </c>
      <c r="O9" s="22" t="n">
        <f aca="false">IF($F9="",0,IF(AND(E9&lt;$F$3,OR(I9="",I9&gt;=$F$3)),F9,0))</f>
        <v>3200000</v>
      </c>
      <c r="P9" s="22" t="n">
        <f aca="false">IF($F9="",0,IF(AND(E9&gt;=$F$3,E9&lt;=$H$3),F9,0))</f>
        <v>0</v>
      </c>
      <c r="Q9" s="22" t="n">
        <f aca="false">IF($F9="",0,IF(AND(I9&lt;&gt;"",I9&gt;=$F$3,I9&lt;=$H$3),F9,0))</f>
        <v>0</v>
      </c>
      <c r="R9" s="22" t="n">
        <f aca="false">O9+P9-Q9</f>
        <v>3200000</v>
      </c>
      <c r="S9" s="22" t="n">
        <f aca="false">IF(O9&gt;0,N(H9),0)</f>
        <v>1340056</v>
      </c>
      <c r="T9" s="22" t="n">
        <f aca="false">IF(OR($F9="",E9=""),0,MAX(0,MIN(IF(I9="",$H$3,I9-1),$H$3)-MAX(E9,$F$3)+1))</f>
        <v>365</v>
      </c>
      <c r="U9" s="22" t="n">
        <f aca="false">IF(OR($F9="",N(K9)=0),0,ROUND(IF(G9="WDV",MIN(MAX(0,F9-S9-M9),(F9-S9)*N9*T9/$J$3),MIN(MAX(0,F9-M9-S9),(F9-M9)/K9*T9/$J$3)),0))</f>
        <v>202667</v>
      </c>
      <c r="V9" s="22" t="n">
        <f aca="false">IF($F9="",0,IF(AND(I9&lt;&gt;"",I9&gt;=$F$3,I9&lt;=$H$3),S9+U9,0))</f>
        <v>0</v>
      </c>
      <c r="W9" s="22" t="n">
        <f aca="false">S9+U9-V9</f>
        <v>1542723</v>
      </c>
      <c r="X9" s="22" t="n">
        <f aca="false">R9-W9</f>
        <v>1657277</v>
      </c>
      <c r="Y9" s="22" t="n">
        <f aca="false">IF($F9="",0,IF(AND(I9&lt;&gt;"",I9&gt;=$F$3,I9&lt;=$H$3),N(J9)-(F9-S9-U9),0))</f>
        <v>0</v>
      </c>
      <c r="Z9" s="25" t="str">
        <f aca="false">IF($F9="","",IFERROR(INDEX('Useful Lives'!$D$5:$D$24,MATCH(C9,'Useful Lives'!$A$5:$A$24,0)),"⚠ Class not found"))</f>
        <v>Plant &amp; machinery</v>
      </c>
    </row>
    <row r="10" customFormat="false" ht="15" hidden="false" customHeight="true" outlineLevel="0" collapsed="false">
      <c r="A10" s="17" t="s">
        <v>128</v>
      </c>
      <c r="B10" s="17" t="s">
        <v>129</v>
      </c>
      <c r="C10" s="17" t="s">
        <v>66</v>
      </c>
      <c r="D10" s="17" t="s">
        <v>120</v>
      </c>
      <c r="E10" s="21" t="n">
        <v>44201</v>
      </c>
      <c r="F10" s="18" t="n">
        <v>1800000</v>
      </c>
      <c r="G10" s="17" t="s">
        <v>130</v>
      </c>
      <c r="H10" s="18" t="n">
        <v>683000</v>
      </c>
      <c r="I10" s="21"/>
      <c r="J10" s="18"/>
      <c r="K10" s="22" t="n">
        <f aca="false">IF($F10="","",IFERROR(INDEX('Useful Lives'!$B$5:$B$24,MATCH(C10,'Useful Lives'!$A$5:$A$24,0)),0))</f>
        <v>15</v>
      </c>
      <c r="L10" s="24" t="n">
        <f aca="false">IF($F10="","",IFERROR(INDEX('Useful Lives'!$C$5:$C$24,MATCH(C10,'Useful Lives'!$A$5:$A$24,0)),0))</f>
        <v>0.05</v>
      </c>
      <c r="M10" s="22" t="n">
        <f aca="false">IF($F10="","",F10*L10)</f>
        <v>90000</v>
      </c>
      <c r="N10" s="24" t="n">
        <f aca="false">IF($F10="","",IF(K10=0,0,IF(G10="WDV",1-MAX(L10,0.0001)^(1/K10),(1-L10)/K10)))</f>
        <v>0.181036272522085</v>
      </c>
      <c r="O10" s="22" t="n">
        <f aca="false">IF($F10="",0,IF(AND(E10&lt;$F$3,OR(I10="",I10&gt;=$F$3)),F10,0))</f>
        <v>1800000</v>
      </c>
      <c r="P10" s="22" t="n">
        <f aca="false">IF($F10="",0,IF(AND(E10&gt;=$F$3,E10&lt;=$H$3),F10,0))</f>
        <v>0</v>
      </c>
      <c r="Q10" s="22" t="n">
        <f aca="false">IF($F10="",0,IF(AND(I10&lt;&gt;"",I10&gt;=$F$3,I10&lt;=$H$3),F10,0))</f>
        <v>0</v>
      </c>
      <c r="R10" s="22" t="n">
        <f aca="false">O10+P10-Q10</f>
        <v>1800000</v>
      </c>
      <c r="S10" s="22" t="n">
        <f aca="false">IF(O10&gt;0,N(H10),0)</f>
        <v>683000</v>
      </c>
      <c r="T10" s="22" t="n">
        <f aca="false">IF(OR($F10="",E10=""),0,MAX(0,MIN(IF(I10="",$H$3,I10-1),$H$3)-MAX(E10,$F$3)+1))</f>
        <v>365</v>
      </c>
      <c r="U10" s="22" t="n">
        <f aca="false">IF(OR($F10="",N(K10)=0),0,ROUND(IF(G10="WDV",MIN(MAX(0,F10-S10-M10),(F10-S10)*N10*T10/$J$3),MIN(MAX(0,F10-M10-S10),(F10-M10)/K10*T10/$J$3)),0))</f>
        <v>202218</v>
      </c>
      <c r="V10" s="22" t="n">
        <f aca="false">IF($F10="",0,IF(AND(I10&lt;&gt;"",I10&gt;=$F$3,I10&lt;=$H$3),S10+U10,0))</f>
        <v>0</v>
      </c>
      <c r="W10" s="22" t="n">
        <f aca="false">S10+U10-V10</f>
        <v>885218</v>
      </c>
      <c r="X10" s="22" t="n">
        <f aca="false">R10-W10</f>
        <v>914782</v>
      </c>
      <c r="Y10" s="22" t="n">
        <f aca="false">IF($F10="",0,IF(AND(I10&lt;&gt;"",I10&gt;=$F$3,I10&lt;=$H$3),N(J10)-(F10-S10-U10),0))</f>
        <v>0</v>
      </c>
      <c r="Z10" s="25" t="str">
        <f aca="false">IF($F10="","",IFERROR(INDEX('Useful Lives'!$D$5:$D$24,MATCH(C10,'Useful Lives'!$A$5:$A$24,0)),"⚠ Class not found"))</f>
        <v>Plant &amp; machinery</v>
      </c>
    </row>
    <row r="11" customFormat="false" ht="15" hidden="false" customHeight="true" outlineLevel="0" collapsed="false">
      <c r="A11" s="17" t="s">
        <v>131</v>
      </c>
      <c r="B11" s="17" t="s">
        <v>132</v>
      </c>
      <c r="C11" s="17" t="s">
        <v>66</v>
      </c>
      <c r="D11" s="17" t="s">
        <v>120</v>
      </c>
      <c r="E11" s="21" t="n">
        <v>42917</v>
      </c>
      <c r="F11" s="18" t="n">
        <v>650000</v>
      </c>
      <c r="G11" s="17" t="s">
        <v>121</v>
      </c>
      <c r="H11" s="18" t="n">
        <v>319000</v>
      </c>
      <c r="I11" s="21" t="n">
        <v>45991</v>
      </c>
      <c r="J11" s="18" t="n">
        <v>210000</v>
      </c>
      <c r="K11" s="22" t="n">
        <f aca="false">IF($F11="","",IFERROR(INDEX('Useful Lives'!$B$5:$B$24,MATCH(C11,'Useful Lives'!$A$5:$A$24,0)),0))</f>
        <v>15</v>
      </c>
      <c r="L11" s="24" t="n">
        <f aca="false">IF($F11="","",IFERROR(INDEX('Useful Lives'!$C$5:$C$24,MATCH(C11,'Useful Lives'!$A$5:$A$24,0)),0))</f>
        <v>0.05</v>
      </c>
      <c r="M11" s="22" t="n">
        <f aca="false">IF($F11="","",F11*L11)</f>
        <v>32500</v>
      </c>
      <c r="N11" s="24" t="n">
        <f aca="false">IF($F11="","",IF(K11=0,0,IF(G11="WDV",1-MAX(L11,0.0001)^(1/K11),(1-L11)/K11)))</f>
        <v>0.0633333333333333</v>
      </c>
      <c r="O11" s="22" t="n">
        <f aca="false">IF($F11="",0,IF(AND(E11&lt;$F$3,OR(I11="",I11&gt;=$F$3)),F11,0))</f>
        <v>650000</v>
      </c>
      <c r="P11" s="22" t="n">
        <f aca="false">IF($F11="",0,IF(AND(E11&gt;=$F$3,E11&lt;=$H$3),F11,0))</f>
        <v>0</v>
      </c>
      <c r="Q11" s="22" t="n">
        <f aca="false">IF($F11="",0,IF(AND(I11&lt;&gt;"",I11&gt;=$F$3,I11&lt;=$H$3),F11,0))</f>
        <v>650000</v>
      </c>
      <c r="R11" s="22" t="n">
        <f aca="false">O11+P11-Q11</f>
        <v>0</v>
      </c>
      <c r="S11" s="22" t="n">
        <f aca="false">IF(O11&gt;0,N(H11),0)</f>
        <v>319000</v>
      </c>
      <c r="T11" s="22" t="n">
        <f aca="false">IF(OR($F11="",E11=""),0,MAX(0,MIN(IF(I11="",$H$3,I11-1),$H$3)-MAX(E11,$F$3)+1))</f>
        <v>243</v>
      </c>
      <c r="U11" s="22" t="n">
        <f aca="false">IF(OR($F11="",N(K11)=0),0,ROUND(IF(G11="WDV",MIN(MAX(0,F11-S11-M11),(F11-S11)*N11*T11/$J$3),MIN(MAX(0,F11-M11-S11),(F11-M11)/K11*T11/$J$3)),0))</f>
        <v>27407</v>
      </c>
      <c r="V11" s="22" t="n">
        <f aca="false">IF($F11="",0,IF(AND(I11&lt;&gt;"",I11&gt;=$F$3,I11&lt;=$H$3),S11+U11,0))</f>
        <v>346407</v>
      </c>
      <c r="W11" s="22" t="n">
        <f aca="false">S11+U11-V11</f>
        <v>0</v>
      </c>
      <c r="X11" s="22" t="n">
        <f aca="false">R11-W11</f>
        <v>0</v>
      </c>
      <c r="Y11" s="22" t="n">
        <f aca="false">IF($F11="",0,IF(AND(I11&lt;&gt;"",I11&gt;=$F$3,I11&lt;=$H$3),N(J11)-(F11-S11-U11),0))</f>
        <v>-93593</v>
      </c>
      <c r="Z11" s="25" t="str">
        <f aca="false">IF($F11="","",IFERROR(INDEX('Useful Lives'!$D$5:$D$24,MATCH(C11,'Useful Lives'!$A$5:$A$24,0)),"⚠ Class not found"))</f>
        <v>Plant &amp; machinery</v>
      </c>
    </row>
    <row r="12" customFormat="false" ht="15" hidden="false" customHeight="true" outlineLevel="0" collapsed="false">
      <c r="A12" s="17" t="s">
        <v>133</v>
      </c>
      <c r="B12" s="17" t="s">
        <v>134</v>
      </c>
      <c r="C12" s="17" t="s">
        <v>69</v>
      </c>
      <c r="D12" s="17" t="s">
        <v>120</v>
      </c>
      <c r="E12" s="21" t="n">
        <v>43689</v>
      </c>
      <c r="F12" s="18" t="n">
        <v>480000</v>
      </c>
      <c r="G12" s="17" t="s">
        <v>121</v>
      </c>
      <c r="H12" s="18" t="n">
        <v>260000</v>
      </c>
      <c r="I12" s="21"/>
      <c r="J12" s="18"/>
      <c r="K12" s="22" t="n">
        <f aca="false">IF($F12="","",IFERROR(INDEX('Useful Lives'!$B$5:$B$24,MATCH(C12,'Useful Lives'!$A$5:$A$24,0)),0))</f>
        <v>10</v>
      </c>
      <c r="L12" s="24" t="n">
        <f aca="false">IF($F12="","",IFERROR(INDEX('Useful Lives'!$C$5:$C$24,MATCH(C12,'Useful Lives'!$A$5:$A$24,0)),0))</f>
        <v>0.05</v>
      </c>
      <c r="M12" s="22" t="n">
        <f aca="false">IF($F12="","",F12*L12)</f>
        <v>24000</v>
      </c>
      <c r="N12" s="24" t="n">
        <f aca="false">IF($F12="","",IF(K12=0,0,IF(G12="WDV",1-MAX(L12,0.0001)^(1/K12),(1-L12)/K12)))</f>
        <v>0.095</v>
      </c>
      <c r="O12" s="22" t="n">
        <f aca="false">IF($F12="",0,IF(AND(E12&lt;$F$3,OR(I12="",I12&gt;=$F$3)),F12,0))</f>
        <v>480000</v>
      </c>
      <c r="P12" s="22" t="n">
        <f aca="false">IF($F12="",0,IF(AND(E12&gt;=$F$3,E12&lt;=$H$3),F12,0))</f>
        <v>0</v>
      </c>
      <c r="Q12" s="22" t="n">
        <f aca="false">IF($F12="",0,IF(AND(I12&lt;&gt;"",I12&gt;=$F$3,I12&lt;=$H$3),F12,0))</f>
        <v>0</v>
      </c>
      <c r="R12" s="22" t="n">
        <f aca="false">O12+P12-Q12</f>
        <v>480000</v>
      </c>
      <c r="S12" s="22" t="n">
        <f aca="false">IF(O12&gt;0,N(H12),0)</f>
        <v>260000</v>
      </c>
      <c r="T12" s="22" t="n">
        <f aca="false">IF(OR($F12="",E12=""),0,MAX(0,MIN(IF(I12="",$H$3,I12-1),$H$3)-MAX(E12,$F$3)+1))</f>
        <v>365</v>
      </c>
      <c r="U12" s="22" t="n">
        <f aca="false">IF(OR($F12="",N(K12)=0),0,ROUND(IF(G12="WDV",MIN(MAX(0,F12-S12-M12),(F12-S12)*N12*T12/$J$3),MIN(MAX(0,F12-M12-S12),(F12-M12)/K12*T12/$J$3)),0))</f>
        <v>45600</v>
      </c>
      <c r="V12" s="22" t="n">
        <f aca="false">IF($F12="",0,IF(AND(I12&lt;&gt;"",I12&gt;=$F$3,I12&lt;=$H$3),S12+U12,0))</f>
        <v>0</v>
      </c>
      <c r="W12" s="22" t="n">
        <f aca="false">S12+U12-V12</f>
        <v>305600</v>
      </c>
      <c r="X12" s="22" t="n">
        <f aca="false">R12-W12</f>
        <v>174400</v>
      </c>
      <c r="Y12" s="22" t="n">
        <f aca="false">IF($F12="",0,IF(AND(I12&lt;&gt;"",I12&gt;=$F$3,I12&lt;=$H$3),N(J12)-(F12-S12-U12),0))</f>
        <v>0</v>
      </c>
      <c r="Z12" s="25" t="str">
        <f aca="false">IF($F12="","",IFERROR(INDEX('Useful Lives'!$D$5:$D$24,MATCH(C12,'Useful Lives'!$A$5:$A$24,0)),"⚠ Class not found"))</f>
        <v>Furniture &amp; fittings</v>
      </c>
    </row>
    <row r="13" customFormat="false" ht="15" hidden="false" customHeight="true" outlineLevel="0" collapsed="false">
      <c r="A13" s="17" t="s">
        <v>135</v>
      </c>
      <c r="B13" s="17" t="s">
        <v>136</v>
      </c>
      <c r="C13" s="17" t="s">
        <v>72</v>
      </c>
      <c r="D13" s="17" t="s">
        <v>120</v>
      </c>
      <c r="E13" s="21" t="n">
        <v>44652</v>
      </c>
      <c r="F13" s="18" t="n">
        <v>350000</v>
      </c>
      <c r="G13" s="17" t="s">
        <v>130</v>
      </c>
      <c r="H13" s="18" t="n">
        <v>140000</v>
      </c>
      <c r="I13" s="21"/>
      <c r="J13" s="18"/>
      <c r="K13" s="22" t="n">
        <f aca="false">IF($F13="","",IFERROR(INDEX('Useful Lives'!$B$5:$B$24,MATCH(C13,'Useful Lives'!$A$5:$A$24,0)),0))</f>
        <v>10</v>
      </c>
      <c r="L13" s="24" t="n">
        <f aca="false">IF($F13="","",IFERROR(INDEX('Useful Lives'!$C$5:$C$24,MATCH(C13,'Useful Lives'!$A$5:$A$24,0)),0))</f>
        <v>0.05</v>
      </c>
      <c r="M13" s="22" t="n">
        <f aca="false">IF($F13="","",F13*L13)</f>
        <v>17500</v>
      </c>
      <c r="N13" s="24" t="n">
        <f aca="false">IF($F13="","",IF(K13=0,0,IF(G13="WDV",1-MAX(L13,0.0001)^(1/K13),(1-L13)/K13)))</f>
        <v>0.258865550893052</v>
      </c>
      <c r="O13" s="22" t="n">
        <f aca="false">IF($F13="",0,IF(AND(E13&lt;$F$3,OR(I13="",I13&gt;=$F$3)),F13,0))</f>
        <v>350000</v>
      </c>
      <c r="P13" s="22" t="n">
        <f aca="false">IF($F13="",0,IF(AND(E13&gt;=$F$3,E13&lt;=$H$3),F13,0))</f>
        <v>0</v>
      </c>
      <c r="Q13" s="22" t="n">
        <f aca="false">IF($F13="",0,IF(AND(I13&lt;&gt;"",I13&gt;=$F$3,I13&lt;=$H$3),F13,0))</f>
        <v>0</v>
      </c>
      <c r="R13" s="22" t="n">
        <f aca="false">O13+P13-Q13</f>
        <v>350000</v>
      </c>
      <c r="S13" s="22" t="n">
        <f aca="false">IF(O13&gt;0,N(H13),0)</f>
        <v>140000</v>
      </c>
      <c r="T13" s="22" t="n">
        <f aca="false">IF(OR($F13="",E13=""),0,MAX(0,MIN(IF(I13="",$H$3,I13-1),$H$3)-MAX(E13,$F$3)+1))</f>
        <v>365</v>
      </c>
      <c r="U13" s="22" t="n">
        <f aca="false">IF(OR($F13="",N(K13)=0),0,ROUND(IF(G13="WDV",MIN(MAX(0,F13-S13-M13),(F13-S13)*N13*T13/$J$3),MIN(MAX(0,F13-M13-S13),(F13-M13)/K13*T13/$J$3)),0))</f>
        <v>54362</v>
      </c>
      <c r="V13" s="22" t="n">
        <f aca="false">IF($F13="",0,IF(AND(I13&lt;&gt;"",I13&gt;=$F$3,I13&lt;=$H$3),S13+U13,0))</f>
        <v>0</v>
      </c>
      <c r="W13" s="22" t="n">
        <f aca="false">S13+U13-V13</f>
        <v>194362</v>
      </c>
      <c r="X13" s="22" t="n">
        <f aca="false">R13-W13</f>
        <v>155638</v>
      </c>
      <c r="Y13" s="22" t="n">
        <f aca="false">IF($F13="",0,IF(AND(I13&lt;&gt;"",I13&gt;=$F$3,I13&lt;=$H$3),N(J13)-(F13-S13-U13),0))</f>
        <v>0</v>
      </c>
      <c r="Z13" s="25" t="str">
        <f aca="false">IF($F13="","",IFERROR(INDEX('Useful Lives'!$D$5:$D$24,MATCH(C13,'Useful Lives'!$A$5:$A$24,0)),"⚠ Class not found"))</f>
        <v>Furniture &amp; fittings</v>
      </c>
    </row>
    <row r="14" customFormat="false" ht="15" hidden="false" customHeight="true" outlineLevel="0" collapsed="false">
      <c r="A14" s="17" t="s">
        <v>137</v>
      </c>
      <c r="B14" s="17" t="s">
        <v>138</v>
      </c>
      <c r="C14" s="17" t="s">
        <v>73</v>
      </c>
      <c r="D14" s="17" t="s">
        <v>120</v>
      </c>
      <c r="E14" s="21" t="n">
        <v>45061</v>
      </c>
      <c r="F14" s="18" t="n">
        <v>180000</v>
      </c>
      <c r="G14" s="17" t="s">
        <v>121</v>
      </c>
      <c r="H14" s="18" t="n">
        <v>59000</v>
      </c>
      <c r="I14" s="21"/>
      <c r="J14" s="18"/>
      <c r="K14" s="22" t="n">
        <f aca="false">IF($F14="","",IFERROR(INDEX('Useful Lives'!$B$5:$B$24,MATCH(C14,'Useful Lives'!$A$5:$A$24,0)),0))</f>
        <v>5</v>
      </c>
      <c r="L14" s="24" t="n">
        <f aca="false">IF($F14="","",IFERROR(INDEX('Useful Lives'!$C$5:$C$24,MATCH(C14,'Useful Lives'!$A$5:$A$24,0)),0))</f>
        <v>0.05</v>
      </c>
      <c r="M14" s="22" t="n">
        <f aca="false">IF($F14="","",F14*L14)</f>
        <v>9000</v>
      </c>
      <c r="N14" s="24" t="n">
        <f aca="false">IF($F14="","",IF(K14=0,0,IF(G14="WDV",1-MAX(L14,0.0001)^(1/K14),(1-L14)/K14)))</f>
        <v>0.19</v>
      </c>
      <c r="O14" s="22" t="n">
        <f aca="false">IF($F14="",0,IF(AND(E14&lt;$F$3,OR(I14="",I14&gt;=$F$3)),F14,0))</f>
        <v>180000</v>
      </c>
      <c r="P14" s="22" t="n">
        <f aca="false">IF($F14="",0,IF(AND(E14&gt;=$F$3,E14&lt;=$H$3),F14,0))</f>
        <v>0</v>
      </c>
      <c r="Q14" s="22" t="n">
        <f aca="false">IF($F14="",0,IF(AND(I14&lt;&gt;"",I14&gt;=$F$3,I14&lt;=$H$3),F14,0))</f>
        <v>0</v>
      </c>
      <c r="R14" s="22" t="n">
        <f aca="false">O14+P14-Q14</f>
        <v>180000</v>
      </c>
      <c r="S14" s="22" t="n">
        <f aca="false">IF(O14&gt;0,N(H14),0)</f>
        <v>59000</v>
      </c>
      <c r="T14" s="22" t="n">
        <f aca="false">IF(OR($F14="",E14=""),0,MAX(0,MIN(IF(I14="",$H$3,I14-1),$H$3)-MAX(E14,$F$3)+1))</f>
        <v>365</v>
      </c>
      <c r="U14" s="22" t="n">
        <f aca="false">IF(OR($F14="",N(K14)=0),0,ROUND(IF(G14="WDV",MIN(MAX(0,F14-S14-M14),(F14-S14)*N14*T14/$J$3),MIN(MAX(0,F14-M14-S14),(F14-M14)/K14*T14/$J$3)),0))</f>
        <v>34200</v>
      </c>
      <c r="V14" s="22" t="n">
        <f aca="false">IF($F14="",0,IF(AND(I14&lt;&gt;"",I14&gt;=$F$3,I14&lt;=$H$3),S14+U14,0))</f>
        <v>0</v>
      </c>
      <c r="W14" s="22" t="n">
        <f aca="false">S14+U14-V14</f>
        <v>93200</v>
      </c>
      <c r="X14" s="22" t="n">
        <f aca="false">R14-W14</f>
        <v>86800</v>
      </c>
      <c r="Y14" s="22" t="n">
        <f aca="false">IF($F14="",0,IF(AND(I14&lt;&gt;"",I14&gt;=$F$3,I14&lt;=$H$3),N(J14)-(F14-S14-U14),0))</f>
        <v>0</v>
      </c>
      <c r="Z14" s="25" t="str">
        <f aca="false">IF($F14="","",IFERROR(INDEX('Useful Lives'!$D$5:$D$24,MATCH(C14,'Useful Lives'!$A$5:$A$24,0)),"⚠ Class not found"))</f>
        <v>Plant &amp; machinery</v>
      </c>
    </row>
    <row r="15" customFormat="false" ht="15" hidden="false" customHeight="true" outlineLevel="0" collapsed="false">
      <c r="A15" s="17" t="s">
        <v>139</v>
      </c>
      <c r="B15" s="17" t="s">
        <v>140</v>
      </c>
      <c r="C15" s="17" t="s">
        <v>74</v>
      </c>
      <c r="D15" s="17" t="s">
        <v>120</v>
      </c>
      <c r="E15" s="21" t="n">
        <v>45474</v>
      </c>
      <c r="F15" s="18" t="n">
        <v>325000</v>
      </c>
      <c r="G15" s="17" t="s">
        <v>121</v>
      </c>
      <c r="H15" s="18" t="n">
        <v>77000</v>
      </c>
      <c r="I15" s="21"/>
      <c r="J15" s="18"/>
      <c r="K15" s="22" t="n">
        <f aca="false">IF($F15="","",IFERROR(INDEX('Useful Lives'!$B$5:$B$24,MATCH(C15,'Useful Lives'!$A$5:$A$24,0)),0))</f>
        <v>3</v>
      </c>
      <c r="L15" s="24" t="n">
        <f aca="false">IF($F15="","",IFERROR(INDEX('Useful Lives'!$C$5:$C$24,MATCH(C15,'Useful Lives'!$A$5:$A$24,0)),0))</f>
        <v>0.05</v>
      </c>
      <c r="M15" s="22" t="n">
        <f aca="false">IF($F15="","",F15*L15)</f>
        <v>16250</v>
      </c>
      <c r="N15" s="24" t="n">
        <f aca="false">IF($F15="","",IF(K15=0,0,IF(G15="WDV",1-MAX(L15,0.0001)^(1/K15),(1-L15)/K15)))</f>
        <v>0.316666666666667</v>
      </c>
      <c r="O15" s="22" t="n">
        <f aca="false">IF($F15="",0,IF(AND(E15&lt;$F$3,OR(I15="",I15&gt;=$F$3)),F15,0))</f>
        <v>325000</v>
      </c>
      <c r="P15" s="22" t="n">
        <f aca="false">IF($F15="",0,IF(AND(E15&gt;=$F$3,E15&lt;=$H$3),F15,0))</f>
        <v>0</v>
      </c>
      <c r="Q15" s="22" t="n">
        <f aca="false">IF($F15="",0,IF(AND(I15&lt;&gt;"",I15&gt;=$F$3,I15&lt;=$H$3),F15,0))</f>
        <v>0</v>
      </c>
      <c r="R15" s="22" t="n">
        <f aca="false">O15+P15-Q15</f>
        <v>325000</v>
      </c>
      <c r="S15" s="22" t="n">
        <f aca="false">IF(O15&gt;0,N(H15),0)</f>
        <v>77000</v>
      </c>
      <c r="T15" s="22" t="n">
        <f aca="false">IF(OR($F15="",E15=""),0,MAX(0,MIN(IF(I15="",$H$3,I15-1),$H$3)-MAX(E15,$F$3)+1))</f>
        <v>365</v>
      </c>
      <c r="U15" s="22" t="n">
        <f aca="false">IF(OR($F15="",N(K15)=0),0,ROUND(IF(G15="WDV",MIN(MAX(0,F15-S15-M15),(F15-S15)*N15*T15/$J$3),MIN(MAX(0,F15-M15-S15),(F15-M15)/K15*T15/$J$3)),0))</f>
        <v>102917</v>
      </c>
      <c r="V15" s="22" t="n">
        <f aca="false">IF($F15="",0,IF(AND(I15&lt;&gt;"",I15&gt;=$F$3,I15&lt;=$H$3),S15+U15,0))</f>
        <v>0</v>
      </c>
      <c r="W15" s="22" t="n">
        <f aca="false">S15+U15-V15</f>
        <v>179917</v>
      </c>
      <c r="X15" s="22" t="n">
        <f aca="false">R15-W15</f>
        <v>145083</v>
      </c>
      <c r="Y15" s="22" t="n">
        <f aca="false">IF($F15="",0,IF(AND(I15&lt;&gt;"",I15&gt;=$F$3,I15&lt;=$H$3),N(J15)-(F15-S15-U15),0))</f>
        <v>0</v>
      </c>
      <c r="Z15" s="25" t="str">
        <f aca="false">IF($F15="","",IFERROR(INDEX('Useful Lives'!$D$5:$D$24,MATCH(C15,'Useful Lives'!$A$5:$A$24,0)),"⚠ Class not found"))</f>
        <v>Computers &amp; software</v>
      </c>
    </row>
    <row r="16" customFormat="false" ht="15" hidden="false" customHeight="true" outlineLevel="0" collapsed="false">
      <c r="A16" s="17" t="s">
        <v>141</v>
      </c>
      <c r="B16" s="17" t="s">
        <v>142</v>
      </c>
      <c r="C16" s="17" t="s">
        <v>78</v>
      </c>
      <c r="D16" s="17" t="s">
        <v>120</v>
      </c>
      <c r="E16" s="21" t="n">
        <v>45200</v>
      </c>
      <c r="F16" s="18" t="n">
        <v>1450000</v>
      </c>
      <c r="G16" s="17" t="s">
        <v>130</v>
      </c>
      <c r="H16" s="18" t="n">
        <v>450000</v>
      </c>
      <c r="I16" s="21"/>
      <c r="J16" s="18"/>
      <c r="K16" s="22" t="n">
        <f aca="false">IF($F16="","",IFERROR(INDEX('Useful Lives'!$B$5:$B$24,MATCH(C16,'Useful Lives'!$A$5:$A$24,0)),0))</f>
        <v>8</v>
      </c>
      <c r="L16" s="24" t="n">
        <f aca="false">IF($F16="","",IFERROR(INDEX('Useful Lives'!$C$5:$C$24,MATCH(C16,'Useful Lives'!$A$5:$A$24,0)),0))</f>
        <v>0.05</v>
      </c>
      <c r="M16" s="22" t="n">
        <f aca="false">IF($F16="","",F16*L16)</f>
        <v>72500</v>
      </c>
      <c r="N16" s="24" t="n">
        <f aca="false">IF($F16="","",IF(K16=0,0,IF(G16="WDV",1-MAX(L16,0.0001)^(1/K16),(1-L16)/K16)))</f>
        <v>0.312343978066368</v>
      </c>
      <c r="O16" s="22" t="n">
        <f aca="false">IF($F16="",0,IF(AND(E16&lt;$F$3,OR(I16="",I16&gt;=$F$3)),F16,0))</f>
        <v>1450000</v>
      </c>
      <c r="P16" s="22" t="n">
        <f aca="false">IF($F16="",0,IF(AND(E16&gt;=$F$3,E16&lt;=$H$3),F16,0))</f>
        <v>0</v>
      </c>
      <c r="Q16" s="22" t="n">
        <f aca="false">IF($F16="",0,IF(AND(I16&lt;&gt;"",I16&gt;=$F$3,I16&lt;=$H$3),F16,0))</f>
        <v>0</v>
      </c>
      <c r="R16" s="22" t="n">
        <f aca="false">O16+P16-Q16</f>
        <v>1450000</v>
      </c>
      <c r="S16" s="22" t="n">
        <f aca="false">IF(O16&gt;0,N(H16),0)</f>
        <v>450000</v>
      </c>
      <c r="T16" s="22" t="n">
        <f aca="false">IF(OR($F16="",E16=""),0,MAX(0,MIN(IF(I16="",$H$3,I16-1),$H$3)-MAX(E16,$F$3)+1))</f>
        <v>365</v>
      </c>
      <c r="U16" s="22" t="n">
        <f aca="false">IF(OR($F16="",N(K16)=0),0,ROUND(IF(G16="WDV",MIN(MAX(0,F16-S16-M16),(F16-S16)*N16*T16/$J$3),MIN(MAX(0,F16-M16-S16),(F16-M16)/K16*T16/$J$3)),0))</f>
        <v>312344</v>
      </c>
      <c r="V16" s="22" t="n">
        <f aca="false">IF($F16="",0,IF(AND(I16&lt;&gt;"",I16&gt;=$F$3,I16&lt;=$H$3),S16+U16,0))</f>
        <v>0</v>
      </c>
      <c r="W16" s="22" t="n">
        <f aca="false">S16+U16-V16</f>
        <v>762344</v>
      </c>
      <c r="X16" s="22" t="n">
        <f aca="false">R16-W16</f>
        <v>687656</v>
      </c>
      <c r="Y16" s="22" t="n">
        <f aca="false">IF($F16="",0,IF(AND(I16&lt;&gt;"",I16&gt;=$F$3,I16&lt;=$H$3),N(J16)-(F16-S16-U16),0))</f>
        <v>0</v>
      </c>
      <c r="Z16" s="25" t="str">
        <f aca="false">IF($F16="","",IFERROR(INDEX('Useful Lives'!$D$5:$D$24,MATCH(C16,'Useful Lives'!$A$5:$A$24,0)),"⚠ Class not found"))</f>
        <v>Plant &amp; machinery</v>
      </c>
    </row>
    <row r="17" customFormat="false" ht="15" hidden="false" customHeight="true" outlineLevel="0" collapsed="false">
      <c r="A17" s="17" t="s">
        <v>143</v>
      </c>
      <c r="B17" s="17" t="s">
        <v>144</v>
      </c>
      <c r="C17" s="17" t="s">
        <v>66</v>
      </c>
      <c r="D17" s="17" t="s">
        <v>120</v>
      </c>
      <c r="E17" s="21" t="n">
        <v>45920</v>
      </c>
      <c r="F17" s="18" t="n">
        <v>2750000</v>
      </c>
      <c r="G17" s="17" t="s">
        <v>121</v>
      </c>
      <c r="H17" s="18" t="n">
        <v>0</v>
      </c>
      <c r="I17" s="21"/>
      <c r="J17" s="18"/>
      <c r="K17" s="22" t="n">
        <f aca="false">IF($F17="","",IFERROR(INDEX('Useful Lives'!$B$5:$B$24,MATCH(C17,'Useful Lives'!$A$5:$A$24,0)),0))</f>
        <v>15</v>
      </c>
      <c r="L17" s="24" t="n">
        <f aca="false">IF($F17="","",IFERROR(INDEX('Useful Lives'!$C$5:$C$24,MATCH(C17,'Useful Lives'!$A$5:$A$24,0)),0))</f>
        <v>0.05</v>
      </c>
      <c r="M17" s="22" t="n">
        <f aca="false">IF($F17="","",F17*L17)</f>
        <v>137500</v>
      </c>
      <c r="N17" s="24" t="n">
        <f aca="false">IF($F17="","",IF(K17=0,0,IF(G17="WDV",1-MAX(L17,0.0001)^(1/K17),(1-L17)/K17)))</f>
        <v>0.0633333333333333</v>
      </c>
      <c r="O17" s="22" t="n">
        <f aca="false">IF($F17="",0,IF(AND(E17&lt;$F$3,OR(I17="",I17&gt;=$F$3)),F17,0))</f>
        <v>0</v>
      </c>
      <c r="P17" s="22" t="n">
        <f aca="false">IF($F17="",0,IF(AND(E17&gt;=$F$3,E17&lt;=$H$3),F17,0))</f>
        <v>2750000</v>
      </c>
      <c r="Q17" s="22" t="n">
        <f aca="false">IF($F17="",0,IF(AND(I17&lt;&gt;"",I17&gt;=$F$3,I17&lt;=$H$3),F17,0))</f>
        <v>0</v>
      </c>
      <c r="R17" s="22" t="n">
        <f aca="false">O17+P17-Q17</f>
        <v>2750000</v>
      </c>
      <c r="S17" s="22" t="n">
        <f aca="false">IF(O17&gt;0,N(H17),0)</f>
        <v>0</v>
      </c>
      <c r="T17" s="22" t="n">
        <f aca="false">IF(OR($F17="",E17=""),0,MAX(0,MIN(IF(I17="",$H$3,I17-1),$H$3)-MAX(E17,$F$3)+1))</f>
        <v>193</v>
      </c>
      <c r="U17" s="22" t="n">
        <f aca="false">IF(OR($F17="",N(K17)=0),0,ROUND(IF(G17="WDV",MIN(MAX(0,F17-S17-M17),(F17-S17)*N17*T17/$J$3),MIN(MAX(0,F17-M17-S17),(F17-M17)/K17*T17/$J$3)),0))</f>
        <v>92094</v>
      </c>
      <c r="V17" s="22" t="n">
        <f aca="false">IF($F17="",0,IF(AND(I17&lt;&gt;"",I17&gt;=$F$3,I17&lt;=$H$3),S17+U17,0))</f>
        <v>0</v>
      </c>
      <c r="W17" s="22" t="n">
        <f aca="false">S17+U17-V17</f>
        <v>92094</v>
      </c>
      <c r="X17" s="22" t="n">
        <f aca="false">R17-W17</f>
        <v>2657906</v>
      </c>
      <c r="Y17" s="22" t="n">
        <f aca="false">IF($F17="",0,IF(AND(I17&lt;&gt;"",I17&gt;=$F$3,I17&lt;=$H$3),N(J17)-(F17-S17-U17),0))</f>
        <v>0</v>
      </c>
      <c r="Z17" s="25" t="str">
        <f aca="false">IF($F17="","",IFERROR(INDEX('Useful Lives'!$D$5:$D$24,MATCH(C17,'Useful Lives'!$A$5:$A$24,0)),"⚠ Class not found"))</f>
        <v>Plant &amp; machinery</v>
      </c>
    </row>
    <row r="18" customFormat="false" ht="15" hidden="false" customHeight="true" outlineLevel="0" collapsed="false">
      <c r="A18" s="17" t="s">
        <v>145</v>
      </c>
      <c r="B18" s="17" t="s">
        <v>146</v>
      </c>
      <c r="C18" s="17" t="s">
        <v>77</v>
      </c>
      <c r="D18" s="17" t="s">
        <v>120</v>
      </c>
      <c r="E18" s="21" t="n">
        <v>46001</v>
      </c>
      <c r="F18" s="18" t="n">
        <v>240000</v>
      </c>
      <c r="G18" s="17" t="s">
        <v>121</v>
      </c>
      <c r="H18" s="18" t="n">
        <v>0</v>
      </c>
      <c r="I18" s="21"/>
      <c r="J18" s="18"/>
      <c r="K18" s="22" t="n">
        <f aca="false">IF($F18="","",IFERROR(INDEX('Useful Lives'!$B$5:$B$24,MATCH(C18,'Useful Lives'!$A$5:$A$24,0)),0))</f>
        <v>6</v>
      </c>
      <c r="L18" s="24" t="n">
        <f aca="false">IF($F18="","",IFERROR(INDEX('Useful Lives'!$C$5:$C$24,MATCH(C18,'Useful Lives'!$A$5:$A$24,0)),0))</f>
        <v>0.05</v>
      </c>
      <c r="M18" s="22" t="n">
        <f aca="false">IF($F18="","",F18*L18)</f>
        <v>12000</v>
      </c>
      <c r="N18" s="24" t="n">
        <f aca="false">IF($F18="","",IF(K18=0,0,IF(G18="WDV",1-MAX(L18,0.0001)^(1/K18),(1-L18)/K18)))</f>
        <v>0.158333333333333</v>
      </c>
      <c r="O18" s="22" t="n">
        <f aca="false">IF($F18="",0,IF(AND(E18&lt;$F$3,OR(I18="",I18&gt;=$F$3)),F18,0))</f>
        <v>0</v>
      </c>
      <c r="P18" s="22" t="n">
        <f aca="false">IF($F18="",0,IF(AND(E18&gt;=$F$3,E18&lt;=$H$3),F18,0))</f>
        <v>240000</v>
      </c>
      <c r="Q18" s="22" t="n">
        <f aca="false">IF($F18="",0,IF(AND(I18&lt;&gt;"",I18&gt;=$F$3,I18&lt;=$H$3),F18,0))</f>
        <v>0</v>
      </c>
      <c r="R18" s="22" t="n">
        <f aca="false">O18+P18-Q18</f>
        <v>240000</v>
      </c>
      <c r="S18" s="22" t="n">
        <f aca="false">IF(O18&gt;0,N(H18),0)</f>
        <v>0</v>
      </c>
      <c r="T18" s="22" t="n">
        <f aca="false">IF(OR($F18="",E18=""),0,MAX(0,MIN(IF(I18="",$H$3,I18-1),$H$3)-MAX(E18,$F$3)+1))</f>
        <v>112</v>
      </c>
      <c r="U18" s="22" t="n">
        <f aca="false">IF(OR($F18="",N(K18)=0),0,ROUND(IF(G18="WDV",MIN(MAX(0,F18-S18-M18),(F18-S18)*N18*T18/$J$3),MIN(MAX(0,F18-M18-S18),(F18-M18)/K18*T18/$J$3)),0))</f>
        <v>11660</v>
      </c>
      <c r="V18" s="22" t="n">
        <f aca="false">IF($F18="",0,IF(AND(I18&lt;&gt;"",I18&gt;=$F$3,I18&lt;=$H$3),S18+U18,0))</f>
        <v>0</v>
      </c>
      <c r="W18" s="22" t="n">
        <f aca="false">S18+U18-V18</f>
        <v>11660</v>
      </c>
      <c r="X18" s="22" t="n">
        <f aca="false">R18-W18</f>
        <v>228340</v>
      </c>
      <c r="Y18" s="22" t="n">
        <f aca="false">IF($F18="",0,IF(AND(I18&lt;&gt;"",I18&gt;=$F$3,I18&lt;=$H$3),N(J18)-(F18-S18-U18),0))</f>
        <v>0</v>
      </c>
      <c r="Z18" s="25" t="str">
        <f aca="false">IF($F18="","",IFERROR(INDEX('Useful Lives'!$D$5:$D$24,MATCH(C18,'Useful Lives'!$A$5:$A$24,0)),"⚠ Class not found"))</f>
        <v>Computers &amp; software</v>
      </c>
    </row>
    <row r="19" customFormat="false" ht="15" hidden="false" customHeight="true" outlineLevel="0" collapsed="false">
      <c r="A19" s="17" t="s">
        <v>147</v>
      </c>
      <c r="B19" s="17" t="s">
        <v>148</v>
      </c>
      <c r="C19" s="17" t="s">
        <v>81</v>
      </c>
      <c r="D19" s="17" t="s">
        <v>120</v>
      </c>
      <c r="E19" s="21" t="n">
        <v>45762</v>
      </c>
      <c r="F19" s="18" t="n">
        <v>180000</v>
      </c>
      <c r="G19" s="17" t="s">
        <v>121</v>
      </c>
      <c r="H19" s="18" t="n">
        <v>0</v>
      </c>
      <c r="I19" s="21"/>
      <c r="J19" s="18"/>
      <c r="K19" s="22" t="n">
        <f aca="false">IF($F19="","",IFERROR(INDEX('Useful Lives'!$B$5:$B$24,MATCH(C19,'Useful Lives'!$A$5:$A$24,0)),0))</f>
        <v>5</v>
      </c>
      <c r="L19" s="24" t="n">
        <f aca="false">IF($F19="","",IFERROR(INDEX('Useful Lives'!$C$5:$C$24,MATCH(C19,'Useful Lives'!$A$5:$A$24,0)),0))</f>
        <v>0</v>
      </c>
      <c r="M19" s="22" t="n">
        <f aca="false">IF($F19="","",F19*L19)</f>
        <v>0</v>
      </c>
      <c r="N19" s="24" t="n">
        <f aca="false">IF($F19="","",IF(K19=0,0,IF(G19="WDV",1-MAX(L19,0.0001)^(1/K19),(1-L19)/K19)))</f>
        <v>0.2</v>
      </c>
      <c r="O19" s="22" t="n">
        <f aca="false">IF($F19="",0,IF(AND(E19&lt;$F$3,OR(I19="",I19&gt;=$F$3)),F19,0))</f>
        <v>0</v>
      </c>
      <c r="P19" s="22" t="n">
        <f aca="false">IF($F19="",0,IF(AND(E19&gt;=$F$3,E19&lt;=$H$3),F19,0))</f>
        <v>180000</v>
      </c>
      <c r="Q19" s="22" t="n">
        <f aca="false">IF($F19="",0,IF(AND(I19&lt;&gt;"",I19&gt;=$F$3,I19&lt;=$H$3),F19,0))</f>
        <v>0</v>
      </c>
      <c r="R19" s="22" t="n">
        <f aca="false">O19+P19-Q19</f>
        <v>180000</v>
      </c>
      <c r="S19" s="22" t="n">
        <f aca="false">IF(O19&gt;0,N(H19),0)</f>
        <v>0</v>
      </c>
      <c r="T19" s="22" t="n">
        <f aca="false">IF(OR($F19="",E19=""),0,MAX(0,MIN(IF(I19="",$H$3,I19-1),$H$3)-MAX(E19,$F$3)+1))</f>
        <v>351</v>
      </c>
      <c r="U19" s="22" t="n">
        <f aca="false">IF(OR($F19="",N(K19)=0),0,ROUND(IF(G19="WDV",MIN(MAX(0,F19-S19-M19),(F19-S19)*N19*T19/$J$3),MIN(MAX(0,F19-M19-S19),(F19-M19)/K19*T19/$J$3)),0))</f>
        <v>34619</v>
      </c>
      <c r="V19" s="22" t="n">
        <f aca="false">IF($F19="",0,IF(AND(I19&lt;&gt;"",I19&gt;=$F$3,I19&lt;=$H$3),S19+U19,0))</f>
        <v>0</v>
      </c>
      <c r="W19" s="22" t="n">
        <f aca="false">S19+U19-V19</f>
        <v>34619</v>
      </c>
      <c r="X19" s="22" t="n">
        <f aca="false">R19-W19</f>
        <v>145381</v>
      </c>
      <c r="Y19" s="22" t="n">
        <f aca="false">IF($F19="",0,IF(AND(I19&lt;&gt;"",I19&gt;=$F$3,I19&lt;=$H$3),N(J19)-(F19-S19-U19),0))</f>
        <v>0</v>
      </c>
      <c r="Z19" s="25" t="str">
        <f aca="false">IF($F19="","",IFERROR(INDEX('Useful Lives'!$D$5:$D$24,MATCH(C19,'Useful Lives'!$A$5:$A$24,0)),"⚠ Class not found"))</f>
        <v>Computers &amp; software</v>
      </c>
    </row>
    <row r="20" customFormat="false" ht="15" hidden="false" customHeight="true" outlineLevel="0" collapsed="false">
      <c r="A20" s="20"/>
      <c r="B20" s="20"/>
      <c r="C20" s="20"/>
      <c r="D20" s="20"/>
      <c r="E20" s="26"/>
      <c r="F20" s="27"/>
      <c r="G20" s="20"/>
      <c r="H20" s="27"/>
      <c r="I20" s="26"/>
      <c r="J20" s="27"/>
      <c r="K20" s="22" t="str">
        <f aca="false">IF($F20="","",IFERROR(INDEX('Useful Lives'!$B$5:$B$24,MATCH(C20,'Useful Lives'!$A$5:$A$24,0)),0))</f>
        <v/>
      </c>
      <c r="L20" s="24" t="str">
        <f aca="false">IF($F20="","",IFERROR(INDEX('Useful Lives'!$C$5:$C$24,MATCH(C20,'Useful Lives'!$A$5:$A$24,0)),0))</f>
        <v/>
      </c>
      <c r="M20" s="22" t="str">
        <f aca="false">IF($F20="","",F20*L20)</f>
        <v/>
      </c>
      <c r="N20" s="24" t="str">
        <f aca="false">IF($F20="","",IF(K20=0,0,IF(G20="WDV",1-MAX(L20,0.0001)^(1/K20),(1-L20)/K20)))</f>
        <v/>
      </c>
      <c r="O20" s="22" t="n">
        <f aca="false">IF($F20="",0,IF(AND(E20&lt;$F$3,OR(I20="",I20&gt;=$F$3)),F20,0))</f>
        <v>0</v>
      </c>
      <c r="P20" s="22" t="n">
        <f aca="false">IF($F20="",0,IF(AND(E20&gt;=$F$3,E20&lt;=$H$3),F20,0))</f>
        <v>0</v>
      </c>
      <c r="Q20" s="22" t="n">
        <f aca="false">IF($F20="",0,IF(AND(I20&lt;&gt;"",I20&gt;=$F$3,I20&lt;=$H$3),F20,0))</f>
        <v>0</v>
      </c>
      <c r="R20" s="22" t="n">
        <f aca="false">O20+P20-Q20</f>
        <v>0</v>
      </c>
      <c r="S20" s="22" t="n">
        <f aca="false">IF(O20&gt;0,N(H20),0)</f>
        <v>0</v>
      </c>
      <c r="T20" s="22" t="n">
        <f aca="false">IF(OR($F20="",E20=""),0,MAX(0,MIN(IF(I20="",$H$3,I20-1),$H$3)-MAX(E20,$F$3)+1))</f>
        <v>0</v>
      </c>
      <c r="U20" s="22" t="n">
        <f aca="false">IF(OR($F20="",N(K20)=0),0,ROUND(IF(G20="WDV",MIN(MAX(0,F20-S20-M20),(F20-S20)*N20*T20/$J$3),MIN(MAX(0,F20-M20-S20),(F20-M20)/K20*T20/$J$3)),0))</f>
        <v>0</v>
      </c>
      <c r="V20" s="22" t="n">
        <f aca="false">IF($F20="",0,IF(AND(I20&lt;&gt;"",I20&gt;=$F$3,I20&lt;=$H$3),S20+U20,0))</f>
        <v>0</v>
      </c>
      <c r="W20" s="22" t="n">
        <f aca="false">S20+U20-V20</f>
        <v>0</v>
      </c>
      <c r="X20" s="22" t="n">
        <f aca="false">R20-W20</f>
        <v>0</v>
      </c>
      <c r="Y20" s="22" t="n">
        <f aca="false">IF($F20="",0,IF(AND(I20&lt;&gt;"",I20&gt;=$F$3,I20&lt;=$H$3),N(J20)-(F20-S20-U20),0))</f>
        <v>0</v>
      </c>
      <c r="Z20" s="25" t="str">
        <f aca="false">IF($F20="","",IFERROR(INDEX('Useful Lives'!$D$5:$D$24,MATCH(C20,'Useful Lives'!$A$5:$A$24,0)),"⚠ Class not found"))</f>
        <v/>
      </c>
    </row>
    <row r="21" customFormat="false" ht="15" hidden="false" customHeight="true" outlineLevel="0" collapsed="false">
      <c r="A21" s="20"/>
      <c r="B21" s="20"/>
      <c r="C21" s="20"/>
      <c r="D21" s="20"/>
      <c r="E21" s="26"/>
      <c r="F21" s="27"/>
      <c r="G21" s="20"/>
      <c r="H21" s="27"/>
      <c r="I21" s="26"/>
      <c r="J21" s="27"/>
      <c r="K21" s="22" t="str">
        <f aca="false">IF($F21="","",IFERROR(INDEX('Useful Lives'!$B$5:$B$24,MATCH(C21,'Useful Lives'!$A$5:$A$24,0)),0))</f>
        <v/>
      </c>
      <c r="L21" s="24" t="str">
        <f aca="false">IF($F21="","",IFERROR(INDEX('Useful Lives'!$C$5:$C$24,MATCH(C21,'Useful Lives'!$A$5:$A$24,0)),0))</f>
        <v/>
      </c>
      <c r="M21" s="22" t="str">
        <f aca="false">IF($F21="","",F21*L21)</f>
        <v/>
      </c>
      <c r="N21" s="24" t="str">
        <f aca="false">IF($F21="","",IF(K21=0,0,IF(G21="WDV",1-MAX(L21,0.0001)^(1/K21),(1-L21)/K21)))</f>
        <v/>
      </c>
      <c r="O21" s="22" t="n">
        <f aca="false">IF($F21="",0,IF(AND(E21&lt;$F$3,OR(I21="",I21&gt;=$F$3)),F21,0))</f>
        <v>0</v>
      </c>
      <c r="P21" s="22" t="n">
        <f aca="false">IF($F21="",0,IF(AND(E21&gt;=$F$3,E21&lt;=$H$3),F21,0))</f>
        <v>0</v>
      </c>
      <c r="Q21" s="22" t="n">
        <f aca="false">IF($F21="",0,IF(AND(I21&lt;&gt;"",I21&gt;=$F$3,I21&lt;=$H$3),F21,0))</f>
        <v>0</v>
      </c>
      <c r="R21" s="22" t="n">
        <f aca="false">O21+P21-Q21</f>
        <v>0</v>
      </c>
      <c r="S21" s="22" t="n">
        <f aca="false">IF(O21&gt;0,N(H21),0)</f>
        <v>0</v>
      </c>
      <c r="T21" s="22" t="n">
        <f aca="false">IF(OR($F21="",E21=""),0,MAX(0,MIN(IF(I21="",$H$3,I21-1),$H$3)-MAX(E21,$F$3)+1))</f>
        <v>0</v>
      </c>
      <c r="U21" s="22" t="n">
        <f aca="false">IF(OR($F21="",N(K21)=0),0,ROUND(IF(G21="WDV",MIN(MAX(0,F21-S21-M21),(F21-S21)*N21*T21/$J$3),MIN(MAX(0,F21-M21-S21),(F21-M21)/K21*T21/$J$3)),0))</f>
        <v>0</v>
      </c>
      <c r="V21" s="22" t="n">
        <f aca="false">IF($F21="",0,IF(AND(I21&lt;&gt;"",I21&gt;=$F$3,I21&lt;=$H$3),S21+U21,0))</f>
        <v>0</v>
      </c>
      <c r="W21" s="22" t="n">
        <f aca="false">S21+U21-V21</f>
        <v>0</v>
      </c>
      <c r="X21" s="22" t="n">
        <f aca="false">R21-W21</f>
        <v>0</v>
      </c>
      <c r="Y21" s="22" t="n">
        <f aca="false">IF($F21="",0,IF(AND(I21&lt;&gt;"",I21&gt;=$F$3,I21&lt;=$H$3),N(J21)-(F21-S21-U21),0))</f>
        <v>0</v>
      </c>
      <c r="Z21" s="25" t="str">
        <f aca="false">IF($F21="","",IFERROR(INDEX('Useful Lives'!$D$5:$D$24,MATCH(C21,'Useful Lives'!$A$5:$A$24,0)),"⚠ Class not found"))</f>
        <v/>
      </c>
    </row>
    <row r="22" customFormat="false" ht="15" hidden="false" customHeight="true" outlineLevel="0" collapsed="false">
      <c r="A22" s="20"/>
      <c r="B22" s="20"/>
      <c r="C22" s="20"/>
      <c r="D22" s="20"/>
      <c r="E22" s="26"/>
      <c r="F22" s="27"/>
      <c r="G22" s="20"/>
      <c r="H22" s="27"/>
      <c r="I22" s="26"/>
      <c r="J22" s="27"/>
      <c r="K22" s="22" t="str">
        <f aca="false">IF($F22="","",IFERROR(INDEX('Useful Lives'!$B$5:$B$24,MATCH(C22,'Useful Lives'!$A$5:$A$24,0)),0))</f>
        <v/>
      </c>
      <c r="L22" s="24" t="str">
        <f aca="false">IF($F22="","",IFERROR(INDEX('Useful Lives'!$C$5:$C$24,MATCH(C22,'Useful Lives'!$A$5:$A$24,0)),0))</f>
        <v/>
      </c>
      <c r="M22" s="22" t="str">
        <f aca="false">IF($F22="","",F22*L22)</f>
        <v/>
      </c>
      <c r="N22" s="24" t="str">
        <f aca="false">IF($F22="","",IF(K22=0,0,IF(G22="WDV",1-MAX(L22,0.0001)^(1/K22),(1-L22)/K22)))</f>
        <v/>
      </c>
      <c r="O22" s="22" t="n">
        <f aca="false">IF($F22="",0,IF(AND(E22&lt;$F$3,OR(I22="",I22&gt;=$F$3)),F22,0))</f>
        <v>0</v>
      </c>
      <c r="P22" s="22" t="n">
        <f aca="false">IF($F22="",0,IF(AND(E22&gt;=$F$3,E22&lt;=$H$3),F22,0))</f>
        <v>0</v>
      </c>
      <c r="Q22" s="22" t="n">
        <f aca="false">IF($F22="",0,IF(AND(I22&lt;&gt;"",I22&gt;=$F$3,I22&lt;=$H$3),F22,0))</f>
        <v>0</v>
      </c>
      <c r="R22" s="22" t="n">
        <f aca="false">O22+P22-Q22</f>
        <v>0</v>
      </c>
      <c r="S22" s="22" t="n">
        <f aca="false">IF(O22&gt;0,N(H22),0)</f>
        <v>0</v>
      </c>
      <c r="T22" s="22" t="n">
        <f aca="false">IF(OR($F22="",E22=""),0,MAX(0,MIN(IF(I22="",$H$3,I22-1),$H$3)-MAX(E22,$F$3)+1))</f>
        <v>0</v>
      </c>
      <c r="U22" s="22" t="n">
        <f aca="false">IF(OR($F22="",N(K22)=0),0,ROUND(IF(G22="WDV",MIN(MAX(0,F22-S22-M22),(F22-S22)*N22*T22/$J$3),MIN(MAX(0,F22-M22-S22),(F22-M22)/K22*T22/$J$3)),0))</f>
        <v>0</v>
      </c>
      <c r="V22" s="22" t="n">
        <f aca="false">IF($F22="",0,IF(AND(I22&lt;&gt;"",I22&gt;=$F$3,I22&lt;=$H$3),S22+U22,0))</f>
        <v>0</v>
      </c>
      <c r="W22" s="22" t="n">
        <f aca="false">S22+U22-V22</f>
        <v>0</v>
      </c>
      <c r="X22" s="22" t="n">
        <f aca="false">R22-W22</f>
        <v>0</v>
      </c>
      <c r="Y22" s="22" t="n">
        <f aca="false">IF($F22="",0,IF(AND(I22&lt;&gt;"",I22&gt;=$F$3,I22&lt;=$H$3),N(J22)-(F22-S22-U22),0))</f>
        <v>0</v>
      </c>
      <c r="Z22" s="25" t="str">
        <f aca="false">IF($F22="","",IFERROR(INDEX('Useful Lives'!$D$5:$D$24,MATCH(C22,'Useful Lives'!$A$5:$A$24,0)),"⚠ Class not found"))</f>
        <v/>
      </c>
    </row>
    <row r="23" customFormat="false" ht="15" hidden="false" customHeight="true" outlineLevel="0" collapsed="false">
      <c r="A23" s="20"/>
      <c r="B23" s="20"/>
      <c r="C23" s="20"/>
      <c r="D23" s="20"/>
      <c r="E23" s="26"/>
      <c r="F23" s="27"/>
      <c r="G23" s="20"/>
      <c r="H23" s="27"/>
      <c r="I23" s="26"/>
      <c r="J23" s="27"/>
      <c r="K23" s="22" t="str">
        <f aca="false">IF($F23="","",IFERROR(INDEX('Useful Lives'!$B$5:$B$24,MATCH(C23,'Useful Lives'!$A$5:$A$24,0)),0))</f>
        <v/>
      </c>
      <c r="L23" s="24" t="str">
        <f aca="false">IF($F23="","",IFERROR(INDEX('Useful Lives'!$C$5:$C$24,MATCH(C23,'Useful Lives'!$A$5:$A$24,0)),0))</f>
        <v/>
      </c>
      <c r="M23" s="22" t="str">
        <f aca="false">IF($F23="","",F23*L23)</f>
        <v/>
      </c>
      <c r="N23" s="24" t="str">
        <f aca="false">IF($F23="","",IF(K23=0,0,IF(G23="WDV",1-MAX(L23,0.0001)^(1/K23),(1-L23)/K23)))</f>
        <v/>
      </c>
      <c r="O23" s="22" t="n">
        <f aca="false">IF($F23="",0,IF(AND(E23&lt;$F$3,OR(I23="",I23&gt;=$F$3)),F23,0))</f>
        <v>0</v>
      </c>
      <c r="P23" s="22" t="n">
        <f aca="false">IF($F23="",0,IF(AND(E23&gt;=$F$3,E23&lt;=$H$3),F23,0))</f>
        <v>0</v>
      </c>
      <c r="Q23" s="22" t="n">
        <f aca="false">IF($F23="",0,IF(AND(I23&lt;&gt;"",I23&gt;=$F$3,I23&lt;=$H$3),F23,0))</f>
        <v>0</v>
      </c>
      <c r="R23" s="22" t="n">
        <f aca="false">O23+P23-Q23</f>
        <v>0</v>
      </c>
      <c r="S23" s="22" t="n">
        <f aca="false">IF(O23&gt;0,N(H23),0)</f>
        <v>0</v>
      </c>
      <c r="T23" s="22" t="n">
        <f aca="false">IF(OR($F23="",E23=""),0,MAX(0,MIN(IF(I23="",$H$3,I23-1),$H$3)-MAX(E23,$F$3)+1))</f>
        <v>0</v>
      </c>
      <c r="U23" s="22" t="n">
        <f aca="false">IF(OR($F23="",N(K23)=0),0,ROUND(IF(G23="WDV",MIN(MAX(0,F23-S23-M23),(F23-S23)*N23*T23/$J$3),MIN(MAX(0,F23-M23-S23),(F23-M23)/K23*T23/$J$3)),0))</f>
        <v>0</v>
      </c>
      <c r="V23" s="22" t="n">
        <f aca="false">IF($F23="",0,IF(AND(I23&lt;&gt;"",I23&gt;=$F$3,I23&lt;=$H$3),S23+U23,0))</f>
        <v>0</v>
      </c>
      <c r="W23" s="22" t="n">
        <f aca="false">S23+U23-V23</f>
        <v>0</v>
      </c>
      <c r="X23" s="22" t="n">
        <f aca="false">R23-W23</f>
        <v>0</v>
      </c>
      <c r="Y23" s="22" t="n">
        <f aca="false">IF($F23="",0,IF(AND(I23&lt;&gt;"",I23&gt;=$F$3,I23&lt;=$H$3),N(J23)-(F23-S23-U23),0))</f>
        <v>0</v>
      </c>
      <c r="Z23" s="25" t="str">
        <f aca="false">IF($F23="","",IFERROR(INDEX('Useful Lives'!$D$5:$D$24,MATCH(C23,'Useful Lives'!$A$5:$A$24,0)),"⚠ Class not found"))</f>
        <v/>
      </c>
    </row>
    <row r="24" customFormat="false" ht="15" hidden="false" customHeight="true" outlineLevel="0" collapsed="false">
      <c r="A24" s="20"/>
      <c r="B24" s="20"/>
      <c r="C24" s="20"/>
      <c r="D24" s="20"/>
      <c r="E24" s="26"/>
      <c r="F24" s="27"/>
      <c r="G24" s="20"/>
      <c r="H24" s="27"/>
      <c r="I24" s="26"/>
      <c r="J24" s="27"/>
      <c r="K24" s="22" t="str">
        <f aca="false">IF($F24="","",IFERROR(INDEX('Useful Lives'!$B$5:$B$24,MATCH(C24,'Useful Lives'!$A$5:$A$24,0)),0))</f>
        <v/>
      </c>
      <c r="L24" s="24" t="str">
        <f aca="false">IF($F24="","",IFERROR(INDEX('Useful Lives'!$C$5:$C$24,MATCH(C24,'Useful Lives'!$A$5:$A$24,0)),0))</f>
        <v/>
      </c>
      <c r="M24" s="22" t="str">
        <f aca="false">IF($F24="","",F24*L24)</f>
        <v/>
      </c>
      <c r="N24" s="24" t="str">
        <f aca="false">IF($F24="","",IF(K24=0,0,IF(G24="WDV",1-MAX(L24,0.0001)^(1/K24),(1-L24)/K24)))</f>
        <v/>
      </c>
      <c r="O24" s="22" t="n">
        <f aca="false">IF($F24="",0,IF(AND(E24&lt;$F$3,OR(I24="",I24&gt;=$F$3)),F24,0))</f>
        <v>0</v>
      </c>
      <c r="P24" s="22" t="n">
        <f aca="false">IF($F24="",0,IF(AND(E24&gt;=$F$3,E24&lt;=$H$3),F24,0))</f>
        <v>0</v>
      </c>
      <c r="Q24" s="22" t="n">
        <f aca="false">IF($F24="",0,IF(AND(I24&lt;&gt;"",I24&gt;=$F$3,I24&lt;=$H$3),F24,0))</f>
        <v>0</v>
      </c>
      <c r="R24" s="22" t="n">
        <f aca="false">O24+P24-Q24</f>
        <v>0</v>
      </c>
      <c r="S24" s="22" t="n">
        <f aca="false">IF(O24&gt;0,N(H24),0)</f>
        <v>0</v>
      </c>
      <c r="T24" s="22" t="n">
        <f aca="false">IF(OR($F24="",E24=""),0,MAX(0,MIN(IF(I24="",$H$3,I24-1),$H$3)-MAX(E24,$F$3)+1))</f>
        <v>0</v>
      </c>
      <c r="U24" s="22" t="n">
        <f aca="false">IF(OR($F24="",N(K24)=0),0,ROUND(IF(G24="WDV",MIN(MAX(0,F24-S24-M24),(F24-S24)*N24*T24/$J$3),MIN(MAX(0,F24-M24-S24),(F24-M24)/K24*T24/$J$3)),0))</f>
        <v>0</v>
      </c>
      <c r="V24" s="22" t="n">
        <f aca="false">IF($F24="",0,IF(AND(I24&lt;&gt;"",I24&gt;=$F$3,I24&lt;=$H$3),S24+U24,0))</f>
        <v>0</v>
      </c>
      <c r="W24" s="22" t="n">
        <f aca="false">S24+U24-V24</f>
        <v>0</v>
      </c>
      <c r="X24" s="22" t="n">
        <f aca="false">R24-W24</f>
        <v>0</v>
      </c>
      <c r="Y24" s="22" t="n">
        <f aca="false">IF($F24="",0,IF(AND(I24&lt;&gt;"",I24&gt;=$F$3,I24&lt;=$H$3),N(J24)-(F24-S24-U24),0))</f>
        <v>0</v>
      </c>
      <c r="Z24" s="25" t="str">
        <f aca="false">IF($F24="","",IFERROR(INDEX('Useful Lives'!$D$5:$D$24,MATCH(C24,'Useful Lives'!$A$5:$A$24,0)),"⚠ Class not found"))</f>
        <v/>
      </c>
    </row>
    <row r="25" customFormat="false" ht="15" hidden="false" customHeight="true" outlineLevel="0" collapsed="false">
      <c r="A25" s="20"/>
      <c r="B25" s="20"/>
      <c r="C25" s="20"/>
      <c r="D25" s="20"/>
      <c r="E25" s="26"/>
      <c r="F25" s="27"/>
      <c r="G25" s="20"/>
      <c r="H25" s="27"/>
      <c r="I25" s="26"/>
      <c r="J25" s="27"/>
      <c r="K25" s="22" t="str">
        <f aca="false">IF($F25="","",IFERROR(INDEX('Useful Lives'!$B$5:$B$24,MATCH(C25,'Useful Lives'!$A$5:$A$24,0)),0))</f>
        <v/>
      </c>
      <c r="L25" s="24" t="str">
        <f aca="false">IF($F25="","",IFERROR(INDEX('Useful Lives'!$C$5:$C$24,MATCH(C25,'Useful Lives'!$A$5:$A$24,0)),0))</f>
        <v/>
      </c>
      <c r="M25" s="22" t="str">
        <f aca="false">IF($F25="","",F25*L25)</f>
        <v/>
      </c>
      <c r="N25" s="24" t="str">
        <f aca="false">IF($F25="","",IF(K25=0,0,IF(G25="WDV",1-MAX(L25,0.0001)^(1/K25),(1-L25)/K25)))</f>
        <v/>
      </c>
      <c r="O25" s="22" t="n">
        <f aca="false">IF($F25="",0,IF(AND(E25&lt;$F$3,OR(I25="",I25&gt;=$F$3)),F25,0))</f>
        <v>0</v>
      </c>
      <c r="P25" s="22" t="n">
        <f aca="false">IF($F25="",0,IF(AND(E25&gt;=$F$3,E25&lt;=$H$3),F25,0))</f>
        <v>0</v>
      </c>
      <c r="Q25" s="22" t="n">
        <f aca="false">IF($F25="",0,IF(AND(I25&lt;&gt;"",I25&gt;=$F$3,I25&lt;=$H$3),F25,0))</f>
        <v>0</v>
      </c>
      <c r="R25" s="22" t="n">
        <f aca="false">O25+P25-Q25</f>
        <v>0</v>
      </c>
      <c r="S25" s="22" t="n">
        <f aca="false">IF(O25&gt;0,N(H25),0)</f>
        <v>0</v>
      </c>
      <c r="T25" s="22" t="n">
        <f aca="false">IF(OR($F25="",E25=""),0,MAX(0,MIN(IF(I25="",$H$3,I25-1),$H$3)-MAX(E25,$F$3)+1))</f>
        <v>0</v>
      </c>
      <c r="U25" s="22" t="n">
        <f aca="false">IF(OR($F25="",N(K25)=0),0,ROUND(IF(G25="WDV",MIN(MAX(0,F25-S25-M25),(F25-S25)*N25*T25/$J$3),MIN(MAX(0,F25-M25-S25),(F25-M25)/K25*T25/$J$3)),0))</f>
        <v>0</v>
      </c>
      <c r="V25" s="22" t="n">
        <f aca="false">IF($F25="",0,IF(AND(I25&lt;&gt;"",I25&gt;=$F$3,I25&lt;=$H$3),S25+U25,0))</f>
        <v>0</v>
      </c>
      <c r="W25" s="22" t="n">
        <f aca="false">S25+U25-V25</f>
        <v>0</v>
      </c>
      <c r="X25" s="22" t="n">
        <f aca="false">R25-W25</f>
        <v>0</v>
      </c>
      <c r="Y25" s="22" t="n">
        <f aca="false">IF($F25="",0,IF(AND(I25&lt;&gt;"",I25&gt;=$F$3,I25&lt;=$H$3),N(J25)-(F25-S25-U25),0))</f>
        <v>0</v>
      </c>
      <c r="Z25" s="25" t="str">
        <f aca="false">IF($F25="","",IFERROR(INDEX('Useful Lives'!$D$5:$D$24,MATCH(C25,'Useful Lives'!$A$5:$A$24,0)),"⚠ Class not found"))</f>
        <v/>
      </c>
    </row>
    <row r="26" customFormat="false" ht="15" hidden="false" customHeight="true" outlineLevel="0" collapsed="false">
      <c r="A26" s="20"/>
      <c r="B26" s="20"/>
      <c r="C26" s="20"/>
      <c r="D26" s="20"/>
      <c r="E26" s="26"/>
      <c r="F26" s="27"/>
      <c r="G26" s="20"/>
      <c r="H26" s="27"/>
      <c r="I26" s="26"/>
      <c r="J26" s="27"/>
      <c r="K26" s="22" t="str">
        <f aca="false">IF($F26="","",IFERROR(INDEX('Useful Lives'!$B$5:$B$24,MATCH(C26,'Useful Lives'!$A$5:$A$24,0)),0))</f>
        <v/>
      </c>
      <c r="L26" s="24" t="str">
        <f aca="false">IF($F26="","",IFERROR(INDEX('Useful Lives'!$C$5:$C$24,MATCH(C26,'Useful Lives'!$A$5:$A$24,0)),0))</f>
        <v/>
      </c>
      <c r="M26" s="22" t="str">
        <f aca="false">IF($F26="","",F26*L26)</f>
        <v/>
      </c>
      <c r="N26" s="24" t="str">
        <f aca="false">IF($F26="","",IF(K26=0,0,IF(G26="WDV",1-MAX(L26,0.0001)^(1/K26),(1-L26)/K26)))</f>
        <v/>
      </c>
      <c r="O26" s="22" t="n">
        <f aca="false">IF($F26="",0,IF(AND(E26&lt;$F$3,OR(I26="",I26&gt;=$F$3)),F26,0))</f>
        <v>0</v>
      </c>
      <c r="P26" s="22" t="n">
        <f aca="false">IF($F26="",0,IF(AND(E26&gt;=$F$3,E26&lt;=$H$3),F26,0))</f>
        <v>0</v>
      </c>
      <c r="Q26" s="22" t="n">
        <f aca="false">IF($F26="",0,IF(AND(I26&lt;&gt;"",I26&gt;=$F$3,I26&lt;=$H$3),F26,0))</f>
        <v>0</v>
      </c>
      <c r="R26" s="22" t="n">
        <f aca="false">O26+P26-Q26</f>
        <v>0</v>
      </c>
      <c r="S26" s="22" t="n">
        <f aca="false">IF(O26&gt;0,N(H26),0)</f>
        <v>0</v>
      </c>
      <c r="T26" s="22" t="n">
        <f aca="false">IF(OR($F26="",E26=""),0,MAX(0,MIN(IF(I26="",$H$3,I26-1),$H$3)-MAX(E26,$F$3)+1))</f>
        <v>0</v>
      </c>
      <c r="U26" s="22" t="n">
        <f aca="false">IF(OR($F26="",N(K26)=0),0,ROUND(IF(G26="WDV",MIN(MAX(0,F26-S26-M26),(F26-S26)*N26*T26/$J$3),MIN(MAX(0,F26-M26-S26),(F26-M26)/K26*T26/$J$3)),0))</f>
        <v>0</v>
      </c>
      <c r="V26" s="22" t="n">
        <f aca="false">IF($F26="",0,IF(AND(I26&lt;&gt;"",I26&gt;=$F$3,I26&lt;=$H$3),S26+U26,0))</f>
        <v>0</v>
      </c>
      <c r="W26" s="22" t="n">
        <f aca="false">S26+U26-V26</f>
        <v>0</v>
      </c>
      <c r="X26" s="22" t="n">
        <f aca="false">R26-W26</f>
        <v>0</v>
      </c>
      <c r="Y26" s="22" t="n">
        <f aca="false">IF($F26="",0,IF(AND(I26&lt;&gt;"",I26&gt;=$F$3,I26&lt;=$H$3),N(J26)-(F26-S26-U26),0))</f>
        <v>0</v>
      </c>
      <c r="Z26" s="25" t="str">
        <f aca="false">IF($F26="","",IFERROR(INDEX('Useful Lives'!$D$5:$D$24,MATCH(C26,'Useful Lives'!$A$5:$A$24,0)),"⚠ Class not found"))</f>
        <v/>
      </c>
    </row>
    <row r="27" customFormat="false" ht="15" hidden="false" customHeight="true" outlineLevel="0" collapsed="false">
      <c r="A27" s="20"/>
      <c r="B27" s="20"/>
      <c r="C27" s="20"/>
      <c r="D27" s="20"/>
      <c r="E27" s="26"/>
      <c r="F27" s="27"/>
      <c r="G27" s="20"/>
      <c r="H27" s="27"/>
      <c r="I27" s="26"/>
      <c r="J27" s="27"/>
      <c r="K27" s="22" t="str">
        <f aca="false">IF($F27="","",IFERROR(INDEX('Useful Lives'!$B$5:$B$24,MATCH(C27,'Useful Lives'!$A$5:$A$24,0)),0))</f>
        <v/>
      </c>
      <c r="L27" s="24" t="str">
        <f aca="false">IF($F27="","",IFERROR(INDEX('Useful Lives'!$C$5:$C$24,MATCH(C27,'Useful Lives'!$A$5:$A$24,0)),0))</f>
        <v/>
      </c>
      <c r="M27" s="22" t="str">
        <f aca="false">IF($F27="","",F27*L27)</f>
        <v/>
      </c>
      <c r="N27" s="24" t="str">
        <f aca="false">IF($F27="","",IF(K27=0,0,IF(G27="WDV",1-MAX(L27,0.0001)^(1/K27),(1-L27)/K27)))</f>
        <v/>
      </c>
      <c r="O27" s="22" t="n">
        <f aca="false">IF($F27="",0,IF(AND(E27&lt;$F$3,OR(I27="",I27&gt;=$F$3)),F27,0))</f>
        <v>0</v>
      </c>
      <c r="P27" s="22" t="n">
        <f aca="false">IF($F27="",0,IF(AND(E27&gt;=$F$3,E27&lt;=$H$3),F27,0))</f>
        <v>0</v>
      </c>
      <c r="Q27" s="22" t="n">
        <f aca="false">IF($F27="",0,IF(AND(I27&lt;&gt;"",I27&gt;=$F$3,I27&lt;=$H$3),F27,0))</f>
        <v>0</v>
      </c>
      <c r="R27" s="22" t="n">
        <f aca="false">O27+P27-Q27</f>
        <v>0</v>
      </c>
      <c r="S27" s="22" t="n">
        <f aca="false">IF(O27&gt;0,N(H27),0)</f>
        <v>0</v>
      </c>
      <c r="T27" s="22" t="n">
        <f aca="false">IF(OR($F27="",E27=""),0,MAX(0,MIN(IF(I27="",$H$3,I27-1),$H$3)-MAX(E27,$F$3)+1))</f>
        <v>0</v>
      </c>
      <c r="U27" s="22" t="n">
        <f aca="false">IF(OR($F27="",N(K27)=0),0,ROUND(IF(G27="WDV",MIN(MAX(0,F27-S27-M27),(F27-S27)*N27*T27/$J$3),MIN(MAX(0,F27-M27-S27),(F27-M27)/K27*T27/$J$3)),0))</f>
        <v>0</v>
      </c>
      <c r="V27" s="22" t="n">
        <f aca="false">IF($F27="",0,IF(AND(I27&lt;&gt;"",I27&gt;=$F$3,I27&lt;=$H$3),S27+U27,0))</f>
        <v>0</v>
      </c>
      <c r="W27" s="22" t="n">
        <f aca="false">S27+U27-V27</f>
        <v>0</v>
      </c>
      <c r="X27" s="22" t="n">
        <f aca="false">R27-W27</f>
        <v>0</v>
      </c>
      <c r="Y27" s="22" t="n">
        <f aca="false">IF($F27="",0,IF(AND(I27&lt;&gt;"",I27&gt;=$F$3,I27&lt;=$H$3),N(J27)-(F27-S27-U27),0))</f>
        <v>0</v>
      </c>
      <c r="Z27" s="25" t="str">
        <f aca="false">IF($F27="","",IFERROR(INDEX('Useful Lives'!$D$5:$D$24,MATCH(C27,'Useful Lives'!$A$5:$A$24,0)),"⚠ Class not found"))</f>
        <v/>
      </c>
    </row>
    <row r="28" customFormat="false" ht="15" hidden="false" customHeight="true" outlineLevel="0" collapsed="false">
      <c r="A28" s="20"/>
      <c r="B28" s="20"/>
      <c r="C28" s="20"/>
      <c r="D28" s="20"/>
      <c r="E28" s="26"/>
      <c r="F28" s="27"/>
      <c r="G28" s="20"/>
      <c r="H28" s="27"/>
      <c r="I28" s="26"/>
      <c r="J28" s="27"/>
      <c r="K28" s="22" t="str">
        <f aca="false">IF($F28="","",IFERROR(INDEX('Useful Lives'!$B$5:$B$24,MATCH(C28,'Useful Lives'!$A$5:$A$24,0)),0))</f>
        <v/>
      </c>
      <c r="L28" s="24" t="str">
        <f aca="false">IF($F28="","",IFERROR(INDEX('Useful Lives'!$C$5:$C$24,MATCH(C28,'Useful Lives'!$A$5:$A$24,0)),0))</f>
        <v/>
      </c>
      <c r="M28" s="22" t="str">
        <f aca="false">IF($F28="","",F28*L28)</f>
        <v/>
      </c>
      <c r="N28" s="24" t="str">
        <f aca="false">IF($F28="","",IF(K28=0,0,IF(G28="WDV",1-MAX(L28,0.0001)^(1/K28),(1-L28)/K28)))</f>
        <v/>
      </c>
      <c r="O28" s="22" t="n">
        <f aca="false">IF($F28="",0,IF(AND(E28&lt;$F$3,OR(I28="",I28&gt;=$F$3)),F28,0))</f>
        <v>0</v>
      </c>
      <c r="P28" s="22" t="n">
        <f aca="false">IF($F28="",0,IF(AND(E28&gt;=$F$3,E28&lt;=$H$3),F28,0))</f>
        <v>0</v>
      </c>
      <c r="Q28" s="22" t="n">
        <f aca="false">IF($F28="",0,IF(AND(I28&lt;&gt;"",I28&gt;=$F$3,I28&lt;=$H$3),F28,0))</f>
        <v>0</v>
      </c>
      <c r="R28" s="22" t="n">
        <f aca="false">O28+P28-Q28</f>
        <v>0</v>
      </c>
      <c r="S28" s="22" t="n">
        <f aca="false">IF(O28&gt;0,N(H28),0)</f>
        <v>0</v>
      </c>
      <c r="T28" s="22" t="n">
        <f aca="false">IF(OR($F28="",E28=""),0,MAX(0,MIN(IF(I28="",$H$3,I28-1),$H$3)-MAX(E28,$F$3)+1))</f>
        <v>0</v>
      </c>
      <c r="U28" s="22" t="n">
        <f aca="false">IF(OR($F28="",N(K28)=0),0,ROUND(IF(G28="WDV",MIN(MAX(0,F28-S28-M28),(F28-S28)*N28*T28/$J$3),MIN(MAX(0,F28-M28-S28),(F28-M28)/K28*T28/$J$3)),0))</f>
        <v>0</v>
      </c>
      <c r="V28" s="22" t="n">
        <f aca="false">IF($F28="",0,IF(AND(I28&lt;&gt;"",I28&gt;=$F$3,I28&lt;=$H$3),S28+U28,0))</f>
        <v>0</v>
      </c>
      <c r="W28" s="22" t="n">
        <f aca="false">S28+U28-V28</f>
        <v>0</v>
      </c>
      <c r="X28" s="22" t="n">
        <f aca="false">R28-W28</f>
        <v>0</v>
      </c>
      <c r="Y28" s="22" t="n">
        <f aca="false">IF($F28="",0,IF(AND(I28&lt;&gt;"",I28&gt;=$F$3,I28&lt;=$H$3),N(J28)-(F28-S28-U28),0))</f>
        <v>0</v>
      </c>
      <c r="Z28" s="25" t="str">
        <f aca="false">IF($F28="","",IFERROR(INDEX('Useful Lives'!$D$5:$D$24,MATCH(C28,'Useful Lives'!$A$5:$A$24,0)),"⚠ Class not found"))</f>
        <v/>
      </c>
    </row>
    <row r="29" customFormat="false" ht="15" hidden="false" customHeight="true" outlineLevel="0" collapsed="false">
      <c r="A29" s="20"/>
      <c r="B29" s="20"/>
      <c r="C29" s="20"/>
      <c r="D29" s="20"/>
      <c r="E29" s="26"/>
      <c r="F29" s="27"/>
      <c r="G29" s="20"/>
      <c r="H29" s="27"/>
      <c r="I29" s="26"/>
      <c r="J29" s="27"/>
      <c r="K29" s="22" t="str">
        <f aca="false">IF($F29="","",IFERROR(INDEX('Useful Lives'!$B$5:$B$24,MATCH(C29,'Useful Lives'!$A$5:$A$24,0)),0))</f>
        <v/>
      </c>
      <c r="L29" s="24" t="str">
        <f aca="false">IF($F29="","",IFERROR(INDEX('Useful Lives'!$C$5:$C$24,MATCH(C29,'Useful Lives'!$A$5:$A$24,0)),0))</f>
        <v/>
      </c>
      <c r="M29" s="22" t="str">
        <f aca="false">IF($F29="","",F29*L29)</f>
        <v/>
      </c>
      <c r="N29" s="24" t="str">
        <f aca="false">IF($F29="","",IF(K29=0,0,IF(G29="WDV",1-MAX(L29,0.0001)^(1/K29),(1-L29)/K29)))</f>
        <v/>
      </c>
      <c r="O29" s="22" t="n">
        <f aca="false">IF($F29="",0,IF(AND(E29&lt;$F$3,OR(I29="",I29&gt;=$F$3)),F29,0))</f>
        <v>0</v>
      </c>
      <c r="P29" s="22" t="n">
        <f aca="false">IF($F29="",0,IF(AND(E29&gt;=$F$3,E29&lt;=$H$3),F29,0))</f>
        <v>0</v>
      </c>
      <c r="Q29" s="22" t="n">
        <f aca="false">IF($F29="",0,IF(AND(I29&lt;&gt;"",I29&gt;=$F$3,I29&lt;=$H$3),F29,0))</f>
        <v>0</v>
      </c>
      <c r="R29" s="22" t="n">
        <f aca="false">O29+P29-Q29</f>
        <v>0</v>
      </c>
      <c r="S29" s="22" t="n">
        <f aca="false">IF(O29&gt;0,N(H29),0)</f>
        <v>0</v>
      </c>
      <c r="T29" s="22" t="n">
        <f aca="false">IF(OR($F29="",E29=""),0,MAX(0,MIN(IF(I29="",$H$3,I29-1),$H$3)-MAX(E29,$F$3)+1))</f>
        <v>0</v>
      </c>
      <c r="U29" s="22" t="n">
        <f aca="false">IF(OR($F29="",N(K29)=0),0,ROUND(IF(G29="WDV",MIN(MAX(0,F29-S29-M29),(F29-S29)*N29*T29/$J$3),MIN(MAX(0,F29-M29-S29),(F29-M29)/K29*T29/$J$3)),0))</f>
        <v>0</v>
      </c>
      <c r="V29" s="22" t="n">
        <f aca="false">IF($F29="",0,IF(AND(I29&lt;&gt;"",I29&gt;=$F$3,I29&lt;=$H$3),S29+U29,0))</f>
        <v>0</v>
      </c>
      <c r="W29" s="22" t="n">
        <f aca="false">S29+U29-V29</f>
        <v>0</v>
      </c>
      <c r="X29" s="22" t="n">
        <f aca="false">R29-W29</f>
        <v>0</v>
      </c>
      <c r="Y29" s="22" t="n">
        <f aca="false">IF($F29="",0,IF(AND(I29&lt;&gt;"",I29&gt;=$F$3,I29&lt;=$H$3),N(J29)-(F29-S29-U29),0))</f>
        <v>0</v>
      </c>
      <c r="Z29" s="25" t="str">
        <f aca="false">IF($F29="","",IFERROR(INDEX('Useful Lives'!$D$5:$D$24,MATCH(C29,'Useful Lives'!$A$5:$A$24,0)),"⚠ Class not found"))</f>
        <v/>
      </c>
    </row>
    <row r="30" customFormat="false" ht="15" hidden="false" customHeight="true" outlineLevel="0" collapsed="false">
      <c r="A30" s="20"/>
      <c r="B30" s="20"/>
      <c r="C30" s="20"/>
      <c r="D30" s="20"/>
      <c r="E30" s="26"/>
      <c r="F30" s="27"/>
      <c r="G30" s="20"/>
      <c r="H30" s="27"/>
      <c r="I30" s="26"/>
      <c r="J30" s="27"/>
      <c r="K30" s="22" t="str">
        <f aca="false">IF($F30="","",IFERROR(INDEX('Useful Lives'!$B$5:$B$24,MATCH(C30,'Useful Lives'!$A$5:$A$24,0)),0))</f>
        <v/>
      </c>
      <c r="L30" s="24" t="str">
        <f aca="false">IF($F30="","",IFERROR(INDEX('Useful Lives'!$C$5:$C$24,MATCH(C30,'Useful Lives'!$A$5:$A$24,0)),0))</f>
        <v/>
      </c>
      <c r="M30" s="22" t="str">
        <f aca="false">IF($F30="","",F30*L30)</f>
        <v/>
      </c>
      <c r="N30" s="24" t="str">
        <f aca="false">IF($F30="","",IF(K30=0,0,IF(G30="WDV",1-MAX(L30,0.0001)^(1/K30),(1-L30)/K30)))</f>
        <v/>
      </c>
      <c r="O30" s="22" t="n">
        <f aca="false">IF($F30="",0,IF(AND(E30&lt;$F$3,OR(I30="",I30&gt;=$F$3)),F30,0))</f>
        <v>0</v>
      </c>
      <c r="P30" s="22" t="n">
        <f aca="false">IF($F30="",0,IF(AND(E30&gt;=$F$3,E30&lt;=$H$3),F30,0))</f>
        <v>0</v>
      </c>
      <c r="Q30" s="22" t="n">
        <f aca="false">IF($F30="",0,IF(AND(I30&lt;&gt;"",I30&gt;=$F$3,I30&lt;=$H$3),F30,0))</f>
        <v>0</v>
      </c>
      <c r="R30" s="22" t="n">
        <f aca="false">O30+P30-Q30</f>
        <v>0</v>
      </c>
      <c r="S30" s="22" t="n">
        <f aca="false">IF(O30&gt;0,N(H30),0)</f>
        <v>0</v>
      </c>
      <c r="T30" s="22" t="n">
        <f aca="false">IF(OR($F30="",E30=""),0,MAX(0,MIN(IF(I30="",$H$3,I30-1),$H$3)-MAX(E30,$F$3)+1))</f>
        <v>0</v>
      </c>
      <c r="U30" s="22" t="n">
        <f aca="false">IF(OR($F30="",N(K30)=0),0,ROUND(IF(G30="WDV",MIN(MAX(0,F30-S30-M30),(F30-S30)*N30*T30/$J$3),MIN(MAX(0,F30-M30-S30),(F30-M30)/K30*T30/$J$3)),0))</f>
        <v>0</v>
      </c>
      <c r="V30" s="22" t="n">
        <f aca="false">IF($F30="",0,IF(AND(I30&lt;&gt;"",I30&gt;=$F$3,I30&lt;=$H$3),S30+U30,0))</f>
        <v>0</v>
      </c>
      <c r="W30" s="22" t="n">
        <f aca="false">S30+U30-V30</f>
        <v>0</v>
      </c>
      <c r="X30" s="22" t="n">
        <f aca="false">R30-W30</f>
        <v>0</v>
      </c>
      <c r="Y30" s="22" t="n">
        <f aca="false">IF($F30="",0,IF(AND(I30&lt;&gt;"",I30&gt;=$F$3,I30&lt;=$H$3),N(J30)-(F30-S30-U30),0))</f>
        <v>0</v>
      </c>
      <c r="Z30" s="25" t="str">
        <f aca="false">IF($F30="","",IFERROR(INDEX('Useful Lives'!$D$5:$D$24,MATCH(C30,'Useful Lives'!$A$5:$A$24,0)),"⚠ Class not found"))</f>
        <v/>
      </c>
    </row>
    <row r="31" customFormat="false" ht="15" hidden="false" customHeight="true" outlineLevel="0" collapsed="false">
      <c r="A31" s="20"/>
      <c r="B31" s="20"/>
      <c r="C31" s="20"/>
      <c r="D31" s="20"/>
      <c r="E31" s="26"/>
      <c r="F31" s="27"/>
      <c r="G31" s="20"/>
      <c r="H31" s="27"/>
      <c r="I31" s="26"/>
      <c r="J31" s="27"/>
      <c r="K31" s="22" t="str">
        <f aca="false">IF($F31="","",IFERROR(INDEX('Useful Lives'!$B$5:$B$24,MATCH(C31,'Useful Lives'!$A$5:$A$24,0)),0))</f>
        <v/>
      </c>
      <c r="L31" s="24" t="str">
        <f aca="false">IF($F31="","",IFERROR(INDEX('Useful Lives'!$C$5:$C$24,MATCH(C31,'Useful Lives'!$A$5:$A$24,0)),0))</f>
        <v/>
      </c>
      <c r="M31" s="22" t="str">
        <f aca="false">IF($F31="","",F31*L31)</f>
        <v/>
      </c>
      <c r="N31" s="24" t="str">
        <f aca="false">IF($F31="","",IF(K31=0,0,IF(G31="WDV",1-MAX(L31,0.0001)^(1/K31),(1-L31)/K31)))</f>
        <v/>
      </c>
      <c r="O31" s="22" t="n">
        <f aca="false">IF($F31="",0,IF(AND(E31&lt;$F$3,OR(I31="",I31&gt;=$F$3)),F31,0))</f>
        <v>0</v>
      </c>
      <c r="P31" s="22" t="n">
        <f aca="false">IF($F31="",0,IF(AND(E31&gt;=$F$3,E31&lt;=$H$3),F31,0))</f>
        <v>0</v>
      </c>
      <c r="Q31" s="22" t="n">
        <f aca="false">IF($F31="",0,IF(AND(I31&lt;&gt;"",I31&gt;=$F$3,I31&lt;=$H$3),F31,0))</f>
        <v>0</v>
      </c>
      <c r="R31" s="22" t="n">
        <f aca="false">O31+P31-Q31</f>
        <v>0</v>
      </c>
      <c r="S31" s="22" t="n">
        <f aca="false">IF(O31&gt;0,N(H31),0)</f>
        <v>0</v>
      </c>
      <c r="T31" s="22" t="n">
        <f aca="false">IF(OR($F31="",E31=""),0,MAX(0,MIN(IF(I31="",$H$3,I31-1),$H$3)-MAX(E31,$F$3)+1))</f>
        <v>0</v>
      </c>
      <c r="U31" s="22" t="n">
        <f aca="false">IF(OR($F31="",N(K31)=0),0,ROUND(IF(G31="WDV",MIN(MAX(0,F31-S31-M31),(F31-S31)*N31*T31/$J$3),MIN(MAX(0,F31-M31-S31),(F31-M31)/K31*T31/$J$3)),0))</f>
        <v>0</v>
      </c>
      <c r="V31" s="22" t="n">
        <f aca="false">IF($F31="",0,IF(AND(I31&lt;&gt;"",I31&gt;=$F$3,I31&lt;=$H$3),S31+U31,0))</f>
        <v>0</v>
      </c>
      <c r="W31" s="22" t="n">
        <f aca="false">S31+U31-V31</f>
        <v>0</v>
      </c>
      <c r="X31" s="22" t="n">
        <f aca="false">R31-W31</f>
        <v>0</v>
      </c>
      <c r="Y31" s="22" t="n">
        <f aca="false">IF($F31="",0,IF(AND(I31&lt;&gt;"",I31&gt;=$F$3,I31&lt;=$H$3),N(J31)-(F31-S31-U31),0))</f>
        <v>0</v>
      </c>
      <c r="Z31" s="25" t="str">
        <f aca="false">IF($F31="","",IFERROR(INDEX('Useful Lives'!$D$5:$D$24,MATCH(C31,'Useful Lives'!$A$5:$A$24,0)),"⚠ Class not found"))</f>
        <v/>
      </c>
    </row>
    <row r="32" customFormat="false" ht="15" hidden="false" customHeight="true" outlineLevel="0" collapsed="false">
      <c r="A32" s="20"/>
      <c r="B32" s="20"/>
      <c r="C32" s="20"/>
      <c r="D32" s="20"/>
      <c r="E32" s="26"/>
      <c r="F32" s="27"/>
      <c r="G32" s="20"/>
      <c r="H32" s="27"/>
      <c r="I32" s="26"/>
      <c r="J32" s="27"/>
      <c r="K32" s="22" t="str">
        <f aca="false">IF($F32="","",IFERROR(INDEX('Useful Lives'!$B$5:$B$24,MATCH(C32,'Useful Lives'!$A$5:$A$24,0)),0))</f>
        <v/>
      </c>
      <c r="L32" s="24" t="str">
        <f aca="false">IF($F32="","",IFERROR(INDEX('Useful Lives'!$C$5:$C$24,MATCH(C32,'Useful Lives'!$A$5:$A$24,0)),0))</f>
        <v/>
      </c>
      <c r="M32" s="22" t="str">
        <f aca="false">IF($F32="","",F32*L32)</f>
        <v/>
      </c>
      <c r="N32" s="24" t="str">
        <f aca="false">IF($F32="","",IF(K32=0,0,IF(G32="WDV",1-MAX(L32,0.0001)^(1/K32),(1-L32)/K32)))</f>
        <v/>
      </c>
      <c r="O32" s="22" t="n">
        <f aca="false">IF($F32="",0,IF(AND(E32&lt;$F$3,OR(I32="",I32&gt;=$F$3)),F32,0))</f>
        <v>0</v>
      </c>
      <c r="P32" s="22" t="n">
        <f aca="false">IF($F32="",0,IF(AND(E32&gt;=$F$3,E32&lt;=$H$3),F32,0))</f>
        <v>0</v>
      </c>
      <c r="Q32" s="22" t="n">
        <f aca="false">IF($F32="",0,IF(AND(I32&lt;&gt;"",I32&gt;=$F$3,I32&lt;=$H$3),F32,0))</f>
        <v>0</v>
      </c>
      <c r="R32" s="22" t="n">
        <f aca="false">O32+P32-Q32</f>
        <v>0</v>
      </c>
      <c r="S32" s="22" t="n">
        <f aca="false">IF(O32&gt;0,N(H32),0)</f>
        <v>0</v>
      </c>
      <c r="T32" s="22" t="n">
        <f aca="false">IF(OR($F32="",E32=""),0,MAX(0,MIN(IF(I32="",$H$3,I32-1),$H$3)-MAX(E32,$F$3)+1))</f>
        <v>0</v>
      </c>
      <c r="U32" s="22" t="n">
        <f aca="false">IF(OR($F32="",N(K32)=0),0,ROUND(IF(G32="WDV",MIN(MAX(0,F32-S32-M32),(F32-S32)*N32*T32/$J$3),MIN(MAX(0,F32-M32-S32),(F32-M32)/K32*T32/$J$3)),0))</f>
        <v>0</v>
      </c>
      <c r="V32" s="22" t="n">
        <f aca="false">IF($F32="",0,IF(AND(I32&lt;&gt;"",I32&gt;=$F$3,I32&lt;=$H$3),S32+U32,0))</f>
        <v>0</v>
      </c>
      <c r="W32" s="22" t="n">
        <f aca="false">S32+U32-V32</f>
        <v>0</v>
      </c>
      <c r="X32" s="22" t="n">
        <f aca="false">R32-W32</f>
        <v>0</v>
      </c>
      <c r="Y32" s="22" t="n">
        <f aca="false">IF($F32="",0,IF(AND(I32&lt;&gt;"",I32&gt;=$F$3,I32&lt;=$H$3),N(J32)-(F32-S32-U32),0))</f>
        <v>0</v>
      </c>
      <c r="Z32" s="25" t="str">
        <f aca="false">IF($F32="","",IFERROR(INDEX('Useful Lives'!$D$5:$D$24,MATCH(C32,'Useful Lives'!$A$5:$A$24,0)),"⚠ Class not found"))</f>
        <v/>
      </c>
    </row>
    <row r="33" customFormat="false" ht="15" hidden="false" customHeight="true" outlineLevel="0" collapsed="false">
      <c r="A33" s="20"/>
      <c r="B33" s="20"/>
      <c r="C33" s="20"/>
      <c r="D33" s="20"/>
      <c r="E33" s="26"/>
      <c r="F33" s="27"/>
      <c r="G33" s="20"/>
      <c r="H33" s="27"/>
      <c r="I33" s="26"/>
      <c r="J33" s="27"/>
      <c r="K33" s="22" t="str">
        <f aca="false">IF($F33="","",IFERROR(INDEX('Useful Lives'!$B$5:$B$24,MATCH(C33,'Useful Lives'!$A$5:$A$24,0)),0))</f>
        <v/>
      </c>
      <c r="L33" s="24" t="str">
        <f aca="false">IF($F33="","",IFERROR(INDEX('Useful Lives'!$C$5:$C$24,MATCH(C33,'Useful Lives'!$A$5:$A$24,0)),0))</f>
        <v/>
      </c>
      <c r="M33" s="22" t="str">
        <f aca="false">IF($F33="","",F33*L33)</f>
        <v/>
      </c>
      <c r="N33" s="24" t="str">
        <f aca="false">IF($F33="","",IF(K33=0,0,IF(G33="WDV",1-MAX(L33,0.0001)^(1/K33),(1-L33)/K33)))</f>
        <v/>
      </c>
      <c r="O33" s="22" t="n">
        <f aca="false">IF($F33="",0,IF(AND(E33&lt;$F$3,OR(I33="",I33&gt;=$F$3)),F33,0))</f>
        <v>0</v>
      </c>
      <c r="P33" s="22" t="n">
        <f aca="false">IF($F33="",0,IF(AND(E33&gt;=$F$3,E33&lt;=$H$3),F33,0))</f>
        <v>0</v>
      </c>
      <c r="Q33" s="22" t="n">
        <f aca="false">IF($F33="",0,IF(AND(I33&lt;&gt;"",I33&gt;=$F$3,I33&lt;=$H$3),F33,0))</f>
        <v>0</v>
      </c>
      <c r="R33" s="22" t="n">
        <f aca="false">O33+P33-Q33</f>
        <v>0</v>
      </c>
      <c r="S33" s="22" t="n">
        <f aca="false">IF(O33&gt;0,N(H33),0)</f>
        <v>0</v>
      </c>
      <c r="T33" s="22" t="n">
        <f aca="false">IF(OR($F33="",E33=""),0,MAX(0,MIN(IF(I33="",$H$3,I33-1),$H$3)-MAX(E33,$F$3)+1))</f>
        <v>0</v>
      </c>
      <c r="U33" s="22" t="n">
        <f aca="false">IF(OR($F33="",N(K33)=0),0,ROUND(IF(G33="WDV",MIN(MAX(0,F33-S33-M33),(F33-S33)*N33*T33/$J$3),MIN(MAX(0,F33-M33-S33),(F33-M33)/K33*T33/$J$3)),0))</f>
        <v>0</v>
      </c>
      <c r="V33" s="22" t="n">
        <f aca="false">IF($F33="",0,IF(AND(I33&lt;&gt;"",I33&gt;=$F$3,I33&lt;=$H$3),S33+U33,0))</f>
        <v>0</v>
      </c>
      <c r="W33" s="22" t="n">
        <f aca="false">S33+U33-V33</f>
        <v>0</v>
      </c>
      <c r="X33" s="22" t="n">
        <f aca="false">R33-W33</f>
        <v>0</v>
      </c>
      <c r="Y33" s="22" t="n">
        <f aca="false">IF($F33="",0,IF(AND(I33&lt;&gt;"",I33&gt;=$F$3,I33&lt;=$H$3),N(J33)-(F33-S33-U33),0))</f>
        <v>0</v>
      </c>
      <c r="Z33" s="25" t="str">
        <f aca="false">IF($F33="","",IFERROR(INDEX('Useful Lives'!$D$5:$D$24,MATCH(C33,'Useful Lives'!$A$5:$A$24,0)),"⚠ Class not found"))</f>
        <v/>
      </c>
    </row>
    <row r="34" customFormat="false" ht="15" hidden="false" customHeight="true" outlineLevel="0" collapsed="false">
      <c r="A34" s="20"/>
      <c r="B34" s="20"/>
      <c r="C34" s="20"/>
      <c r="D34" s="20"/>
      <c r="E34" s="26"/>
      <c r="F34" s="27"/>
      <c r="G34" s="20"/>
      <c r="H34" s="27"/>
      <c r="I34" s="26"/>
      <c r="J34" s="27"/>
      <c r="K34" s="22" t="str">
        <f aca="false">IF($F34="","",IFERROR(INDEX('Useful Lives'!$B$5:$B$24,MATCH(C34,'Useful Lives'!$A$5:$A$24,0)),0))</f>
        <v/>
      </c>
      <c r="L34" s="24" t="str">
        <f aca="false">IF($F34="","",IFERROR(INDEX('Useful Lives'!$C$5:$C$24,MATCH(C34,'Useful Lives'!$A$5:$A$24,0)),0))</f>
        <v/>
      </c>
      <c r="M34" s="22" t="str">
        <f aca="false">IF($F34="","",F34*L34)</f>
        <v/>
      </c>
      <c r="N34" s="24" t="str">
        <f aca="false">IF($F34="","",IF(K34=0,0,IF(G34="WDV",1-MAX(L34,0.0001)^(1/K34),(1-L34)/K34)))</f>
        <v/>
      </c>
      <c r="O34" s="22" t="n">
        <f aca="false">IF($F34="",0,IF(AND(E34&lt;$F$3,OR(I34="",I34&gt;=$F$3)),F34,0))</f>
        <v>0</v>
      </c>
      <c r="P34" s="22" t="n">
        <f aca="false">IF($F34="",0,IF(AND(E34&gt;=$F$3,E34&lt;=$H$3),F34,0))</f>
        <v>0</v>
      </c>
      <c r="Q34" s="22" t="n">
        <f aca="false">IF($F34="",0,IF(AND(I34&lt;&gt;"",I34&gt;=$F$3,I34&lt;=$H$3),F34,0))</f>
        <v>0</v>
      </c>
      <c r="R34" s="22" t="n">
        <f aca="false">O34+P34-Q34</f>
        <v>0</v>
      </c>
      <c r="S34" s="22" t="n">
        <f aca="false">IF(O34&gt;0,N(H34),0)</f>
        <v>0</v>
      </c>
      <c r="T34" s="22" t="n">
        <f aca="false">IF(OR($F34="",E34=""),0,MAX(0,MIN(IF(I34="",$H$3,I34-1),$H$3)-MAX(E34,$F$3)+1))</f>
        <v>0</v>
      </c>
      <c r="U34" s="22" t="n">
        <f aca="false">IF(OR($F34="",N(K34)=0),0,ROUND(IF(G34="WDV",MIN(MAX(0,F34-S34-M34),(F34-S34)*N34*T34/$J$3),MIN(MAX(0,F34-M34-S34),(F34-M34)/K34*T34/$J$3)),0))</f>
        <v>0</v>
      </c>
      <c r="V34" s="22" t="n">
        <f aca="false">IF($F34="",0,IF(AND(I34&lt;&gt;"",I34&gt;=$F$3,I34&lt;=$H$3),S34+U34,0))</f>
        <v>0</v>
      </c>
      <c r="W34" s="22" t="n">
        <f aca="false">S34+U34-V34</f>
        <v>0</v>
      </c>
      <c r="X34" s="22" t="n">
        <f aca="false">R34-W34</f>
        <v>0</v>
      </c>
      <c r="Y34" s="22" t="n">
        <f aca="false">IF($F34="",0,IF(AND(I34&lt;&gt;"",I34&gt;=$F$3,I34&lt;=$H$3),N(J34)-(F34-S34-U34),0))</f>
        <v>0</v>
      </c>
      <c r="Z34" s="25" t="str">
        <f aca="false">IF($F34="","",IFERROR(INDEX('Useful Lives'!$D$5:$D$24,MATCH(C34,'Useful Lives'!$A$5:$A$24,0)),"⚠ Class not found"))</f>
        <v/>
      </c>
    </row>
    <row r="35" customFormat="false" ht="15" hidden="false" customHeight="true" outlineLevel="0" collapsed="false">
      <c r="A35" s="20"/>
      <c r="B35" s="20"/>
      <c r="C35" s="20"/>
      <c r="D35" s="20"/>
      <c r="E35" s="26"/>
      <c r="F35" s="27"/>
      <c r="G35" s="20"/>
      <c r="H35" s="27"/>
      <c r="I35" s="26"/>
      <c r="J35" s="27"/>
      <c r="K35" s="22" t="str">
        <f aca="false">IF($F35="","",IFERROR(INDEX('Useful Lives'!$B$5:$B$24,MATCH(C35,'Useful Lives'!$A$5:$A$24,0)),0))</f>
        <v/>
      </c>
      <c r="L35" s="24" t="str">
        <f aca="false">IF($F35="","",IFERROR(INDEX('Useful Lives'!$C$5:$C$24,MATCH(C35,'Useful Lives'!$A$5:$A$24,0)),0))</f>
        <v/>
      </c>
      <c r="M35" s="22" t="str">
        <f aca="false">IF($F35="","",F35*L35)</f>
        <v/>
      </c>
      <c r="N35" s="24" t="str">
        <f aca="false">IF($F35="","",IF(K35=0,0,IF(G35="WDV",1-MAX(L35,0.0001)^(1/K35),(1-L35)/K35)))</f>
        <v/>
      </c>
      <c r="O35" s="22" t="n">
        <f aca="false">IF($F35="",0,IF(AND(E35&lt;$F$3,OR(I35="",I35&gt;=$F$3)),F35,0))</f>
        <v>0</v>
      </c>
      <c r="P35" s="22" t="n">
        <f aca="false">IF($F35="",0,IF(AND(E35&gt;=$F$3,E35&lt;=$H$3),F35,0))</f>
        <v>0</v>
      </c>
      <c r="Q35" s="22" t="n">
        <f aca="false">IF($F35="",0,IF(AND(I35&lt;&gt;"",I35&gt;=$F$3,I35&lt;=$H$3),F35,0))</f>
        <v>0</v>
      </c>
      <c r="R35" s="22" t="n">
        <f aca="false">O35+P35-Q35</f>
        <v>0</v>
      </c>
      <c r="S35" s="22" t="n">
        <f aca="false">IF(O35&gt;0,N(H35),0)</f>
        <v>0</v>
      </c>
      <c r="T35" s="22" t="n">
        <f aca="false">IF(OR($F35="",E35=""),0,MAX(0,MIN(IF(I35="",$H$3,I35-1),$H$3)-MAX(E35,$F$3)+1))</f>
        <v>0</v>
      </c>
      <c r="U35" s="22" t="n">
        <f aca="false">IF(OR($F35="",N(K35)=0),0,ROUND(IF(G35="WDV",MIN(MAX(0,F35-S35-M35),(F35-S35)*N35*T35/$J$3),MIN(MAX(0,F35-M35-S35),(F35-M35)/K35*T35/$J$3)),0))</f>
        <v>0</v>
      </c>
      <c r="V35" s="22" t="n">
        <f aca="false">IF($F35="",0,IF(AND(I35&lt;&gt;"",I35&gt;=$F$3,I35&lt;=$H$3),S35+U35,0))</f>
        <v>0</v>
      </c>
      <c r="W35" s="22" t="n">
        <f aca="false">S35+U35-V35</f>
        <v>0</v>
      </c>
      <c r="X35" s="22" t="n">
        <f aca="false">R35-W35</f>
        <v>0</v>
      </c>
      <c r="Y35" s="22" t="n">
        <f aca="false">IF($F35="",0,IF(AND(I35&lt;&gt;"",I35&gt;=$F$3,I35&lt;=$H$3),N(J35)-(F35-S35-U35),0))</f>
        <v>0</v>
      </c>
      <c r="Z35" s="25" t="str">
        <f aca="false">IF($F35="","",IFERROR(INDEX('Useful Lives'!$D$5:$D$24,MATCH(C35,'Useful Lives'!$A$5:$A$24,0)),"⚠ Class not found"))</f>
        <v/>
      </c>
    </row>
    <row r="36" customFormat="false" ht="15" hidden="false" customHeight="true" outlineLevel="0" collapsed="false">
      <c r="A36" s="20"/>
      <c r="B36" s="20"/>
      <c r="C36" s="20"/>
      <c r="D36" s="20"/>
      <c r="E36" s="26"/>
      <c r="F36" s="27"/>
      <c r="G36" s="20"/>
      <c r="H36" s="27"/>
      <c r="I36" s="26"/>
      <c r="J36" s="27"/>
      <c r="K36" s="22" t="str">
        <f aca="false">IF($F36="","",IFERROR(INDEX('Useful Lives'!$B$5:$B$24,MATCH(C36,'Useful Lives'!$A$5:$A$24,0)),0))</f>
        <v/>
      </c>
      <c r="L36" s="24" t="str">
        <f aca="false">IF($F36="","",IFERROR(INDEX('Useful Lives'!$C$5:$C$24,MATCH(C36,'Useful Lives'!$A$5:$A$24,0)),0))</f>
        <v/>
      </c>
      <c r="M36" s="22" t="str">
        <f aca="false">IF($F36="","",F36*L36)</f>
        <v/>
      </c>
      <c r="N36" s="24" t="str">
        <f aca="false">IF($F36="","",IF(K36=0,0,IF(G36="WDV",1-MAX(L36,0.0001)^(1/K36),(1-L36)/K36)))</f>
        <v/>
      </c>
      <c r="O36" s="22" t="n">
        <f aca="false">IF($F36="",0,IF(AND(E36&lt;$F$3,OR(I36="",I36&gt;=$F$3)),F36,0))</f>
        <v>0</v>
      </c>
      <c r="P36" s="22" t="n">
        <f aca="false">IF($F36="",0,IF(AND(E36&gt;=$F$3,E36&lt;=$H$3),F36,0))</f>
        <v>0</v>
      </c>
      <c r="Q36" s="22" t="n">
        <f aca="false">IF($F36="",0,IF(AND(I36&lt;&gt;"",I36&gt;=$F$3,I36&lt;=$H$3),F36,0))</f>
        <v>0</v>
      </c>
      <c r="R36" s="22" t="n">
        <f aca="false">O36+P36-Q36</f>
        <v>0</v>
      </c>
      <c r="S36" s="22" t="n">
        <f aca="false">IF(O36&gt;0,N(H36),0)</f>
        <v>0</v>
      </c>
      <c r="T36" s="22" t="n">
        <f aca="false">IF(OR($F36="",E36=""),0,MAX(0,MIN(IF(I36="",$H$3,I36-1),$H$3)-MAX(E36,$F$3)+1))</f>
        <v>0</v>
      </c>
      <c r="U36" s="22" t="n">
        <f aca="false">IF(OR($F36="",N(K36)=0),0,ROUND(IF(G36="WDV",MIN(MAX(0,F36-S36-M36),(F36-S36)*N36*T36/$J$3),MIN(MAX(0,F36-M36-S36),(F36-M36)/K36*T36/$J$3)),0))</f>
        <v>0</v>
      </c>
      <c r="V36" s="22" t="n">
        <f aca="false">IF($F36="",0,IF(AND(I36&lt;&gt;"",I36&gt;=$F$3,I36&lt;=$H$3),S36+U36,0))</f>
        <v>0</v>
      </c>
      <c r="W36" s="22" t="n">
        <f aca="false">S36+U36-V36</f>
        <v>0</v>
      </c>
      <c r="X36" s="22" t="n">
        <f aca="false">R36-W36</f>
        <v>0</v>
      </c>
      <c r="Y36" s="22" t="n">
        <f aca="false">IF($F36="",0,IF(AND(I36&lt;&gt;"",I36&gt;=$F$3,I36&lt;=$H$3),N(J36)-(F36-S36-U36),0))</f>
        <v>0</v>
      </c>
      <c r="Z36" s="25" t="str">
        <f aca="false">IF($F36="","",IFERROR(INDEX('Useful Lives'!$D$5:$D$24,MATCH(C36,'Useful Lives'!$A$5:$A$24,0)),"⚠ Class not found"))</f>
        <v/>
      </c>
    </row>
    <row r="37" customFormat="false" ht="15" hidden="false" customHeight="true" outlineLevel="0" collapsed="false">
      <c r="A37" s="20"/>
      <c r="B37" s="20"/>
      <c r="C37" s="20"/>
      <c r="D37" s="20"/>
      <c r="E37" s="26"/>
      <c r="F37" s="27"/>
      <c r="G37" s="20"/>
      <c r="H37" s="27"/>
      <c r="I37" s="26"/>
      <c r="J37" s="27"/>
      <c r="K37" s="22" t="str">
        <f aca="false">IF($F37="","",IFERROR(INDEX('Useful Lives'!$B$5:$B$24,MATCH(C37,'Useful Lives'!$A$5:$A$24,0)),0))</f>
        <v/>
      </c>
      <c r="L37" s="24" t="str">
        <f aca="false">IF($F37="","",IFERROR(INDEX('Useful Lives'!$C$5:$C$24,MATCH(C37,'Useful Lives'!$A$5:$A$24,0)),0))</f>
        <v/>
      </c>
      <c r="M37" s="22" t="str">
        <f aca="false">IF($F37="","",F37*L37)</f>
        <v/>
      </c>
      <c r="N37" s="24" t="str">
        <f aca="false">IF($F37="","",IF(K37=0,0,IF(G37="WDV",1-MAX(L37,0.0001)^(1/K37),(1-L37)/K37)))</f>
        <v/>
      </c>
      <c r="O37" s="22" t="n">
        <f aca="false">IF($F37="",0,IF(AND(E37&lt;$F$3,OR(I37="",I37&gt;=$F$3)),F37,0))</f>
        <v>0</v>
      </c>
      <c r="P37" s="22" t="n">
        <f aca="false">IF($F37="",0,IF(AND(E37&gt;=$F$3,E37&lt;=$H$3),F37,0))</f>
        <v>0</v>
      </c>
      <c r="Q37" s="22" t="n">
        <f aca="false">IF($F37="",0,IF(AND(I37&lt;&gt;"",I37&gt;=$F$3,I37&lt;=$H$3),F37,0))</f>
        <v>0</v>
      </c>
      <c r="R37" s="22" t="n">
        <f aca="false">O37+P37-Q37</f>
        <v>0</v>
      </c>
      <c r="S37" s="22" t="n">
        <f aca="false">IF(O37&gt;0,N(H37),0)</f>
        <v>0</v>
      </c>
      <c r="T37" s="22" t="n">
        <f aca="false">IF(OR($F37="",E37=""),0,MAX(0,MIN(IF(I37="",$H$3,I37-1),$H$3)-MAX(E37,$F$3)+1))</f>
        <v>0</v>
      </c>
      <c r="U37" s="22" t="n">
        <f aca="false">IF(OR($F37="",N(K37)=0),0,ROUND(IF(G37="WDV",MIN(MAX(0,F37-S37-M37),(F37-S37)*N37*T37/$J$3),MIN(MAX(0,F37-M37-S37),(F37-M37)/K37*T37/$J$3)),0))</f>
        <v>0</v>
      </c>
      <c r="V37" s="22" t="n">
        <f aca="false">IF($F37="",0,IF(AND(I37&lt;&gt;"",I37&gt;=$F$3,I37&lt;=$H$3),S37+U37,0))</f>
        <v>0</v>
      </c>
      <c r="W37" s="22" t="n">
        <f aca="false">S37+U37-V37</f>
        <v>0</v>
      </c>
      <c r="X37" s="22" t="n">
        <f aca="false">R37-W37</f>
        <v>0</v>
      </c>
      <c r="Y37" s="22" t="n">
        <f aca="false">IF($F37="",0,IF(AND(I37&lt;&gt;"",I37&gt;=$F$3,I37&lt;=$H$3),N(J37)-(F37-S37-U37),0))</f>
        <v>0</v>
      </c>
      <c r="Z37" s="25" t="str">
        <f aca="false">IF($F37="","",IFERROR(INDEX('Useful Lives'!$D$5:$D$24,MATCH(C37,'Useful Lives'!$A$5:$A$24,0)),"⚠ Class not found"))</f>
        <v/>
      </c>
    </row>
    <row r="38" customFormat="false" ht="15" hidden="false" customHeight="true" outlineLevel="0" collapsed="false">
      <c r="A38" s="20"/>
      <c r="B38" s="20"/>
      <c r="C38" s="20"/>
      <c r="D38" s="20"/>
      <c r="E38" s="26"/>
      <c r="F38" s="27"/>
      <c r="G38" s="20"/>
      <c r="H38" s="27"/>
      <c r="I38" s="26"/>
      <c r="J38" s="27"/>
      <c r="K38" s="22" t="str">
        <f aca="false">IF($F38="","",IFERROR(INDEX('Useful Lives'!$B$5:$B$24,MATCH(C38,'Useful Lives'!$A$5:$A$24,0)),0))</f>
        <v/>
      </c>
      <c r="L38" s="24" t="str">
        <f aca="false">IF($F38="","",IFERROR(INDEX('Useful Lives'!$C$5:$C$24,MATCH(C38,'Useful Lives'!$A$5:$A$24,0)),0))</f>
        <v/>
      </c>
      <c r="M38" s="22" t="str">
        <f aca="false">IF($F38="","",F38*L38)</f>
        <v/>
      </c>
      <c r="N38" s="24" t="str">
        <f aca="false">IF($F38="","",IF(K38=0,0,IF(G38="WDV",1-MAX(L38,0.0001)^(1/K38),(1-L38)/K38)))</f>
        <v/>
      </c>
      <c r="O38" s="22" t="n">
        <f aca="false">IF($F38="",0,IF(AND(E38&lt;$F$3,OR(I38="",I38&gt;=$F$3)),F38,0))</f>
        <v>0</v>
      </c>
      <c r="P38" s="22" t="n">
        <f aca="false">IF($F38="",0,IF(AND(E38&gt;=$F$3,E38&lt;=$H$3),F38,0))</f>
        <v>0</v>
      </c>
      <c r="Q38" s="22" t="n">
        <f aca="false">IF($F38="",0,IF(AND(I38&lt;&gt;"",I38&gt;=$F$3,I38&lt;=$H$3),F38,0))</f>
        <v>0</v>
      </c>
      <c r="R38" s="22" t="n">
        <f aca="false">O38+P38-Q38</f>
        <v>0</v>
      </c>
      <c r="S38" s="22" t="n">
        <f aca="false">IF(O38&gt;0,N(H38),0)</f>
        <v>0</v>
      </c>
      <c r="T38" s="22" t="n">
        <f aca="false">IF(OR($F38="",E38=""),0,MAX(0,MIN(IF(I38="",$H$3,I38-1),$H$3)-MAX(E38,$F$3)+1))</f>
        <v>0</v>
      </c>
      <c r="U38" s="22" t="n">
        <f aca="false">IF(OR($F38="",N(K38)=0),0,ROUND(IF(G38="WDV",MIN(MAX(0,F38-S38-M38),(F38-S38)*N38*T38/$J$3),MIN(MAX(0,F38-M38-S38),(F38-M38)/K38*T38/$J$3)),0))</f>
        <v>0</v>
      </c>
      <c r="V38" s="22" t="n">
        <f aca="false">IF($F38="",0,IF(AND(I38&lt;&gt;"",I38&gt;=$F$3,I38&lt;=$H$3),S38+U38,0))</f>
        <v>0</v>
      </c>
      <c r="W38" s="22" t="n">
        <f aca="false">S38+U38-V38</f>
        <v>0</v>
      </c>
      <c r="X38" s="22" t="n">
        <f aca="false">R38-W38</f>
        <v>0</v>
      </c>
      <c r="Y38" s="22" t="n">
        <f aca="false">IF($F38="",0,IF(AND(I38&lt;&gt;"",I38&gt;=$F$3,I38&lt;=$H$3),N(J38)-(F38-S38-U38),0))</f>
        <v>0</v>
      </c>
      <c r="Z38" s="25" t="str">
        <f aca="false">IF($F38="","",IFERROR(INDEX('Useful Lives'!$D$5:$D$24,MATCH(C38,'Useful Lives'!$A$5:$A$24,0)),"⚠ Class not found"))</f>
        <v/>
      </c>
    </row>
    <row r="39" customFormat="false" ht="15" hidden="false" customHeight="true" outlineLevel="0" collapsed="false">
      <c r="A39" s="20"/>
      <c r="B39" s="20"/>
      <c r="C39" s="20"/>
      <c r="D39" s="20"/>
      <c r="E39" s="26"/>
      <c r="F39" s="27"/>
      <c r="G39" s="20"/>
      <c r="H39" s="27"/>
      <c r="I39" s="26"/>
      <c r="J39" s="27"/>
      <c r="K39" s="22" t="str">
        <f aca="false">IF($F39="","",IFERROR(INDEX('Useful Lives'!$B$5:$B$24,MATCH(C39,'Useful Lives'!$A$5:$A$24,0)),0))</f>
        <v/>
      </c>
      <c r="L39" s="24" t="str">
        <f aca="false">IF($F39="","",IFERROR(INDEX('Useful Lives'!$C$5:$C$24,MATCH(C39,'Useful Lives'!$A$5:$A$24,0)),0))</f>
        <v/>
      </c>
      <c r="M39" s="22" t="str">
        <f aca="false">IF($F39="","",F39*L39)</f>
        <v/>
      </c>
      <c r="N39" s="24" t="str">
        <f aca="false">IF($F39="","",IF(K39=0,0,IF(G39="WDV",1-MAX(L39,0.0001)^(1/K39),(1-L39)/K39)))</f>
        <v/>
      </c>
      <c r="O39" s="22" t="n">
        <f aca="false">IF($F39="",0,IF(AND(E39&lt;$F$3,OR(I39="",I39&gt;=$F$3)),F39,0))</f>
        <v>0</v>
      </c>
      <c r="P39" s="22" t="n">
        <f aca="false">IF($F39="",0,IF(AND(E39&gt;=$F$3,E39&lt;=$H$3),F39,0))</f>
        <v>0</v>
      </c>
      <c r="Q39" s="22" t="n">
        <f aca="false">IF($F39="",0,IF(AND(I39&lt;&gt;"",I39&gt;=$F$3,I39&lt;=$H$3),F39,0))</f>
        <v>0</v>
      </c>
      <c r="R39" s="22" t="n">
        <f aca="false">O39+P39-Q39</f>
        <v>0</v>
      </c>
      <c r="S39" s="22" t="n">
        <f aca="false">IF(O39&gt;0,N(H39),0)</f>
        <v>0</v>
      </c>
      <c r="T39" s="22" t="n">
        <f aca="false">IF(OR($F39="",E39=""),0,MAX(0,MIN(IF(I39="",$H$3,I39-1),$H$3)-MAX(E39,$F$3)+1))</f>
        <v>0</v>
      </c>
      <c r="U39" s="22" t="n">
        <f aca="false">IF(OR($F39="",N(K39)=0),0,ROUND(IF(G39="WDV",MIN(MAX(0,F39-S39-M39),(F39-S39)*N39*T39/$J$3),MIN(MAX(0,F39-M39-S39),(F39-M39)/K39*T39/$J$3)),0))</f>
        <v>0</v>
      </c>
      <c r="V39" s="22" t="n">
        <f aca="false">IF($F39="",0,IF(AND(I39&lt;&gt;"",I39&gt;=$F$3,I39&lt;=$H$3),S39+U39,0))</f>
        <v>0</v>
      </c>
      <c r="W39" s="22" t="n">
        <f aca="false">S39+U39-V39</f>
        <v>0</v>
      </c>
      <c r="X39" s="22" t="n">
        <f aca="false">R39-W39</f>
        <v>0</v>
      </c>
      <c r="Y39" s="22" t="n">
        <f aca="false">IF($F39="",0,IF(AND(I39&lt;&gt;"",I39&gt;=$F$3,I39&lt;=$H$3),N(J39)-(F39-S39-U39),0))</f>
        <v>0</v>
      </c>
      <c r="Z39" s="25" t="str">
        <f aca="false">IF($F39="","",IFERROR(INDEX('Useful Lives'!$D$5:$D$24,MATCH(C39,'Useful Lives'!$A$5:$A$24,0)),"⚠ Class not found"))</f>
        <v/>
      </c>
    </row>
    <row r="40" customFormat="false" ht="15" hidden="false" customHeight="true" outlineLevel="0" collapsed="false">
      <c r="A40" s="20"/>
      <c r="B40" s="20"/>
      <c r="C40" s="20"/>
      <c r="D40" s="20"/>
      <c r="E40" s="26"/>
      <c r="F40" s="27"/>
      <c r="G40" s="20"/>
      <c r="H40" s="27"/>
      <c r="I40" s="26"/>
      <c r="J40" s="27"/>
      <c r="K40" s="22" t="str">
        <f aca="false">IF($F40="","",IFERROR(INDEX('Useful Lives'!$B$5:$B$24,MATCH(C40,'Useful Lives'!$A$5:$A$24,0)),0))</f>
        <v/>
      </c>
      <c r="L40" s="24" t="str">
        <f aca="false">IF($F40="","",IFERROR(INDEX('Useful Lives'!$C$5:$C$24,MATCH(C40,'Useful Lives'!$A$5:$A$24,0)),0))</f>
        <v/>
      </c>
      <c r="M40" s="22" t="str">
        <f aca="false">IF($F40="","",F40*L40)</f>
        <v/>
      </c>
      <c r="N40" s="24" t="str">
        <f aca="false">IF($F40="","",IF(K40=0,0,IF(G40="WDV",1-MAX(L40,0.0001)^(1/K40),(1-L40)/K40)))</f>
        <v/>
      </c>
      <c r="O40" s="22" t="n">
        <f aca="false">IF($F40="",0,IF(AND(E40&lt;$F$3,OR(I40="",I40&gt;=$F$3)),F40,0))</f>
        <v>0</v>
      </c>
      <c r="P40" s="22" t="n">
        <f aca="false">IF($F40="",0,IF(AND(E40&gt;=$F$3,E40&lt;=$H$3),F40,0))</f>
        <v>0</v>
      </c>
      <c r="Q40" s="22" t="n">
        <f aca="false">IF($F40="",0,IF(AND(I40&lt;&gt;"",I40&gt;=$F$3,I40&lt;=$H$3),F40,0))</f>
        <v>0</v>
      </c>
      <c r="R40" s="22" t="n">
        <f aca="false">O40+P40-Q40</f>
        <v>0</v>
      </c>
      <c r="S40" s="22" t="n">
        <f aca="false">IF(O40&gt;0,N(H40),0)</f>
        <v>0</v>
      </c>
      <c r="T40" s="22" t="n">
        <f aca="false">IF(OR($F40="",E40=""),0,MAX(0,MIN(IF(I40="",$H$3,I40-1),$H$3)-MAX(E40,$F$3)+1))</f>
        <v>0</v>
      </c>
      <c r="U40" s="22" t="n">
        <f aca="false">IF(OR($F40="",N(K40)=0),0,ROUND(IF(G40="WDV",MIN(MAX(0,F40-S40-M40),(F40-S40)*N40*T40/$J$3),MIN(MAX(0,F40-M40-S40),(F40-M40)/K40*T40/$J$3)),0))</f>
        <v>0</v>
      </c>
      <c r="V40" s="22" t="n">
        <f aca="false">IF($F40="",0,IF(AND(I40&lt;&gt;"",I40&gt;=$F$3,I40&lt;=$H$3),S40+U40,0))</f>
        <v>0</v>
      </c>
      <c r="W40" s="22" t="n">
        <f aca="false">S40+U40-V40</f>
        <v>0</v>
      </c>
      <c r="X40" s="22" t="n">
        <f aca="false">R40-W40</f>
        <v>0</v>
      </c>
      <c r="Y40" s="22" t="n">
        <f aca="false">IF($F40="",0,IF(AND(I40&lt;&gt;"",I40&gt;=$F$3,I40&lt;=$H$3),N(J40)-(F40-S40-U40),0))</f>
        <v>0</v>
      </c>
      <c r="Z40" s="25" t="str">
        <f aca="false">IF($F40="","",IFERROR(INDEX('Useful Lives'!$D$5:$D$24,MATCH(C40,'Useful Lives'!$A$5:$A$24,0)),"⚠ Class not found"))</f>
        <v/>
      </c>
    </row>
    <row r="41" customFormat="false" ht="15" hidden="false" customHeight="true" outlineLevel="0" collapsed="false">
      <c r="A41" s="20"/>
      <c r="B41" s="20"/>
      <c r="C41" s="20"/>
      <c r="D41" s="20"/>
      <c r="E41" s="26"/>
      <c r="F41" s="27"/>
      <c r="G41" s="20"/>
      <c r="H41" s="27"/>
      <c r="I41" s="26"/>
      <c r="J41" s="27"/>
      <c r="K41" s="22" t="str">
        <f aca="false">IF($F41="","",IFERROR(INDEX('Useful Lives'!$B$5:$B$24,MATCH(C41,'Useful Lives'!$A$5:$A$24,0)),0))</f>
        <v/>
      </c>
      <c r="L41" s="24" t="str">
        <f aca="false">IF($F41="","",IFERROR(INDEX('Useful Lives'!$C$5:$C$24,MATCH(C41,'Useful Lives'!$A$5:$A$24,0)),0))</f>
        <v/>
      </c>
      <c r="M41" s="22" t="str">
        <f aca="false">IF($F41="","",F41*L41)</f>
        <v/>
      </c>
      <c r="N41" s="24" t="str">
        <f aca="false">IF($F41="","",IF(K41=0,0,IF(G41="WDV",1-MAX(L41,0.0001)^(1/K41),(1-L41)/K41)))</f>
        <v/>
      </c>
      <c r="O41" s="22" t="n">
        <f aca="false">IF($F41="",0,IF(AND(E41&lt;$F$3,OR(I41="",I41&gt;=$F$3)),F41,0))</f>
        <v>0</v>
      </c>
      <c r="P41" s="22" t="n">
        <f aca="false">IF($F41="",0,IF(AND(E41&gt;=$F$3,E41&lt;=$H$3),F41,0))</f>
        <v>0</v>
      </c>
      <c r="Q41" s="22" t="n">
        <f aca="false">IF($F41="",0,IF(AND(I41&lt;&gt;"",I41&gt;=$F$3,I41&lt;=$H$3),F41,0))</f>
        <v>0</v>
      </c>
      <c r="R41" s="22" t="n">
        <f aca="false">O41+P41-Q41</f>
        <v>0</v>
      </c>
      <c r="S41" s="22" t="n">
        <f aca="false">IF(O41&gt;0,N(H41),0)</f>
        <v>0</v>
      </c>
      <c r="T41" s="22" t="n">
        <f aca="false">IF(OR($F41="",E41=""),0,MAX(0,MIN(IF(I41="",$H$3,I41-1),$H$3)-MAX(E41,$F$3)+1))</f>
        <v>0</v>
      </c>
      <c r="U41" s="22" t="n">
        <f aca="false">IF(OR($F41="",N(K41)=0),0,ROUND(IF(G41="WDV",MIN(MAX(0,F41-S41-M41),(F41-S41)*N41*T41/$J$3),MIN(MAX(0,F41-M41-S41),(F41-M41)/K41*T41/$J$3)),0))</f>
        <v>0</v>
      </c>
      <c r="V41" s="22" t="n">
        <f aca="false">IF($F41="",0,IF(AND(I41&lt;&gt;"",I41&gt;=$F$3,I41&lt;=$H$3),S41+U41,0))</f>
        <v>0</v>
      </c>
      <c r="W41" s="22" t="n">
        <f aca="false">S41+U41-V41</f>
        <v>0</v>
      </c>
      <c r="X41" s="22" t="n">
        <f aca="false">R41-W41</f>
        <v>0</v>
      </c>
      <c r="Y41" s="22" t="n">
        <f aca="false">IF($F41="",0,IF(AND(I41&lt;&gt;"",I41&gt;=$F$3,I41&lt;=$H$3),N(J41)-(F41-S41-U41),0))</f>
        <v>0</v>
      </c>
      <c r="Z41" s="25" t="str">
        <f aca="false">IF($F41="","",IFERROR(INDEX('Useful Lives'!$D$5:$D$24,MATCH(C41,'Useful Lives'!$A$5:$A$24,0)),"⚠ Class not found"))</f>
        <v/>
      </c>
    </row>
    <row r="42" customFormat="false" ht="15" hidden="false" customHeight="true" outlineLevel="0" collapsed="false">
      <c r="A42" s="20"/>
      <c r="B42" s="20"/>
      <c r="C42" s="20"/>
      <c r="D42" s="20"/>
      <c r="E42" s="26"/>
      <c r="F42" s="27"/>
      <c r="G42" s="20"/>
      <c r="H42" s="27"/>
      <c r="I42" s="26"/>
      <c r="J42" s="27"/>
      <c r="K42" s="22" t="str">
        <f aca="false">IF($F42="","",IFERROR(INDEX('Useful Lives'!$B$5:$B$24,MATCH(C42,'Useful Lives'!$A$5:$A$24,0)),0))</f>
        <v/>
      </c>
      <c r="L42" s="24" t="str">
        <f aca="false">IF($F42="","",IFERROR(INDEX('Useful Lives'!$C$5:$C$24,MATCH(C42,'Useful Lives'!$A$5:$A$24,0)),0))</f>
        <v/>
      </c>
      <c r="M42" s="22" t="str">
        <f aca="false">IF($F42="","",F42*L42)</f>
        <v/>
      </c>
      <c r="N42" s="24" t="str">
        <f aca="false">IF($F42="","",IF(K42=0,0,IF(G42="WDV",1-MAX(L42,0.0001)^(1/K42),(1-L42)/K42)))</f>
        <v/>
      </c>
      <c r="O42" s="22" t="n">
        <f aca="false">IF($F42="",0,IF(AND(E42&lt;$F$3,OR(I42="",I42&gt;=$F$3)),F42,0))</f>
        <v>0</v>
      </c>
      <c r="P42" s="22" t="n">
        <f aca="false">IF($F42="",0,IF(AND(E42&gt;=$F$3,E42&lt;=$H$3),F42,0))</f>
        <v>0</v>
      </c>
      <c r="Q42" s="22" t="n">
        <f aca="false">IF($F42="",0,IF(AND(I42&lt;&gt;"",I42&gt;=$F$3,I42&lt;=$H$3),F42,0))</f>
        <v>0</v>
      </c>
      <c r="R42" s="22" t="n">
        <f aca="false">O42+P42-Q42</f>
        <v>0</v>
      </c>
      <c r="S42" s="22" t="n">
        <f aca="false">IF(O42&gt;0,N(H42),0)</f>
        <v>0</v>
      </c>
      <c r="T42" s="22" t="n">
        <f aca="false">IF(OR($F42="",E42=""),0,MAX(0,MIN(IF(I42="",$H$3,I42-1),$H$3)-MAX(E42,$F$3)+1))</f>
        <v>0</v>
      </c>
      <c r="U42" s="22" t="n">
        <f aca="false">IF(OR($F42="",N(K42)=0),0,ROUND(IF(G42="WDV",MIN(MAX(0,F42-S42-M42),(F42-S42)*N42*T42/$J$3),MIN(MAX(0,F42-M42-S42),(F42-M42)/K42*T42/$J$3)),0))</f>
        <v>0</v>
      </c>
      <c r="V42" s="22" t="n">
        <f aca="false">IF($F42="",0,IF(AND(I42&lt;&gt;"",I42&gt;=$F$3,I42&lt;=$H$3),S42+U42,0))</f>
        <v>0</v>
      </c>
      <c r="W42" s="22" t="n">
        <f aca="false">S42+U42-V42</f>
        <v>0</v>
      </c>
      <c r="X42" s="22" t="n">
        <f aca="false">R42-W42</f>
        <v>0</v>
      </c>
      <c r="Y42" s="22" t="n">
        <f aca="false">IF($F42="",0,IF(AND(I42&lt;&gt;"",I42&gt;=$F$3,I42&lt;=$H$3),N(J42)-(F42-S42-U42),0))</f>
        <v>0</v>
      </c>
      <c r="Z42" s="25" t="str">
        <f aca="false">IF($F42="","",IFERROR(INDEX('Useful Lives'!$D$5:$D$24,MATCH(C42,'Useful Lives'!$A$5:$A$24,0)),"⚠ Class not found"))</f>
        <v/>
      </c>
    </row>
    <row r="43" customFormat="false" ht="15" hidden="false" customHeight="true" outlineLevel="0" collapsed="false">
      <c r="A43" s="20"/>
      <c r="B43" s="20"/>
      <c r="C43" s="20"/>
      <c r="D43" s="20"/>
      <c r="E43" s="26"/>
      <c r="F43" s="27"/>
      <c r="G43" s="20"/>
      <c r="H43" s="27"/>
      <c r="I43" s="26"/>
      <c r="J43" s="27"/>
      <c r="K43" s="22" t="str">
        <f aca="false">IF($F43="","",IFERROR(INDEX('Useful Lives'!$B$5:$B$24,MATCH(C43,'Useful Lives'!$A$5:$A$24,0)),0))</f>
        <v/>
      </c>
      <c r="L43" s="24" t="str">
        <f aca="false">IF($F43="","",IFERROR(INDEX('Useful Lives'!$C$5:$C$24,MATCH(C43,'Useful Lives'!$A$5:$A$24,0)),0))</f>
        <v/>
      </c>
      <c r="M43" s="22" t="str">
        <f aca="false">IF($F43="","",F43*L43)</f>
        <v/>
      </c>
      <c r="N43" s="24" t="str">
        <f aca="false">IF($F43="","",IF(K43=0,0,IF(G43="WDV",1-MAX(L43,0.0001)^(1/K43),(1-L43)/K43)))</f>
        <v/>
      </c>
      <c r="O43" s="22" t="n">
        <f aca="false">IF($F43="",0,IF(AND(E43&lt;$F$3,OR(I43="",I43&gt;=$F$3)),F43,0))</f>
        <v>0</v>
      </c>
      <c r="P43" s="22" t="n">
        <f aca="false">IF($F43="",0,IF(AND(E43&gt;=$F$3,E43&lt;=$H$3),F43,0))</f>
        <v>0</v>
      </c>
      <c r="Q43" s="22" t="n">
        <f aca="false">IF($F43="",0,IF(AND(I43&lt;&gt;"",I43&gt;=$F$3,I43&lt;=$H$3),F43,0))</f>
        <v>0</v>
      </c>
      <c r="R43" s="22" t="n">
        <f aca="false">O43+P43-Q43</f>
        <v>0</v>
      </c>
      <c r="S43" s="22" t="n">
        <f aca="false">IF(O43&gt;0,N(H43),0)</f>
        <v>0</v>
      </c>
      <c r="T43" s="22" t="n">
        <f aca="false">IF(OR($F43="",E43=""),0,MAX(0,MIN(IF(I43="",$H$3,I43-1),$H$3)-MAX(E43,$F$3)+1))</f>
        <v>0</v>
      </c>
      <c r="U43" s="22" t="n">
        <f aca="false">IF(OR($F43="",N(K43)=0),0,ROUND(IF(G43="WDV",MIN(MAX(0,F43-S43-M43),(F43-S43)*N43*T43/$J$3),MIN(MAX(0,F43-M43-S43),(F43-M43)/K43*T43/$J$3)),0))</f>
        <v>0</v>
      </c>
      <c r="V43" s="22" t="n">
        <f aca="false">IF($F43="",0,IF(AND(I43&lt;&gt;"",I43&gt;=$F$3,I43&lt;=$H$3),S43+U43,0))</f>
        <v>0</v>
      </c>
      <c r="W43" s="22" t="n">
        <f aca="false">S43+U43-V43</f>
        <v>0</v>
      </c>
      <c r="X43" s="22" t="n">
        <f aca="false">R43-W43</f>
        <v>0</v>
      </c>
      <c r="Y43" s="22" t="n">
        <f aca="false">IF($F43="",0,IF(AND(I43&lt;&gt;"",I43&gt;=$F$3,I43&lt;=$H$3),N(J43)-(F43-S43-U43),0))</f>
        <v>0</v>
      </c>
      <c r="Z43" s="25" t="str">
        <f aca="false">IF($F43="","",IFERROR(INDEX('Useful Lives'!$D$5:$D$24,MATCH(C43,'Useful Lives'!$A$5:$A$24,0)),"⚠ Class not found"))</f>
        <v/>
      </c>
    </row>
    <row r="44" customFormat="false" ht="15" hidden="false" customHeight="true" outlineLevel="0" collapsed="false">
      <c r="A44" s="20"/>
      <c r="B44" s="20"/>
      <c r="C44" s="20"/>
      <c r="D44" s="20"/>
      <c r="E44" s="26"/>
      <c r="F44" s="27"/>
      <c r="G44" s="20"/>
      <c r="H44" s="27"/>
      <c r="I44" s="26"/>
      <c r="J44" s="27"/>
      <c r="K44" s="22" t="str">
        <f aca="false">IF($F44="","",IFERROR(INDEX('Useful Lives'!$B$5:$B$24,MATCH(C44,'Useful Lives'!$A$5:$A$24,0)),0))</f>
        <v/>
      </c>
      <c r="L44" s="24" t="str">
        <f aca="false">IF($F44="","",IFERROR(INDEX('Useful Lives'!$C$5:$C$24,MATCH(C44,'Useful Lives'!$A$5:$A$24,0)),0))</f>
        <v/>
      </c>
      <c r="M44" s="22" t="str">
        <f aca="false">IF($F44="","",F44*L44)</f>
        <v/>
      </c>
      <c r="N44" s="24" t="str">
        <f aca="false">IF($F44="","",IF(K44=0,0,IF(G44="WDV",1-MAX(L44,0.0001)^(1/K44),(1-L44)/K44)))</f>
        <v/>
      </c>
      <c r="O44" s="22" t="n">
        <f aca="false">IF($F44="",0,IF(AND(E44&lt;$F$3,OR(I44="",I44&gt;=$F$3)),F44,0))</f>
        <v>0</v>
      </c>
      <c r="P44" s="22" t="n">
        <f aca="false">IF($F44="",0,IF(AND(E44&gt;=$F$3,E44&lt;=$H$3),F44,0))</f>
        <v>0</v>
      </c>
      <c r="Q44" s="22" t="n">
        <f aca="false">IF($F44="",0,IF(AND(I44&lt;&gt;"",I44&gt;=$F$3,I44&lt;=$H$3),F44,0))</f>
        <v>0</v>
      </c>
      <c r="R44" s="22" t="n">
        <f aca="false">O44+P44-Q44</f>
        <v>0</v>
      </c>
      <c r="S44" s="22" t="n">
        <f aca="false">IF(O44&gt;0,N(H44),0)</f>
        <v>0</v>
      </c>
      <c r="T44" s="22" t="n">
        <f aca="false">IF(OR($F44="",E44=""),0,MAX(0,MIN(IF(I44="",$H$3,I44-1),$H$3)-MAX(E44,$F$3)+1))</f>
        <v>0</v>
      </c>
      <c r="U44" s="22" t="n">
        <f aca="false">IF(OR($F44="",N(K44)=0),0,ROUND(IF(G44="WDV",MIN(MAX(0,F44-S44-M44),(F44-S44)*N44*T44/$J$3),MIN(MAX(0,F44-M44-S44),(F44-M44)/K44*T44/$J$3)),0))</f>
        <v>0</v>
      </c>
      <c r="V44" s="22" t="n">
        <f aca="false">IF($F44="",0,IF(AND(I44&lt;&gt;"",I44&gt;=$F$3,I44&lt;=$H$3),S44+U44,0))</f>
        <v>0</v>
      </c>
      <c r="W44" s="22" t="n">
        <f aca="false">S44+U44-V44</f>
        <v>0</v>
      </c>
      <c r="X44" s="22" t="n">
        <f aca="false">R44-W44</f>
        <v>0</v>
      </c>
      <c r="Y44" s="22" t="n">
        <f aca="false">IF($F44="",0,IF(AND(I44&lt;&gt;"",I44&gt;=$F$3,I44&lt;=$H$3),N(J44)-(F44-S44-U44),0))</f>
        <v>0</v>
      </c>
      <c r="Z44" s="25" t="str">
        <f aca="false">IF($F44="","",IFERROR(INDEX('Useful Lives'!$D$5:$D$24,MATCH(C44,'Useful Lives'!$A$5:$A$24,0)),"⚠ Class not found"))</f>
        <v/>
      </c>
    </row>
    <row r="45" customFormat="false" ht="15" hidden="false" customHeight="true" outlineLevel="0" collapsed="false">
      <c r="A45" s="20"/>
      <c r="B45" s="20"/>
      <c r="C45" s="20"/>
      <c r="D45" s="20"/>
      <c r="E45" s="26"/>
      <c r="F45" s="27"/>
      <c r="G45" s="20"/>
      <c r="H45" s="27"/>
      <c r="I45" s="26"/>
      <c r="J45" s="27"/>
      <c r="K45" s="22" t="str">
        <f aca="false">IF($F45="","",IFERROR(INDEX('Useful Lives'!$B$5:$B$24,MATCH(C45,'Useful Lives'!$A$5:$A$24,0)),0))</f>
        <v/>
      </c>
      <c r="L45" s="24" t="str">
        <f aca="false">IF($F45="","",IFERROR(INDEX('Useful Lives'!$C$5:$C$24,MATCH(C45,'Useful Lives'!$A$5:$A$24,0)),0))</f>
        <v/>
      </c>
      <c r="M45" s="22" t="str">
        <f aca="false">IF($F45="","",F45*L45)</f>
        <v/>
      </c>
      <c r="N45" s="24" t="str">
        <f aca="false">IF($F45="","",IF(K45=0,0,IF(G45="WDV",1-MAX(L45,0.0001)^(1/K45),(1-L45)/K45)))</f>
        <v/>
      </c>
      <c r="O45" s="22" t="n">
        <f aca="false">IF($F45="",0,IF(AND(E45&lt;$F$3,OR(I45="",I45&gt;=$F$3)),F45,0))</f>
        <v>0</v>
      </c>
      <c r="P45" s="22" t="n">
        <f aca="false">IF($F45="",0,IF(AND(E45&gt;=$F$3,E45&lt;=$H$3),F45,0))</f>
        <v>0</v>
      </c>
      <c r="Q45" s="22" t="n">
        <f aca="false">IF($F45="",0,IF(AND(I45&lt;&gt;"",I45&gt;=$F$3,I45&lt;=$H$3),F45,0))</f>
        <v>0</v>
      </c>
      <c r="R45" s="22" t="n">
        <f aca="false">O45+P45-Q45</f>
        <v>0</v>
      </c>
      <c r="S45" s="22" t="n">
        <f aca="false">IF(O45&gt;0,N(H45),0)</f>
        <v>0</v>
      </c>
      <c r="T45" s="22" t="n">
        <f aca="false">IF(OR($F45="",E45=""),0,MAX(0,MIN(IF(I45="",$H$3,I45-1),$H$3)-MAX(E45,$F$3)+1))</f>
        <v>0</v>
      </c>
      <c r="U45" s="22" t="n">
        <f aca="false">IF(OR($F45="",N(K45)=0),0,ROUND(IF(G45="WDV",MIN(MAX(0,F45-S45-M45),(F45-S45)*N45*T45/$J$3),MIN(MAX(0,F45-M45-S45),(F45-M45)/K45*T45/$J$3)),0))</f>
        <v>0</v>
      </c>
      <c r="V45" s="22" t="n">
        <f aca="false">IF($F45="",0,IF(AND(I45&lt;&gt;"",I45&gt;=$F$3,I45&lt;=$H$3),S45+U45,0))</f>
        <v>0</v>
      </c>
      <c r="W45" s="22" t="n">
        <f aca="false">S45+U45-V45</f>
        <v>0</v>
      </c>
      <c r="X45" s="22" t="n">
        <f aca="false">R45-W45</f>
        <v>0</v>
      </c>
      <c r="Y45" s="22" t="n">
        <f aca="false">IF($F45="",0,IF(AND(I45&lt;&gt;"",I45&gt;=$F$3,I45&lt;=$H$3),N(J45)-(F45-S45-U45),0))</f>
        <v>0</v>
      </c>
      <c r="Z45" s="25" t="str">
        <f aca="false">IF($F45="","",IFERROR(INDEX('Useful Lives'!$D$5:$D$24,MATCH(C45,'Useful Lives'!$A$5:$A$24,0)),"⚠ Class not found"))</f>
        <v/>
      </c>
    </row>
    <row r="46" customFormat="false" ht="15" hidden="false" customHeight="true" outlineLevel="0" collapsed="false">
      <c r="A46" s="20"/>
      <c r="B46" s="20"/>
      <c r="C46" s="20"/>
      <c r="D46" s="20"/>
      <c r="E46" s="26"/>
      <c r="F46" s="27"/>
      <c r="G46" s="20"/>
      <c r="H46" s="27"/>
      <c r="I46" s="26"/>
      <c r="J46" s="27"/>
      <c r="K46" s="22" t="str">
        <f aca="false">IF($F46="","",IFERROR(INDEX('Useful Lives'!$B$5:$B$24,MATCH(C46,'Useful Lives'!$A$5:$A$24,0)),0))</f>
        <v/>
      </c>
      <c r="L46" s="24" t="str">
        <f aca="false">IF($F46="","",IFERROR(INDEX('Useful Lives'!$C$5:$C$24,MATCH(C46,'Useful Lives'!$A$5:$A$24,0)),0))</f>
        <v/>
      </c>
      <c r="M46" s="22" t="str">
        <f aca="false">IF($F46="","",F46*L46)</f>
        <v/>
      </c>
      <c r="N46" s="24" t="str">
        <f aca="false">IF($F46="","",IF(K46=0,0,IF(G46="WDV",1-MAX(L46,0.0001)^(1/K46),(1-L46)/K46)))</f>
        <v/>
      </c>
      <c r="O46" s="22" t="n">
        <f aca="false">IF($F46="",0,IF(AND(E46&lt;$F$3,OR(I46="",I46&gt;=$F$3)),F46,0))</f>
        <v>0</v>
      </c>
      <c r="P46" s="22" t="n">
        <f aca="false">IF($F46="",0,IF(AND(E46&gt;=$F$3,E46&lt;=$H$3),F46,0))</f>
        <v>0</v>
      </c>
      <c r="Q46" s="22" t="n">
        <f aca="false">IF($F46="",0,IF(AND(I46&lt;&gt;"",I46&gt;=$F$3,I46&lt;=$H$3),F46,0))</f>
        <v>0</v>
      </c>
      <c r="R46" s="22" t="n">
        <f aca="false">O46+P46-Q46</f>
        <v>0</v>
      </c>
      <c r="S46" s="22" t="n">
        <f aca="false">IF(O46&gt;0,N(H46),0)</f>
        <v>0</v>
      </c>
      <c r="T46" s="22" t="n">
        <f aca="false">IF(OR($F46="",E46=""),0,MAX(0,MIN(IF(I46="",$H$3,I46-1),$H$3)-MAX(E46,$F$3)+1))</f>
        <v>0</v>
      </c>
      <c r="U46" s="22" t="n">
        <f aca="false">IF(OR($F46="",N(K46)=0),0,ROUND(IF(G46="WDV",MIN(MAX(0,F46-S46-M46),(F46-S46)*N46*T46/$J$3),MIN(MAX(0,F46-M46-S46),(F46-M46)/K46*T46/$J$3)),0))</f>
        <v>0</v>
      </c>
      <c r="V46" s="22" t="n">
        <f aca="false">IF($F46="",0,IF(AND(I46&lt;&gt;"",I46&gt;=$F$3,I46&lt;=$H$3),S46+U46,0))</f>
        <v>0</v>
      </c>
      <c r="W46" s="22" t="n">
        <f aca="false">S46+U46-V46</f>
        <v>0</v>
      </c>
      <c r="X46" s="22" t="n">
        <f aca="false">R46-W46</f>
        <v>0</v>
      </c>
      <c r="Y46" s="22" t="n">
        <f aca="false">IF($F46="",0,IF(AND(I46&lt;&gt;"",I46&gt;=$F$3,I46&lt;=$H$3),N(J46)-(F46-S46-U46),0))</f>
        <v>0</v>
      </c>
      <c r="Z46" s="25" t="str">
        <f aca="false">IF($F46="","",IFERROR(INDEX('Useful Lives'!$D$5:$D$24,MATCH(C46,'Useful Lives'!$A$5:$A$24,0)),"⚠ Class not found"))</f>
        <v/>
      </c>
    </row>
    <row r="47" customFormat="false" ht="15" hidden="false" customHeight="true" outlineLevel="0" collapsed="false">
      <c r="A47" s="20"/>
      <c r="B47" s="20"/>
      <c r="C47" s="20"/>
      <c r="D47" s="20"/>
      <c r="E47" s="26"/>
      <c r="F47" s="27"/>
      <c r="G47" s="20"/>
      <c r="H47" s="27"/>
      <c r="I47" s="26"/>
      <c r="J47" s="27"/>
      <c r="K47" s="22" t="str">
        <f aca="false">IF($F47="","",IFERROR(INDEX('Useful Lives'!$B$5:$B$24,MATCH(C47,'Useful Lives'!$A$5:$A$24,0)),0))</f>
        <v/>
      </c>
      <c r="L47" s="24" t="str">
        <f aca="false">IF($F47="","",IFERROR(INDEX('Useful Lives'!$C$5:$C$24,MATCH(C47,'Useful Lives'!$A$5:$A$24,0)),0))</f>
        <v/>
      </c>
      <c r="M47" s="22" t="str">
        <f aca="false">IF($F47="","",F47*L47)</f>
        <v/>
      </c>
      <c r="N47" s="24" t="str">
        <f aca="false">IF($F47="","",IF(K47=0,0,IF(G47="WDV",1-MAX(L47,0.0001)^(1/K47),(1-L47)/K47)))</f>
        <v/>
      </c>
      <c r="O47" s="22" t="n">
        <f aca="false">IF($F47="",0,IF(AND(E47&lt;$F$3,OR(I47="",I47&gt;=$F$3)),F47,0))</f>
        <v>0</v>
      </c>
      <c r="P47" s="22" t="n">
        <f aca="false">IF($F47="",0,IF(AND(E47&gt;=$F$3,E47&lt;=$H$3),F47,0))</f>
        <v>0</v>
      </c>
      <c r="Q47" s="22" t="n">
        <f aca="false">IF($F47="",0,IF(AND(I47&lt;&gt;"",I47&gt;=$F$3,I47&lt;=$H$3),F47,0))</f>
        <v>0</v>
      </c>
      <c r="R47" s="22" t="n">
        <f aca="false">O47+P47-Q47</f>
        <v>0</v>
      </c>
      <c r="S47" s="22" t="n">
        <f aca="false">IF(O47&gt;0,N(H47),0)</f>
        <v>0</v>
      </c>
      <c r="T47" s="22" t="n">
        <f aca="false">IF(OR($F47="",E47=""),0,MAX(0,MIN(IF(I47="",$H$3,I47-1),$H$3)-MAX(E47,$F$3)+1))</f>
        <v>0</v>
      </c>
      <c r="U47" s="22" t="n">
        <f aca="false">IF(OR($F47="",N(K47)=0),0,ROUND(IF(G47="WDV",MIN(MAX(0,F47-S47-M47),(F47-S47)*N47*T47/$J$3),MIN(MAX(0,F47-M47-S47),(F47-M47)/K47*T47/$J$3)),0))</f>
        <v>0</v>
      </c>
      <c r="V47" s="22" t="n">
        <f aca="false">IF($F47="",0,IF(AND(I47&lt;&gt;"",I47&gt;=$F$3,I47&lt;=$H$3),S47+U47,0))</f>
        <v>0</v>
      </c>
      <c r="W47" s="22" t="n">
        <f aca="false">S47+U47-V47</f>
        <v>0</v>
      </c>
      <c r="X47" s="22" t="n">
        <f aca="false">R47-W47</f>
        <v>0</v>
      </c>
      <c r="Y47" s="22" t="n">
        <f aca="false">IF($F47="",0,IF(AND(I47&lt;&gt;"",I47&gt;=$F$3,I47&lt;=$H$3),N(J47)-(F47-S47-U47),0))</f>
        <v>0</v>
      </c>
      <c r="Z47" s="25" t="str">
        <f aca="false">IF($F47="","",IFERROR(INDEX('Useful Lives'!$D$5:$D$24,MATCH(C47,'Useful Lives'!$A$5:$A$24,0)),"⚠ Class not found"))</f>
        <v/>
      </c>
    </row>
    <row r="48" customFormat="false" ht="15" hidden="false" customHeight="true" outlineLevel="0" collapsed="false">
      <c r="A48" s="20"/>
      <c r="B48" s="20"/>
      <c r="C48" s="20"/>
      <c r="D48" s="20"/>
      <c r="E48" s="26"/>
      <c r="F48" s="27"/>
      <c r="G48" s="20"/>
      <c r="H48" s="27"/>
      <c r="I48" s="26"/>
      <c r="J48" s="27"/>
      <c r="K48" s="22" t="str">
        <f aca="false">IF($F48="","",IFERROR(INDEX('Useful Lives'!$B$5:$B$24,MATCH(C48,'Useful Lives'!$A$5:$A$24,0)),0))</f>
        <v/>
      </c>
      <c r="L48" s="24" t="str">
        <f aca="false">IF($F48="","",IFERROR(INDEX('Useful Lives'!$C$5:$C$24,MATCH(C48,'Useful Lives'!$A$5:$A$24,0)),0))</f>
        <v/>
      </c>
      <c r="M48" s="22" t="str">
        <f aca="false">IF($F48="","",F48*L48)</f>
        <v/>
      </c>
      <c r="N48" s="24" t="str">
        <f aca="false">IF($F48="","",IF(K48=0,0,IF(G48="WDV",1-MAX(L48,0.0001)^(1/K48),(1-L48)/K48)))</f>
        <v/>
      </c>
      <c r="O48" s="22" t="n">
        <f aca="false">IF($F48="",0,IF(AND(E48&lt;$F$3,OR(I48="",I48&gt;=$F$3)),F48,0))</f>
        <v>0</v>
      </c>
      <c r="P48" s="22" t="n">
        <f aca="false">IF($F48="",0,IF(AND(E48&gt;=$F$3,E48&lt;=$H$3),F48,0))</f>
        <v>0</v>
      </c>
      <c r="Q48" s="22" t="n">
        <f aca="false">IF($F48="",0,IF(AND(I48&lt;&gt;"",I48&gt;=$F$3,I48&lt;=$H$3),F48,0))</f>
        <v>0</v>
      </c>
      <c r="R48" s="22" t="n">
        <f aca="false">O48+P48-Q48</f>
        <v>0</v>
      </c>
      <c r="S48" s="22" t="n">
        <f aca="false">IF(O48&gt;0,N(H48),0)</f>
        <v>0</v>
      </c>
      <c r="T48" s="22" t="n">
        <f aca="false">IF(OR($F48="",E48=""),0,MAX(0,MIN(IF(I48="",$H$3,I48-1),$H$3)-MAX(E48,$F$3)+1))</f>
        <v>0</v>
      </c>
      <c r="U48" s="22" t="n">
        <f aca="false">IF(OR($F48="",N(K48)=0),0,ROUND(IF(G48="WDV",MIN(MAX(0,F48-S48-M48),(F48-S48)*N48*T48/$J$3),MIN(MAX(0,F48-M48-S48),(F48-M48)/K48*T48/$J$3)),0))</f>
        <v>0</v>
      </c>
      <c r="V48" s="22" t="n">
        <f aca="false">IF($F48="",0,IF(AND(I48&lt;&gt;"",I48&gt;=$F$3,I48&lt;=$H$3),S48+U48,0))</f>
        <v>0</v>
      </c>
      <c r="W48" s="22" t="n">
        <f aca="false">S48+U48-V48</f>
        <v>0</v>
      </c>
      <c r="X48" s="22" t="n">
        <f aca="false">R48-W48</f>
        <v>0</v>
      </c>
      <c r="Y48" s="22" t="n">
        <f aca="false">IF($F48="",0,IF(AND(I48&lt;&gt;"",I48&gt;=$F$3,I48&lt;=$H$3),N(J48)-(F48-S48-U48),0))</f>
        <v>0</v>
      </c>
      <c r="Z48" s="25" t="str">
        <f aca="false">IF($F48="","",IFERROR(INDEX('Useful Lives'!$D$5:$D$24,MATCH(C48,'Useful Lives'!$A$5:$A$24,0)),"⚠ Class not found"))</f>
        <v/>
      </c>
    </row>
    <row r="49" customFormat="false" ht="15" hidden="false" customHeight="true" outlineLevel="0" collapsed="false">
      <c r="A49" s="20"/>
      <c r="B49" s="20"/>
      <c r="C49" s="20"/>
      <c r="D49" s="20"/>
      <c r="E49" s="26"/>
      <c r="F49" s="27"/>
      <c r="G49" s="20"/>
      <c r="H49" s="27"/>
      <c r="I49" s="26"/>
      <c r="J49" s="27"/>
      <c r="K49" s="22" t="str">
        <f aca="false">IF($F49="","",IFERROR(INDEX('Useful Lives'!$B$5:$B$24,MATCH(C49,'Useful Lives'!$A$5:$A$24,0)),0))</f>
        <v/>
      </c>
      <c r="L49" s="24" t="str">
        <f aca="false">IF($F49="","",IFERROR(INDEX('Useful Lives'!$C$5:$C$24,MATCH(C49,'Useful Lives'!$A$5:$A$24,0)),0))</f>
        <v/>
      </c>
      <c r="M49" s="22" t="str">
        <f aca="false">IF($F49="","",F49*L49)</f>
        <v/>
      </c>
      <c r="N49" s="24" t="str">
        <f aca="false">IF($F49="","",IF(K49=0,0,IF(G49="WDV",1-MAX(L49,0.0001)^(1/K49),(1-L49)/K49)))</f>
        <v/>
      </c>
      <c r="O49" s="22" t="n">
        <f aca="false">IF($F49="",0,IF(AND(E49&lt;$F$3,OR(I49="",I49&gt;=$F$3)),F49,0))</f>
        <v>0</v>
      </c>
      <c r="P49" s="22" t="n">
        <f aca="false">IF($F49="",0,IF(AND(E49&gt;=$F$3,E49&lt;=$H$3),F49,0))</f>
        <v>0</v>
      </c>
      <c r="Q49" s="22" t="n">
        <f aca="false">IF($F49="",0,IF(AND(I49&lt;&gt;"",I49&gt;=$F$3,I49&lt;=$H$3),F49,0))</f>
        <v>0</v>
      </c>
      <c r="R49" s="22" t="n">
        <f aca="false">O49+P49-Q49</f>
        <v>0</v>
      </c>
      <c r="S49" s="22" t="n">
        <f aca="false">IF(O49&gt;0,N(H49),0)</f>
        <v>0</v>
      </c>
      <c r="T49" s="22" t="n">
        <f aca="false">IF(OR($F49="",E49=""),0,MAX(0,MIN(IF(I49="",$H$3,I49-1),$H$3)-MAX(E49,$F$3)+1))</f>
        <v>0</v>
      </c>
      <c r="U49" s="22" t="n">
        <f aca="false">IF(OR($F49="",N(K49)=0),0,ROUND(IF(G49="WDV",MIN(MAX(0,F49-S49-M49),(F49-S49)*N49*T49/$J$3),MIN(MAX(0,F49-M49-S49),(F49-M49)/K49*T49/$J$3)),0))</f>
        <v>0</v>
      </c>
      <c r="V49" s="22" t="n">
        <f aca="false">IF($F49="",0,IF(AND(I49&lt;&gt;"",I49&gt;=$F$3,I49&lt;=$H$3),S49+U49,0))</f>
        <v>0</v>
      </c>
      <c r="W49" s="22" t="n">
        <f aca="false">S49+U49-V49</f>
        <v>0</v>
      </c>
      <c r="X49" s="22" t="n">
        <f aca="false">R49-W49</f>
        <v>0</v>
      </c>
      <c r="Y49" s="22" t="n">
        <f aca="false">IF($F49="",0,IF(AND(I49&lt;&gt;"",I49&gt;=$F$3,I49&lt;=$H$3),N(J49)-(F49-S49-U49),0))</f>
        <v>0</v>
      </c>
      <c r="Z49" s="25" t="str">
        <f aca="false">IF($F49="","",IFERROR(INDEX('Useful Lives'!$D$5:$D$24,MATCH(C49,'Useful Lives'!$A$5:$A$24,0)),"⚠ Class not found"))</f>
        <v/>
      </c>
    </row>
    <row r="50" customFormat="false" ht="15" hidden="false" customHeight="true" outlineLevel="0" collapsed="false">
      <c r="A50" s="20"/>
      <c r="B50" s="20"/>
      <c r="C50" s="20"/>
      <c r="D50" s="20"/>
      <c r="E50" s="26"/>
      <c r="F50" s="27"/>
      <c r="G50" s="20"/>
      <c r="H50" s="27"/>
      <c r="I50" s="26"/>
      <c r="J50" s="27"/>
      <c r="K50" s="22" t="str">
        <f aca="false">IF($F50="","",IFERROR(INDEX('Useful Lives'!$B$5:$B$24,MATCH(C50,'Useful Lives'!$A$5:$A$24,0)),0))</f>
        <v/>
      </c>
      <c r="L50" s="24" t="str">
        <f aca="false">IF($F50="","",IFERROR(INDEX('Useful Lives'!$C$5:$C$24,MATCH(C50,'Useful Lives'!$A$5:$A$24,0)),0))</f>
        <v/>
      </c>
      <c r="M50" s="22" t="str">
        <f aca="false">IF($F50="","",F50*L50)</f>
        <v/>
      </c>
      <c r="N50" s="24" t="str">
        <f aca="false">IF($F50="","",IF(K50=0,0,IF(G50="WDV",1-MAX(L50,0.0001)^(1/K50),(1-L50)/K50)))</f>
        <v/>
      </c>
      <c r="O50" s="22" t="n">
        <f aca="false">IF($F50="",0,IF(AND(E50&lt;$F$3,OR(I50="",I50&gt;=$F$3)),F50,0))</f>
        <v>0</v>
      </c>
      <c r="P50" s="22" t="n">
        <f aca="false">IF($F50="",0,IF(AND(E50&gt;=$F$3,E50&lt;=$H$3),F50,0))</f>
        <v>0</v>
      </c>
      <c r="Q50" s="22" t="n">
        <f aca="false">IF($F50="",0,IF(AND(I50&lt;&gt;"",I50&gt;=$F$3,I50&lt;=$H$3),F50,0))</f>
        <v>0</v>
      </c>
      <c r="R50" s="22" t="n">
        <f aca="false">O50+P50-Q50</f>
        <v>0</v>
      </c>
      <c r="S50" s="22" t="n">
        <f aca="false">IF(O50&gt;0,N(H50),0)</f>
        <v>0</v>
      </c>
      <c r="T50" s="22" t="n">
        <f aca="false">IF(OR($F50="",E50=""),0,MAX(0,MIN(IF(I50="",$H$3,I50-1),$H$3)-MAX(E50,$F$3)+1))</f>
        <v>0</v>
      </c>
      <c r="U50" s="22" t="n">
        <f aca="false">IF(OR($F50="",N(K50)=0),0,ROUND(IF(G50="WDV",MIN(MAX(0,F50-S50-M50),(F50-S50)*N50*T50/$J$3),MIN(MAX(0,F50-M50-S50),(F50-M50)/K50*T50/$J$3)),0))</f>
        <v>0</v>
      </c>
      <c r="V50" s="22" t="n">
        <f aca="false">IF($F50="",0,IF(AND(I50&lt;&gt;"",I50&gt;=$F$3,I50&lt;=$H$3),S50+U50,0))</f>
        <v>0</v>
      </c>
      <c r="W50" s="22" t="n">
        <f aca="false">S50+U50-V50</f>
        <v>0</v>
      </c>
      <c r="X50" s="22" t="n">
        <f aca="false">R50-W50</f>
        <v>0</v>
      </c>
      <c r="Y50" s="22" t="n">
        <f aca="false">IF($F50="",0,IF(AND(I50&lt;&gt;"",I50&gt;=$F$3,I50&lt;=$H$3),N(J50)-(F50-S50-U50),0))</f>
        <v>0</v>
      </c>
      <c r="Z50" s="25" t="str">
        <f aca="false">IF($F50="","",IFERROR(INDEX('Useful Lives'!$D$5:$D$24,MATCH(C50,'Useful Lives'!$A$5:$A$24,0)),"⚠ Class not found"))</f>
        <v/>
      </c>
    </row>
    <row r="51" customFormat="false" ht="15" hidden="false" customHeight="true" outlineLevel="0" collapsed="false">
      <c r="A51" s="20"/>
      <c r="B51" s="20"/>
      <c r="C51" s="20"/>
      <c r="D51" s="20"/>
      <c r="E51" s="26"/>
      <c r="F51" s="27"/>
      <c r="G51" s="20"/>
      <c r="H51" s="27"/>
      <c r="I51" s="26"/>
      <c r="J51" s="27"/>
      <c r="K51" s="22" t="str">
        <f aca="false">IF($F51="","",IFERROR(INDEX('Useful Lives'!$B$5:$B$24,MATCH(C51,'Useful Lives'!$A$5:$A$24,0)),0))</f>
        <v/>
      </c>
      <c r="L51" s="24" t="str">
        <f aca="false">IF($F51="","",IFERROR(INDEX('Useful Lives'!$C$5:$C$24,MATCH(C51,'Useful Lives'!$A$5:$A$24,0)),0))</f>
        <v/>
      </c>
      <c r="M51" s="22" t="str">
        <f aca="false">IF($F51="","",F51*L51)</f>
        <v/>
      </c>
      <c r="N51" s="24" t="str">
        <f aca="false">IF($F51="","",IF(K51=0,0,IF(G51="WDV",1-MAX(L51,0.0001)^(1/K51),(1-L51)/K51)))</f>
        <v/>
      </c>
      <c r="O51" s="22" t="n">
        <f aca="false">IF($F51="",0,IF(AND(E51&lt;$F$3,OR(I51="",I51&gt;=$F$3)),F51,0))</f>
        <v>0</v>
      </c>
      <c r="P51" s="22" t="n">
        <f aca="false">IF($F51="",0,IF(AND(E51&gt;=$F$3,E51&lt;=$H$3),F51,0))</f>
        <v>0</v>
      </c>
      <c r="Q51" s="22" t="n">
        <f aca="false">IF($F51="",0,IF(AND(I51&lt;&gt;"",I51&gt;=$F$3,I51&lt;=$H$3),F51,0))</f>
        <v>0</v>
      </c>
      <c r="R51" s="22" t="n">
        <f aca="false">O51+P51-Q51</f>
        <v>0</v>
      </c>
      <c r="S51" s="22" t="n">
        <f aca="false">IF(O51&gt;0,N(H51),0)</f>
        <v>0</v>
      </c>
      <c r="T51" s="22" t="n">
        <f aca="false">IF(OR($F51="",E51=""),0,MAX(0,MIN(IF(I51="",$H$3,I51-1),$H$3)-MAX(E51,$F$3)+1))</f>
        <v>0</v>
      </c>
      <c r="U51" s="22" t="n">
        <f aca="false">IF(OR($F51="",N(K51)=0),0,ROUND(IF(G51="WDV",MIN(MAX(0,F51-S51-M51),(F51-S51)*N51*T51/$J$3),MIN(MAX(0,F51-M51-S51),(F51-M51)/K51*T51/$J$3)),0))</f>
        <v>0</v>
      </c>
      <c r="V51" s="22" t="n">
        <f aca="false">IF($F51="",0,IF(AND(I51&lt;&gt;"",I51&gt;=$F$3,I51&lt;=$H$3),S51+U51,0))</f>
        <v>0</v>
      </c>
      <c r="W51" s="22" t="n">
        <f aca="false">S51+U51-V51</f>
        <v>0</v>
      </c>
      <c r="X51" s="22" t="n">
        <f aca="false">R51-W51</f>
        <v>0</v>
      </c>
      <c r="Y51" s="22" t="n">
        <f aca="false">IF($F51="",0,IF(AND(I51&lt;&gt;"",I51&gt;=$F$3,I51&lt;=$H$3),N(J51)-(F51-S51-U51),0))</f>
        <v>0</v>
      </c>
      <c r="Z51" s="25" t="str">
        <f aca="false">IF($F51="","",IFERROR(INDEX('Useful Lives'!$D$5:$D$24,MATCH(C51,'Useful Lives'!$A$5:$A$24,0)),"⚠ Class not found"))</f>
        <v/>
      </c>
    </row>
    <row r="52" customFormat="false" ht="15" hidden="false" customHeight="true" outlineLevel="0" collapsed="false">
      <c r="A52" s="20"/>
      <c r="B52" s="20"/>
      <c r="C52" s="20"/>
      <c r="D52" s="20"/>
      <c r="E52" s="26"/>
      <c r="F52" s="27"/>
      <c r="G52" s="20"/>
      <c r="H52" s="27"/>
      <c r="I52" s="26"/>
      <c r="J52" s="27"/>
      <c r="K52" s="22" t="str">
        <f aca="false">IF($F52="","",IFERROR(INDEX('Useful Lives'!$B$5:$B$24,MATCH(C52,'Useful Lives'!$A$5:$A$24,0)),0))</f>
        <v/>
      </c>
      <c r="L52" s="24" t="str">
        <f aca="false">IF($F52="","",IFERROR(INDEX('Useful Lives'!$C$5:$C$24,MATCH(C52,'Useful Lives'!$A$5:$A$24,0)),0))</f>
        <v/>
      </c>
      <c r="M52" s="22" t="str">
        <f aca="false">IF($F52="","",F52*L52)</f>
        <v/>
      </c>
      <c r="N52" s="24" t="str">
        <f aca="false">IF($F52="","",IF(K52=0,0,IF(G52="WDV",1-MAX(L52,0.0001)^(1/K52),(1-L52)/K52)))</f>
        <v/>
      </c>
      <c r="O52" s="22" t="n">
        <f aca="false">IF($F52="",0,IF(AND(E52&lt;$F$3,OR(I52="",I52&gt;=$F$3)),F52,0))</f>
        <v>0</v>
      </c>
      <c r="P52" s="22" t="n">
        <f aca="false">IF($F52="",0,IF(AND(E52&gt;=$F$3,E52&lt;=$H$3),F52,0))</f>
        <v>0</v>
      </c>
      <c r="Q52" s="22" t="n">
        <f aca="false">IF($F52="",0,IF(AND(I52&lt;&gt;"",I52&gt;=$F$3,I52&lt;=$H$3),F52,0))</f>
        <v>0</v>
      </c>
      <c r="R52" s="22" t="n">
        <f aca="false">O52+P52-Q52</f>
        <v>0</v>
      </c>
      <c r="S52" s="22" t="n">
        <f aca="false">IF(O52&gt;0,N(H52),0)</f>
        <v>0</v>
      </c>
      <c r="T52" s="22" t="n">
        <f aca="false">IF(OR($F52="",E52=""),0,MAX(0,MIN(IF(I52="",$H$3,I52-1),$H$3)-MAX(E52,$F$3)+1))</f>
        <v>0</v>
      </c>
      <c r="U52" s="22" t="n">
        <f aca="false">IF(OR($F52="",N(K52)=0),0,ROUND(IF(G52="WDV",MIN(MAX(0,F52-S52-M52),(F52-S52)*N52*T52/$J$3),MIN(MAX(0,F52-M52-S52),(F52-M52)/K52*T52/$J$3)),0))</f>
        <v>0</v>
      </c>
      <c r="V52" s="22" t="n">
        <f aca="false">IF($F52="",0,IF(AND(I52&lt;&gt;"",I52&gt;=$F$3,I52&lt;=$H$3),S52+U52,0))</f>
        <v>0</v>
      </c>
      <c r="W52" s="22" t="n">
        <f aca="false">S52+U52-V52</f>
        <v>0</v>
      </c>
      <c r="X52" s="22" t="n">
        <f aca="false">R52-W52</f>
        <v>0</v>
      </c>
      <c r="Y52" s="22" t="n">
        <f aca="false">IF($F52="",0,IF(AND(I52&lt;&gt;"",I52&gt;=$F$3,I52&lt;=$H$3),N(J52)-(F52-S52-U52),0))</f>
        <v>0</v>
      </c>
      <c r="Z52" s="25" t="str">
        <f aca="false">IF($F52="","",IFERROR(INDEX('Useful Lives'!$D$5:$D$24,MATCH(C52,'Useful Lives'!$A$5:$A$24,0)),"⚠ Class not found"))</f>
        <v/>
      </c>
    </row>
    <row r="53" customFormat="false" ht="15" hidden="false" customHeight="true" outlineLevel="0" collapsed="false">
      <c r="A53" s="20"/>
      <c r="B53" s="20"/>
      <c r="C53" s="20"/>
      <c r="D53" s="20"/>
      <c r="E53" s="26"/>
      <c r="F53" s="27"/>
      <c r="G53" s="20"/>
      <c r="H53" s="27"/>
      <c r="I53" s="26"/>
      <c r="J53" s="27"/>
      <c r="K53" s="22" t="str">
        <f aca="false">IF($F53="","",IFERROR(INDEX('Useful Lives'!$B$5:$B$24,MATCH(C53,'Useful Lives'!$A$5:$A$24,0)),0))</f>
        <v/>
      </c>
      <c r="L53" s="24" t="str">
        <f aca="false">IF($F53="","",IFERROR(INDEX('Useful Lives'!$C$5:$C$24,MATCH(C53,'Useful Lives'!$A$5:$A$24,0)),0))</f>
        <v/>
      </c>
      <c r="M53" s="22" t="str">
        <f aca="false">IF($F53="","",F53*L53)</f>
        <v/>
      </c>
      <c r="N53" s="24" t="str">
        <f aca="false">IF($F53="","",IF(K53=0,0,IF(G53="WDV",1-MAX(L53,0.0001)^(1/K53),(1-L53)/K53)))</f>
        <v/>
      </c>
      <c r="O53" s="22" t="n">
        <f aca="false">IF($F53="",0,IF(AND(E53&lt;$F$3,OR(I53="",I53&gt;=$F$3)),F53,0))</f>
        <v>0</v>
      </c>
      <c r="P53" s="22" t="n">
        <f aca="false">IF($F53="",0,IF(AND(E53&gt;=$F$3,E53&lt;=$H$3),F53,0))</f>
        <v>0</v>
      </c>
      <c r="Q53" s="22" t="n">
        <f aca="false">IF($F53="",0,IF(AND(I53&lt;&gt;"",I53&gt;=$F$3,I53&lt;=$H$3),F53,0))</f>
        <v>0</v>
      </c>
      <c r="R53" s="22" t="n">
        <f aca="false">O53+P53-Q53</f>
        <v>0</v>
      </c>
      <c r="S53" s="22" t="n">
        <f aca="false">IF(O53&gt;0,N(H53),0)</f>
        <v>0</v>
      </c>
      <c r="T53" s="22" t="n">
        <f aca="false">IF(OR($F53="",E53=""),0,MAX(0,MIN(IF(I53="",$H$3,I53-1),$H$3)-MAX(E53,$F$3)+1))</f>
        <v>0</v>
      </c>
      <c r="U53" s="22" t="n">
        <f aca="false">IF(OR($F53="",N(K53)=0),0,ROUND(IF(G53="WDV",MIN(MAX(0,F53-S53-M53),(F53-S53)*N53*T53/$J$3),MIN(MAX(0,F53-M53-S53),(F53-M53)/K53*T53/$J$3)),0))</f>
        <v>0</v>
      </c>
      <c r="V53" s="22" t="n">
        <f aca="false">IF($F53="",0,IF(AND(I53&lt;&gt;"",I53&gt;=$F$3,I53&lt;=$H$3),S53+U53,0))</f>
        <v>0</v>
      </c>
      <c r="W53" s="22" t="n">
        <f aca="false">S53+U53-V53</f>
        <v>0</v>
      </c>
      <c r="X53" s="22" t="n">
        <f aca="false">R53-W53</f>
        <v>0</v>
      </c>
      <c r="Y53" s="22" t="n">
        <f aca="false">IF($F53="",0,IF(AND(I53&lt;&gt;"",I53&gt;=$F$3,I53&lt;=$H$3),N(J53)-(F53-S53-U53),0))</f>
        <v>0</v>
      </c>
      <c r="Z53" s="25" t="str">
        <f aca="false">IF($F53="","",IFERROR(INDEX('Useful Lives'!$D$5:$D$24,MATCH(C53,'Useful Lives'!$A$5:$A$24,0)),"⚠ Class not found"))</f>
        <v/>
      </c>
    </row>
    <row r="54" customFormat="false" ht="15" hidden="false" customHeight="true" outlineLevel="0" collapsed="false">
      <c r="A54" s="20"/>
      <c r="B54" s="20"/>
      <c r="C54" s="20"/>
      <c r="D54" s="20"/>
      <c r="E54" s="26"/>
      <c r="F54" s="27"/>
      <c r="G54" s="20"/>
      <c r="H54" s="27"/>
      <c r="I54" s="26"/>
      <c r="J54" s="27"/>
      <c r="K54" s="22" t="str">
        <f aca="false">IF($F54="","",IFERROR(INDEX('Useful Lives'!$B$5:$B$24,MATCH(C54,'Useful Lives'!$A$5:$A$24,0)),0))</f>
        <v/>
      </c>
      <c r="L54" s="24" t="str">
        <f aca="false">IF($F54="","",IFERROR(INDEX('Useful Lives'!$C$5:$C$24,MATCH(C54,'Useful Lives'!$A$5:$A$24,0)),0))</f>
        <v/>
      </c>
      <c r="M54" s="22" t="str">
        <f aca="false">IF($F54="","",F54*L54)</f>
        <v/>
      </c>
      <c r="N54" s="24" t="str">
        <f aca="false">IF($F54="","",IF(K54=0,0,IF(G54="WDV",1-MAX(L54,0.0001)^(1/K54),(1-L54)/K54)))</f>
        <v/>
      </c>
      <c r="O54" s="22" t="n">
        <f aca="false">IF($F54="",0,IF(AND(E54&lt;$F$3,OR(I54="",I54&gt;=$F$3)),F54,0))</f>
        <v>0</v>
      </c>
      <c r="P54" s="22" t="n">
        <f aca="false">IF($F54="",0,IF(AND(E54&gt;=$F$3,E54&lt;=$H$3),F54,0))</f>
        <v>0</v>
      </c>
      <c r="Q54" s="22" t="n">
        <f aca="false">IF($F54="",0,IF(AND(I54&lt;&gt;"",I54&gt;=$F$3,I54&lt;=$H$3),F54,0))</f>
        <v>0</v>
      </c>
      <c r="R54" s="22" t="n">
        <f aca="false">O54+P54-Q54</f>
        <v>0</v>
      </c>
      <c r="S54" s="22" t="n">
        <f aca="false">IF(O54&gt;0,N(H54),0)</f>
        <v>0</v>
      </c>
      <c r="T54" s="22" t="n">
        <f aca="false">IF(OR($F54="",E54=""),0,MAX(0,MIN(IF(I54="",$H$3,I54-1),$H$3)-MAX(E54,$F$3)+1))</f>
        <v>0</v>
      </c>
      <c r="U54" s="22" t="n">
        <f aca="false">IF(OR($F54="",N(K54)=0),0,ROUND(IF(G54="WDV",MIN(MAX(0,F54-S54-M54),(F54-S54)*N54*T54/$J$3),MIN(MAX(0,F54-M54-S54),(F54-M54)/K54*T54/$J$3)),0))</f>
        <v>0</v>
      </c>
      <c r="V54" s="22" t="n">
        <f aca="false">IF($F54="",0,IF(AND(I54&lt;&gt;"",I54&gt;=$F$3,I54&lt;=$H$3),S54+U54,0))</f>
        <v>0</v>
      </c>
      <c r="W54" s="22" t="n">
        <f aca="false">S54+U54-V54</f>
        <v>0</v>
      </c>
      <c r="X54" s="22" t="n">
        <f aca="false">R54-W54</f>
        <v>0</v>
      </c>
      <c r="Y54" s="22" t="n">
        <f aca="false">IF($F54="",0,IF(AND(I54&lt;&gt;"",I54&gt;=$F$3,I54&lt;=$H$3),N(J54)-(F54-S54-U54),0))</f>
        <v>0</v>
      </c>
      <c r="Z54" s="25" t="str">
        <f aca="false">IF($F54="","",IFERROR(INDEX('Useful Lives'!$D$5:$D$24,MATCH(C54,'Useful Lives'!$A$5:$A$24,0)),"⚠ Class not found"))</f>
        <v/>
      </c>
    </row>
    <row r="55" customFormat="false" ht="15" hidden="false" customHeight="true" outlineLevel="0" collapsed="false">
      <c r="A55" s="20"/>
      <c r="B55" s="20"/>
      <c r="C55" s="20"/>
      <c r="D55" s="20"/>
      <c r="E55" s="26"/>
      <c r="F55" s="27"/>
      <c r="G55" s="20"/>
      <c r="H55" s="27"/>
      <c r="I55" s="26"/>
      <c r="J55" s="27"/>
      <c r="K55" s="22" t="str">
        <f aca="false">IF($F55="","",IFERROR(INDEX('Useful Lives'!$B$5:$B$24,MATCH(C55,'Useful Lives'!$A$5:$A$24,0)),0))</f>
        <v/>
      </c>
      <c r="L55" s="24" t="str">
        <f aca="false">IF($F55="","",IFERROR(INDEX('Useful Lives'!$C$5:$C$24,MATCH(C55,'Useful Lives'!$A$5:$A$24,0)),0))</f>
        <v/>
      </c>
      <c r="M55" s="22" t="str">
        <f aca="false">IF($F55="","",F55*L55)</f>
        <v/>
      </c>
      <c r="N55" s="24" t="str">
        <f aca="false">IF($F55="","",IF(K55=0,0,IF(G55="WDV",1-MAX(L55,0.0001)^(1/K55),(1-L55)/K55)))</f>
        <v/>
      </c>
      <c r="O55" s="22" t="n">
        <f aca="false">IF($F55="",0,IF(AND(E55&lt;$F$3,OR(I55="",I55&gt;=$F$3)),F55,0))</f>
        <v>0</v>
      </c>
      <c r="P55" s="22" t="n">
        <f aca="false">IF($F55="",0,IF(AND(E55&gt;=$F$3,E55&lt;=$H$3),F55,0))</f>
        <v>0</v>
      </c>
      <c r="Q55" s="22" t="n">
        <f aca="false">IF($F55="",0,IF(AND(I55&lt;&gt;"",I55&gt;=$F$3,I55&lt;=$H$3),F55,0))</f>
        <v>0</v>
      </c>
      <c r="R55" s="22" t="n">
        <f aca="false">O55+P55-Q55</f>
        <v>0</v>
      </c>
      <c r="S55" s="22" t="n">
        <f aca="false">IF(O55&gt;0,N(H55),0)</f>
        <v>0</v>
      </c>
      <c r="T55" s="22" t="n">
        <f aca="false">IF(OR($F55="",E55=""),0,MAX(0,MIN(IF(I55="",$H$3,I55-1),$H$3)-MAX(E55,$F$3)+1))</f>
        <v>0</v>
      </c>
      <c r="U55" s="22" t="n">
        <f aca="false">IF(OR($F55="",N(K55)=0),0,ROUND(IF(G55="WDV",MIN(MAX(0,F55-S55-M55),(F55-S55)*N55*T55/$J$3),MIN(MAX(0,F55-M55-S55),(F55-M55)/K55*T55/$J$3)),0))</f>
        <v>0</v>
      </c>
      <c r="V55" s="22" t="n">
        <f aca="false">IF($F55="",0,IF(AND(I55&lt;&gt;"",I55&gt;=$F$3,I55&lt;=$H$3),S55+U55,0))</f>
        <v>0</v>
      </c>
      <c r="W55" s="22" t="n">
        <f aca="false">S55+U55-V55</f>
        <v>0</v>
      </c>
      <c r="X55" s="22" t="n">
        <f aca="false">R55-W55</f>
        <v>0</v>
      </c>
      <c r="Y55" s="22" t="n">
        <f aca="false">IF($F55="",0,IF(AND(I55&lt;&gt;"",I55&gt;=$F$3,I55&lt;=$H$3),N(J55)-(F55-S55-U55),0))</f>
        <v>0</v>
      </c>
      <c r="Z55" s="25" t="str">
        <f aca="false">IF($F55="","",IFERROR(INDEX('Useful Lives'!$D$5:$D$24,MATCH(C55,'Useful Lives'!$A$5:$A$24,0)),"⚠ Class not found"))</f>
        <v/>
      </c>
    </row>
    <row r="56" customFormat="false" ht="15" hidden="false" customHeight="true" outlineLevel="0" collapsed="false">
      <c r="A56" s="20"/>
      <c r="B56" s="20"/>
      <c r="C56" s="20"/>
      <c r="D56" s="20"/>
      <c r="E56" s="26"/>
      <c r="F56" s="27"/>
      <c r="G56" s="20"/>
      <c r="H56" s="27"/>
      <c r="I56" s="26"/>
      <c r="J56" s="27"/>
      <c r="K56" s="22" t="str">
        <f aca="false">IF($F56="","",IFERROR(INDEX('Useful Lives'!$B$5:$B$24,MATCH(C56,'Useful Lives'!$A$5:$A$24,0)),0))</f>
        <v/>
      </c>
      <c r="L56" s="24" t="str">
        <f aca="false">IF($F56="","",IFERROR(INDEX('Useful Lives'!$C$5:$C$24,MATCH(C56,'Useful Lives'!$A$5:$A$24,0)),0))</f>
        <v/>
      </c>
      <c r="M56" s="22" t="str">
        <f aca="false">IF($F56="","",F56*L56)</f>
        <v/>
      </c>
      <c r="N56" s="24" t="str">
        <f aca="false">IF($F56="","",IF(K56=0,0,IF(G56="WDV",1-MAX(L56,0.0001)^(1/K56),(1-L56)/K56)))</f>
        <v/>
      </c>
      <c r="O56" s="22" t="n">
        <f aca="false">IF($F56="",0,IF(AND(E56&lt;$F$3,OR(I56="",I56&gt;=$F$3)),F56,0))</f>
        <v>0</v>
      </c>
      <c r="P56" s="22" t="n">
        <f aca="false">IF($F56="",0,IF(AND(E56&gt;=$F$3,E56&lt;=$H$3),F56,0))</f>
        <v>0</v>
      </c>
      <c r="Q56" s="22" t="n">
        <f aca="false">IF($F56="",0,IF(AND(I56&lt;&gt;"",I56&gt;=$F$3,I56&lt;=$H$3),F56,0))</f>
        <v>0</v>
      </c>
      <c r="R56" s="22" t="n">
        <f aca="false">O56+P56-Q56</f>
        <v>0</v>
      </c>
      <c r="S56" s="22" t="n">
        <f aca="false">IF(O56&gt;0,N(H56),0)</f>
        <v>0</v>
      </c>
      <c r="T56" s="22" t="n">
        <f aca="false">IF(OR($F56="",E56=""),0,MAX(0,MIN(IF(I56="",$H$3,I56-1),$H$3)-MAX(E56,$F$3)+1))</f>
        <v>0</v>
      </c>
      <c r="U56" s="22" t="n">
        <f aca="false">IF(OR($F56="",N(K56)=0),0,ROUND(IF(G56="WDV",MIN(MAX(0,F56-S56-M56),(F56-S56)*N56*T56/$J$3),MIN(MAX(0,F56-M56-S56),(F56-M56)/K56*T56/$J$3)),0))</f>
        <v>0</v>
      </c>
      <c r="V56" s="22" t="n">
        <f aca="false">IF($F56="",0,IF(AND(I56&lt;&gt;"",I56&gt;=$F$3,I56&lt;=$H$3),S56+U56,0))</f>
        <v>0</v>
      </c>
      <c r="W56" s="22" t="n">
        <f aca="false">S56+U56-V56</f>
        <v>0</v>
      </c>
      <c r="X56" s="22" t="n">
        <f aca="false">R56-W56</f>
        <v>0</v>
      </c>
      <c r="Y56" s="22" t="n">
        <f aca="false">IF($F56="",0,IF(AND(I56&lt;&gt;"",I56&gt;=$F$3,I56&lt;=$H$3),N(J56)-(F56-S56-U56),0))</f>
        <v>0</v>
      </c>
      <c r="Z56" s="25" t="str">
        <f aca="false">IF($F56="","",IFERROR(INDEX('Useful Lives'!$D$5:$D$24,MATCH(C56,'Useful Lives'!$A$5:$A$24,0)),"⚠ Class not found"))</f>
        <v/>
      </c>
    </row>
    <row r="57" customFormat="false" ht="15" hidden="false" customHeight="true" outlineLevel="0" collapsed="false">
      <c r="A57" s="20"/>
      <c r="B57" s="20"/>
      <c r="C57" s="20"/>
      <c r="D57" s="20"/>
      <c r="E57" s="26"/>
      <c r="F57" s="27"/>
      <c r="G57" s="20"/>
      <c r="H57" s="27"/>
      <c r="I57" s="26"/>
      <c r="J57" s="27"/>
      <c r="K57" s="22" t="str">
        <f aca="false">IF($F57="","",IFERROR(INDEX('Useful Lives'!$B$5:$B$24,MATCH(C57,'Useful Lives'!$A$5:$A$24,0)),0))</f>
        <v/>
      </c>
      <c r="L57" s="24" t="str">
        <f aca="false">IF($F57="","",IFERROR(INDEX('Useful Lives'!$C$5:$C$24,MATCH(C57,'Useful Lives'!$A$5:$A$24,0)),0))</f>
        <v/>
      </c>
      <c r="M57" s="22" t="str">
        <f aca="false">IF($F57="","",F57*L57)</f>
        <v/>
      </c>
      <c r="N57" s="24" t="str">
        <f aca="false">IF($F57="","",IF(K57=0,0,IF(G57="WDV",1-MAX(L57,0.0001)^(1/K57),(1-L57)/K57)))</f>
        <v/>
      </c>
      <c r="O57" s="22" t="n">
        <f aca="false">IF($F57="",0,IF(AND(E57&lt;$F$3,OR(I57="",I57&gt;=$F$3)),F57,0))</f>
        <v>0</v>
      </c>
      <c r="P57" s="22" t="n">
        <f aca="false">IF($F57="",0,IF(AND(E57&gt;=$F$3,E57&lt;=$H$3),F57,0))</f>
        <v>0</v>
      </c>
      <c r="Q57" s="22" t="n">
        <f aca="false">IF($F57="",0,IF(AND(I57&lt;&gt;"",I57&gt;=$F$3,I57&lt;=$H$3),F57,0))</f>
        <v>0</v>
      </c>
      <c r="R57" s="22" t="n">
        <f aca="false">O57+P57-Q57</f>
        <v>0</v>
      </c>
      <c r="S57" s="22" t="n">
        <f aca="false">IF(O57&gt;0,N(H57),0)</f>
        <v>0</v>
      </c>
      <c r="T57" s="22" t="n">
        <f aca="false">IF(OR($F57="",E57=""),0,MAX(0,MIN(IF(I57="",$H$3,I57-1),$H$3)-MAX(E57,$F$3)+1))</f>
        <v>0</v>
      </c>
      <c r="U57" s="22" t="n">
        <f aca="false">IF(OR($F57="",N(K57)=0),0,ROUND(IF(G57="WDV",MIN(MAX(0,F57-S57-M57),(F57-S57)*N57*T57/$J$3),MIN(MAX(0,F57-M57-S57),(F57-M57)/K57*T57/$J$3)),0))</f>
        <v>0</v>
      </c>
      <c r="V57" s="22" t="n">
        <f aca="false">IF($F57="",0,IF(AND(I57&lt;&gt;"",I57&gt;=$F$3,I57&lt;=$H$3),S57+U57,0))</f>
        <v>0</v>
      </c>
      <c r="W57" s="22" t="n">
        <f aca="false">S57+U57-V57</f>
        <v>0</v>
      </c>
      <c r="X57" s="22" t="n">
        <f aca="false">R57-W57</f>
        <v>0</v>
      </c>
      <c r="Y57" s="22" t="n">
        <f aca="false">IF($F57="",0,IF(AND(I57&lt;&gt;"",I57&gt;=$F$3,I57&lt;=$H$3),N(J57)-(F57-S57-U57),0))</f>
        <v>0</v>
      </c>
      <c r="Z57" s="25" t="str">
        <f aca="false">IF($F57="","",IFERROR(INDEX('Useful Lives'!$D$5:$D$24,MATCH(C57,'Useful Lives'!$A$5:$A$24,0)),"⚠ Class not found"))</f>
        <v/>
      </c>
    </row>
    <row r="58" customFormat="false" ht="15" hidden="false" customHeight="true" outlineLevel="0" collapsed="false">
      <c r="A58" s="20"/>
      <c r="B58" s="20"/>
      <c r="C58" s="20"/>
      <c r="D58" s="20"/>
      <c r="E58" s="26"/>
      <c r="F58" s="27"/>
      <c r="G58" s="20"/>
      <c r="H58" s="27"/>
      <c r="I58" s="26"/>
      <c r="J58" s="27"/>
      <c r="K58" s="22" t="str">
        <f aca="false">IF($F58="","",IFERROR(INDEX('Useful Lives'!$B$5:$B$24,MATCH(C58,'Useful Lives'!$A$5:$A$24,0)),0))</f>
        <v/>
      </c>
      <c r="L58" s="24" t="str">
        <f aca="false">IF($F58="","",IFERROR(INDEX('Useful Lives'!$C$5:$C$24,MATCH(C58,'Useful Lives'!$A$5:$A$24,0)),0))</f>
        <v/>
      </c>
      <c r="M58" s="22" t="str">
        <f aca="false">IF($F58="","",F58*L58)</f>
        <v/>
      </c>
      <c r="N58" s="24" t="str">
        <f aca="false">IF($F58="","",IF(K58=0,0,IF(G58="WDV",1-MAX(L58,0.0001)^(1/K58),(1-L58)/K58)))</f>
        <v/>
      </c>
      <c r="O58" s="22" t="n">
        <f aca="false">IF($F58="",0,IF(AND(E58&lt;$F$3,OR(I58="",I58&gt;=$F$3)),F58,0))</f>
        <v>0</v>
      </c>
      <c r="P58" s="22" t="n">
        <f aca="false">IF($F58="",0,IF(AND(E58&gt;=$F$3,E58&lt;=$H$3),F58,0))</f>
        <v>0</v>
      </c>
      <c r="Q58" s="22" t="n">
        <f aca="false">IF($F58="",0,IF(AND(I58&lt;&gt;"",I58&gt;=$F$3,I58&lt;=$H$3),F58,0))</f>
        <v>0</v>
      </c>
      <c r="R58" s="22" t="n">
        <f aca="false">O58+P58-Q58</f>
        <v>0</v>
      </c>
      <c r="S58" s="22" t="n">
        <f aca="false">IF(O58&gt;0,N(H58),0)</f>
        <v>0</v>
      </c>
      <c r="T58" s="22" t="n">
        <f aca="false">IF(OR($F58="",E58=""),0,MAX(0,MIN(IF(I58="",$H$3,I58-1),$H$3)-MAX(E58,$F$3)+1))</f>
        <v>0</v>
      </c>
      <c r="U58" s="22" t="n">
        <f aca="false">IF(OR($F58="",N(K58)=0),0,ROUND(IF(G58="WDV",MIN(MAX(0,F58-S58-M58),(F58-S58)*N58*T58/$J$3),MIN(MAX(0,F58-M58-S58),(F58-M58)/K58*T58/$J$3)),0))</f>
        <v>0</v>
      </c>
      <c r="V58" s="22" t="n">
        <f aca="false">IF($F58="",0,IF(AND(I58&lt;&gt;"",I58&gt;=$F$3,I58&lt;=$H$3),S58+U58,0))</f>
        <v>0</v>
      </c>
      <c r="W58" s="22" t="n">
        <f aca="false">S58+U58-V58</f>
        <v>0</v>
      </c>
      <c r="X58" s="22" t="n">
        <f aca="false">R58-W58</f>
        <v>0</v>
      </c>
      <c r="Y58" s="22" t="n">
        <f aca="false">IF($F58="",0,IF(AND(I58&lt;&gt;"",I58&gt;=$F$3,I58&lt;=$H$3),N(J58)-(F58-S58-U58),0))</f>
        <v>0</v>
      </c>
      <c r="Z58" s="25" t="str">
        <f aca="false">IF($F58="","",IFERROR(INDEX('Useful Lives'!$D$5:$D$24,MATCH(C58,'Useful Lives'!$A$5:$A$24,0)),"⚠ Class not found"))</f>
        <v/>
      </c>
    </row>
    <row r="59" customFormat="false" ht="15" hidden="false" customHeight="true" outlineLevel="0" collapsed="false">
      <c r="A59" s="20"/>
      <c r="B59" s="20"/>
      <c r="C59" s="20"/>
      <c r="D59" s="20"/>
      <c r="E59" s="26"/>
      <c r="F59" s="27"/>
      <c r="G59" s="20"/>
      <c r="H59" s="27"/>
      <c r="I59" s="26"/>
      <c r="J59" s="27"/>
      <c r="K59" s="22" t="str">
        <f aca="false">IF($F59="","",IFERROR(INDEX('Useful Lives'!$B$5:$B$24,MATCH(C59,'Useful Lives'!$A$5:$A$24,0)),0))</f>
        <v/>
      </c>
      <c r="L59" s="24" t="str">
        <f aca="false">IF($F59="","",IFERROR(INDEX('Useful Lives'!$C$5:$C$24,MATCH(C59,'Useful Lives'!$A$5:$A$24,0)),0))</f>
        <v/>
      </c>
      <c r="M59" s="22" t="str">
        <f aca="false">IF($F59="","",F59*L59)</f>
        <v/>
      </c>
      <c r="N59" s="24" t="str">
        <f aca="false">IF($F59="","",IF(K59=0,0,IF(G59="WDV",1-MAX(L59,0.0001)^(1/K59),(1-L59)/K59)))</f>
        <v/>
      </c>
      <c r="O59" s="22" t="n">
        <f aca="false">IF($F59="",0,IF(AND(E59&lt;$F$3,OR(I59="",I59&gt;=$F$3)),F59,0))</f>
        <v>0</v>
      </c>
      <c r="P59" s="22" t="n">
        <f aca="false">IF($F59="",0,IF(AND(E59&gt;=$F$3,E59&lt;=$H$3),F59,0))</f>
        <v>0</v>
      </c>
      <c r="Q59" s="22" t="n">
        <f aca="false">IF($F59="",0,IF(AND(I59&lt;&gt;"",I59&gt;=$F$3,I59&lt;=$H$3),F59,0))</f>
        <v>0</v>
      </c>
      <c r="R59" s="22" t="n">
        <f aca="false">O59+P59-Q59</f>
        <v>0</v>
      </c>
      <c r="S59" s="22" t="n">
        <f aca="false">IF(O59&gt;0,N(H59),0)</f>
        <v>0</v>
      </c>
      <c r="T59" s="22" t="n">
        <f aca="false">IF(OR($F59="",E59=""),0,MAX(0,MIN(IF(I59="",$H$3,I59-1),$H$3)-MAX(E59,$F$3)+1))</f>
        <v>0</v>
      </c>
      <c r="U59" s="22" t="n">
        <f aca="false">IF(OR($F59="",N(K59)=0),0,ROUND(IF(G59="WDV",MIN(MAX(0,F59-S59-M59),(F59-S59)*N59*T59/$J$3),MIN(MAX(0,F59-M59-S59),(F59-M59)/K59*T59/$J$3)),0))</f>
        <v>0</v>
      </c>
      <c r="V59" s="22" t="n">
        <f aca="false">IF($F59="",0,IF(AND(I59&lt;&gt;"",I59&gt;=$F$3,I59&lt;=$H$3),S59+U59,0))</f>
        <v>0</v>
      </c>
      <c r="W59" s="22" t="n">
        <f aca="false">S59+U59-V59</f>
        <v>0</v>
      </c>
      <c r="X59" s="22" t="n">
        <f aca="false">R59-W59</f>
        <v>0</v>
      </c>
      <c r="Y59" s="22" t="n">
        <f aca="false">IF($F59="",0,IF(AND(I59&lt;&gt;"",I59&gt;=$F$3,I59&lt;=$H$3),N(J59)-(F59-S59-U59),0))</f>
        <v>0</v>
      </c>
      <c r="Z59" s="25" t="str">
        <f aca="false">IF($F59="","",IFERROR(INDEX('Useful Lives'!$D$5:$D$24,MATCH(C59,'Useful Lives'!$A$5:$A$24,0)),"⚠ Class not found"))</f>
        <v/>
      </c>
    </row>
    <row r="60" customFormat="false" ht="15" hidden="false" customHeight="true" outlineLevel="0" collapsed="false">
      <c r="A60" s="20"/>
      <c r="B60" s="20"/>
      <c r="C60" s="20"/>
      <c r="D60" s="20"/>
      <c r="E60" s="26"/>
      <c r="F60" s="27"/>
      <c r="G60" s="20"/>
      <c r="H60" s="27"/>
      <c r="I60" s="26"/>
      <c r="J60" s="27"/>
      <c r="K60" s="22" t="str">
        <f aca="false">IF($F60="","",IFERROR(INDEX('Useful Lives'!$B$5:$B$24,MATCH(C60,'Useful Lives'!$A$5:$A$24,0)),0))</f>
        <v/>
      </c>
      <c r="L60" s="24" t="str">
        <f aca="false">IF($F60="","",IFERROR(INDEX('Useful Lives'!$C$5:$C$24,MATCH(C60,'Useful Lives'!$A$5:$A$24,0)),0))</f>
        <v/>
      </c>
      <c r="M60" s="22" t="str">
        <f aca="false">IF($F60="","",F60*L60)</f>
        <v/>
      </c>
      <c r="N60" s="24" t="str">
        <f aca="false">IF($F60="","",IF(K60=0,0,IF(G60="WDV",1-MAX(L60,0.0001)^(1/K60),(1-L60)/K60)))</f>
        <v/>
      </c>
      <c r="O60" s="22" t="n">
        <f aca="false">IF($F60="",0,IF(AND(E60&lt;$F$3,OR(I60="",I60&gt;=$F$3)),F60,0))</f>
        <v>0</v>
      </c>
      <c r="P60" s="22" t="n">
        <f aca="false">IF($F60="",0,IF(AND(E60&gt;=$F$3,E60&lt;=$H$3),F60,0))</f>
        <v>0</v>
      </c>
      <c r="Q60" s="22" t="n">
        <f aca="false">IF($F60="",0,IF(AND(I60&lt;&gt;"",I60&gt;=$F$3,I60&lt;=$H$3),F60,0))</f>
        <v>0</v>
      </c>
      <c r="R60" s="22" t="n">
        <f aca="false">O60+P60-Q60</f>
        <v>0</v>
      </c>
      <c r="S60" s="22" t="n">
        <f aca="false">IF(O60&gt;0,N(H60),0)</f>
        <v>0</v>
      </c>
      <c r="T60" s="22" t="n">
        <f aca="false">IF(OR($F60="",E60=""),0,MAX(0,MIN(IF(I60="",$H$3,I60-1),$H$3)-MAX(E60,$F$3)+1))</f>
        <v>0</v>
      </c>
      <c r="U60" s="22" t="n">
        <f aca="false">IF(OR($F60="",N(K60)=0),0,ROUND(IF(G60="WDV",MIN(MAX(0,F60-S60-M60),(F60-S60)*N60*T60/$J$3),MIN(MAX(0,F60-M60-S60),(F60-M60)/K60*T60/$J$3)),0))</f>
        <v>0</v>
      </c>
      <c r="V60" s="22" t="n">
        <f aca="false">IF($F60="",0,IF(AND(I60&lt;&gt;"",I60&gt;=$F$3,I60&lt;=$H$3),S60+U60,0))</f>
        <v>0</v>
      </c>
      <c r="W60" s="22" t="n">
        <f aca="false">S60+U60-V60</f>
        <v>0</v>
      </c>
      <c r="X60" s="22" t="n">
        <f aca="false">R60-W60</f>
        <v>0</v>
      </c>
      <c r="Y60" s="22" t="n">
        <f aca="false">IF($F60="",0,IF(AND(I60&lt;&gt;"",I60&gt;=$F$3,I60&lt;=$H$3),N(J60)-(F60-S60-U60),0))</f>
        <v>0</v>
      </c>
      <c r="Z60" s="25" t="str">
        <f aca="false">IF($F60="","",IFERROR(INDEX('Useful Lives'!$D$5:$D$24,MATCH(C60,'Useful Lives'!$A$5:$A$24,0)),"⚠ Class not found"))</f>
        <v/>
      </c>
    </row>
    <row r="61" customFormat="false" ht="15" hidden="false" customHeight="true" outlineLevel="0" collapsed="false">
      <c r="A61" s="20"/>
      <c r="B61" s="20"/>
      <c r="C61" s="20"/>
      <c r="D61" s="20"/>
      <c r="E61" s="26"/>
      <c r="F61" s="27"/>
      <c r="G61" s="20"/>
      <c r="H61" s="27"/>
      <c r="I61" s="26"/>
      <c r="J61" s="27"/>
      <c r="K61" s="22" t="str">
        <f aca="false">IF($F61="","",IFERROR(INDEX('Useful Lives'!$B$5:$B$24,MATCH(C61,'Useful Lives'!$A$5:$A$24,0)),0))</f>
        <v/>
      </c>
      <c r="L61" s="24" t="str">
        <f aca="false">IF($F61="","",IFERROR(INDEX('Useful Lives'!$C$5:$C$24,MATCH(C61,'Useful Lives'!$A$5:$A$24,0)),0))</f>
        <v/>
      </c>
      <c r="M61" s="22" t="str">
        <f aca="false">IF($F61="","",F61*L61)</f>
        <v/>
      </c>
      <c r="N61" s="24" t="str">
        <f aca="false">IF($F61="","",IF(K61=0,0,IF(G61="WDV",1-MAX(L61,0.0001)^(1/K61),(1-L61)/K61)))</f>
        <v/>
      </c>
      <c r="O61" s="22" t="n">
        <f aca="false">IF($F61="",0,IF(AND(E61&lt;$F$3,OR(I61="",I61&gt;=$F$3)),F61,0))</f>
        <v>0</v>
      </c>
      <c r="P61" s="22" t="n">
        <f aca="false">IF($F61="",0,IF(AND(E61&gt;=$F$3,E61&lt;=$H$3),F61,0))</f>
        <v>0</v>
      </c>
      <c r="Q61" s="22" t="n">
        <f aca="false">IF($F61="",0,IF(AND(I61&lt;&gt;"",I61&gt;=$F$3,I61&lt;=$H$3),F61,0))</f>
        <v>0</v>
      </c>
      <c r="R61" s="22" t="n">
        <f aca="false">O61+P61-Q61</f>
        <v>0</v>
      </c>
      <c r="S61" s="22" t="n">
        <f aca="false">IF(O61&gt;0,N(H61),0)</f>
        <v>0</v>
      </c>
      <c r="T61" s="22" t="n">
        <f aca="false">IF(OR($F61="",E61=""),0,MAX(0,MIN(IF(I61="",$H$3,I61-1),$H$3)-MAX(E61,$F$3)+1))</f>
        <v>0</v>
      </c>
      <c r="U61" s="22" t="n">
        <f aca="false">IF(OR($F61="",N(K61)=0),0,ROUND(IF(G61="WDV",MIN(MAX(0,F61-S61-M61),(F61-S61)*N61*T61/$J$3),MIN(MAX(0,F61-M61-S61),(F61-M61)/K61*T61/$J$3)),0))</f>
        <v>0</v>
      </c>
      <c r="V61" s="22" t="n">
        <f aca="false">IF($F61="",0,IF(AND(I61&lt;&gt;"",I61&gt;=$F$3,I61&lt;=$H$3),S61+U61,0))</f>
        <v>0</v>
      </c>
      <c r="W61" s="22" t="n">
        <f aca="false">S61+U61-V61</f>
        <v>0</v>
      </c>
      <c r="X61" s="22" t="n">
        <f aca="false">R61-W61</f>
        <v>0</v>
      </c>
      <c r="Y61" s="22" t="n">
        <f aca="false">IF($F61="",0,IF(AND(I61&lt;&gt;"",I61&gt;=$F$3,I61&lt;=$H$3),N(J61)-(F61-S61-U61),0))</f>
        <v>0</v>
      </c>
      <c r="Z61" s="25" t="str">
        <f aca="false">IF($F61="","",IFERROR(INDEX('Useful Lives'!$D$5:$D$24,MATCH(C61,'Useful Lives'!$A$5:$A$24,0)),"⚠ Class not found"))</f>
        <v/>
      </c>
    </row>
    <row r="62" customFormat="false" ht="15" hidden="false" customHeight="true" outlineLevel="0" collapsed="false">
      <c r="A62" s="20"/>
      <c r="B62" s="20"/>
      <c r="C62" s="20"/>
      <c r="D62" s="20"/>
      <c r="E62" s="26"/>
      <c r="F62" s="27"/>
      <c r="G62" s="20"/>
      <c r="H62" s="27"/>
      <c r="I62" s="26"/>
      <c r="J62" s="27"/>
      <c r="K62" s="22" t="str">
        <f aca="false">IF($F62="","",IFERROR(INDEX('Useful Lives'!$B$5:$B$24,MATCH(C62,'Useful Lives'!$A$5:$A$24,0)),0))</f>
        <v/>
      </c>
      <c r="L62" s="24" t="str">
        <f aca="false">IF($F62="","",IFERROR(INDEX('Useful Lives'!$C$5:$C$24,MATCH(C62,'Useful Lives'!$A$5:$A$24,0)),0))</f>
        <v/>
      </c>
      <c r="M62" s="22" t="str">
        <f aca="false">IF($F62="","",F62*L62)</f>
        <v/>
      </c>
      <c r="N62" s="24" t="str">
        <f aca="false">IF($F62="","",IF(K62=0,0,IF(G62="WDV",1-MAX(L62,0.0001)^(1/K62),(1-L62)/K62)))</f>
        <v/>
      </c>
      <c r="O62" s="22" t="n">
        <f aca="false">IF($F62="",0,IF(AND(E62&lt;$F$3,OR(I62="",I62&gt;=$F$3)),F62,0))</f>
        <v>0</v>
      </c>
      <c r="P62" s="22" t="n">
        <f aca="false">IF($F62="",0,IF(AND(E62&gt;=$F$3,E62&lt;=$H$3),F62,0))</f>
        <v>0</v>
      </c>
      <c r="Q62" s="22" t="n">
        <f aca="false">IF($F62="",0,IF(AND(I62&lt;&gt;"",I62&gt;=$F$3,I62&lt;=$H$3),F62,0))</f>
        <v>0</v>
      </c>
      <c r="R62" s="22" t="n">
        <f aca="false">O62+P62-Q62</f>
        <v>0</v>
      </c>
      <c r="S62" s="22" t="n">
        <f aca="false">IF(O62&gt;0,N(H62),0)</f>
        <v>0</v>
      </c>
      <c r="T62" s="22" t="n">
        <f aca="false">IF(OR($F62="",E62=""),0,MAX(0,MIN(IF(I62="",$H$3,I62-1),$H$3)-MAX(E62,$F$3)+1))</f>
        <v>0</v>
      </c>
      <c r="U62" s="22" t="n">
        <f aca="false">IF(OR($F62="",N(K62)=0),0,ROUND(IF(G62="WDV",MIN(MAX(0,F62-S62-M62),(F62-S62)*N62*T62/$J$3),MIN(MAX(0,F62-M62-S62),(F62-M62)/K62*T62/$J$3)),0))</f>
        <v>0</v>
      </c>
      <c r="V62" s="22" t="n">
        <f aca="false">IF($F62="",0,IF(AND(I62&lt;&gt;"",I62&gt;=$F$3,I62&lt;=$H$3),S62+U62,0))</f>
        <v>0</v>
      </c>
      <c r="W62" s="22" t="n">
        <f aca="false">S62+U62-V62</f>
        <v>0</v>
      </c>
      <c r="X62" s="22" t="n">
        <f aca="false">R62-W62</f>
        <v>0</v>
      </c>
      <c r="Y62" s="22" t="n">
        <f aca="false">IF($F62="",0,IF(AND(I62&lt;&gt;"",I62&gt;=$F$3,I62&lt;=$H$3),N(J62)-(F62-S62-U62),0))</f>
        <v>0</v>
      </c>
      <c r="Z62" s="25" t="str">
        <f aca="false">IF($F62="","",IFERROR(INDEX('Useful Lives'!$D$5:$D$24,MATCH(C62,'Useful Lives'!$A$5:$A$24,0)),"⚠ Class not found"))</f>
        <v/>
      </c>
    </row>
    <row r="63" customFormat="false" ht="15" hidden="false" customHeight="true" outlineLevel="0" collapsed="false">
      <c r="A63" s="20"/>
      <c r="B63" s="20"/>
      <c r="C63" s="20"/>
      <c r="D63" s="20"/>
      <c r="E63" s="26"/>
      <c r="F63" s="27"/>
      <c r="G63" s="20"/>
      <c r="H63" s="27"/>
      <c r="I63" s="26"/>
      <c r="J63" s="27"/>
      <c r="K63" s="22" t="str">
        <f aca="false">IF($F63="","",IFERROR(INDEX('Useful Lives'!$B$5:$B$24,MATCH(C63,'Useful Lives'!$A$5:$A$24,0)),0))</f>
        <v/>
      </c>
      <c r="L63" s="24" t="str">
        <f aca="false">IF($F63="","",IFERROR(INDEX('Useful Lives'!$C$5:$C$24,MATCH(C63,'Useful Lives'!$A$5:$A$24,0)),0))</f>
        <v/>
      </c>
      <c r="M63" s="22" t="str">
        <f aca="false">IF($F63="","",F63*L63)</f>
        <v/>
      </c>
      <c r="N63" s="24" t="str">
        <f aca="false">IF($F63="","",IF(K63=0,0,IF(G63="WDV",1-MAX(L63,0.0001)^(1/K63),(1-L63)/K63)))</f>
        <v/>
      </c>
      <c r="O63" s="22" t="n">
        <f aca="false">IF($F63="",0,IF(AND(E63&lt;$F$3,OR(I63="",I63&gt;=$F$3)),F63,0))</f>
        <v>0</v>
      </c>
      <c r="P63" s="22" t="n">
        <f aca="false">IF($F63="",0,IF(AND(E63&gt;=$F$3,E63&lt;=$H$3),F63,0))</f>
        <v>0</v>
      </c>
      <c r="Q63" s="22" t="n">
        <f aca="false">IF($F63="",0,IF(AND(I63&lt;&gt;"",I63&gt;=$F$3,I63&lt;=$H$3),F63,0))</f>
        <v>0</v>
      </c>
      <c r="R63" s="22" t="n">
        <f aca="false">O63+P63-Q63</f>
        <v>0</v>
      </c>
      <c r="S63" s="22" t="n">
        <f aca="false">IF(O63&gt;0,N(H63),0)</f>
        <v>0</v>
      </c>
      <c r="T63" s="22" t="n">
        <f aca="false">IF(OR($F63="",E63=""),0,MAX(0,MIN(IF(I63="",$H$3,I63-1),$H$3)-MAX(E63,$F$3)+1))</f>
        <v>0</v>
      </c>
      <c r="U63" s="22" t="n">
        <f aca="false">IF(OR($F63="",N(K63)=0),0,ROUND(IF(G63="WDV",MIN(MAX(0,F63-S63-M63),(F63-S63)*N63*T63/$J$3),MIN(MAX(0,F63-M63-S63),(F63-M63)/K63*T63/$J$3)),0))</f>
        <v>0</v>
      </c>
      <c r="V63" s="22" t="n">
        <f aca="false">IF($F63="",0,IF(AND(I63&lt;&gt;"",I63&gt;=$F$3,I63&lt;=$H$3),S63+U63,0))</f>
        <v>0</v>
      </c>
      <c r="W63" s="22" t="n">
        <f aca="false">S63+U63-V63</f>
        <v>0</v>
      </c>
      <c r="X63" s="22" t="n">
        <f aca="false">R63-W63</f>
        <v>0</v>
      </c>
      <c r="Y63" s="22" t="n">
        <f aca="false">IF($F63="",0,IF(AND(I63&lt;&gt;"",I63&gt;=$F$3,I63&lt;=$H$3),N(J63)-(F63-S63-U63),0))</f>
        <v>0</v>
      </c>
      <c r="Z63" s="25" t="str">
        <f aca="false">IF($F63="","",IFERROR(INDEX('Useful Lives'!$D$5:$D$24,MATCH(C63,'Useful Lives'!$A$5:$A$24,0)),"⚠ Class not found"))</f>
        <v/>
      </c>
    </row>
    <row r="64" customFormat="false" ht="15" hidden="false" customHeight="true" outlineLevel="0" collapsed="false">
      <c r="A64" s="20"/>
      <c r="B64" s="20"/>
      <c r="C64" s="20"/>
      <c r="D64" s="20"/>
      <c r="E64" s="26"/>
      <c r="F64" s="27"/>
      <c r="G64" s="20"/>
      <c r="H64" s="27"/>
      <c r="I64" s="26"/>
      <c r="J64" s="27"/>
      <c r="K64" s="22" t="str">
        <f aca="false">IF($F64="","",IFERROR(INDEX('Useful Lives'!$B$5:$B$24,MATCH(C64,'Useful Lives'!$A$5:$A$24,0)),0))</f>
        <v/>
      </c>
      <c r="L64" s="24" t="str">
        <f aca="false">IF($F64="","",IFERROR(INDEX('Useful Lives'!$C$5:$C$24,MATCH(C64,'Useful Lives'!$A$5:$A$24,0)),0))</f>
        <v/>
      </c>
      <c r="M64" s="22" t="str">
        <f aca="false">IF($F64="","",F64*L64)</f>
        <v/>
      </c>
      <c r="N64" s="24" t="str">
        <f aca="false">IF($F64="","",IF(K64=0,0,IF(G64="WDV",1-MAX(L64,0.0001)^(1/K64),(1-L64)/K64)))</f>
        <v/>
      </c>
      <c r="O64" s="22" t="n">
        <f aca="false">IF($F64="",0,IF(AND(E64&lt;$F$3,OR(I64="",I64&gt;=$F$3)),F64,0))</f>
        <v>0</v>
      </c>
      <c r="P64" s="22" t="n">
        <f aca="false">IF($F64="",0,IF(AND(E64&gt;=$F$3,E64&lt;=$H$3),F64,0))</f>
        <v>0</v>
      </c>
      <c r="Q64" s="22" t="n">
        <f aca="false">IF($F64="",0,IF(AND(I64&lt;&gt;"",I64&gt;=$F$3,I64&lt;=$H$3),F64,0))</f>
        <v>0</v>
      </c>
      <c r="R64" s="22" t="n">
        <f aca="false">O64+P64-Q64</f>
        <v>0</v>
      </c>
      <c r="S64" s="22" t="n">
        <f aca="false">IF(O64&gt;0,N(H64),0)</f>
        <v>0</v>
      </c>
      <c r="T64" s="22" t="n">
        <f aca="false">IF(OR($F64="",E64=""),0,MAX(0,MIN(IF(I64="",$H$3,I64-1),$H$3)-MAX(E64,$F$3)+1))</f>
        <v>0</v>
      </c>
      <c r="U64" s="22" t="n">
        <f aca="false">IF(OR($F64="",N(K64)=0),0,ROUND(IF(G64="WDV",MIN(MAX(0,F64-S64-M64),(F64-S64)*N64*T64/$J$3),MIN(MAX(0,F64-M64-S64),(F64-M64)/K64*T64/$J$3)),0))</f>
        <v>0</v>
      </c>
      <c r="V64" s="22" t="n">
        <f aca="false">IF($F64="",0,IF(AND(I64&lt;&gt;"",I64&gt;=$F$3,I64&lt;=$H$3),S64+U64,0))</f>
        <v>0</v>
      </c>
      <c r="W64" s="22" t="n">
        <f aca="false">S64+U64-V64</f>
        <v>0</v>
      </c>
      <c r="X64" s="22" t="n">
        <f aca="false">R64-W64</f>
        <v>0</v>
      </c>
      <c r="Y64" s="22" t="n">
        <f aca="false">IF($F64="",0,IF(AND(I64&lt;&gt;"",I64&gt;=$F$3,I64&lt;=$H$3),N(J64)-(F64-S64-U64),0))</f>
        <v>0</v>
      </c>
      <c r="Z64" s="25" t="str">
        <f aca="false">IF($F64="","",IFERROR(INDEX('Useful Lives'!$D$5:$D$24,MATCH(C64,'Useful Lives'!$A$5:$A$24,0)),"⚠ Class not found"))</f>
        <v/>
      </c>
    </row>
    <row r="65" customFormat="false" ht="15" hidden="false" customHeight="true" outlineLevel="0" collapsed="false">
      <c r="A65" s="20"/>
      <c r="B65" s="20"/>
      <c r="C65" s="20"/>
      <c r="D65" s="20"/>
      <c r="E65" s="26"/>
      <c r="F65" s="27"/>
      <c r="G65" s="20"/>
      <c r="H65" s="27"/>
      <c r="I65" s="26"/>
      <c r="J65" s="27"/>
      <c r="K65" s="22" t="str">
        <f aca="false">IF($F65="","",IFERROR(INDEX('Useful Lives'!$B$5:$B$24,MATCH(C65,'Useful Lives'!$A$5:$A$24,0)),0))</f>
        <v/>
      </c>
      <c r="L65" s="24" t="str">
        <f aca="false">IF($F65="","",IFERROR(INDEX('Useful Lives'!$C$5:$C$24,MATCH(C65,'Useful Lives'!$A$5:$A$24,0)),0))</f>
        <v/>
      </c>
      <c r="M65" s="22" t="str">
        <f aca="false">IF($F65="","",F65*L65)</f>
        <v/>
      </c>
      <c r="N65" s="24" t="str">
        <f aca="false">IF($F65="","",IF(K65=0,0,IF(G65="WDV",1-MAX(L65,0.0001)^(1/K65),(1-L65)/K65)))</f>
        <v/>
      </c>
      <c r="O65" s="22" t="n">
        <f aca="false">IF($F65="",0,IF(AND(E65&lt;$F$3,OR(I65="",I65&gt;=$F$3)),F65,0))</f>
        <v>0</v>
      </c>
      <c r="P65" s="22" t="n">
        <f aca="false">IF($F65="",0,IF(AND(E65&gt;=$F$3,E65&lt;=$H$3),F65,0))</f>
        <v>0</v>
      </c>
      <c r="Q65" s="22" t="n">
        <f aca="false">IF($F65="",0,IF(AND(I65&lt;&gt;"",I65&gt;=$F$3,I65&lt;=$H$3),F65,0))</f>
        <v>0</v>
      </c>
      <c r="R65" s="22" t="n">
        <f aca="false">O65+P65-Q65</f>
        <v>0</v>
      </c>
      <c r="S65" s="22" t="n">
        <f aca="false">IF(O65&gt;0,N(H65),0)</f>
        <v>0</v>
      </c>
      <c r="T65" s="22" t="n">
        <f aca="false">IF(OR($F65="",E65=""),0,MAX(0,MIN(IF(I65="",$H$3,I65-1),$H$3)-MAX(E65,$F$3)+1))</f>
        <v>0</v>
      </c>
      <c r="U65" s="22" t="n">
        <f aca="false">IF(OR($F65="",N(K65)=0),0,ROUND(IF(G65="WDV",MIN(MAX(0,F65-S65-M65),(F65-S65)*N65*T65/$J$3),MIN(MAX(0,F65-M65-S65),(F65-M65)/K65*T65/$J$3)),0))</f>
        <v>0</v>
      </c>
      <c r="V65" s="22" t="n">
        <f aca="false">IF($F65="",0,IF(AND(I65&lt;&gt;"",I65&gt;=$F$3,I65&lt;=$H$3),S65+U65,0))</f>
        <v>0</v>
      </c>
      <c r="W65" s="22" t="n">
        <f aca="false">S65+U65-V65</f>
        <v>0</v>
      </c>
      <c r="X65" s="22" t="n">
        <f aca="false">R65-W65</f>
        <v>0</v>
      </c>
      <c r="Y65" s="22" t="n">
        <f aca="false">IF($F65="",0,IF(AND(I65&lt;&gt;"",I65&gt;=$F$3,I65&lt;=$H$3),N(J65)-(F65-S65-U65),0))</f>
        <v>0</v>
      </c>
      <c r="Z65" s="25" t="str">
        <f aca="false">IF($F65="","",IFERROR(INDEX('Useful Lives'!$D$5:$D$24,MATCH(C65,'Useful Lives'!$A$5:$A$24,0)),"⚠ Class not found"))</f>
        <v/>
      </c>
    </row>
    <row r="66" customFormat="false" ht="15" hidden="false" customHeight="true" outlineLevel="0" collapsed="false">
      <c r="A66" s="20"/>
      <c r="B66" s="20"/>
      <c r="C66" s="20"/>
      <c r="D66" s="20"/>
      <c r="E66" s="26"/>
      <c r="F66" s="27"/>
      <c r="G66" s="20"/>
      <c r="H66" s="27"/>
      <c r="I66" s="26"/>
      <c r="J66" s="27"/>
      <c r="K66" s="22" t="str">
        <f aca="false">IF($F66="","",IFERROR(INDEX('Useful Lives'!$B$5:$B$24,MATCH(C66,'Useful Lives'!$A$5:$A$24,0)),0))</f>
        <v/>
      </c>
      <c r="L66" s="24" t="str">
        <f aca="false">IF($F66="","",IFERROR(INDEX('Useful Lives'!$C$5:$C$24,MATCH(C66,'Useful Lives'!$A$5:$A$24,0)),0))</f>
        <v/>
      </c>
      <c r="M66" s="22" t="str">
        <f aca="false">IF($F66="","",F66*L66)</f>
        <v/>
      </c>
      <c r="N66" s="24" t="str">
        <f aca="false">IF($F66="","",IF(K66=0,0,IF(G66="WDV",1-MAX(L66,0.0001)^(1/K66),(1-L66)/K66)))</f>
        <v/>
      </c>
      <c r="O66" s="22" t="n">
        <f aca="false">IF($F66="",0,IF(AND(E66&lt;$F$3,OR(I66="",I66&gt;=$F$3)),F66,0))</f>
        <v>0</v>
      </c>
      <c r="P66" s="22" t="n">
        <f aca="false">IF($F66="",0,IF(AND(E66&gt;=$F$3,E66&lt;=$H$3),F66,0))</f>
        <v>0</v>
      </c>
      <c r="Q66" s="22" t="n">
        <f aca="false">IF($F66="",0,IF(AND(I66&lt;&gt;"",I66&gt;=$F$3,I66&lt;=$H$3),F66,0))</f>
        <v>0</v>
      </c>
      <c r="R66" s="22" t="n">
        <f aca="false">O66+P66-Q66</f>
        <v>0</v>
      </c>
      <c r="S66" s="22" t="n">
        <f aca="false">IF(O66&gt;0,N(H66),0)</f>
        <v>0</v>
      </c>
      <c r="T66" s="22" t="n">
        <f aca="false">IF(OR($F66="",E66=""),0,MAX(0,MIN(IF(I66="",$H$3,I66-1),$H$3)-MAX(E66,$F$3)+1))</f>
        <v>0</v>
      </c>
      <c r="U66" s="22" t="n">
        <f aca="false">IF(OR($F66="",N(K66)=0),0,ROUND(IF(G66="WDV",MIN(MAX(0,F66-S66-M66),(F66-S66)*N66*T66/$J$3),MIN(MAX(0,F66-M66-S66),(F66-M66)/K66*T66/$J$3)),0))</f>
        <v>0</v>
      </c>
      <c r="V66" s="22" t="n">
        <f aca="false">IF($F66="",0,IF(AND(I66&lt;&gt;"",I66&gt;=$F$3,I66&lt;=$H$3),S66+U66,0))</f>
        <v>0</v>
      </c>
      <c r="W66" s="22" t="n">
        <f aca="false">S66+U66-V66</f>
        <v>0</v>
      </c>
      <c r="X66" s="22" t="n">
        <f aca="false">R66-W66</f>
        <v>0</v>
      </c>
      <c r="Y66" s="22" t="n">
        <f aca="false">IF($F66="",0,IF(AND(I66&lt;&gt;"",I66&gt;=$F$3,I66&lt;=$H$3),N(J66)-(F66-S66-U66),0))</f>
        <v>0</v>
      </c>
      <c r="Z66" s="25" t="str">
        <f aca="false">IF($F66="","",IFERROR(INDEX('Useful Lives'!$D$5:$D$24,MATCH(C66,'Useful Lives'!$A$5:$A$24,0)),"⚠ Class not found"))</f>
        <v/>
      </c>
    </row>
    <row r="67" customFormat="false" ht="15" hidden="false" customHeight="true" outlineLevel="0" collapsed="false">
      <c r="A67" s="20"/>
      <c r="B67" s="20"/>
      <c r="C67" s="20"/>
      <c r="D67" s="20"/>
      <c r="E67" s="26"/>
      <c r="F67" s="27"/>
      <c r="G67" s="20"/>
      <c r="H67" s="27"/>
      <c r="I67" s="26"/>
      <c r="J67" s="27"/>
      <c r="K67" s="22" t="str">
        <f aca="false">IF($F67="","",IFERROR(INDEX('Useful Lives'!$B$5:$B$24,MATCH(C67,'Useful Lives'!$A$5:$A$24,0)),0))</f>
        <v/>
      </c>
      <c r="L67" s="24" t="str">
        <f aca="false">IF($F67="","",IFERROR(INDEX('Useful Lives'!$C$5:$C$24,MATCH(C67,'Useful Lives'!$A$5:$A$24,0)),0))</f>
        <v/>
      </c>
      <c r="M67" s="22" t="str">
        <f aca="false">IF($F67="","",F67*L67)</f>
        <v/>
      </c>
      <c r="N67" s="24" t="str">
        <f aca="false">IF($F67="","",IF(K67=0,0,IF(G67="WDV",1-MAX(L67,0.0001)^(1/K67),(1-L67)/K67)))</f>
        <v/>
      </c>
      <c r="O67" s="22" t="n">
        <f aca="false">IF($F67="",0,IF(AND(E67&lt;$F$3,OR(I67="",I67&gt;=$F$3)),F67,0))</f>
        <v>0</v>
      </c>
      <c r="P67" s="22" t="n">
        <f aca="false">IF($F67="",0,IF(AND(E67&gt;=$F$3,E67&lt;=$H$3),F67,0))</f>
        <v>0</v>
      </c>
      <c r="Q67" s="22" t="n">
        <f aca="false">IF($F67="",0,IF(AND(I67&lt;&gt;"",I67&gt;=$F$3,I67&lt;=$H$3),F67,0))</f>
        <v>0</v>
      </c>
      <c r="R67" s="22" t="n">
        <f aca="false">O67+P67-Q67</f>
        <v>0</v>
      </c>
      <c r="S67" s="22" t="n">
        <f aca="false">IF(O67&gt;0,N(H67),0)</f>
        <v>0</v>
      </c>
      <c r="T67" s="22" t="n">
        <f aca="false">IF(OR($F67="",E67=""),0,MAX(0,MIN(IF(I67="",$H$3,I67-1),$H$3)-MAX(E67,$F$3)+1))</f>
        <v>0</v>
      </c>
      <c r="U67" s="22" t="n">
        <f aca="false">IF(OR($F67="",N(K67)=0),0,ROUND(IF(G67="WDV",MIN(MAX(0,F67-S67-M67),(F67-S67)*N67*T67/$J$3),MIN(MAX(0,F67-M67-S67),(F67-M67)/K67*T67/$J$3)),0))</f>
        <v>0</v>
      </c>
      <c r="V67" s="22" t="n">
        <f aca="false">IF($F67="",0,IF(AND(I67&lt;&gt;"",I67&gt;=$F$3,I67&lt;=$H$3),S67+U67,0))</f>
        <v>0</v>
      </c>
      <c r="W67" s="22" t="n">
        <f aca="false">S67+U67-V67</f>
        <v>0</v>
      </c>
      <c r="X67" s="22" t="n">
        <f aca="false">R67-W67</f>
        <v>0</v>
      </c>
      <c r="Y67" s="22" t="n">
        <f aca="false">IF($F67="",0,IF(AND(I67&lt;&gt;"",I67&gt;=$F$3,I67&lt;=$H$3),N(J67)-(F67-S67-U67),0))</f>
        <v>0</v>
      </c>
      <c r="Z67" s="25" t="str">
        <f aca="false">IF($F67="","",IFERROR(INDEX('Useful Lives'!$D$5:$D$24,MATCH(C67,'Useful Lives'!$A$5:$A$24,0)),"⚠ Class not found"))</f>
        <v/>
      </c>
    </row>
    <row r="68" customFormat="false" ht="15" hidden="false" customHeight="true" outlineLevel="0" collapsed="false">
      <c r="A68" s="20"/>
      <c r="B68" s="20"/>
      <c r="C68" s="20"/>
      <c r="D68" s="20"/>
      <c r="E68" s="26"/>
      <c r="F68" s="27"/>
      <c r="G68" s="20"/>
      <c r="H68" s="27"/>
      <c r="I68" s="26"/>
      <c r="J68" s="27"/>
      <c r="K68" s="22" t="str">
        <f aca="false">IF($F68="","",IFERROR(INDEX('Useful Lives'!$B$5:$B$24,MATCH(C68,'Useful Lives'!$A$5:$A$24,0)),0))</f>
        <v/>
      </c>
      <c r="L68" s="24" t="str">
        <f aca="false">IF($F68="","",IFERROR(INDEX('Useful Lives'!$C$5:$C$24,MATCH(C68,'Useful Lives'!$A$5:$A$24,0)),0))</f>
        <v/>
      </c>
      <c r="M68" s="22" t="str">
        <f aca="false">IF($F68="","",F68*L68)</f>
        <v/>
      </c>
      <c r="N68" s="24" t="str">
        <f aca="false">IF($F68="","",IF(K68=0,0,IF(G68="WDV",1-MAX(L68,0.0001)^(1/K68),(1-L68)/K68)))</f>
        <v/>
      </c>
      <c r="O68" s="22" t="n">
        <f aca="false">IF($F68="",0,IF(AND(E68&lt;$F$3,OR(I68="",I68&gt;=$F$3)),F68,0))</f>
        <v>0</v>
      </c>
      <c r="P68" s="22" t="n">
        <f aca="false">IF($F68="",0,IF(AND(E68&gt;=$F$3,E68&lt;=$H$3),F68,0))</f>
        <v>0</v>
      </c>
      <c r="Q68" s="22" t="n">
        <f aca="false">IF($F68="",0,IF(AND(I68&lt;&gt;"",I68&gt;=$F$3,I68&lt;=$H$3),F68,0))</f>
        <v>0</v>
      </c>
      <c r="R68" s="22" t="n">
        <f aca="false">O68+P68-Q68</f>
        <v>0</v>
      </c>
      <c r="S68" s="22" t="n">
        <f aca="false">IF(O68&gt;0,N(H68),0)</f>
        <v>0</v>
      </c>
      <c r="T68" s="22" t="n">
        <f aca="false">IF(OR($F68="",E68=""),0,MAX(0,MIN(IF(I68="",$H$3,I68-1),$H$3)-MAX(E68,$F$3)+1))</f>
        <v>0</v>
      </c>
      <c r="U68" s="22" t="n">
        <f aca="false">IF(OR($F68="",N(K68)=0),0,ROUND(IF(G68="WDV",MIN(MAX(0,F68-S68-M68),(F68-S68)*N68*T68/$J$3),MIN(MAX(0,F68-M68-S68),(F68-M68)/K68*T68/$J$3)),0))</f>
        <v>0</v>
      </c>
      <c r="V68" s="22" t="n">
        <f aca="false">IF($F68="",0,IF(AND(I68&lt;&gt;"",I68&gt;=$F$3,I68&lt;=$H$3),S68+U68,0))</f>
        <v>0</v>
      </c>
      <c r="W68" s="22" t="n">
        <f aca="false">S68+U68-V68</f>
        <v>0</v>
      </c>
      <c r="X68" s="22" t="n">
        <f aca="false">R68-W68</f>
        <v>0</v>
      </c>
      <c r="Y68" s="22" t="n">
        <f aca="false">IF($F68="",0,IF(AND(I68&lt;&gt;"",I68&gt;=$F$3,I68&lt;=$H$3),N(J68)-(F68-S68-U68),0))</f>
        <v>0</v>
      </c>
      <c r="Z68" s="25" t="str">
        <f aca="false">IF($F68="","",IFERROR(INDEX('Useful Lives'!$D$5:$D$24,MATCH(C68,'Useful Lives'!$A$5:$A$24,0)),"⚠ Class not found"))</f>
        <v/>
      </c>
    </row>
    <row r="69" customFormat="false" ht="15" hidden="false" customHeight="true" outlineLevel="0" collapsed="false">
      <c r="A69" s="20"/>
      <c r="B69" s="20"/>
      <c r="C69" s="20"/>
      <c r="D69" s="20"/>
      <c r="E69" s="26"/>
      <c r="F69" s="27"/>
      <c r="G69" s="20"/>
      <c r="H69" s="27"/>
      <c r="I69" s="26"/>
      <c r="J69" s="27"/>
      <c r="K69" s="22" t="str">
        <f aca="false">IF($F69="","",IFERROR(INDEX('Useful Lives'!$B$5:$B$24,MATCH(C69,'Useful Lives'!$A$5:$A$24,0)),0))</f>
        <v/>
      </c>
      <c r="L69" s="24" t="str">
        <f aca="false">IF($F69="","",IFERROR(INDEX('Useful Lives'!$C$5:$C$24,MATCH(C69,'Useful Lives'!$A$5:$A$24,0)),0))</f>
        <v/>
      </c>
      <c r="M69" s="22" t="str">
        <f aca="false">IF($F69="","",F69*L69)</f>
        <v/>
      </c>
      <c r="N69" s="24" t="str">
        <f aca="false">IF($F69="","",IF(K69=0,0,IF(G69="WDV",1-MAX(L69,0.0001)^(1/K69),(1-L69)/K69)))</f>
        <v/>
      </c>
      <c r="O69" s="22" t="n">
        <f aca="false">IF($F69="",0,IF(AND(E69&lt;$F$3,OR(I69="",I69&gt;=$F$3)),F69,0))</f>
        <v>0</v>
      </c>
      <c r="P69" s="22" t="n">
        <f aca="false">IF($F69="",0,IF(AND(E69&gt;=$F$3,E69&lt;=$H$3),F69,0))</f>
        <v>0</v>
      </c>
      <c r="Q69" s="22" t="n">
        <f aca="false">IF($F69="",0,IF(AND(I69&lt;&gt;"",I69&gt;=$F$3,I69&lt;=$H$3),F69,0))</f>
        <v>0</v>
      </c>
      <c r="R69" s="22" t="n">
        <f aca="false">O69+P69-Q69</f>
        <v>0</v>
      </c>
      <c r="S69" s="22" t="n">
        <f aca="false">IF(O69&gt;0,N(H69),0)</f>
        <v>0</v>
      </c>
      <c r="T69" s="22" t="n">
        <f aca="false">IF(OR($F69="",E69=""),0,MAX(0,MIN(IF(I69="",$H$3,I69-1),$H$3)-MAX(E69,$F$3)+1))</f>
        <v>0</v>
      </c>
      <c r="U69" s="22" t="n">
        <f aca="false">IF(OR($F69="",N(K69)=0),0,ROUND(IF(G69="WDV",MIN(MAX(0,F69-S69-M69),(F69-S69)*N69*T69/$J$3),MIN(MAX(0,F69-M69-S69),(F69-M69)/K69*T69/$J$3)),0))</f>
        <v>0</v>
      </c>
      <c r="V69" s="22" t="n">
        <f aca="false">IF($F69="",0,IF(AND(I69&lt;&gt;"",I69&gt;=$F$3,I69&lt;=$H$3),S69+U69,0))</f>
        <v>0</v>
      </c>
      <c r="W69" s="22" t="n">
        <f aca="false">S69+U69-V69</f>
        <v>0</v>
      </c>
      <c r="X69" s="22" t="n">
        <f aca="false">R69-W69</f>
        <v>0</v>
      </c>
      <c r="Y69" s="22" t="n">
        <f aca="false">IF($F69="",0,IF(AND(I69&lt;&gt;"",I69&gt;=$F$3,I69&lt;=$H$3),N(J69)-(F69-S69-U69),0))</f>
        <v>0</v>
      </c>
      <c r="Z69" s="25" t="str">
        <f aca="false">IF($F69="","",IFERROR(INDEX('Useful Lives'!$D$5:$D$24,MATCH(C69,'Useful Lives'!$A$5:$A$24,0)),"⚠ Class not found"))</f>
        <v/>
      </c>
    </row>
    <row r="70" customFormat="false" ht="15" hidden="false" customHeight="true" outlineLevel="0" collapsed="false">
      <c r="A70" s="20"/>
      <c r="B70" s="20"/>
      <c r="C70" s="20"/>
      <c r="D70" s="20"/>
      <c r="E70" s="26"/>
      <c r="F70" s="27"/>
      <c r="G70" s="20"/>
      <c r="H70" s="27"/>
      <c r="I70" s="26"/>
      <c r="J70" s="27"/>
      <c r="K70" s="22" t="str">
        <f aca="false">IF($F70="","",IFERROR(INDEX('Useful Lives'!$B$5:$B$24,MATCH(C70,'Useful Lives'!$A$5:$A$24,0)),0))</f>
        <v/>
      </c>
      <c r="L70" s="24" t="str">
        <f aca="false">IF($F70="","",IFERROR(INDEX('Useful Lives'!$C$5:$C$24,MATCH(C70,'Useful Lives'!$A$5:$A$24,0)),0))</f>
        <v/>
      </c>
      <c r="M70" s="22" t="str">
        <f aca="false">IF($F70="","",F70*L70)</f>
        <v/>
      </c>
      <c r="N70" s="24" t="str">
        <f aca="false">IF($F70="","",IF(K70=0,0,IF(G70="WDV",1-MAX(L70,0.0001)^(1/K70),(1-L70)/K70)))</f>
        <v/>
      </c>
      <c r="O70" s="22" t="n">
        <f aca="false">IF($F70="",0,IF(AND(E70&lt;$F$3,OR(I70="",I70&gt;=$F$3)),F70,0))</f>
        <v>0</v>
      </c>
      <c r="P70" s="22" t="n">
        <f aca="false">IF($F70="",0,IF(AND(E70&gt;=$F$3,E70&lt;=$H$3),F70,0))</f>
        <v>0</v>
      </c>
      <c r="Q70" s="22" t="n">
        <f aca="false">IF($F70="",0,IF(AND(I70&lt;&gt;"",I70&gt;=$F$3,I70&lt;=$H$3),F70,0))</f>
        <v>0</v>
      </c>
      <c r="R70" s="22" t="n">
        <f aca="false">O70+P70-Q70</f>
        <v>0</v>
      </c>
      <c r="S70" s="22" t="n">
        <f aca="false">IF(O70&gt;0,N(H70),0)</f>
        <v>0</v>
      </c>
      <c r="T70" s="22" t="n">
        <f aca="false">IF(OR($F70="",E70=""),0,MAX(0,MIN(IF(I70="",$H$3,I70-1),$H$3)-MAX(E70,$F$3)+1))</f>
        <v>0</v>
      </c>
      <c r="U70" s="22" t="n">
        <f aca="false">IF(OR($F70="",N(K70)=0),0,ROUND(IF(G70="WDV",MIN(MAX(0,F70-S70-M70),(F70-S70)*N70*T70/$J$3),MIN(MAX(0,F70-M70-S70),(F70-M70)/K70*T70/$J$3)),0))</f>
        <v>0</v>
      </c>
      <c r="V70" s="22" t="n">
        <f aca="false">IF($F70="",0,IF(AND(I70&lt;&gt;"",I70&gt;=$F$3,I70&lt;=$H$3),S70+U70,0))</f>
        <v>0</v>
      </c>
      <c r="W70" s="22" t="n">
        <f aca="false">S70+U70-V70</f>
        <v>0</v>
      </c>
      <c r="X70" s="22" t="n">
        <f aca="false">R70-W70</f>
        <v>0</v>
      </c>
      <c r="Y70" s="22" t="n">
        <f aca="false">IF($F70="",0,IF(AND(I70&lt;&gt;"",I70&gt;=$F$3,I70&lt;=$H$3),N(J70)-(F70-S70-U70),0))</f>
        <v>0</v>
      </c>
      <c r="Z70" s="25" t="str">
        <f aca="false">IF($F70="","",IFERROR(INDEX('Useful Lives'!$D$5:$D$24,MATCH(C70,'Useful Lives'!$A$5:$A$24,0)),"⚠ Class not found"))</f>
        <v/>
      </c>
    </row>
    <row r="71" customFormat="false" ht="15" hidden="false" customHeight="true" outlineLevel="0" collapsed="false">
      <c r="A71" s="20"/>
      <c r="B71" s="20"/>
      <c r="C71" s="20"/>
      <c r="D71" s="20"/>
      <c r="E71" s="26"/>
      <c r="F71" s="27"/>
      <c r="G71" s="20"/>
      <c r="H71" s="27"/>
      <c r="I71" s="26"/>
      <c r="J71" s="27"/>
      <c r="K71" s="22" t="str">
        <f aca="false">IF($F71="","",IFERROR(INDEX('Useful Lives'!$B$5:$B$24,MATCH(C71,'Useful Lives'!$A$5:$A$24,0)),0))</f>
        <v/>
      </c>
      <c r="L71" s="24" t="str">
        <f aca="false">IF($F71="","",IFERROR(INDEX('Useful Lives'!$C$5:$C$24,MATCH(C71,'Useful Lives'!$A$5:$A$24,0)),0))</f>
        <v/>
      </c>
      <c r="M71" s="22" t="str">
        <f aca="false">IF($F71="","",F71*L71)</f>
        <v/>
      </c>
      <c r="N71" s="24" t="str">
        <f aca="false">IF($F71="","",IF(K71=0,0,IF(G71="WDV",1-MAX(L71,0.0001)^(1/K71),(1-L71)/K71)))</f>
        <v/>
      </c>
      <c r="O71" s="22" t="n">
        <f aca="false">IF($F71="",0,IF(AND(E71&lt;$F$3,OR(I71="",I71&gt;=$F$3)),F71,0))</f>
        <v>0</v>
      </c>
      <c r="P71" s="22" t="n">
        <f aca="false">IF($F71="",0,IF(AND(E71&gt;=$F$3,E71&lt;=$H$3),F71,0))</f>
        <v>0</v>
      </c>
      <c r="Q71" s="22" t="n">
        <f aca="false">IF($F71="",0,IF(AND(I71&lt;&gt;"",I71&gt;=$F$3,I71&lt;=$H$3),F71,0))</f>
        <v>0</v>
      </c>
      <c r="R71" s="22" t="n">
        <f aca="false">O71+P71-Q71</f>
        <v>0</v>
      </c>
      <c r="S71" s="22" t="n">
        <f aca="false">IF(O71&gt;0,N(H71),0)</f>
        <v>0</v>
      </c>
      <c r="T71" s="22" t="n">
        <f aca="false">IF(OR($F71="",E71=""),0,MAX(0,MIN(IF(I71="",$H$3,I71-1),$H$3)-MAX(E71,$F$3)+1))</f>
        <v>0</v>
      </c>
      <c r="U71" s="22" t="n">
        <f aca="false">IF(OR($F71="",N(K71)=0),0,ROUND(IF(G71="WDV",MIN(MAX(0,F71-S71-M71),(F71-S71)*N71*T71/$J$3),MIN(MAX(0,F71-M71-S71),(F71-M71)/K71*T71/$J$3)),0))</f>
        <v>0</v>
      </c>
      <c r="V71" s="22" t="n">
        <f aca="false">IF($F71="",0,IF(AND(I71&lt;&gt;"",I71&gt;=$F$3,I71&lt;=$H$3),S71+U71,0))</f>
        <v>0</v>
      </c>
      <c r="W71" s="22" t="n">
        <f aca="false">S71+U71-V71</f>
        <v>0</v>
      </c>
      <c r="X71" s="22" t="n">
        <f aca="false">R71-W71</f>
        <v>0</v>
      </c>
      <c r="Y71" s="22" t="n">
        <f aca="false">IF($F71="",0,IF(AND(I71&lt;&gt;"",I71&gt;=$F$3,I71&lt;=$H$3),N(J71)-(F71-S71-U71),0))</f>
        <v>0</v>
      </c>
      <c r="Z71" s="25" t="str">
        <f aca="false">IF($F71="","",IFERROR(INDEX('Useful Lives'!$D$5:$D$24,MATCH(C71,'Useful Lives'!$A$5:$A$24,0)),"⚠ Class not found"))</f>
        <v/>
      </c>
    </row>
    <row r="72" customFormat="false" ht="15" hidden="false" customHeight="true" outlineLevel="0" collapsed="false">
      <c r="A72" s="20"/>
      <c r="B72" s="20"/>
      <c r="C72" s="20"/>
      <c r="D72" s="20"/>
      <c r="E72" s="26"/>
      <c r="F72" s="27"/>
      <c r="G72" s="20"/>
      <c r="H72" s="27"/>
      <c r="I72" s="26"/>
      <c r="J72" s="27"/>
      <c r="K72" s="22" t="str">
        <f aca="false">IF($F72="","",IFERROR(INDEX('Useful Lives'!$B$5:$B$24,MATCH(C72,'Useful Lives'!$A$5:$A$24,0)),0))</f>
        <v/>
      </c>
      <c r="L72" s="24" t="str">
        <f aca="false">IF($F72="","",IFERROR(INDEX('Useful Lives'!$C$5:$C$24,MATCH(C72,'Useful Lives'!$A$5:$A$24,0)),0))</f>
        <v/>
      </c>
      <c r="M72" s="22" t="str">
        <f aca="false">IF($F72="","",F72*L72)</f>
        <v/>
      </c>
      <c r="N72" s="24" t="str">
        <f aca="false">IF($F72="","",IF(K72=0,0,IF(G72="WDV",1-MAX(L72,0.0001)^(1/K72),(1-L72)/K72)))</f>
        <v/>
      </c>
      <c r="O72" s="22" t="n">
        <f aca="false">IF($F72="",0,IF(AND(E72&lt;$F$3,OR(I72="",I72&gt;=$F$3)),F72,0))</f>
        <v>0</v>
      </c>
      <c r="P72" s="22" t="n">
        <f aca="false">IF($F72="",0,IF(AND(E72&gt;=$F$3,E72&lt;=$H$3),F72,0))</f>
        <v>0</v>
      </c>
      <c r="Q72" s="22" t="n">
        <f aca="false">IF($F72="",0,IF(AND(I72&lt;&gt;"",I72&gt;=$F$3,I72&lt;=$H$3),F72,0))</f>
        <v>0</v>
      </c>
      <c r="R72" s="22" t="n">
        <f aca="false">O72+P72-Q72</f>
        <v>0</v>
      </c>
      <c r="S72" s="22" t="n">
        <f aca="false">IF(O72&gt;0,N(H72),0)</f>
        <v>0</v>
      </c>
      <c r="T72" s="22" t="n">
        <f aca="false">IF(OR($F72="",E72=""),0,MAX(0,MIN(IF(I72="",$H$3,I72-1),$H$3)-MAX(E72,$F$3)+1))</f>
        <v>0</v>
      </c>
      <c r="U72" s="22" t="n">
        <f aca="false">IF(OR($F72="",N(K72)=0),0,ROUND(IF(G72="WDV",MIN(MAX(0,F72-S72-M72),(F72-S72)*N72*T72/$J$3),MIN(MAX(0,F72-M72-S72),(F72-M72)/K72*T72/$J$3)),0))</f>
        <v>0</v>
      </c>
      <c r="V72" s="22" t="n">
        <f aca="false">IF($F72="",0,IF(AND(I72&lt;&gt;"",I72&gt;=$F$3,I72&lt;=$H$3),S72+U72,0))</f>
        <v>0</v>
      </c>
      <c r="W72" s="22" t="n">
        <f aca="false">S72+U72-V72</f>
        <v>0</v>
      </c>
      <c r="X72" s="22" t="n">
        <f aca="false">R72-W72</f>
        <v>0</v>
      </c>
      <c r="Y72" s="22" t="n">
        <f aca="false">IF($F72="",0,IF(AND(I72&lt;&gt;"",I72&gt;=$F$3,I72&lt;=$H$3),N(J72)-(F72-S72-U72),0))</f>
        <v>0</v>
      </c>
      <c r="Z72" s="25" t="str">
        <f aca="false">IF($F72="","",IFERROR(INDEX('Useful Lives'!$D$5:$D$24,MATCH(C72,'Useful Lives'!$A$5:$A$24,0)),"⚠ Class not found"))</f>
        <v/>
      </c>
    </row>
    <row r="73" customFormat="false" ht="15" hidden="false" customHeight="true" outlineLevel="0" collapsed="false">
      <c r="A73" s="20"/>
      <c r="B73" s="20"/>
      <c r="C73" s="20"/>
      <c r="D73" s="20"/>
      <c r="E73" s="26"/>
      <c r="F73" s="27"/>
      <c r="G73" s="20"/>
      <c r="H73" s="27"/>
      <c r="I73" s="26"/>
      <c r="J73" s="27"/>
      <c r="K73" s="22" t="str">
        <f aca="false">IF($F73="","",IFERROR(INDEX('Useful Lives'!$B$5:$B$24,MATCH(C73,'Useful Lives'!$A$5:$A$24,0)),0))</f>
        <v/>
      </c>
      <c r="L73" s="24" t="str">
        <f aca="false">IF($F73="","",IFERROR(INDEX('Useful Lives'!$C$5:$C$24,MATCH(C73,'Useful Lives'!$A$5:$A$24,0)),0))</f>
        <v/>
      </c>
      <c r="M73" s="22" t="str">
        <f aca="false">IF($F73="","",F73*L73)</f>
        <v/>
      </c>
      <c r="N73" s="24" t="str">
        <f aca="false">IF($F73="","",IF(K73=0,0,IF(G73="WDV",1-MAX(L73,0.0001)^(1/K73),(1-L73)/K73)))</f>
        <v/>
      </c>
      <c r="O73" s="22" t="n">
        <f aca="false">IF($F73="",0,IF(AND(E73&lt;$F$3,OR(I73="",I73&gt;=$F$3)),F73,0))</f>
        <v>0</v>
      </c>
      <c r="P73" s="22" t="n">
        <f aca="false">IF($F73="",0,IF(AND(E73&gt;=$F$3,E73&lt;=$H$3),F73,0))</f>
        <v>0</v>
      </c>
      <c r="Q73" s="22" t="n">
        <f aca="false">IF($F73="",0,IF(AND(I73&lt;&gt;"",I73&gt;=$F$3,I73&lt;=$H$3),F73,0))</f>
        <v>0</v>
      </c>
      <c r="R73" s="22" t="n">
        <f aca="false">O73+P73-Q73</f>
        <v>0</v>
      </c>
      <c r="S73" s="22" t="n">
        <f aca="false">IF(O73&gt;0,N(H73),0)</f>
        <v>0</v>
      </c>
      <c r="T73" s="22" t="n">
        <f aca="false">IF(OR($F73="",E73=""),0,MAX(0,MIN(IF(I73="",$H$3,I73-1),$H$3)-MAX(E73,$F$3)+1))</f>
        <v>0</v>
      </c>
      <c r="U73" s="22" t="n">
        <f aca="false">IF(OR($F73="",N(K73)=0),0,ROUND(IF(G73="WDV",MIN(MAX(0,F73-S73-M73),(F73-S73)*N73*T73/$J$3),MIN(MAX(0,F73-M73-S73),(F73-M73)/K73*T73/$J$3)),0))</f>
        <v>0</v>
      </c>
      <c r="V73" s="22" t="n">
        <f aca="false">IF($F73="",0,IF(AND(I73&lt;&gt;"",I73&gt;=$F$3,I73&lt;=$H$3),S73+U73,0))</f>
        <v>0</v>
      </c>
      <c r="W73" s="22" t="n">
        <f aca="false">S73+U73-V73</f>
        <v>0</v>
      </c>
      <c r="X73" s="22" t="n">
        <f aca="false">R73-W73</f>
        <v>0</v>
      </c>
      <c r="Y73" s="22" t="n">
        <f aca="false">IF($F73="",0,IF(AND(I73&lt;&gt;"",I73&gt;=$F$3,I73&lt;=$H$3),N(J73)-(F73-S73-U73),0))</f>
        <v>0</v>
      </c>
      <c r="Z73" s="25" t="str">
        <f aca="false">IF($F73="","",IFERROR(INDEX('Useful Lives'!$D$5:$D$24,MATCH(C73,'Useful Lives'!$A$5:$A$24,0)),"⚠ Class not found"))</f>
        <v/>
      </c>
    </row>
    <row r="74" customFormat="false" ht="15" hidden="false" customHeight="true" outlineLevel="0" collapsed="false">
      <c r="A74" s="20"/>
      <c r="B74" s="20"/>
      <c r="C74" s="20"/>
      <c r="D74" s="20"/>
      <c r="E74" s="26"/>
      <c r="F74" s="27"/>
      <c r="G74" s="20"/>
      <c r="H74" s="27"/>
      <c r="I74" s="26"/>
      <c r="J74" s="27"/>
      <c r="K74" s="22" t="str">
        <f aca="false">IF($F74="","",IFERROR(INDEX('Useful Lives'!$B$5:$B$24,MATCH(C74,'Useful Lives'!$A$5:$A$24,0)),0))</f>
        <v/>
      </c>
      <c r="L74" s="24" t="str">
        <f aca="false">IF($F74="","",IFERROR(INDEX('Useful Lives'!$C$5:$C$24,MATCH(C74,'Useful Lives'!$A$5:$A$24,0)),0))</f>
        <v/>
      </c>
      <c r="M74" s="22" t="str">
        <f aca="false">IF($F74="","",F74*L74)</f>
        <v/>
      </c>
      <c r="N74" s="24" t="str">
        <f aca="false">IF($F74="","",IF(K74=0,0,IF(G74="WDV",1-MAX(L74,0.0001)^(1/K74),(1-L74)/K74)))</f>
        <v/>
      </c>
      <c r="O74" s="22" t="n">
        <f aca="false">IF($F74="",0,IF(AND(E74&lt;$F$3,OR(I74="",I74&gt;=$F$3)),F74,0))</f>
        <v>0</v>
      </c>
      <c r="P74" s="22" t="n">
        <f aca="false">IF($F74="",0,IF(AND(E74&gt;=$F$3,E74&lt;=$H$3),F74,0))</f>
        <v>0</v>
      </c>
      <c r="Q74" s="22" t="n">
        <f aca="false">IF($F74="",0,IF(AND(I74&lt;&gt;"",I74&gt;=$F$3,I74&lt;=$H$3),F74,0))</f>
        <v>0</v>
      </c>
      <c r="R74" s="22" t="n">
        <f aca="false">O74+P74-Q74</f>
        <v>0</v>
      </c>
      <c r="S74" s="22" t="n">
        <f aca="false">IF(O74&gt;0,N(H74),0)</f>
        <v>0</v>
      </c>
      <c r="T74" s="22" t="n">
        <f aca="false">IF(OR($F74="",E74=""),0,MAX(0,MIN(IF(I74="",$H$3,I74-1),$H$3)-MAX(E74,$F$3)+1))</f>
        <v>0</v>
      </c>
      <c r="U74" s="22" t="n">
        <f aca="false">IF(OR($F74="",N(K74)=0),0,ROUND(IF(G74="WDV",MIN(MAX(0,F74-S74-M74),(F74-S74)*N74*T74/$J$3),MIN(MAX(0,F74-M74-S74),(F74-M74)/K74*T74/$J$3)),0))</f>
        <v>0</v>
      </c>
      <c r="V74" s="22" t="n">
        <f aca="false">IF($F74="",0,IF(AND(I74&lt;&gt;"",I74&gt;=$F$3,I74&lt;=$H$3),S74+U74,0))</f>
        <v>0</v>
      </c>
      <c r="W74" s="22" t="n">
        <f aca="false">S74+U74-V74</f>
        <v>0</v>
      </c>
      <c r="X74" s="22" t="n">
        <f aca="false">R74-W74</f>
        <v>0</v>
      </c>
      <c r="Y74" s="22" t="n">
        <f aca="false">IF($F74="",0,IF(AND(I74&lt;&gt;"",I74&gt;=$F$3,I74&lt;=$H$3),N(J74)-(F74-S74-U74),0))</f>
        <v>0</v>
      </c>
      <c r="Z74" s="25" t="str">
        <f aca="false">IF($F74="","",IFERROR(INDEX('Useful Lives'!$D$5:$D$24,MATCH(C74,'Useful Lives'!$A$5:$A$24,0)),"⚠ Class not found"))</f>
        <v/>
      </c>
    </row>
    <row r="75" customFormat="false" ht="15" hidden="false" customHeight="true" outlineLevel="0" collapsed="false">
      <c r="A75" s="20"/>
      <c r="B75" s="20"/>
      <c r="C75" s="20"/>
      <c r="D75" s="20"/>
      <c r="E75" s="26"/>
      <c r="F75" s="27"/>
      <c r="G75" s="20"/>
      <c r="H75" s="27"/>
      <c r="I75" s="26"/>
      <c r="J75" s="27"/>
      <c r="K75" s="22" t="str">
        <f aca="false">IF($F75="","",IFERROR(INDEX('Useful Lives'!$B$5:$B$24,MATCH(C75,'Useful Lives'!$A$5:$A$24,0)),0))</f>
        <v/>
      </c>
      <c r="L75" s="24" t="str">
        <f aca="false">IF($F75="","",IFERROR(INDEX('Useful Lives'!$C$5:$C$24,MATCH(C75,'Useful Lives'!$A$5:$A$24,0)),0))</f>
        <v/>
      </c>
      <c r="M75" s="22" t="str">
        <f aca="false">IF($F75="","",F75*L75)</f>
        <v/>
      </c>
      <c r="N75" s="24" t="str">
        <f aca="false">IF($F75="","",IF(K75=0,0,IF(G75="WDV",1-MAX(L75,0.0001)^(1/K75),(1-L75)/K75)))</f>
        <v/>
      </c>
      <c r="O75" s="22" t="n">
        <f aca="false">IF($F75="",0,IF(AND(E75&lt;$F$3,OR(I75="",I75&gt;=$F$3)),F75,0))</f>
        <v>0</v>
      </c>
      <c r="P75" s="22" t="n">
        <f aca="false">IF($F75="",0,IF(AND(E75&gt;=$F$3,E75&lt;=$H$3),F75,0))</f>
        <v>0</v>
      </c>
      <c r="Q75" s="22" t="n">
        <f aca="false">IF($F75="",0,IF(AND(I75&lt;&gt;"",I75&gt;=$F$3,I75&lt;=$H$3),F75,0))</f>
        <v>0</v>
      </c>
      <c r="R75" s="22" t="n">
        <f aca="false">O75+P75-Q75</f>
        <v>0</v>
      </c>
      <c r="S75" s="22" t="n">
        <f aca="false">IF(O75&gt;0,N(H75),0)</f>
        <v>0</v>
      </c>
      <c r="T75" s="22" t="n">
        <f aca="false">IF(OR($F75="",E75=""),0,MAX(0,MIN(IF(I75="",$H$3,I75-1),$H$3)-MAX(E75,$F$3)+1))</f>
        <v>0</v>
      </c>
      <c r="U75" s="22" t="n">
        <f aca="false">IF(OR($F75="",N(K75)=0),0,ROUND(IF(G75="WDV",MIN(MAX(0,F75-S75-M75),(F75-S75)*N75*T75/$J$3),MIN(MAX(0,F75-M75-S75),(F75-M75)/K75*T75/$J$3)),0))</f>
        <v>0</v>
      </c>
      <c r="V75" s="22" t="n">
        <f aca="false">IF($F75="",0,IF(AND(I75&lt;&gt;"",I75&gt;=$F$3,I75&lt;=$H$3),S75+U75,0))</f>
        <v>0</v>
      </c>
      <c r="W75" s="22" t="n">
        <f aca="false">S75+U75-V75</f>
        <v>0</v>
      </c>
      <c r="X75" s="22" t="n">
        <f aca="false">R75-W75</f>
        <v>0</v>
      </c>
      <c r="Y75" s="22" t="n">
        <f aca="false">IF($F75="",0,IF(AND(I75&lt;&gt;"",I75&gt;=$F$3,I75&lt;=$H$3),N(J75)-(F75-S75-U75),0))</f>
        <v>0</v>
      </c>
      <c r="Z75" s="25" t="str">
        <f aca="false">IF($F75="","",IFERROR(INDEX('Useful Lives'!$D$5:$D$24,MATCH(C75,'Useful Lives'!$A$5:$A$24,0)),"⚠ Class not found"))</f>
        <v/>
      </c>
    </row>
    <row r="76" customFormat="false" ht="15" hidden="false" customHeight="true" outlineLevel="0" collapsed="false">
      <c r="A76" s="20"/>
      <c r="B76" s="20"/>
      <c r="C76" s="20"/>
      <c r="D76" s="20"/>
      <c r="E76" s="26"/>
      <c r="F76" s="27"/>
      <c r="G76" s="20"/>
      <c r="H76" s="27"/>
      <c r="I76" s="26"/>
      <c r="J76" s="27"/>
      <c r="K76" s="22" t="str">
        <f aca="false">IF($F76="","",IFERROR(INDEX('Useful Lives'!$B$5:$B$24,MATCH(C76,'Useful Lives'!$A$5:$A$24,0)),0))</f>
        <v/>
      </c>
      <c r="L76" s="24" t="str">
        <f aca="false">IF($F76="","",IFERROR(INDEX('Useful Lives'!$C$5:$C$24,MATCH(C76,'Useful Lives'!$A$5:$A$24,0)),0))</f>
        <v/>
      </c>
      <c r="M76" s="22" t="str">
        <f aca="false">IF($F76="","",F76*L76)</f>
        <v/>
      </c>
      <c r="N76" s="24" t="str">
        <f aca="false">IF($F76="","",IF(K76=0,0,IF(G76="WDV",1-MAX(L76,0.0001)^(1/K76),(1-L76)/K76)))</f>
        <v/>
      </c>
      <c r="O76" s="22" t="n">
        <f aca="false">IF($F76="",0,IF(AND(E76&lt;$F$3,OR(I76="",I76&gt;=$F$3)),F76,0))</f>
        <v>0</v>
      </c>
      <c r="P76" s="22" t="n">
        <f aca="false">IF($F76="",0,IF(AND(E76&gt;=$F$3,E76&lt;=$H$3),F76,0))</f>
        <v>0</v>
      </c>
      <c r="Q76" s="22" t="n">
        <f aca="false">IF($F76="",0,IF(AND(I76&lt;&gt;"",I76&gt;=$F$3,I76&lt;=$H$3),F76,0))</f>
        <v>0</v>
      </c>
      <c r="R76" s="22" t="n">
        <f aca="false">O76+P76-Q76</f>
        <v>0</v>
      </c>
      <c r="S76" s="22" t="n">
        <f aca="false">IF(O76&gt;0,N(H76),0)</f>
        <v>0</v>
      </c>
      <c r="T76" s="22" t="n">
        <f aca="false">IF(OR($F76="",E76=""),0,MAX(0,MIN(IF(I76="",$H$3,I76-1),$H$3)-MAX(E76,$F$3)+1))</f>
        <v>0</v>
      </c>
      <c r="U76" s="22" t="n">
        <f aca="false">IF(OR($F76="",N(K76)=0),0,ROUND(IF(G76="WDV",MIN(MAX(0,F76-S76-M76),(F76-S76)*N76*T76/$J$3),MIN(MAX(0,F76-M76-S76),(F76-M76)/K76*T76/$J$3)),0))</f>
        <v>0</v>
      </c>
      <c r="V76" s="22" t="n">
        <f aca="false">IF($F76="",0,IF(AND(I76&lt;&gt;"",I76&gt;=$F$3,I76&lt;=$H$3),S76+U76,0))</f>
        <v>0</v>
      </c>
      <c r="W76" s="22" t="n">
        <f aca="false">S76+U76-V76</f>
        <v>0</v>
      </c>
      <c r="X76" s="22" t="n">
        <f aca="false">R76-W76</f>
        <v>0</v>
      </c>
      <c r="Y76" s="22" t="n">
        <f aca="false">IF($F76="",0,IF(AND(I76&lt;&gt;"",I76&gt;=$F$3,I76&lt;=$H$3),N(J76)-(F76-S76-U76),0))</f>
        <v>0</v>
      </c>
      <c r="Z76" s="25" t="str">
        <f aca="false">IF($F76="","",IFERROR(INDEX('Useful Lives'!$D$5:$D$24,MATCH(C76,'Useful Lives'!$A$5:$A$24,0)),"⚠ Class not found"))</f>
        <v/>
      </c>
    </row>
    <row r="77" customFormat="false" ht="15" hidden="false" customHeight="true" outlineLevel="0" collapsed="false">
      <c r="A77" s="20"/>
      <c r="B77" s="20"/>
      <c r="C77" s="20"/>
      <c r="D77" s="20"/>
      <c r="E77" s="26"/>
      <c r="F77" s="27"/>
      <c r="G77" s="20"/>
      <c r="H77" s="27"/>
      <c r="I77" s="26"/>
      <c r="J77" s="27"/>
      <c r="K77" s="22" t="str">
        <f aca="false">IF($F77="","",IFERROR(INDEX('Useful Lives'!$B$5:$B$24,MATCH(C77,'Useful Lives'!$A$5:$A$24,0)),0))</f>
        <v/>
      </c>
      <c r="L77" s="24" t="str">
        <f aca="false">IF($F77="","",IFERROR(INDEX('Useful Lives'!$C$5:$C$24,MATCH(C77,'Useful Lives'!$A$5:$A$24,0)),0))</f>
        <v/>
      </c>
      <c r="M77" s="22" t="str">
        <f aca="false">IF($F77="","",F77*L77)</f>
        <v/>
      </c>
      <c r="N77" s="24" t="str">
        <f aca="false">IF($F77="","",IF(K77=0,0,IF(G77="WDV",1-MAX(L77,0.0001)^(1/K77),(1-L77)/K77)))</f>
        <v/>
      </c>
      <c r="O77" s="22" t="n">
        <f aca="false">IF($F77="",0,IF(AND(E77&lt;$F$3,OR(I77="",I77&gt;=$F$3)),F77,0))</f>
        <v>0</v>
      </c>
      <c r="P77" s="22" t="n">
        <f aca="false">IF($F77="",0,IF(AND(E77&gt;=$F$3,E77&lt;=$H$3),F77,0))</f>
        <v>0</v>
      </c>
      <c r="Q77" s="22" t="n">
        <f aca="false">IF($F77="",0,IF(AND(I77&lt;&gt;"",I77&gt;=$F$3,I77&lt;=$H$3),F77,0))</f>
        <v>0</v>
      </c>
      <c r="R77" s="22" t="n">
        <f aca="false">O77+P77-Q77</f>
        <v>0</v>
      </c>
      <c r="S77" s="22" t="n">
        <f aca="false">IF(O77&gt;0,N(H77),0)</f>
        <v>0</v>
      </c>
      <c r="T77" s="22" t="n">
        <f aca="false">IF(OR($F77="",E77=""),0,MAX(0,MIN(IF(I77="",$H$3,I77-1),$H$3)-MAX(E77,$F$3)+1))</f>
        <v>0</v>
      </c>
      <c r="U77" s="22" t="n">
        <f aca="false">IF(OR($F77="",N(K77)=0),0,ROUND(IF(G77="WDV",MIN(MAX(0,F77-S77-M77),(F77-S77)*N77*T77/$J$3),MIN(MAX(0,F77-M77-S77),(F77-M77)/K77*T77/$J$3)),0))</f>
        <v>0</v>
      </c>
      <c r="V77" s="22" t="n">
        <f aca="false">IF($F77="",0,IF(AND(I77&lt;&gt;"",I77&gt;=$F$3,I77&lt;=$H$3),S77+U77,0))</f>
        <v>0</v>
      </c>
      <c r="W77" s="22" t="n">
        <f aca="false">S77+U77-V77</f>
        <v>0</v>
      </c>
      <c r="X77" s="22" t="n">
        <f aca="false">R77-W77</f>
        <v>0</v>
      </c>
      <c r="Y77" s="22" t="n">
        <f aca="false">IF($F77="",0,IF(AND(I77&lt;&gt;"",I77&gt;=$F$3,I77&lt;=$H$3),N(J77)-(F77-S77-U77),0))</f>
        <v>0</v>
      </c>
      <c r="Z77" s="25" t="str">
        <f aca="false">IF($F77="","",IFERROR(INDEX('Useful Lives'!$D$5:$D$24,MATCH(C77,'Useful Lives'!$A$5:$A$24,0)),"⚠ Class not found"))</f>
        <v/>
      </c>
    </row>
    <row r="78" customFormat="false" ht="15" hidden="false" customHeight="true" outlineLevel="0" collapsed="false">
      <c r="A78" s="20"/>
      <c r="B78" s="20"/>
      <c r="C78" s="20"/>
      <c r="D78" s="20"/>
      <c r="E78" s="26"/>
      <c r="F78" s="27"/>
      <c r="G78" s="20"/>
      <c r="H78" s="27"/>
      <c r="I78" s="26"/>
      <c r="J78" s="27"/>
      <c r="K78" s="22" t="str">
        <f aca="false">IF($F78="","",IFERROR(INDEX('Useful Lives'!$B$5:$B$24,MATCH(C78,'Useful Lives'!$A$5:$A$24,0)),0))</f>
        <v/>
      </c>
      <c r="L78" s="24" t="str">
        <f aca="false">IF($F78="","",IFERROR(INDEX('Useful Lives'!$C$5:$C$24,MATCH(C78,'Useful Lives'!$A$5:$A$24,0)),0))</f>
        <v/>
      </c>
      <c r="M78" s="22" t="str">
        <f aca="false">IF($F78="","",F78*L78)</f>
        <v/>
      </c>
      <c r="N78" s="24" t="str">
        <f aca="false">IF($F78="","",IF(K78=0,0,IF(G78="WDV",1-MAX(L78,0.0001)^(1/K78),(1-L78)/K78)))</f>
        <v/>
      </c>
      <c r="O78" s="22" t="n">
        <f aca="false">IF($F78="",0,IF(AND(E78&lt;$F$3,OR(I78="",I78&gt;=$F$3)),F78,0))</f>
        <v>0</v>
      </c>
      <c r="P78" s="22" t="n">
        <f aca="false">IF($F78="",0,IF(AND(E78&gt;=$F$3,E78&lt;=$H$3),F78,0))</f>
        <v>0</v>
      </c>
      <c r="Q78" s="22" t="n">
        <f aca="false">IF($F78="",0,IF(AND(I78&lt;&gt;"",I78&gt;=$F$3,I78&lt;=$H$3),F78,0))</f>
        <v>0</v>
      </c>
      <c r="R78" s="22" t="n">
        <f aca="false">O78+P78-Q78</f>
        <v>0</v>
      </c>
      <c r="S78" s="22" t="n">
        <f aca="false">IF(O78&gt;0,N(H78),0)</f>
        <v>0</v>
      </c>
      <c r="T78" s="22" t="n">
        <f aca="false">IF(OR($F78="",E78=""),0,MAX(0,MIN(IF(I78="",$H$3,I78-1),$H$3)-MAX(E78,$F$3)+1))</f>
        <v>0</v>
      </c>
      <c r="U78" s="22" t="n">
        <f aca="false">IF(OR($F78="",N(K78)=0),0,ROUND(IF(G78="WDV",MIN(MAX(0,F78-S78-M78),(F78-S78)*N78*T78/$J$3),MIN(MAX(0,F78-M78-S78),(F78-M78)/K78*T78/$J$3)),0))</f>
        <v>0</v>
      </c>
      <c r="V78" s="22" t="n">
        <f aca="false">IF($F78="",0,IF(AND(I78&lt;&gt;"",I78&gt;=$F$3,I78&lt;=$H$3),S78+U78,0))</f>
        <v>0</v>
      </c>
      <c r="W78" s="22" t="n">
        <f aca="false">S78+U78-V78</f>
        <v>0</v>
      </c>
      <c r="X78" s="22" t="n">
        <f aca="false">R78-W78</f>
        <v>0</v>
      </c>
      <c r="Y78" s="22" t="n">
        <f aca="false">IF($F78="",0,IF(AND(I78&lt;&gt;"",I78&gt;=$F$3,I78&lt;=$H$3),N(J78)-(F78-S78-U78),0))</f>
        <v>0</v>
      </c>
      <c r="Z78" s="25" t="str">
        <f aca="false">IF($F78="","",IFERROR(INDEX('Useful Lives'!$D$5:$D$24,MATCH(C78,'Useful Lives'!$A$5:$A$24,0)),"⚠ Class not found"))</f>
        <v/>
      </c>
    </row>
    <row r="79" customFormat="false" ht="15" hidden="false" customHeight="true" outlineLevel="0" collapsed="false">
      <c r="A79" s="20"/>
      <c r="B79" s="20"/>
      <c r="C79" s="20"/>
      <c r="D79" s="20"/>
      <c r="E79" s="26"/>
      <c r="F79" s="27"/>
      <c r="G79" s="20"/>
      <c r="H79" s="27"/>
      <c r="I79" s="26"/>
      <c r="J79" s="27"/>
      <c r="K79" s="22" t="str">
        <f aca="false">IF($F79="","",IFERROR(INDEX('Useful Lives'!$B$5:$B$24,MATCH(C79,'Useful Lives'!$A$5:$A$24,0)),0))</f>
        <v/>
      </c>
      <c r="L79" s="24" t="str">
        <f aca="false">IF($F79="","",IFERROR(INDEX('Useful Lives'!$C$5:$C$24,MATCH(C79,'Useful Lives'!$A$5:$A$24,0)),0))</f>
        <v/>
      </c>
      <c r="M79" s="22" t="str">
        <f aca="false">IF($F79="","",F79*L79)</f>
        <v/>
      </c>
      <c r="N79" s="24" t="str">
        <f aca="false">IF($F79="","",IF(K79=0,0,IF(G79="WDV",1-MAX(L79,0.0001)^(1/K79),(1-L79)/K79)))</f>
        <v/>
      </c>
      <c r="O79" s="22" t="n">
        <f aca="false">IF($F79="",0,IF(AND(E79&lt;$F$3,OR(I79="",I79&gt;=$F$3)),F79,0))</f>
        <v>0</v>
      </c>
      <c r="P79" s="22" t="n">
        <f aca="false">IF($F79="",0,IF(AND(E79&gt;=$F$3,E79&lt;=$H$3),F79,0))</f>
        <v>0</v>
      </c>
      <c r="Q79" s="22" t="n">
        <f aca="false">IF($F79="",0,IF(AND(I79&lt;&gt;"",I79&gt;=$F$3,I79&lt;=$H$3),F79,0))</f>
        <v>0</v>
      </c>
      <c r="R79" s="22" t="n">
        <f aca="false">O79+P79-Q79</f>
        <v>0</v>
      </c>
      <c r="S79" s="22" t="n">
        <f aca="false">IF(O79&gt;0,N(H79),0)</f>
        <v>0</v>
      </c>
      <c r="T79" s="22" t="n">
        <f aca="false">IF(OR($F79="",E79=""),0,MAX(0,MIN(IF(I79="",$H$3,I79-1),$H$3)-MAX(E79,$F$3)+1))</f>
        <v>0</v>
      </c>
      <c r="U79" s="22" t="n">
        <f aca="false">IF(OR($F79="",N(K79)=0),0,ROUND(IF(G79="WDV",MIN(MAX(0,F79-S79-M79),(F79-S79)*N79*T79/$J$3),MIN(MAX(0,F79-M79-S79),(F79-M79)/K79*T79/$J$3)),0))</f>
        <v>0</v>
      </c>
      <c r="V79" s="22" t="n">
        <f aca="false">IF($F79="",0,IF(AND(I79&lt;&gt;"",I79&gt;=$F$3,I79&lt;=$H$3),S79+U79,0))</f>
        <v>0</v>
      </c>
      <c r="W79" s="22" t="n">
        <f aca="false">S79+U79-V79</f>
        <v>0</v>
      </c>
      <c r="X79" s="22" t="n">
        <f aca="false">R79-W79</f>
        <v>0</v>
      </c>
      <c r="Y79" s="22" t="n">
        <f aca="false">IF($F79="",0,IF(AND(I79&lt;&gt;"",I79&gt;=$F$3,I79&lt;=$H$3),N(J79)-(F79-S79-U79),0))</f>
        <v>0</v>
      </c>
      <c r="Z79" s="25" t="str">
        <f aca="false">IF($F79="","",IFERROR(INDEX('Useful Lives'!$D$5:$D$24,MATCH(C79,'Useful Lives'!$A$5:$A$24,0)),"⚠ Class not found"))</f>
        <v/>
      </c>
    </row>
    <row r="80" customFormat="false" ht="15" hidden="false" customHeight="true" outlineLevel="0" collapsed="false">
      <c r="A80" s="20"/>
      <c r="B80" s="20"/>
      <c r="C80" s="20"/>
      <c r="D80" s="20"/>
      <c r="E80" s="26"/>
      <c r="F80" s="27"/>
      <c r="G80" s="20"/>
      <c r="H80" s="27"/>
      <c r="I80" s="26"/>
      <c r="J80" s="27"/>
      <c r="K80" s="22" t="str">
        <f aca="false">IF($F80="","",IFERROR(INDEX('Useful Lives'!$B$5:$B$24,MATCH(C80,'Useful Lives'!$A$5:$A$24,0)),0))</f>
        <v/>
      </c>
      <c r="L80" s="24" t="str">
        <f aca="false">IF($F80="","",IFERROR(INDEX('Useful Lives'!$C$5:$C$24,MATCH(C80,'Useful Lives'!$A$5:$A$24,0)),0))</f>
        <v/>
      </c>
      <c r="M80" s="22" t="str">
        <f aca="false">IF($F80="","",F80*L80)</f>
        <v/>
      </c>
      <c r="N80" s="24" t="str">
        <f aca="false">IF($F80="","",IF(K80=0,0,IF(G80="WDV",1-MAX(L80,0.0001)^(1/K80),(1-L80)/K80)))</f>
        <v/>
      </c>
      <c r="O80" s="22" t="n">
        <f aca="false">IF($F80="",0,IF(AND(E80&lt;$F$3,OR(I80="",I80&gt;=$F$3)),F80,0))</f>
        <v>0</v>
      </c>
      <c r="P80" s="22" t="n">
        <f aca="false">IF($F80="",0,IF(AND(E80&gt;=$F$3,E80&lt;=$H$3),F80,0))</f>
        <v>0</v>
      </c>
      <c r="Q80" s="22" t="n">
        <f aca="false">IF($F80="",0,IF(AND(I80&lt;&gt;"",I80&gt;=$F$3,I80&lt;=$H$3),F80,0))</f>
        <v>0</v>
      </c>
      <c r="R80" s="22" t="n">
        <f aca="false">O80+P80-Q80</f>
        <v>0</v>
      </c>
      <c r="S80" s="22" t="n">
        <f aca="false">IF(O80&gt;0,N(H80),0)</f>
        <v>0</v>
      </c>
      <c r="T80" s="22" t="n">
        <f aca="false">IF(OR($F80="",E80=""),0,MAX(0,MIN(IF(I80="",$H$3,I80-1),$H$3)-MAX(E80,$F$3)+1))</f>
        <v>0</v>
      </c>
      <c r="U80" s="22" t="n">
        <f aca="false">IF(OR($F80="",N(K80)=0),0,ROUND(IF(G80="WDV",MIN(MAX(0,F80-S80-M80),(F80-S80)*N80*T80/$J$3),MIN(MAX(0,F80-M80-S80),(F80-M80)/K80*T80/$J$3)),0))</f>
        <v>0</v>
      </c>
      <c r="V80" s="22" t="n">
        <f aca="false">IF($F80="",0,IF(AND(I80&lt;&gt;"",I80&gt;=$F$3,I80&lt;=$H$3),S80+U80,0))</f>
        <v>0</v>
      </c>
      <c r="W80" s="22" t="n">
        <f aca="false">S80+U80-V80</f>
        <v>0</v>
      </c>
      <c r="X80" s="22" t="n">
        <f aca="false">R80-W80</f>
        <v>0</v>
      </c>
      <c r="Y80" s="22" t="n">
        <f aca="false">IF($F80="",0,IF(AND(I80&lt;&gt;"",I80&gt;=$F$3,I80&lt;=$H$3),N(J80)-(F80-S80-U80),0))</f>
        <v>0</v>
      </c>
      <c r="Z80" s="25" t="str">
        <f aca="false">IF($F80="","",IFERROR(INDEX('Useful Lives'!$D$5:$D$24,MATCH(C80,'Useful Lives'!$A$5:$A$24,0)),"⚠ Class not found"))</f>
        <v/>
      </c>
    </row>
    <row r="81" customFormat="false" ht="15" hidden="false" customHeight="true" outlineLevel="0" collapsed="false">
      <c r="A81" s="20"/>
      <c r="B81" s="20"/>
      <c r="C81" s="20"/>
      <c r="D81" s="20"/>
      <c r="E81" s="26"/>
      <c r="F81" s="27"/>
      <c r="G81" s="20"/>
      <c r="H81" s="27"/>
      <c r="I81" s="26"/>
      <c r="J81" s="27"/>
      <c r="K81" s="22" t="str">
        <f aca="false">IF($F81="","",IFERROR(INDEX('Useful Lives'!$B$5:$B$24,MATCH(C81,'Useful Lives'!$A$5:$A$24,0)),0))</f>
        <v/>
      </c>
      <c r="L81" s="24" t="str">
        <f aca="false">IF($F81="","",IFERROR(INDEX('Useful Lives'!$C$5:$C$24,MATCH(C81,'Useful Lives'!$A$5:$A$24,0)),0))</f>
        <v/>
      </c>
      <c r="M81" s="22" t="str">
        <f aca="false">IF($F81="","",F81*L81)</f>
        <v/>
      </c>
      <c r="N81" s="24" t="str">
        <f aca="false">IF($F81="","",IF(K81=0,0,IF(G81="WDV",1-MAX(L81,0.0001)^(1/K81),(1-L81)/K81)))</f>
        <v/>
      </c>
      <c r="O81" s="22" t="n">
        <f aca="false">IF($F81="",0,IF(AND(E81&lt;$F$3,OR(I81="",I81&gt;=$F$3)),F81,0))</f>
        <v>0</v>
      </c>
      <c r="P81" s="22" t="n">
        <f aca="false">IF($F81="",0,IF(AND(E81&gt;=$F$3,E81&lt;=$H$3),F81,0))</f>
        <v>0</v>
      </c>
      <c r="Q81" s="22" t="n">
        <f aca="false">IF($F81="",0,IF(AND(I81&lt;&gt;"",I81&gt;=$F$3,I81&lt;=$H$3),F81,0))</f>
        <v>0</v>
      </c>
      <c r="R81" s="22" t="n">
        <f aca="false">O81+P81-Q81</f>
        <v>0</v>
      </c>
      <c r="S81" s="22" t="n">
        <f aca="false">IF(O81&gt;0,N(H81),0)</f>
        <v>0</v>
      </c>
      <c r="T81" s="22" t="n">
        <f aca="false">IF(OR($F81="",E81=""),0,MAX(0,MIN(IF(I81="",$H$3,I81-1),$H$3)-MAX(E81,$F$3)+1))</f>
        <v>0</v>
      </c>
      <c r="U81" s="22" t="n">
        <f aca="false">IF(OR($F81="",N(K81)=0),0,ROUND(IF(G81="WDV",MIN(MAX(0,F81-S81-M81),(F81-S81)*N81*T81/$J$3),MIN(MAX(0,F81-M81-S81),(F81-M81)/K81*T81/$J$3)),0))</f>
        <v>0</v>
      </c>
      <c r="V81" s="22" t="n">
        <f aca="false">IF($F81="",0,IF(AND(I81&lt;&gt;"",I81&gt;=$F$3,I81&lt;=$H$3),S81+U81,0))</f>
        <v>0</v>
      </c>
      <c r="W81" s="22" t="n">
        <f aca="false">S81+U81-V81</f>
        <v>0</v>
      </c>
      <c r="X81" s="22" t="n">
        <f aca="false">R81-W81</f>
        <v>0</v>
      </c>
      <c r="Y81" s="22" t="n">
        <f aca="false">IF($F81="",0,IF(AND(I81&lt;&gt;"",I81&gt;=$F$3,I81&lt;=$H$3),N(J81)-(F81-S81-U81),0))</f>
        <v>0</v>
      </c>
      <c r="Z81" s="25" t="str">
        <f aca="false">IF($F81="","",IFERROR(INDEX('Useful Lives'!$D$5:$D$24,MATCH(C81,'Useful Lives'!$A$5:$A$24,0)),"⚠ Class not found"))</f>
        <v/>
      </c>
    </row>
    <row r="82" customFormat="false" ht="15" hidden="false" customHeight="true" outlineLevel="0" collapsed="false">
      <c r="A82" s="20"/>
      <c r="B82" s="20"/>
      <c r="C82" s="20"/>
      <c r="D82" s="20"/>
      <c r="E82" s="26"/>
      <c r="F82" s="27"/>
      <c r="G82" s="20"/>
      <c r="H82" s="27"/>
      <c r="I82" s="26"/>
      <c r="J82" s="27"/>
      <c r="K82" s="22" t="str">
        <f aca="false">IF($F82="","",IFERROR(INDEX('Useful Lives'!$B$5:$B$24,MATCH(C82,'Useful Lives'!$A$5:$A$24,0)),0))</f>
        <v/>
      </c>
      <c r="L82" s="24" t="str">
        <f aca="false">IF($F82="","",IFERROR(INDEX('Useful Lives'!$C$5:$C$24,MATCH(C82,'Useful Lives'!$A$5:$A$24,0)),0))</f>
        <v/>
      </c>
      <c r="M82" s="22" t="str">
        <f aca="false">IF($F82="","",F82*L82)</f>
        <v/>
      </c>
      <c r="N82" s="24" t="str">
        <f aca="false">IF($F82="","",IF(K82=0,0,IF(G82="WDV",1-MAX(L82,0.0001)^(1/K82),(1-L82)/K82)))</f>
        <v/>
      </c>
      <c r="O82" s="22" t="n">
        <f aca="false">IF($F82="",0,IF(AND(E82&lt;$F$3,OR(I82="",I82&gt;=$F$3)),F82,0))</f>
        <v>0</v>
      </c>
      <c r="P82" s="22" t="n">
        <f aca="false">IF($F82="",0,IF(AND(E82&gt;=$F$3,E82&lt;=$H$3),F82,0))</f>
        <v>0</v>
      </c>
      <c r="Q82" s="22" t="n">
        <f aca="false">IF($F82="",0,IF(AND(I82&lt;&gt;"",I82&gt;=$F$3,I82&lt;=$H$3),F82,0))</f>
        <v>0</v>
      </c>
      <c r="R82" s="22" t="n">
        <f aca="false">O82+P82-Q82</f>
        <v>0</v>
      </c>
      <c r="S82" s="22" t="n">
        <f aca="false">IF(O82&gt;0,N(H82),0)</f>
        <v>0</v>
      </c>
      <c r="T82" s="22" t="n">
        <f aca="false">IF(OR($F82="",E82=""),0,MAX(0,MIN(IF(I82="",$H$3,I82-1),$H$3)-MAX(E82,$F$3)+1))</f>
        <v>0</v>
      </c>
      <c r="U82" s="22" t="n">
        <f aca="false">IF(OR($F82="",N(K82)=0),0,ROUND(IF(G82="WDV",MIN(MAX(0,F82-S82-M82),(F82-S82)*N82*T82/$J$3),MIN(MAX(0,F82-M82-S82),(F82-M82)/K82*T82/$J$3)),0))</f>
        <v>0</v>
      </c>
      <c r="V82" s="22" t="n">
        <f aca="false">IF($F82="",0,IF(AND(I82&lt;&gt;"",I82&gt;=$F$3,I82&lt;=$H$3),S82+U82,0))</f>
        <v>0</v>
      </c>
      <c r="W82" s="22" t="n">
        <f aca="false">S82+U82-V82</f>
        <v>0</v>
      </c>
      <c r="X82" s="22" t="n">
        <f aca="false">R82-W82</f>
        <v>0</v>
      </c>
      <c r="Y82" s="22" t="n">
        <f aca="false">IF($F82="",0,IF(AND(I82&lt;&gt;"",I82&gt;=$F$3,I82&lt;=$H$3),N(J82)-(F82-S82-U82),0))</f>
        <v>0</v>
      </c>
      <c r="Z82" s="25" t="str">
        <f aca="false">IF($F82="","",IFERROR(INDEX('Useful Lives'!$D$5:$D$24,MATCH(C82,'Useful Lives'!$A$5:$A$24,0)),"⚠ Class not found"))</f>
        <v/>
      </c>
    </row>
    <row r="83" customFormat="false" ht="15" hidden="false" customHeight="true" outlineLevel="0" collapsed="false">
      <c r="A83" s="20"/>
      <c r="B83" s="20"/>
      <c r="C83" s="20"/>
      <c r="D83" s="20"/>
      <c r="E83" s="26"/>
      <c r="F83" s="27"/>
      <c r="G83" s="20"/>
      <c r="H83" s="27"/>
      <c r="I83" s="26"/>
      <c r="J83" s="27"/>
      <c r="K83" s="22" t="str">
        <f aca="false">IF($F83="","",IFERROR(INDEX('Useful Lives'!$B$5:$B$24,MATCH(C83,'Useful Lives'!$A$5:$A$24,0)),0))</f>
        <v/>
      </c>
      <c r="L83" s="24" t="str">
        <f aca="false">IF($F83="","",IFERROR(INDEX('Useful Lives'!$C$5:$C$24,MATCH(C83,'Useful Lives'!$A$5:$A$24,0)),0))</f>
        <v/>
      </c>
      <c r="M83" s="22" t="str">
        <f aca="false">IF($F83="","",F83*L83)</f>
        <v/>
      </c>
      <c r="N83" s="24" t="str">
        <f aca="false">IF($F83="","",IF(K83=0,0,IF(G83="WDV",1-MAX(L83,0.0001)^(1/K83),(1-L83)/K83)))</f>
        <v/>
      </c>
      <c r="O83" s="22" t="n">
        <f aca="false">IF($F83="",0,IF(AND(E83&lt;$F$3,OR(I83="",I83&gt;=$F$3)),F83,0))</f>
        <v>0</v>
      </c>
      <c r="P83" s="22" t="n">
        <f aca="false">IF($F83="",0,IF(AND(E83&gt;=$F$3,E83&lt;=$H$3),F83,0))</f>
        <v>0</v>
      </c>
      <c r="Q83" s="22" t="n">
        <f aca="false">IF($F83="",0,IF(AND(I83&lt;&gt;"",I83&gt;=$F$3,I83&lt;=$H$3),F83,0))</f>
        <v>0</v>
      </c>
      <c r="R83" s="22" t="n">
        <f aca="false">O83+P83-Q83</f>
        <v>0</v>
      </c>
      <c r="S83" s="22" t="n">
        <f aca="false">IF(O83&gt;0,N(H83),0)</f>
        <v>0</v>
      </c>
      <c r="T83" s="22" t="n">
        <f aca="false">IF(OR($F83="",E83=""),0,MAX(0,MIN(IF(I83="",$H$3,I83-1),$H$3)-MAX(E83,$F$3)+1))</f>
        <v>0</v>
      </c>
      <c r="U83" s="22" t="n">
        <f aca="false">IF(OR($F83="",N(K83)=0),0,ROUND(IF(G83="WDV",MIN(MAX(0,F83-S83-M83),(F83-S83)*N83*T83/$J$3),MIN(MAX(0,F83-M83-S83),(F83-M83)/K83*T83/$J$3)),0))</f>
        <v>0</v>
      </c>
      <c r="V83" s="22" t="n">
        <f aca="false">IF($F83="",0,IF(AND(I83&lt;&gt;"",I83&gt;=$F$3,I83&lt;=$H$3),S83+U83,0))</f>
        <v>0</v>
      </c>
      <c r="W83" s="22" t="n">
        <f aca="false">S83+U83-V83</f>
        <v>0</v>
      </c>
      <c r="X83" s="22" t="n">
        <f aca="false">R83-W83</f>
        <v>0</v>
      </c>
      <c r="Y83" s="22" t="n">
        <f aca="false">IF($F83="",0,IF(AND(I83&lt;&gt;"",I83&gt;=$F$3,I83&lt;=$H$3),N(J83)-(F83-S83-U83),0))</f>
        <v>0</v>
      </c>
      <c r="Z83" s="25" t="str">
        <f aca="false">IF($F83="","",IFERROR(INDEX('Useful Lives'!$D$5:$D$24,MATCH(C83,'Useful Lives'!$A$5:$A$24,0)),"⚠ Class not found"))</f>
        <v/>
      </c>
    </row>
    <row r="84" customFormat="false" ht="15" hidden="false" customHeight="true" outlineLevel="0" collapsed="false">
      <c r="A84" s="20"/>
      <c r="B84" s="20"/>
      <c r="C84" s="20"/>
      <c r="D84" s="20"/>
      <c r="E84" s="26"/>
      <c r="F84" s="27"/>
      <c r="G84" s="20"/>
      <c r="H84" s="27"/>
      <c r="I84" s="26"/>
      <c r="J84" s="27"/>
      <c r="K84" s="22" t="str">
        <f aca="false">IF($F84="","",IFERROR(INDEX('Useful Lives'!$B$5:$B$24,MATCH(C84,'Useful Lives'!$A$5:$A$24,0)),0))</f>
        <v/>
      </c>
      <c r="L84" s="24" t="str">
        <f aca="false">IF($F84="","",IFERROR(INDEX('Useful Lives'!$C$5:$C$24,MATCH(C84,'Useful Lives'!$A$5:$A$24,0)),0))</f>
        <v/>
      </c>
      <c r="M84" s="22" t="str">
        <f aca="false">IF($F84="","",F84*L84)</f>
        <v/>
      </c>
      <c r="N84" s="24" t="str">
        <f aca="false">IF($F84="","",IF(K84=0,0,IF(G84="WDV",1-MAX(L84,0.0001)^(1/K84),(1-L84)/K84)))</f>
        <v/>
      </c>
      <c r="O84" s="22" t="n">
        <f aca="false">IF($F84="",0,IF(AND(E84&lt;$F$3,OR(I84="",I84&gt;=$F$3)),F84,0))</f>
        <v>0</v>
      </c>
      <c r="P84" s="22" t="n">
        <f aca="false">IF($F84="",0,IF(AND(E84&gt;=$F$3,E84&lt;=$H$3),F84,0))</f>
        <v>0</v>
      </c>
      <c r="Q84" s="22" t="n">
        <f aca="false">IF($F84="",0,IF(AND(I84&lt;&gt;"",I84&gt;=$F$3,I84&lt;=$H$3),F84,0))</f>
        <v>0</v>
      </c>
      <c r="R84" s="22" t="n">
        <f aca="false">O84+P84-Q84</f>
        <v>0</v>
      </c>
      <c r="S84" s="22" t="n">
        <f aca="false">IF(O84&gt;0,N(H84),0)</f>
        <v>0</v>
      </c>
      <c r="T84" s="22" t="n">
        <f aca="false">IF(OR($F84="",E84=""),0,MAX(0,MIN(IF(I84="",$H$3,I84-1),$H$3)-MAX(E84,$F$3)+1))</f>
        <v>0</v>
      </c>
      <c r="U84" s="22" t="n">
        <f aca="false">IF(OR($F84="",N(K84)=0),0,ROUND(IF(G84="WDV",MIN(MAX(0,F84-S84-M84),(F84-S84)*N84*T84/$J$3),MIN(MAX(0,F84-M84-S84),(F84-M84)/K84*T84/$J$3)),0))</f>
        <v>0</v>
      </c>
      <c r="V84" s="22" t="n">
        <f aca="false">IF($F84="",0,IF(AND(I84&lt;&gt;"",I84&gt;=$F$3,I84&lt;=$H$3),S84+U84,0))</f>
        <v>0</v>
      </c>
      <c r="W84" s="22" t="n">
        <f aca="false">S84+U84-V84</f>
        <v>0</v>
      </c>
      <c r="X84" s="22" t="n">
        <f aca="false">R84-W84</f>
        <v>0</v>
      </c>
      <c r="Y84" s="22" t="n">
        <f aca="false">IF($F84="",0,IF(AND(I84&lt;&gt;"",I84&gt;=$F$3,I84&lt;=$H$3),N(J84)-(F84-S84-U84),0))</f>
        <v>0</v>
      </c>
      <c r="Z84" s="25" t="str">
        <f aca="false">IF($F84="","",IFERROR(INDEX('Useful Lives'!$D$5:$D$24,MATCH(C84,'Useful Lives'!$A$5:$A$24,0)),"⚠ Class not found"))</f>
        <v/>
      </c>
    </row>
    <row r="85" customFormat="false" ht="15" hidden="false" customHeight="true" outlineLevel="0" collapsed="false">
      <c r="A85" s="20"/>
      <c r="B85" s="20"/>
      <c r="C85" s="20"/>
      <c r="D85" s="20"/>
      <c r="E85" s="26"/>
      <c r="F85" s="27"/>
      <c r="G85" s="20"/>
      <c r="H85" s="27"/>
      <c r="I85" s="26"/>
      <c r="J85" s="27"/>
      <c r="K85" s="22" t="str">
        <f aca="false">IF($F85="","",IFERROR(INDEX('Useful Lives'!$B$5:$B$24,MATCH(C85,'Useful Lives'!$A$5:$A$24,0)),0))</f>
        <v/>
      </c>
      <c r="L85" s="24" t="str">
        <f aca="false">IF($F85="","",IFERROR(INDEX('Useful Lives'!$C$5:$C$24,MATCH(C85,'Useful Lives'!$A$5:$A$24,0)),0))</f>
        <v/>
      </c>
      <c r="M85" s="22" t="str">
        <f aca="false">IF($F85="","",F85*L85)</f>
        <v/>
      </c>
      <c r="N85" s="24" t="str">
        <f aca="false">IF($F85="","",IF(K85=0,0,IF(G85="WDV",1-MAX(L85,0.0001)^(1/K85),(1-L85)/K85)))</f>
        <v/>
      </c>
      <c r="O85" s="22" t="n">
        <f aca="false">IF($F85="",0,IF(AND(E85&lt;$F$3,OR(I85="",I85&gt;=$F$3)),F85,0))</f>
        <v>0</v>
      </c>
      <c r="P85" s="22" t="n">
        <f aca="false">IF($F85="",0,IF(AND(E85&gt;=$F$3,E85&lt;=$H$3),F85,0))</f>
        <v>0</v>
      </c>
      <c r="Q85" s="22" t="n">
        <f aca="false">IF($F85="",0,IF(AND(I85&lt;&gt;"",I85&gt;=$F$3,I85&lt;=$H$3),F85,0))</f>
        <v>0</v>
      </c>
      <c r="R85" s="22" t="n">
        <f aca="false">O85+P85-Q85</f>
        <v>0</v>
      </c>
      <c r="S85" s="22" t="n">
        <f aca="false">IF(O85&gt;0,N(H85),0)</f>
        <v>0</v>
      </c>
      <c r="T85" s="22" t="n">
        <f aca="false">IF(OR($F85="",E85=""),0,MAX(0,MIN(IF(I85="",$H$3,I85-1),$H$3)-MAX(E85,$F$3)+1))</f>
        <v>0</v>
      </c>
      <c r="U85" s="22" t="n">
        <f aca="false">IF(OR($F85="",N(K85)=0),0,ROUND(IF(G85="WDV",MIN(MAX(0,F85-S85-M85),(F85-S85)*N85*T85/$J$3),MIN(MAX(0,F85-M85-S85),(F85-M85)/K85*T85/$J$3)),0))</f>
        <v>0</v>
      </c>
      <c r="V85" s="22" t="n">
        <f aca="false">IF($F85="",0,IF(AND(I85&lt;&gt;"",I85&gt;=$F$3,I85&lt;=$H$3),S85+U85,0))</f>
        <v>0</v>
      </c>
      <c r="W85" s="22" t="n">
        <f aca="false">S85+U85-V85</f>
        <v>0</v>
      </c>
      <c r="X85" s="22" t="n">
        <f aca="false">R85-W85</f>
        <v>0</v>
      </c>
      <c r="Y85" s="22" t="n">
        <f aca="false">IF($F85="",0,IF(AND(I85&lt;&gt;"",I85&gt;=$F$3,I85&lt;=$H$3),N(J85)-(F85-S85-U85),0))</f>
        <v>0</v>
      </c>
      <c r="Z85" s="25" t="str">
        <f aca="false">IF($F85="","",IFERROR(INDEX('Useful Lives'!$D$5:$D$24,MATCH(C85,'Useful Lives'!$A$5:$A$24,0)),"⚠ Class not found"))</f>
        <v/>
      </c>
    </row>
    <row r="86" customFormat="false" ht="15" hidden="false" customHeight="true" outlineLevel="0" collapsed="false">
      <c r="A86" s="20"/>
      <c r="B86" s="20"/>
      <c r="C86" s="20"/>
      <c r="D86" s="20"/>
      <c r="E86" s="26"/>
      <c r="F86" s="27"/>
      <c r="G86" s="20"/>
      <c r="H86" s="27"/>
      <c r="I86" s="26"/>
      <c r="J86" s="27"/>
      <c r="K86" s="22" t="str">
        <f aca="false">IF($F86="","",IFERROR(INDEX('Useful Lives'!$B$5:$B$24,MATCH(C86,'Useful Lives'!$A$5:$A$24,0)),0))</f>
        <v/>
      </c>
      <c r="L86" s="24" t="str">
        <f aca="false">IF($F86="","",IFERROR(INDEX('Useful Lives'!$C$5:$C$24,MATCH(C86,'Useful Lives'!$A$5:$A$24,0)),0))</f>
        <v/>
      </c>
      <c r="M86" s="22" t="str">
        <f aca="false">IF($F86="","",F86*L86)</f>
        <v/>
      </c>
      <c r="N86" s="24" t="str">
        <f aca="false">IF($F86="","",IF(K86=0,0,IF(G86="WDV",1-MAX(L86,0.0001)^(1/K86),(1-L86)/K86)))</f>
        <v/>
      </c>
      <c r="O86" s="22" t="n">
        <f aca="false">IF($F86="",0,IF(AND(E86&lt;$F$3,OR(I86="",I86&gt;=$F$3)),F86,0))</f>
        <v>0</v>
      </c>
      <c r="P86" s="22" t="n">
        <f aca="false">IF($F86="",0,IF(AND(E86&gt;=$F$3,E86&lt;=$H$3),F86,0))</f>
        <v>0</v>
      </c>
      <c r="Q86" s="22" t="n">
        <f aca="false">IF($F86="",0,IF(AND(I86&lt;&gt;"",I86&gt;=$F$3,I86&lt;=$H$3),F86,0))</f>
        <v>0</v>
      </c>
      <c r="R86" s="22" t="n">
        <f aca="false">O86+P86-Q86</f>
        <v>0</v>
      </c>
      <c r="S86" s="22" t="n">
        <f aca="false">IF(O86&gt;0,N(H86),0)</f>
        <v>0</v>
      </c>
      <c r="T86" s="22" t="n">
        <f aca="false">IF(OR($F86="",E86=""),0,MAX(0,MIN(IF(I86="",$H$3,I86-1),$H$3)-MAX(E86,$F$3)+1))</f>
        <v>0</v>
      </c>
      <c r="U86" s="22" t="n">
        <f aca="false">IF(OR($F86="",N(K86)=0),0,ROUND(IF(G86="WDV",MIN(MAX(0,F86-S86-M86),(F86-S86)*N86*T86/$J$3),MIN(MAX(0,F86-M86-S86),(F86-M86)/K86*T86/$J$3)),0))</f>
        <v>0</v>
      </c>
      <c r="V86" s="22" t="n">
        <f aca="false">IF($F86="",0,IF(AND(I86&lt;&gt;"",I86&gt;=$F$3,I86&lt;=$H$3),S86+U86,0))</f>
        <v>0</v>
      </c>
      <c r="W86" s="22" t="n">
        <f aca="false">S86+U86-V86</f>
        <v>0</v>
      </c>
      <c r="X86" s="22" t="n">
        <f aca="false">R86-W86</f>
        <v>0</v>
      </c>
      <c r="Y86" s="22" t="n">
        <f aca="false">IF($F86="",0,IF(AND(I86&lt;&gt;"",I86&gt;=$F$3,I86&lt;=$H$3),N(J86)-(F86-S86-U86),0))</f>
        <v>0</v>
      </c>
      <c r="Z86" s="25" t="str">
        <f aca="false">IF($F86="","",IFERROR(INDEX('Useful Lives'!$D$5:$D$24,MATCH(C86,'Useful Lives'!$A$5:$A$24,0)),"⚠ Class not found"))</f>
        <v/>
      </c>
    </row>
    <row r="87" customFormat="false" ht="15" hidden="false" customHeight="true" outlineLevel="0" collapsed="false">
      <c r="A87" s="20"/>
      <c r="B87" s="20"/>
      <c r="C87" s="20"/>
      <c r="D87" s="20"/>
      <c r="E87" s="26"/>
      <c r="F87" s="27"/>
      <c r="G87" s="20"/>
      <c r="H87" s="27"/>
      <c r="I87" s="26"/>
      <c r="J87" s="27"/>
      <c r="K87" s="22" t="str">
        <f aca="false">IF($F87="","",IFERROR(INDEX('Useful Lives'!$B$5:$B$24,MATCH(C87,'Useful Lives'!$A$5:$A$24,0)),0))</f>
        <v/>
      </c>
      <c r="L87" s="24" t="str">
        <f aca="false">IF($F87="","",IFERROR(INDEX('Useful Lives'!$C$5:$C$24,MATCH(C87,'Useful Lives'!$A$5:$A$24,0)),0))</f>
        <v/>
      </c>
      <c r="M87" s="22" t="str">
        <f aca="false">IF($F87="","",F87*L87)</f>
        <v/>
      </c>
      <c r="N87" s="24" t="str">
        <f aca="false">IF($F87="","",IF(K87=0,0,IF(G87="WDV",1-MAX(L87,0.0001)^(1/K87),(1-L87)/K87)))</f>
        <v/>
      </c>
      <c r="O87" s="22" t="n">
        <f aca="false">IF($F87="",0,IF(AND(E87&lt;$F$3,OR(I87="",I87&gt;=$F$3)),F87,0))</f>
        <v>0</v>
      </c>
      <c r="P87" s="22" t="n">
        <f aca="false">IF($F87="",0,IF(AND(E87&gt;=$F$3,E87&lt;=$H$3),F87,0))</f>
        <v>0</v>
      </c>
      <c r="Q87" s="22" t="n">
        <f aca="false">IF($F87="",0,IF(AND(I87&lt;&gt;"",I87&gt;=$F$3,I87&lt;=$H$3),F87,0))</f>
        <v>0</v>
      </c>
      <c r="R87" s="22" t="n">
        <f aca="false">O87+P87-Q87</f>
        <v>0</v>
      </c>
      <c r="S87" s="22" t="n">
        <f aca="false">IF(O87&gt;0,N(H87),0)</f>
        <v>0</v>
      </c>
      <c r="T87" s="22" t="n">
        <f aca="false">IF(OR($F87="",E87=""),0,MAX(0,MIN(IF(I87="",$H$3,I87-1),$H$3)-MAX(E87,$F$3)+1))</f>
        <v>0</v>
      </c>
      <c r="U87" s="22" t="n">
        <f aca="false">IF(OR($F87="",N(K87)=0),0,ROUND(IF(G87="WDV",MIN(MAX(0,F87-S87-M87),(F87-S87)*N87*T87/$J$3),MIN(MAX(0,F87-M87-S87),(F87-M87)/K87*T87/$J$3)),0))</f>
        <v>0</v>
      </c>
      <c r="V87" s="22" t="n">
        <f aca="false">IF($F87="",0,IF(AND(I87&lt;&gt;"",I87&gt;=$F$3,I87&lt;=$H$3),S87+U87,0))</f>
        <v>0</v>
      </c>
      <c r="W87" s="22" t="n">
        <f aca="false">S87+U87-V87</f>
        <v>0</v>
      </c>
      <c r="X87" s="22" t="n">
        <f aca="false">R87-W87</f>
        <v>0</v>
      </c>
      <c r="Y87" s="22" t="n">
        <f aca="false">IF($F87="",0,IF(AND(I87&lt;&gt;"",I87&gt;=$F$3,I87&lt;=$H$3),N(J87)-(F87-S87-U87),0))</f>
        <v>0</v>
      </c>
      <c r="Z87" s="25" t="str">
        <f aca="false">IF($F87="","",IFERROR(INDEX('Useful Lives'!$D$5:$D$24,MATCH(C87,'Useful Lives'!$A$5:$A$24,0)),"⚠ Class not found"))</f>
        <v/>
      </c>
    </row>
    <row r="88" customFormat="false" ht="15" hidden="false" customHeight="true" outlineLevel="0" collapsed="false">
      <c r="A88" s="20"/>
      <c r="B88" s="20"/>
      <c r="C88" s="20"/>
      <c r="D88" s="20"/>
      <c r="E88" s="26"/>
      <c r="F88" s="27"/>
      <c r="G88" s="20"/>
      <c r="H88" s="27"/>
      <c r="I88" s="26"/>
      <c r="J88" s="27"/>
      <c r="K88" s="22" t="str">
        <f aca="false">IF($F88="","",IFERROR(INDEX('Useful Lives'!$B$5:$B$24,MATCH(C88,'Useful Lives'!$A$5:$A$24,0)),0))</f>
        <v/>
      </c>
      <c r="L88" s="24" t="str">
        <f aca="false">IF($F88="","",IFERROR(INDEX('Useful Lives'!$C$5:$C$24,MATCH(C88,'Useful Lives'!$A$5:$A$24,0)),0))</f>
        <v/>
      </c>
      <c r="M88" s="22" t="str">
        <f aca="false">IF($F88="","",F88*L88)</f>
        <v/>
      </c>
      <c r="N88" s="24" t="str">
        <f aca="false">IF($F88="","",IF(K88=0,0,IF(G88="WDV",1-MAX(L88,0.0001)^(1/K88),(1-L88)/K88)))</f>
        <v/>
      </c>
      <c r="O88" s="22" t="n">
        <f aca="false">IF($F88="",0,IF(AND(E88&lt;$F$3,OR(I88="",I88&gt;=$F$3)),F88,0))</f>
        <v>0</v>
      </c>
      <c r="P88" s="22" t="n">
        <f aca="false">IF($F88="",0,IF(AND(E88&gt;=$F$3,E88&lt;=$H$3),F88,0))</f>
        <v>0</v>
      </c>
      <c r="Q88" s="22" t="n">
        <f aca="false">IF($F88="",0,IF(AND(I88&lt;&gt;"",I88&gt;=$F$3,I88&lt;=$H$3),F88,0))</f>
        <v>0</v>
      </c>
      <c r="R88" s="22" t="n">
        <f aca="false">O88+P88-Q88</f>
        <v>0</v>
      </c>
      <c r="S88" s="22" t="n">
        <f aca="false">IF(O88&gt;0,N(H88),0)</f>
        <v>0</v>
      </c>
      <c r="T88" s="22" t="n">
        <f aca="false">IF(OR($F88="",E88=""),0,MAX(0,MIN(IF(I88="",$H$3,I88-1),$H$3)-MAX(E88,$F$3)+1))</f>
        <v>0</v>
      </c>
      <c r="U88" s="22" t="n">
        <f aca="false">IF(OR($F88="",N(K88)=0),0,ROUND(IF(G88="WDV",MIN(MAX(0,F88-S88-M88),(F88-S88)*N88*T88/$J$3),MIN(MAX(0,F88-M88-S88),(F88-M88)/K88*T88/$J$3)),0))</f>
        <v>0</v>
      </c>
      <c r="V88" s="22" t="n">
        <f aca="false">IF($F88="",0,IF(AND(I88&lt;&gt;"",I88&gt;=$F$3,I88&lt;=$H$3),S88+U88,0))</f>
        <v>0</v>
      </c>
      <c r="W88" s="22" t="n">
        <f aca="false">S88+U88-V88</f>
        <v>0</v>
      </c>
      <c r="X88" s="22" t="n">
        <f aca="false">R88-W88</f>
        <v>0</v>
      </c>
      <c r="Y88" s="22" t="n">
        <f aca="false">IF($F88="",0,IF(AND(I88&lt;&gt;"",I88&gt;=$F$3,I88&lt;=$H$3),N(J88)-(F88-S88-U88),0))</f>
        <v>0</v>
      </c>
      <c r="Z88" s="25" t="str">
        <f aca="false">IF($F88="","",IFERROR(INDEX('Useful Lives'!$D$5:$D$24,MATCH(C88,'Useful Lives'!$A$5:$A$24,0)),"⚠ Class not found"))</f>
        <v/>
      </c>
    </row>
    <row r="89" customFormat="false" ht="15" hidden="false" customHeight="true" outlineLevel="0" collapsed="false">
      <c r="A89" s="20"/>
      <c r="B89" s="20"/>
      <c r="C89" s="20"/>
      <c r="D89" s="20"/>
      <c r="E89" s="26"/>
      <c r="F89" s="27"/>
      <c r="G89" s="20"/>
      <c r="H89" s="27"/>
      <c r="I89" s="26"/>
      <c r="J89" s="27"/>
      <c r="K89" s="22" t="str">
        <f aca="false">IF($F89="","",IFERROR(INDEX('Useful Lives'!$B$5:$B$24,MATCH(C89,'Useful Lives'!$A$5:$A$24,0)),0))</f>
        <v/>
      </c>
      <c r="L89" s="24" t="str">
        <f aca="false">IF($F89="","",IFERROR(INDEX('Useful Lives'!$C$5:$C$24,MATCH(C89,'Useful Lives'!$A$5:$A$24,0)),0))</f>
        <v/>
      </c>
      <c r="M89" s="22" t="str">
        <f aca="false">IF($F89="","",F89*L89)</f>
        <v/>
      </c>
      <c r="N89" s="24" t="str">
        <f aca="false">IF($F89="","",IF(K89=0,0,IF(G89="WDV",1-MAX(L89,0.0001)^(1/K89),(1-L89)/K89)))</f>
        <v/>
      </c>
      <c r="O89" s="22" t="n">
        <f aca="false">IF($F89="",0,IF(AND(E89&lt;$F$3,OR(I89="",I89&gt;=$F$3)),F89,0))</f>
        <v>0</v>
      </c>
      <c r="P89" s="22" t="n">
        <f aca="false">IF($F89="",0,IF(AND(E89&gt;=$F$3,E89&lt;=$H$3),F89,0))</f>
        <v>0</v>
      </c>
      <c r="Q89" s="22" t="n">
        <f aca="false">IF($F89="",0,IF(AND(I89&lt;&gt;"",I89&gt;=$F$3,I89&lt;=$H$3),F89,0))</f>
        <v>0</v>
      </c>
      <c r="R89" s="22" t="n">
        <f aca="false">O89+P89-Q89</f>
        <v>0</v>
      </c>
      <c r="S89" s="22" t="n">
        <f aca="false">IF(O89&gt;0,N(H89),0)</f>
        <v>0</v>
      </c>
      <c r="T89" s="22" t="n">
        <f aca="false">IF(OR($F89="",E89=""),0,MAX(0,MIN(IF(I89="",$H$3,I89-1),$H$3)-MAX(E89,$F$3)+1))</f>
        <v>0</v>
      </c>
      <c r="U89" s="22" t="n">
        <f aca="false">IF(OR($F89="",N(K89)=0),0,ROUND(IF(G89="WDV",MIN(MAX(0,F89-S89-M89),(F89-S89)*N89*T89/$J$3),MIN(MAX(0,F89-M89-S89),(F89-M89)/K89*T89/$J$3)),0))</f>
        <v>0</v>
      </c>
      <c r="V89" s="22" t="n">
        <f aca="false">IF($F89="",0,IF(AND(I89&lt;&gt;"",I89&gt;=$F$3,I89&lt;=$H$3),S89+U89,0))</f>
        <v>0</v>
      </c>
      <c r="W89" s="22" t="n">
        <f aca="false">S89+U89-V89</f>
        <v>0</v>
      </c>
      <c r="X89" s="22" t="n">
        <f aca="false">R89-W89</f>
        <v>0</v>
      </c>
      <c r="Y89" s="22" t="n">
        <f aca="false">IF($F89="",0,IF(AND(I89&lt;&gt;"",I89&gt;=$F$3,I89&lt;=$H$3),N(J89)-(F89-S89-U89),0))</f>
        <v>0</v>
      </c>
      <c r="Z89" s="25" t="str">
        <f aca="false">IF($F89="","",IFERROR(INDEX('Useful Lives'!$D$5:$D$24,MATCH(C89,'Useful Lives'!$A$5:$A$24,0)),"⚠ Class not found"))</f>
        <v/>
      </c>
    </row>
    <row r="90" customFormat="false" ht="15" hidden="false" customHeight="true" outlineLevel="0" collapsed="false">
      <c r="A90" s="20"/>
      <c r="B90" s="20"/>
      <c r="C90" s="20"/>
      <c r="D90" s="20"/>
      <c r="E90" s="26"/>
      <c r="F90" s="27"/>
      <c r="G90" s="20"/>
      <c r="H90" s="27"/>
      <c r="I90" s="26"/>
      <c r="J90" s="27"/>
      <c r="K90" s="22" t="str">
        <f aca="false">IF($F90="","",IFERROR(INDEX('Useful Lives'!$B$5:$B$24,MATCH(C90,'Useful Lives'!$A$5:$A$24,0)),0))</f>
        <v/>
      </c>
      <c r="L90" s="24" t="str">
        <f aca="false">IF($F90="","",IFERROR(INDEX('Useful Lives'!$C$5:$C$24,MATCH(C90,'Useful Lives'!$A$5:$A$24,0)),0))</f>
        <v/>
      </c>
      <c r="M90" s="22" t="str">
        <f aca="false">IF($F90="","",F90*L90)</f>
        <v/>
      </c>
      <c r="N90" s="24" t="str">
        <f aca="false">IF($F90="","",IF(K90=0,0,IF(G90="WDV",1-MAX(L90,0.0001)^(1/K90),(1-L90)/K90)))</f>
        <v/>
      </c>
      <c r="O90" s="22" t="n">
        <f aca="false">IF($F90="",0,IF(AND(E90&lt;$F$3,OR(I90="",I90&gt;=$F$3)),F90,0))</f>
        <v>0</v>
      </c>
      <c r="P90" s="22" t="n">
        <f aca="false">IF($F90="",0,IF(AND(E90&gt;=$F$3,E90&lt;=$H$3),F90,0))</f>
        <v>0</v>
      </c>
      <c r="Q90" s="22" t="n">
        <f aca="false">IF($F90="",0,IF(AND(I90&lt;&gt;"",I90&gt;=$F$3,I90&lt;=$H$3),F90,0))</f>
        <v>0</v>
      </c>
      <c r="R90" s="22" t="n">
        <f aca="false">O90+P90-Q90</f>
        <v>0</v>
      </c>
      <c r="S90" s="22" t="n">
        <f aca="false">IF(O90&gt;0,N(H90),0)</f>
        <v>0</v>
      </c>
      <c r="T90" s="22" t="n">
        <f aca="false">IF(OR($F90="",E90=""),0,MAX(0,MIN(IF(I90="",$H$3,I90-1),$H$3)-MAX(E90,$F$3)+1))</f>
        <v>0</v>
      </c>
      <c r="U90" s="22" t="n">
        <f aca="false">IF(OR($F90="",N(K90)=0),0,ROUND(IF(G90="WDV",MIN(MAX(0,F90-S90-M90),(F90-S90)*N90*T90/$J$3),MIN(MAX(0,F90-M90-S90),(F90-M90)/K90*T90/$J$3)),0))</f>
        <v>0</v>
      </c>
      <c r="V90" s="22" t="n">
        <f aca="false">IF($F90="",0,IF(AND(I90&lt;&gt;"",I90&gt;=$F$3,I90&lt;=$H$3),S90+U90,0))</f>
        <v>0</v>
      </c>
      <c r="W90" s="22" t="n">
        <f aca="false">S90+U90-V90</f>
        <v>0</v>
      </c>
      <c r="X90" s="22" t="n">
        <f aca="false">R90-W90</f>
        <v>0</v>
      </c>
      <c r="Y90" s="22" t="n">
        <f aca="false">IF($F90="",0,IF(AND(I90&lt;&gt;"",I90&gt;=$F$3,I90&lt;=$H$3),N(J90)-(F90-S90-U90),0))</f>
        <v>0</v>
      </c>
      <c r="Z90" s="25" t="str">
        <f aca="false">IF($F90="","",IFERROR(INDEX('Useful Lives'!$D$5:$D$24,MATCH(C90,'Useful Lives'!$A$5:$A$24,0)),"⚠ Class not found"))</f>
        <v/>
      </c>
    </row>
    <row r="91" customFormat="false" ht="15" hidden="false" customHeight="true" outlineLevel="0" collapsed="false">
      <c r="A91" s="20"/>
      <c r="B91" s="20"/>
      <c r="C91" s="20"/>
      <c r="D91" s="20"/>
      <c r="E91" s="26"/>
      <c r="F91" s="27"/>
      <c r="G91" s="20"/>
      <c r="H91" s="27"/>
      <c r="I91" s="26"/>
      <c r="J91" s="27"/>
      <c r="K91" s="22" t="str">
        <f aca="false">IF($F91="","",IFERROR(INDEX('Useful Lives'!$B$5:$B$24,MATCH(C91,'Useful Lives'!$A$5:$A$24,0)),0))</f>
        <v/>
      </c>
      <c r="L91" s="24" t="str">
        <f aca="false">IF($F91="","",IFERROR(INDEX('Useful Lives'!$C$5:$C$24,MATCH(C91,'Useful Lives'!$A$5:$A$24,0)),0))</f>
        <v/>
      </c>
      <c r="M91" s="22" t="str">
        <f aca="false">IF($F91="","",F91*L91)</f>
        <v/>
      </c>
      <c r="N91" s="24" t="str">
        <f aca="false">IF($F91="","",IF(K91=0,0,IF(G91="WDV",1-MAX(L91,0.0001)^(1/K91),(1-L91)/K91)))</f>
        <v/>
      </c>
      <c r="O91" s="22" t="n">
        <f aca="false">IF($F91="",0,IF(AND(E91&lt;$F$3,OR(I91="",I91&gt;=$F$3)),F91,0))</f>
        <v>0</v>
      </c>
      <c r="P91" s="22" t="n">
        <f aca="false">IF($F91="",0,IF(AND(E91&gt;=$F$3,E91&lt;=$H$3),F91,0))</f>
        <v>0</v>
      </c>
      <c r="Q91" s="22" t="n">
        <f aca="false">IF($F91="",0,IF(AND(I91&lt;&gt;"",I91&gt;=$F$3,I91&lt;=$H$3),F91,0))</f>
        <v>0</v>
      </c>
      <c r="R91" s="22" t="n">
        <f aca="false">O91+P91-Q91</f>
        <v>0</v>
      </c>
      <c r="S91" s="22" t="n">
        <f aca="false">IF(O91&gt;0,N(H91),0)</f>
        <v>0</v>
      </c>
      <c r="T91" s="22" t="n">
        <f aca="false">IF(OR($F91="",E91=""),0,MAX(0,MIN(IF(I91="",$H$3,I91-1),$H$3)-MAX(E91,$F$3)+1))</f>
        <v>0</v>
      </c>
      <c r="U91" s="22" t="n">
        <f aca="false">IF(OR($F91="",N(K91)=0),0,ROUND(IF(G91="WDV",MIN(MAX(0,F91-S91-M91),(F91-S91)*N91*T91/$J$3),MIN(MAX(0,F91-M91-S91),(F91-M91)/K91*T91/$J$3)),0))</f>
        <v>0</v>
      </c>
      <c r="V91" s="22" t="n">
        <f aca="false">IF($F91="",0,IF(AND(I91&lt;&gt;"",I91&gt;=$F$3,I91&lt;=$H$3),S91+U91,0))</f>
        <v>0</v>
      </c>
      <c r="W91" s="22" t="n">
        <f aca="false">S91+U91-V91</f>
        <v>0</v>
      </c>
      <c r="X91" s="22" t="n">
        <f aca="false">R91-W91</f>
        <v>0</v>
      </c>
      <c r="Y91" s="22" t="n">
        <f aca="false">IF($F91="",0,IF(AND(I91&lt;&gt;"",I91&gt;=$F$3,I91&lt;=$H$3),N(J91)-(F91-S91-U91),0))</f>
        <v>0</v>
      </c>
      <c r="Z91" s="25" t="str">
        <f aca="false">IF($F91="","",IFERROR(INDEX('Useful Lives'!$D$5:$D$24,MATCH(C91,'Useful Lives'!$A$5:$A$24,0)),"⚠ Class not found"))</f>
        <v/>
      </c>
    </row>
    <row r="92" customFormat="false" ht="15" hidden="false" customHeight="true" outlineLevel="0" collapsed="false">
      <c r="A92" s="20"/>
      <c r="B92" s="20"/>
      <c r="C92" s="20"/>
      <c r="D92" s="20"/>
      <c r="E92" s="26"/>
      <c r="F92" s="27"/>
      <c r="G92" s="20"/>
      <c r="H92" s="27"/>
      <c r="I92" s="26"/>
      <c r="J92" s="27"/>
      <c r="K92" s="22" t="str">
        <f aca="false">IF($F92="","",IFERROR(INDEX('Useful Lives'!$B$5:$B$24,MATCH(C92,'Useful Lives'!$A$5:$A$24,0)),0))</f>
        <v/>
      </c>
      <c r="L92" s="24" t="str">
        <f aca="false">IF($F92="","",IFERROR(INDEX('Useful Lives'!$C$5:$C$24,MATCH(C92,'Useful Lives'!$A$5:$A$24,0)),0))</f>
        <v/>
      </c>
      <c r="M92" s="22" t="str">
        <f aca="false">IF($F92="","",F92*L92)</f>
        <v/>
      </c>
      <c r="N92" s="24" t="str">
        <f aca="false">IF($F92="","",IF(K92=0,0,IF(G92="WDV",1-MAX(L92,0.0001)^(1/K92),(1-L92)/K92)))</f>
        <v/>
      </c>
      <c r="O92" s="22" t="n">
        <f aca="false">IF($F92="",0,IF(AND(E92&lt;$F$3,OR(I92="",I92&gt;=$F$3)),F92,0))</f>
        <v>0</v>
      </c>
      <c r="P92" s="22" t="n">
        <f aca="false">IF($F92="",0,IF(AND(E92&gt;=$F$3,E92&lt;=$H$3),F92,0))</f>
        <v>0</v>
      </c>
      <c r="Q92" s="22" t="n">
        <f aca="false">IF($F92="",0,IF(AND(I92&lt;&gt;"",I92&gt;=$F$3,I92&lt;=$H$3),F92,0))</f>
        <v>0</v>
      </c>
      <c r="R92" s="22" t="n">
        <f aca="false">O92+P92-Q92</f>
        <v>0</v>
      </c>
      <c r="S92" s="22" t="n">
        <f aca="false">IF(O92&gt;0,N(H92),0)</f>
        <v>0</v>
      </c>
      <c r="T92" s="22" t="n">
        <f aca="false">IF(OR($F92="",E92=""),0,MAX(0,MIN(IF(I92="",$H$3,I92-1),$H$3)-MAX(E92,$F$3)+1))</f>
        <v>0</v>
      </c>
      <c r="U92" s="22" t="n">
        <f aca="false">IF(OR($F92="",N(K92)=0),0,ROUND(IF(G92="WDV",MIN(MAX(0,F92-S92-M92),(F92-S92)*N92*T92/$J$3),MIN(MAX(0,F92-M92-S92),(F92-M92)/K92*T92/$J$3)),0))</f>
        <v>0</v>
      </c>
      <c r="V92" s="22" t="n">
        <f aca="false">IF($F92="",0,IF(AND(I92&lt;&gt;"",I92&gt;=$F$3,I92&lt;=$H$3),S92+U92,0))</f>
        <v>0</v>
      </c>
      <c r="W92" s="22" t="n">
        <f aca="false">S92+U92-V92</f>
        <v>0</v>
      </c>
      <c r="X92" s="22" t="n">
        <f aca="false">R92-W92</f>
        <v>0</v>
      </c>
      <c r="Y92" s="22" t="n">
        <f aca="false">IF($F92="",0,IF(AND(I92&lt;&gt;"",I92&gt;=$F$3,I92&lt;=$H$3),N(J92)-(F92-S92-U92),0))</f>
        <v>0</v>
      </c>
      <c r="Z92" s="25" t="str">
        <f aca="false">IF($F92="","",IFERROR(INDEX('Useful Lives'!$D$5:$D$24,MATCH(C92,'Useful Lives'!$A$5:$A$24,0)),"⚠ Class not found"))</f>
        <v/>
      </c>
    </row>
    <row r="93" customFormat="false" ht="15" hidden="false" customHeight="true" outlineLevel="0" collapsed="false">
      <c r="A93" s="20"/>
      <c r="B93" s="20"/>
      <c r="C93" s="20"/>
      <c r="D93" s="20"/>
      <c r="E93" s="26"/>
      <c r="F93" s="27"/>
      <c r="G93" s="20"/>
      <c r="H93" s="27"/>
      <c r="I93" s="26"/>
      <c r="J93" s="27"/>
      <c r="K93" s="22" t="str">
        <f aca="false">IF($F93="","",IFERROR(INDEX('Useful Lives'!$B$5:$B$24,MATCH(C93,'Useful Lives'!$A$5:$A$24,0)),0))</f>
        <v/>
      </c>
      <c r="L93" s="24" t="str">
        <f aca="false">IF($F93="","",IFERROR(INDEX('Useful Lives'!$C$5:$C$24,MATCH(C93,'Useful Lives'!$A$5:$A$24,0)),0))</f>
        <v/>
      </c>
      <c r="M93" s="22" t="str">
        <f aca="false">IF($F93="","",F93*L93)</f>
        <v/>
      </c>
      <c r="N93" s="24" t="str">
        <f aca="false">IF($F93="","",IF(K93=0,0,IF(G93="WDV",1-MAX(L93,0.0001)^(1/K93),(1-L93)/K93)))</f>
        <v/>
      </c>
      <c r="O93" s="22" t="n">
        <f aca="false">IF($F93="",0,IF(AND(E93&lt;$F$3,OR(I93="",I93&gt;=$F$3)),F93,0))</f>
        <v>0</v>
      </c>
      <c r="P93" s="22" t="n">
        <f aca="false">IF($F93="",0,IF(AND(E93&gt;=$F$3,E93&lt;=$H$3),F93,0))</f>
        <v>0</v>
      </c>
      <c r="Q93" s="22" t="n">
        <f aca="false">IF($F93="",0,IF(AND(I93&lt;&gt;"",I93&gt;=$F$3,I93&lt;=$H$3),F93,0))</f>
        <v>0</v>
      </c>
      <c r="R93" s="22" t="n">
        <f aca="false">O93+P93-Q93</f>
        <v>0</v>
      </c>
      <c r="S93" s="22" t="n">
        <f aca="false">IF(O93&gt;0,N(H93),0)</f>
        <v>0</v>
      </c>
      <c r="T93" s="22" t="n">
        <f aca="false">IF(OR($F93="",E93=""),0,MAX(0,MIN(IF(I93="",$H$3,I93-1),$H$3)-MAX(E93,$F$3)+1))</f>
        <v>0</v>
      </c>
      <c r="U93" s="22" t="n">
        <f aca="false">IF(OR($F93="",N(K93)=0),0,ROUND(IF(G93="WDV",MIN(MAX(0,F93-S93-M93),(F93-S93)*N93*T93/$J$3),MIN(MAX(0,F93-M93-S93),(F93-M93)/K93*T93/$J$3)),0))</f>
        <v>0</v>
      </c>
      <c r="V93" s="22" t="n">
        <f aca="false">IF($F93="",0,IF(AND(I93&lt;&gt;"",I93&gt;=$F$3,I93&lt;=$H$3),S93+U93,0))</f>
        <v>0</v>
      </c>
      <c r="W93" s="22" t="n">
        <f aca="false">S93+U93-V93</f>
        <v>0</v>
      </c>
      <c r="X93" s="22" t="n">
        <f aca="false">R93-W93</f>
        <v>0</v>
      </c>
      <c r="Y93" s="22" t="n">
        <f aca="false">IF($F93="",0,IF(AND(I93&lt;&gt;"",I93&gt;=$F$3,I93&lt;=$H$3),N(J93)-(F93-S93-U93),0))</f>
        <v>0</v>
      </c>
      <c r="Z93" s="25" t="str">
        <f aca="false">IF($F93="","",IFERROR(INDEX('Useful Lives'!$D$5:$D$24,MATCH(C93,'Useful Lives'!$A$5:$A$24,0)),"⚠ Class not found"))</f>
        <v/>
      </c>
    </row>
    <row r="94" customFormat="false" ht="15" hidden="false" customHeight="true" outlineLevel="0" collapsed="false">
      <c r="A94" s="20"/>
      <c r="B94" s="20"/>
      <c r="C94" s="20"/>
      <c r="D94" s="20"/>
      <c r="E94" s="26"/>
      <c r="F94" s="27"/>
      <c r="G94" s="20"/>
      <c r="H94" s="27"/>
      <c r="I94" s="26"/>
      <c r="J94" s="27"/>
      <c r="K94" s="22" t="str">
        <f aca="false">IF($F94="","",IFERROR(INDEX('Useful Lives'!$B$5:$B$24,MATCH(C94,'Useful Lives'!$A$5:$A$24,0)),0))</f>
        <v/>
      </c>
      <c r="L94" s="24" t="str">
        <f aca="false">IF($F94="","",IFERROR(INDEX('Useful Lives'!$C$5:$C$24,MATCH(C94,'Useful Lives'!$A$5:$A$24,0)),0))</f>
        <v/>
      </c>
      <c r="M94" s="22" t="str">
        <f aca="false">IF($F94="","",F94*L94)</f>
        <v/>
      </c>
      <c r="N94" s="24" t="str">
        <f aca="false">IF($F94="","",IF(K94=0,0,IF(G94="WDV",1-MAX(L94,0.0001)^(1/K94),(1-L94)/K94)))</f>
        <v/>
      </c>
      <c r="O94" s="22" t="n">
        <f aca="false">IF($F94="",0,IF(AND(E94&lt;$F$3,OR(I94="",I94&gt;=$F$3)),F94,0))</f>
        <v>0</v>
      </c>
      <c r="P94" s="22" t="n">
        <f aca="false">IF($F94="",0,IF(AND(E94&gt;=$F$3,E94&lt;=$H$3),F94,0))</f>
        <v>0</v>
      </c>
      <c r="Q94" s="22" t="n">
        <f aca="false">IF($F94="",0,IF(AND(I94&lt;&gt;"",I94&gt;=$F$3,I94&lt;=$H$3),F94,0))</f>
        <v>0</v>
      </c>
      <c r="R94" s="22" t="n">
        <f aca="false">O94+P94-Q94</f>
        <v>0</v>
      </c>
      <c r="S94" s="22" t="n">
        <f aca="false">IF(O94&gt;0,N(H94),0)</f>
        <v>0</v>
      </c>
      <c r="T94" s="22" t="n">
        <f aca="false">IF(OR($F94="",E94=""),0,MAX(0,MIN(IF(I94="",$H$3,I94-1),$H$3)-MAX(E94,$F$3)+1))</f>
        <v>0</v>
      </c>
      <c r="U94" s="22" t="n">
        <f aca="false">IF(OR($F94="",N(K94)=0),0,ROUND(IF(G94="WDV",MIN(MAX(0,F94-S94-M94),(F94-S94)*N94*T94/$J$3),MIN(MAX(0,F94-M94-S94),(F94-M94)/K94*T94/$J$3)),0))</f>
        <v>0</v>
      </c>
      <c r="V94" s="22" t="n">
        <f aca="false">IF($F94="",0,IF(AND(I94&lt;&gt;"",I94&gt;=$F$3,I94&lt;=$H$3),S94+U94,0))</f>
        <v>0</v>
      </c>
      <c r="W94" s="22" t="n">
        <f aca="false">S94+U94-V94</f>
        <v>0</v>
      </c>
      <c r="X94" s="22" t="n">
        <f aca="false">R94-W94</f>
        <v>0</v>
      </c>
      <c r="Y94" s="22" t="n">
        <f aca="false">IF($F94="",0,IF(AND(I94&lt;&gt;"",I94&gt;=$F$3,I94&lt;=$H$3),N(J94)-(F94-S94-U94),0))</f>
        <v>0</v>
      </c>
      <c r="Z94" s="25" t="str">
        <f aca="false">IF($F94="","",IFERROR(INDEX('Useful Lives'!$D$5:$D$24,MATCH(C94,'Useful Lives'!$A$5:$A$24,0)),"⚠ Class not found"))</f>
        <v/>
      </c>
    </row>
    <row r="95" customFormat="false" ht="15" hidden="false" customHeight="true" outlineLevel="0" collapsed="false">
      <c r="A95" s="20"/>
      <c r="B95" s="20"/>
      <c r="C95" s="20"/>
      <c r="D95" s="20"/>
      <c r="E95" s="26"/>
      <c r="F95" s="27"/>
      <c r="G95" s="20"/>
      <c r="H95" s="27"/>
      <c r="I95" s="26"/>
      <c r="J95" s="27"/>
      <c r="K95" s="22" t="str">
        <f aca="false">IF($F95="","",IFERROR(INDEX('Useful Lives'!$B$5:$B$24,MATCH(C95,'Useful Lives'!$A$5:$A$24,0)),0))</f>
        <v/>
      </c>
      <c r="L95" s="24" t="str">
        <f aca="false">IF($F95="","",IFERROR(INDEX('Useful Lives'!$C$5:$C$24,MATCH(C95,'Useful Lives'!$A$5:$A$24,0)),0))</f>
        <v/>
      </c>
      <c r="M95" s="22" t="str">
        <f aca="false">IF($F95="","",F95*L95)</f>
        <v/>
      </c>
      <c r="N95" s="24" t="str">
        <f aca="false">IF($F95="","",IF(K95=0,0,IF(G95="WDV",1-MAX(L95,0.0001)^(1/K95),(1-L95)/K95)))</f>
        <v/>
      </c>
      <c r="O95" s="22" t="n">
        <f aca="false">IF($F95="",0,IF(AND(E95&lt;$F$3,OR(I95="",I95&gt;=$F$3)),F95,0))</f>
        <v>0</v>
      </c>
      <c r="P95" s="22" t="n">
        <f aca="false">IF($F95="",0,IF(AND(E95&gt;=$F$3,E95&lt;=$H$3),F95,0))</f>
        <v>0</v>
      </c>
      <c r="Q95" s="22" t="n">
        <f aca="false">IF($F95="",0,IF(AND(I95&lt;&gt;"",I95&gt;=$F$3,I95&lt;=$H$3),F95,0))</f>
        <v>0</v>
      </c>
      <c r="R95" s="22" t="n">
        <f aca="false">O95+P95-Q95</f>
        <v>0</v>
      </c>
      <c r="S95" s="22" t="n">
        <f aca="false">IF(O95&gt;0,N(H95),0)</f>
        <v>0</v>
      </c>
      <c r="T95" s="22" t="n">
        <f aca="false">IF(OR($F95="",E95=""),0,MAX(0,MIN(IF(I95="",$H$3,I95-1),$H$3)-MAX(E95,$F$3)+1))</f>
        <v>0</v>
      </c>
      <c r="U95" s="22" t="n">
        <f aca="false">IF(OR($F95="",N(K95)=0),0,ROUND(IF(G95="WDV",MIN(MAX(0,F95-S95-M95),(F95-S95)*N95*T95/$J$3),MIN(MAX(0,F95-M95-S95),(F95-M95)/K95*T95/$J$3)),0))</f>
        <v>0</v>
      </c>
      <c r="V95" s="22" t="n">
        <f aca="false">IF($F95="",0,IF(AND(I95&lt;&gt;"",I95&gt;=$F$3,I95&lt;=$H$3),S95+U95,0))</f>
        <v>0</v>
      </c>
      <c r="W95" s="22" t="n">
        <f aca="false">S95+U95-V95</f>
        <v>0</v>
      </c>
      <c r="X95" s="22" t="n">
        <f aca="false">R95-W95</f>
        <v>0</v>
      </c>
      <c r="Y95" s="22" t="n">
        <f aca="false">IF($F95="",0,IF(AND(I95&lt;&gt;"",I95&gt;=$F$3,I95&lt;=$H$3),N(J95)-(F95-S95-U95),0))</f>
        <v>0</v>
      </c>
      <c r="Z95" s="25" t="str">
        <f aca="false">IF($F95="","",IFERROR(INDEX('Useful Lives'!$D$5:$D$24,MATCH(C95,'Useful Lives'!$A$5:$A$24,0)),"⚠ Class not found"))</f>
        <v/>
      </c>
    </row>
    <row r="96" customFormat="false" ht="15" hidden="false" customHeight="true" outlineLevel="0" collapsed="false">
      <c r="A96" s="20"/>
      <c r="B96" s="20"/>
      <c r="C96" s="20"/>
      <c r="D96" s="20"/>
      <c r="E96" s="26"/>
      <c r="F96" s="27"/>
      <c r="G96" s="20"/>
      <c r="H96" s="27"/>
      <c r="I96" s="26"/>
      <c r="J96" s="27"/>
      <c r="K96" s="22" t="str">
        <f aca="false">IF($F96="","",IFERROR(INDEX('Useful Lives'!$B$5:$B$24,MATCH(C96,'Useful Lives'!$A$5:$A$24,0)),0))</f>
        <v/>
      </c>
      <c r="L96" s="24" t="str">
        <f aca="false">IF($F96="","",IFERROR(INDEX('Useful Lives'!$C$5:$C$24,MATCH(C96,'Useful Lives'!$A$5:$A$24,0)),0))</f>
        <v/>
      </c>
      <c r="M96" s="22" t="str">
        <f aca="false">IF($F96="","",F96*L96)</f>
        <v/>
      </c>
      <c r="N96" s="24" t="str">
        <f aca="false">IF($F96="","",IF(K96=0,0,IF(G96="WDV",1-MAX(L96,0.0001)^(1/K96),(1-L96)/K96)))</f>
        <v/>
      </c>
      <c r="O96" s="22" t="n">
        <f aca="false">IF($F96="",0,IF(AND(E96&lt;$F$3,OR(I96="",I96&gt;=$F$3)),F96,0))</f>
        <v>0</v>
      </c>
      <c r="P96" s="22" t="n">
        <f aca="false">IF($F96="",0,IF(AND(E96&gt;=$F$3,E96&lt;=$H$3),F96,0))</f>
        <v>0</v>
      </c>
      <c r="Q96" s="22" t="n">
        <f aca="false">IF($F96="",0,IF(AND(I96&lt;&gt;"",I96&gt;=$F$3,I96&lt;=$H$3),F96,0))</f>
        <v>0</v>
      </c>
      <c r="R96" s="22" t="n">
        <f aca="false">O96+P96-Q96</f>
        <v>0</v>
      </c>
      <c r="S96" s="22" t="n">
        <f aca="false">IF(O96&gt;0,N(H96),0)</f>
        <v>0</v>
      </c>
      <c r="T96" s="22" t="n">
        <f aca="false">IF(OR($F96="",E96=""),0,MAX(0,MIN(IF(I96="",$H$3,I96-1),$H$3)-MAX(E96,$F$3)+1))</f>
        <v>0</v>
      </c>
      <c r="U96" s="22" t="n">
        <f aca="false">IF(OR($F96="",N(K96)=0),0,ROUND(IF(G96="WDV",MIN(MAX(0,F96-S96-M96),(F96-S96)*N96*T96/$J$3),MIN(MAX(0,F96-M96-S96),(F96-M96)/K96*T96/$J$3)),0))</f>
        <v>0</v>
      </c>
      <c r="V96" s="22" t="n">
        <f aca="false">IF($F96="",0,IF(AND(I96&lt;&gt;"",I96&gt;=$F$3,I96&lt;=$H$3),S96+U96,0))</f>
        <v>0</v>
      </c>
      <c r="W96" s="22" t="n">
        <f aca="false">S96+U96-V96</f>
        <v>0</v>
      </c>
      <c r="X96" s="22" t="n">
        <f aca="false">R96-W96</f>
        <v>0</v>
      </c>
      <c r="Y96" s="22" t="n">
        <f aca="false">IF($F96="",0,IF(AND(I96&lt;&gt;"",I96&gt;=$F$3,I96&lt;=$H$3),N(J96)-(F96-S96-U96),0))</f>
        <v>0</v>
      </c>
      <c r="Z96" s="25" t="str">
        <f aca="false">IF($F96="","",IFERROR(INDEX('Useful Lives'!$D$5:$D$24,MATCH(C96,'Useful Lives'!$A$5:$A$24,0)),"⚠ Class not found"))</f>
        <v/>
      </c>
    </row>
    <row r="97" customFormat="false" ht="15" hidden="false" customHeight="true" outlineLevel="0" collapsed="false">
      <c r="A97" s="20"/>
      <c r="B97" s="20"/>
      <c r="C97" s="20"/>
      <c r="D97" s="20"/>
      <c r="E97" s="26"/>
      <c r="F97" s="27"/>
      <c r="G97" s="20"/>
      <c r="H97" s="27"/>
      <c r="I97" s="26"/>
      <c r="J97" s="27"/>
      <c r="K97" s="22" t="str">
        <f aca="false">IF($F97="","",IFERROR(INDEX('Useful Lives'!$B$5:$B$24,MATCH(C97,'Useful Lives'!$A$5:$A$24,0)),0))</f>
        <v/>
      </c>
      <c r="L97" s="24" t="str">
        <f aca="false">IF($F97="","",IFERROR(INDEX('Useful Lives'!$C$5:$C$24,MATCH(C97,'Useful Lives'!$A$5:$A$24,0)),0))</f>
        <v/>
      </c>
      <c r="M97" s="22" t="str">
        <f aca="false">IF($F97="","",F97*L97)</f>
        <v/>
      </c>
      <c r="N97" s="24" t="str">
        <f aca="false">IF($F97="","",IF(K97=0,0,IF(G97="WDV",1-MAX(L97,0.0001)^(1/K97),(1-L97)/K97)))</f>
        <v/>
      </c>
      <c r="O97" s="22" t="n">
        <f aca="false">IF($F97="",0,IF(AND(E97&lt;$F$3,OR(I97="",I97&gt;=$F$3)),F97,0))</f>
        <v>0</v>
      </c>
      <c r="P97" s="22" t="n">
        <f aca="false">IF($F97="",0,IF(AND(E97&gt;=$F$3,E97&lt;=$H$3),F97,0))</f>
        <v>0</v>
      </c>
      <c r="Q97" s="22" t="n">
        <f aca="false">IF($F97="",0,IF(AND(I97&lt;&gt;"",I97&gt;=$F$3,I97&lt;=$H$3),F97,0))</f>
        <v>0</v>
      </c>
      <c r="R97" s="22" t="n">
        <f aca="false">O97+P97-Q97</f>
        <v>0</v>
      </c>
      <c r="S97" s="22" t="n">
        <f aca="false">IF(O97&gt;0,N(H97),0)</f>
        <v>0</v>
      </c>
      <c r="T97" s="22" t="n">
        <f aca="false">IF(OR($F97="",E97=""),0,MAX(0,MIN(IF(I97="",$H$3,I97-1),$H$3)-MAX(E97,$F$3)+1))</f>
        <v>0</v>
      </c>
      <c r="U97" s="22" t="n">
        <f aca="false">IF(OR($F97="",N(K97)=0),0,ROUND(IF(G97="WDV",MIN(MAX(0,F97-S97-M97),(F97-S97)*N97*T97/$J$3),MIN(MAX(0,F97-M97-S97),(F97-M97)/K97*T97/$J$3)),0))</f>
        <v>0</v>
      </c>
      <c r="V97" s="22" t="n">
        <f aca="false">IF($F97="",0,IF(AND(I97&lt;&gt;"",I97&gt;=$F$3,I97&lt;=$H$3),S97+U97,0))</f>
        <v>0</v>
      </c>
      <c r="W97" s="22" t="n">
        <f aca="false">S97+U97-V97</f>
        <v>0</v>
      </c>
      <c r="X97" s="22" t="n">
        <f aca="false">R97-W97</f>
        <v>0</v>
      </c>
      <c r="Y97" s="22" t="n">
        <f aca="false">IF($F97="",0,IF(AND(I97&lt;&gt;"",I97&gt;=$F$3,I97&lt;=$H$3),N(J97)-(F97-S97-U97),0))</f>
        <v>0</v>
      </c>
      <c r="Z97" s="25" t="str">
        <f aca="false">IF($F97="","",IFERROR(INDEX('Useful Lives'!$D$5:$D$24,MATCH(C97,'Useful Lives'!$A$5:$A$24,0)),"⚠ Class not found"))</f>
        <v/>
      </c>
    </row>
    <row r="98" customFormat="false" ht="15" hidden="false" customHeight="true" outlineLevel="0" collapsed="false">
      <c r="A98" s="20"/>
      <c r="B98" s="20"/>
      <c r="C98" s="20"/>
      <c r="D98" s="20"/>
      <c r="E98" s="26"/>
      <c r="F98" s="27"/>
      <c r="G98" s="20"/>
      <c r="H98" s="27"/>
      <c r="I98" s="26"/>
      <c r="J98" s="27"/>
      <c r="K98" s="22" t="str">
        <f aca="false">IF($F98="","",IFERROR(INDEX('Useful Lives'!$B$5:$B$24,MATCH(C98,'Useful Lives'!$A$5:$A$24,0)),0))</f>
        <v/>
      </c>
      <c r="L98" s="24" t="str">
        <f aca="false">IF($F98="","",IFERROR(INDEX('Useful Lives'!$C$5:$C$24,MATCH(C98,'Useful Lives'!$A$5:$A$24,0)),0))</f>
        <v/>
      </c>
      <c r="M98" s="22" t="str">
        <f aca="false">IF($F98="","",F98*L98)</f>
        <v/>
      </c>
      <c r="N98" s="24" t="str">
        <f aca="false">IF($F98="","",IF(K98=0,0,IF(G98="WDV",1-MAX(L98,0.0001)^(1/K98),(1-L98)/K98)))</f>
        <v/>
      </c>
      <c r="O98" s="22" t="n">
        <f aca="false">IF($F98="",0,IF(AND(E98&lt;$F$3,OR(I98="",I98&gt;=$F$3)),F98,0))</f>
        <v>0</v>
      </c>
      <c r="P98" s="22" t="n">
        <f aca="false">IF($F98="",0,IF(AND(E98&gt;=$F$3,E98&lt;=$H$3),F98,0))</f>
        <v>0</v>
      </c>
      <c r="Q98" s="22" t="n">
        <f aca="false">IF($F98="",0,IF(AND(I98&lt;&gt;"",I98&gt;=$F$3,I98&lt;=$H$3),F98,0))</f>
        <v>0</v>
      </c>
      <c r="R98" s="22" t="n">
        <f aca="false">O98+P98-Q98</f>
        <v>0</v>
      </c>
      <c r="S98" s="22" t="n">
        <f aca="false">IF(O98&gt;0,N(H98),0)</f>
        <v>0</v>
      </c>
      <c r="T98" s="22" t="n">
        <f aca="false">IF(OR($F98="",E98=""),0,MAX(0,MIN(IF(I98="",$H$3,I98-1),$H$3)-MAX(E98,$F$3)+1))</f>
        <v>0</v>
      </c>
      <c r="U98" s="22" t="n">
        <f aca="false">IF(OR($F98="",N(K98)=0),0,ROUND(IF(G98="WDV",MIN(MAX(0,F98-S98-M98),(F98-S98)*N98*T98/$J$3),MIN(MAX(0,F98-M98-S98),(F98-M98)/K98*T98/$J$3)),0))</f>
        <v>0</v>
      </c>
      <c r="V98" s="22" t="n">
        <f aca="false">IF($F98="",0,IF(AND(I98&lt;&gt;"",I98&gt;=$F$3,I98&lt;=$H$3),S98+U98,0))</f>
        <v>0</v>
      </c>
      <c r="W98" s="22" t="n">
        <f aca="false">S98+U98-V98</f>
        <v>0</v>
      </c>
      <c r="X98" s="22" t="n">
        <f aca="false">R98-W98</f>
        <v>0</v>
      </c>
      <c r="Y98" s="22" t="n">
        <f aca="false">IF($F98="",0,IF(AND(I98&lt;&gt;"",I98&gt;=$F$3,I98&lt;=$H$3),N(J98)-(F98-S98-U98),0))</f>
        <v>0</v>
      </c>
      <c r="Z98" s="25" t="str">
        <f aca="false">IF($F98="","",IFERROR(INDEX('Useful Lives'!$D$5:$D$24,MATCH(C98,'Useful Lives'!$A$5:$A$24,0)),"⚠ Class not found"))</f>
        <v/>
      </c>
    </row>
    <row r="99" customFormat="false" ht="15" hidden="false" customHeight="true" outlineLevel="0" collapsed="false">
      <c r="A99" s="20"/>
      <c r="B99" s="20"/>
      <c r="C99" s="20"/>
      <c r="D99" s="20"/>
      <c r="E99" s="26"/>
      <c r="F99" s="27"/>
      <c r="G99" s="20"/>
      <c r="H99" s="27"/>
      <c r="I99" s="26"/>
      <c r="J99" s="27"/>
      <c r="K99" s="22" t="str">
        <f aca="false">IF($F99="","",IFERROR(INDEX('Useful Lives'!$B$5:$B$24,MATCH(C99,'Useful Lives'!$A$5:$A$24,0)),0))</f>
        <v/>
      </c>
      <c r="L99" s="24" t="str">
        <f aca="false">IF($F99="","",IFERROR(INDEX('Useful Lives'!$C$5:$C$24,MATCH(C99,'Useful Lives'!$A$5:$A$24,0)),0))</f>
        <v/>
      </c>
      <c r="M99" s="22" t="str">
        <f aca="false">IF($F99="","",F99*L99)</f>
        <v/>
      </c>
      <c r="N99" s="24" t="str">
        <f aca="false">IF($F99="","",IF(K99=0,0,IF(G99="WDV",1-MAX(L99,0.0001)^(1/K99),(1-L99)/K99)))</f>
        <v/>
      </c>
      <c r="O99" s="22" t="n">
        <f aca="false">IF($F99="",0,IF(AND(E99&lt;$F$3,OR(I99="",I99&gt;=$F$3)),F99,0))</f>
        <v>0</v>
      </c>
      <c r="P99" s="22" t="n">
        <f aca="false">IF($F99="",0,IF(AND(E99&gt;=$F$3,E99&lt;=$H$3),F99,0))</f>
        <v>0</v>
      </c>
      <c r="Q99" s="22" t="n">
        <f aca="false">IF($F99="",0,IF(AND(I99&lt;&gt;"",I99&gt;=$F$3,I99&lt;=$H$3),F99,0))</f>
        <v>0</v>
      </c>
      <c r="R99" s="22" t="n">
        <f aca="false">O99+P99-Q99</f>
        <v>0</v>
      </c>
      <c r="S99" s="22" t="n">
        <f aca="false">IF(O99&gt;0,N(H99),0)</f>
        <v>0</v>
      </c>
      <c r="T99" s="22" t="n">
        <f aca="false">IF(OR($F99="",E99=""),0,MAX(0,MIN(IF(I99="",$H$3,I99-1),$H$3)-MAX(E99,$F$3)+1))</f>
        <v>0</v>
      </c>
      <c r="U99" s="22" t="n">
        <f aca="false">IF(OR($F99="",N(K99)=0),0,ROUND(IF(G99="WDV",MIN(MAX(0,F99-S99-M99),(F99-S99)*N99*T99/$J$3),MIN(MAX(0,F99-M99-S99),(F99-M99)/K99*T99/$J$3)),0))</f>
        <v>0</v>
      </c>
      <c r="V99" s="22" t="n">
        <f aca="false">IF($F99="",0,IF(AND(I99&lt;&gt;"",I99&gt;=$F$3,I99&lt;=$H$3),S99+U99,0))</f>
        <v>0</v>
      </c>
      <c r="W99" s="22" t="n">
        <f aca="false">S99+U99-V99</f>
        <v>0</v>
      </c>
      <c r="X99" s="22" t="n">
        <f aca="false">R99-W99</f>
        <v>0</v>
      </c>
      <c r="Y99" s="22" t="n">
        <f aca="false">IF($F99="",0,IF(AND(I99&lt;&gt;"",I99&gt;=$F$3,I99&lt;=$H$3),N(J99)-(F99-S99-U99),0))</f>
        <v>0</v>
      </c>
      <c r="Z99" s="25" t="str">
        <f aca="false">IF($F99="","",IFERROR(INDEX('Useful Lives'!$D$5:$D$24,MATCH(C99,'Useful Lives'!$A$5:$A$24,0)),"⚠ Class not found"))</f>
        <v/>
      </c>
    </row>
    <row r="100" customFormat="false" ht="15" hidden="false" customHeight="true" outlineLevel="0" collapsed="false">
      <c r="A100" s="20"/>
      <c r="B100" s="20"/>
      <c r="C100" s="20"/>
      <c r="D100" s="20"/>
      <c r="E100" s="26"/>
      <c r="F100" s="27"/>
      <c r="G100" s="20"/>
      <c r="H100" s="27"/>
      <c r="I100" s="26"/>
      <c r="J100" s="27"/>
      <c r="K100" s="22" t="str">
        <f aca="false">IF($F100="","",IFERROR(INDEX('Useful Lives'!$B$5:$B$24,MATCH(C100,'Useful Lives'!$A$5:$A$24,0)),0))</f>
        <v/>
      </c>
      <c r="L100" s="24" t="str">
        <f aca="false">IF($F100="","",IFERROR(INDEX('Useful Lives'!$C$5:$C$24,MATCH(C100,'Useful Lives'!$A$5:$A$24,0)),0))</f>
        <v/>
      </c>
      <c r="M100" s="22" t="str">
        <f aca="false">IF($F100="","",F100*L100)</f>
        <v/>
      </c>
      <c r="N100" s="24" t="str">
        <f aca="false">IF($F100="","",IF(K100=0,0,IF(G100="WDV",1-MAX(L100,0.0001)^(1/K100),(1-L100)/K100)))</f>
        <v/>
      </c>
      <c r="O100" s="22" t="n">
        <f aca="false">IF($F100="",0,IF(AND(E100&lt;$F$3,OR(I100="",I100&gt;=$F$3)),F100,0))</f>
        <v>0</v>
      </c>
      <c r="P100" s="22" t="n">
        <f aca="false">IF($F100="",0,IF(AND(E100&gt;=$F$3,E100&lt;=$H$3),F100,0))</f>
        <v>0</v>
      </c>
      <c r="Q100" s="22" t="n">
        <f aca="false">IF($F100="",0,IF(AND(I100&lt;&gt;"",I100&gt;=$F$3,I100&lt;=$H$3),F100,0))</f>
        <v>0</v>
      </c>
      <c r="R100" s="22" t="n">
        <f aca="false">O100+P100-Q100</f>
        <v>0</v>
      </c>
      <c r="S100" s="22" t="n">
        <f aca="false">IF(O100&gt;0,N(H100),0)</f>
        <v>0</v>
      </c>
      <c r="T100" s="22" t="n">
        <f aca="false">IF(OR($F100="",E100=""),0,MAX(0,MIN(IF(I100="",$H$3,I100-1),$H$3)-MAX(E100,$F$3)+1))</f>
        <v>0</v>
      </c>
      <c r="U100" s="22" t="n">
        <f aca="false">IF(OR($F100="",N(K100)=0),0,ROUND(IF(G100="WDV",MIN(MAX(0,F100-S100-M100),(F100-S100)*N100*T100/$J$3),MIN(MAX(0,F100-M100-S100),(F100-M100)/K100*T100/$J$3)),0))</f>
        <v>0</v>
      </c>
      <c r="V100" s="22" t="n">
        <f aca="false">IF($F100="",0,IF(AND(I100&lt;&gt;"",I100&gt;=$F$3,I100&lt;=$H$3),S100+U100,0))</f>
        <v>0</v>
      </c>
      <c r="W100" s="22" t="n">
        <f aca="false">S100+U100-V100</f>
        <v>0</v>
      </c>
      <c r="X100" s="22" t="n">
        <f aca="false">R100-W100</f>
        <v>0</v>
      </c>
      <c r="Y100" s="22" t="n">
        <f aca="false">IF($F100="",0,IF(AND(I100&lt;&gt;"",I100&gt;=$F$3,I100&lt;=$H$3),N(J100)-(F100-S100-U100),0))</f>
        <v>0</v>
      </c>
      <c r="Z100" s="25" t="str">
        <f aca="false">IF($F100="","",IFERROR(INDEX('Useful Lives'!$D$5:$D$24,MATCH(C100,'Useful Lives'!$A$5:$A$24,0)),"⚠ Class not found"))</f>
        <v/>
      </c>
    </row>
    <row r="101" customFormat="false" ht="15" hidden="false" customHeight="true" outlineLevel="0" collapsed="false">
      <c r="A101" s="20"/>
      <c r="B101" s="20"/>
      <c r="C101" s="20"/>
      <c r="D101" s="20"/>
      <c r="E101" s="26"/>
      <c r="F101" s="27"/>
      <c r="G101" s="20"/>
      <c r="H101" s="27"/>
      <c r="I101" s="26"/>
      <c r="J101" s="27"/>
      <c r="K101" s="22" t="str">
        <f aca="false">IF($F101="","",IFERROR(INDEX('Useful Lives'!$B$5:$B$24,MATCH(C101,'Useful Lives'!$A$5:$A$24,0)),0))</f>
        <v/>
      </c>
      <c r="L101" s="24" t="str">
        <f aca="false">IF($F101="","",IFERROR(INDEX('Useful Lives'!$C$5:$C$24,MATCH(C101,'Useful Lives'!$A$5:$A$24,0)),0))</f>
        <v/>
      </c>
      <c r="M101" s="22" t="str">
        <f aca="false">IF($F101="","",F101*L101)</f>
        <v/>
      </c>
      <c r="N101" s="24" t="str">
        <f aca="false">IF($F101="","",IF(K101=0,0,IF(G101="WDV",1-MAX(L101,0.0001)^(1/K101),(1-L101)/K101)))</f>
        <v/>
      </c>
      <c r="O101" s="22" t="n">
        <f aca="false">IF($F101="",0,IF(AND(E101&lt;$F$3,OR(I101="",I101&gt;=$F$3)),F101,0))</f>
        <v>0</v>
      </c>
      <c r="P101" s="22" t="n">
        <f aca="false">IF($F101="",0,IF(AND(E101&gt;=$F$3,E101&lt;=$H$3),F101,0))</f>
        <v>0</v>
      </c>
      <c r="Q101" s="22" t="n">
        <f aca="false">IF($F101="",0,IF(AND(I101&lt;&gt;"",I101&gt;=$F$3,I101&lt;=$H$3),F101,0))</f>
        <v>0</v>
      </c>
      <c r="R101" s="22" t="n">
        <f aca="false">O101+P101-Q101</f>
        <v>0</v>
      </c>
      <c r="S101" s="22" t="n">
        <f aca="false">IF(O101&gt;0,N(H101),0)</f>
        <v>0</v>
      </c>
      <c r="T101" s="22" t="n">
        <f aca="false">IF(OR($F101="",E101=""),0,MAX(0,MIN(IF(I101="",$H$3,I101-1),$H$3)-MAX(E101,$F$3)+1))</f>
        <v>0</v>
      </c>
      <c r="U101" s="22" t="n">
        <f aca="false">IF(OR($F101="",N(K101)=0),0,ROUND(IF(G101="WDV",MIN(MAX(0,F101-S101-M101),(F101-S101)*N101*T101/$J$3),MIN(MAX(0,F101-M101-S101),(F101-M101)/K101*T101/$J$3)),0))</f>
        <v>0</v>
      </c>
      <c r="V101" s="22" t="n">
        <f aca="false">IF($F101="",0,IF(AND(I101&lt;&gt;"",I101&gt;=$F$3,I101&lt;=$H$3),S101+U101,0))</f>
        <v>0</v>
      </c>
      <c r="W101" s="22" t="n">
        <f aca="false">S101+U101-V101</f>
        <v>0</v>
      </c>
      <c r="X101" s="22" t="n">
        <f aca="false">R101-W101</f>
        <v>0</v>
      </c>
      <c r="Y101" s="22" t="n">
        <f aca="false">IF($F101="",0,IF(AND(I101&lt;&gt;"",I101&gt;=$F$3,I101&lt;=$H$3),N(J101)-(F101-S101-U101),0))</f>
        <v>0</v>
      </c>
      <c r="Z101" s="25" t="str">
        <f aca="false">IF($F101="","",IFERROR(INDEX('Useful Lives'!$D$5:$D$24,MATCH(C101,'Useful Lives'!$A$5:$A$24,0)),"⚠ Class not found"))</f>
        <v/>
      </c>
    </row>
    <row r="102" customFormat="false" ht="15" hidden="false" customHeight="true" outlineLevel="0" collapsed="false">
      <c r="A102" s="20"/>
      <c r="B102" s="20"/>
      <c r="C102" s="20"/>
      <c r="D102" s="20"/>
      <c r="E102" s="26"/>
      <c r="F102" s="27"/>
      <c r="G102" s="20"/>
      <c r="H102" s="27"/>
      <c r="I102" s="26"/>
      <c r="J102" s="27"/>
      <c r="K102" s="22" t="str">
        <f aca="false">IF($F102="","",IFERROR(INDEX('Useful Lives'!$B$5:$B$24,MATCH(C102,'Useful Lives'!$A$5:$A$24,0)),0))</f>
        <v/>
      </c>
      <c r="L102" s="24" t="str">
        <f aca="false">IF($F102="","",IFERROR(INDEX('Useful Lives'!$C$5:$C$24,MATCH(C102,'Useful Lives'!$A$5:$A$24,0)),0))</f>
        <v/>
      </c>
      <c r="M102" s="22" t="str">
        <f aca="false">IF($F102="","",F102*L102)</f>
        <v/>
      </c>
      <c r="N102" s="24" t="str">
        <f aca="false">IF($F102="","",IF(K102=0,0,IF(G102="WDV",1-MAX(L102,0.0001)^(1/K102),(1-L102)/K102)))</f>
        <v/>
      </c>
      <c r="O102" s="22" t="n">
        <f aca="false">IF($F102="",0,IF(AND(E102&lt;$F$3,OR(I102="",I102&gt;=$F$3)),F102,0))</f>
        <v>0</v>
      </c>
      <c r="P102" s="22" t="n">
        <f aca="false">IF($F102="",0,IF(AND(E102&gt;=$F$3,E102&lt;=$H$3),F102,0))</f>
        <v>0</v>
      </c>
      <c r="Q102" s="22" t="n">
        <f aca="false">IF($F102="",0,IF(AND(I102&lt;&gt;"",I102&gt;=$F$3,I102&lt;=$H$3),F102,0))</f>
        <v>0</v>
      </c>
      <c r="R102" s="22" t="n">
        <f aca="false">O102+P102-Q102</f>
        <v>0</v>
      </c>
      <c r="S102" s="22" t="n">
        <f aca="false">IF(O102&gt;0,N(H102),0)</f>
        <v>0</v>
      </c>
      <c r="T102" s="22" t="n">
        <f aca="false">IF(OR($F102="",E102=""),0,MAX(0,MIN(IF(I102="",$H$3,I102-1),$H$3)-MAX(E102,$F$3)+1))</f>
        <v>0</v>
      </c>
      <c r="U102" s="22" t="n">
        <f aca="false">IF(OR($F102="",N(K102)=0),0,ROUND(IF(G102="WDV",MIN(MAX(0,F102-S102-M102),(F102-S102)*N102*T102/$J$3),MIN(MAX(0,F102-M102-S102),(F102-M102)/K102*T102/$J$3)),0))</f>
        <v>0</v>
      </c>
      <c r="V102" s="22" t="n">
        <f aca="false">IF($F102="",0,IF(AND(I102&lt;&gt;"",I102&gt;=$F$3,I102&lt;=$H$3),S102+U102,0))</f>
        <v>0</v>
      </c>
      <c r="W102" s="22" t="n">
        <f aca="false">S102+U102-V102</f>
        <v>0</v>
      </c>
      <c r="X102" s="22" t="n">
        <f aca="false">R102-W102</f>
        <v>0</v>
      </c>
      <c r="Y102" s="22" t="n">
        <f aca="false">IF($F102="",0,IF(AND(I102&lt;&gt;"",I102&gt;=$F$3,I102&lt;=$H$3),N(J102)-(F102-S102-U102),0))</f>
        <v>0</v>
      </c>
      <c r="Z102" s="25" t="str">
        <f aca="false">IF($F102="","",IFERROR(INDEX('Useful Lives'!$D$5:$D$24,MATCH(C102,'Useful Lives'!$A$5:$A$24,0)),"⚠ Class not found"))</f>
        <v/>
      </c>
    </row>
    <row r="103" customFormat="false" ht="15" hidden="false" customHeight="true" outlineLevel="0" collapsed="false">
      <c r="A103" s="20"/>
      <c r="B103" s="20"/>
      <c r="C103" s="20"/>
      <c r="D103" s="20"/>
      <c r="E103" s="26"/>
      <c r="F103" s="27"/>
      <c r="G103" s="20"/>
      <c r="H103" s="27"/>
      <c r="I103" s="26"/>
      <c r="J103" s="27"/>
      <c r="K103" s="22" t="str">
        <f aca="false">IF($F103="","",IFERROR(INDEX('Useful Lives'!$B$5:$B$24,MATCH(C103,'Useful Lives'!$A$5:$A$24,0)),0))</f>
        <v/>
      </c>
      <c r="L103" s="24" t="str">
        <f aca="false">IF($F103="","",IFERROR(INDEX('Useful Lives'!$C$5:$C$24,MATCH(C103,'Useful Lives'!$A$5:$A$24,0)),0))</f>
        <v/>
      </c>
      <c r="M103" s="22" t="str">
        <f aca="false">IF($F103="","",F103*L103)</f>
        <v/>
      </c>
      <c r="N103" s="24" t="str">
        <f aca="false">IF($F103="","",IF(K103=0,0,IF(G103="WDV",1-MAX(L103,0.0001)^(1/K103),(1-L103)/K103)))</f>
        <v/>
      </c>
      <c r="O103" s="22" t="n">
        <f aca="false">IF($F103="",0,IF(AND(E103&lt;$F$3,OR(I103="",I103&gt;=$F$3)),F103,0))</f>
        <v>0</v>
      </c>
      <c r="P103" s="22" t="n">
        <f aca="false">IF($F103="",0,IF(AND(E103&gt;=$F$3,E103&lt;=$H$3),F103,0))</f>
        <v>0</v>
      </c>
      <c r="Q103" s="22" t="n">
        <f aca="false">IF($F103="",0,IF(AND(I103&lt;&gt;"",I103&gt;=$F$3,I103&lt;=$H$3),F103,0))</f>
        <v>0</v>
      </c>
      <c r="R103" s="22" t="n">
        <f aca="false">O103+P103-Q103</f>
        <v>0</v>
      </c>
      <c r="S103" s="22" t="n">
        <f aca="false">IF(O103&gt;0,N(H103),0)</f>
        <v>0</v>
      </c>
      <c r="T103" s="22" t="n">
        <f aca="false">IF(OR($F103="",E103=""),0,MAX(0,MIN(IF(I103="",$H$3,I103-1),$H$3)-MAX(E103,$F$3)+1))</f>
        <v>0</v>
      </c>
      <c r="U103" s="22" t="n">
        <f aca="false">IF(OR($F103="",N(K103)=0),0,ROUND(IF(G103="WDV",MIN(MAX(0,F103-S103-M103),(F103-S103)*N103*T103/$J$3),MIN(MAX(0,F103-M103-S103),(F103-M103)/K103*T103/$J$3)),0))</f>
        <v>0</v>
      </c>
      <c r="V103" s="22" t="n">
        <f aca="false">IF($F103="",0,IF(AND(I103&lt;&gt;"",I103&gt;=$F$3,I103&lt;=$H$3),S103+U103,0))</f>
        <v>0</v>
      </c>
      <c r="W103" s="22" t="n">
        <f aca="false">S103+U103-V103</f>
        <v>0</v>
      </c>
      <c r="X103" s="22" t="n">
        <f aca="false">R103-W103</f>
        <v>0</v>
      </c>
      <c r="Y103" s="22" t="n">
        <f aca="false">IF($F103="",0,IF(AND(I103&lt;&gt;"",I103&gt;=$F$3,I103&lt;=$H$3),N(J103)-(F103-S103-U103),0))</f>
        <v>0</v>
      </c>
      <c r="Z103" s="25" t="str">
        <f aca="false">IF($F103="","",IFERROR(INDEX('Useful Lives'!$D$5:$D$24,MATCH(C103,'Useful Lives'!$A$5:$A$24,0)),"⚠ Class not found"))</f>
        <v/>
      </c>
    </row>
    <row r="104" customFormat="false" ht="15" hidden="false" customHeight="true" outlineLevel="0" collapsed="false">
      <c r="A104" s="20"/>
      <c r="B104" s="20"/>
      <c r="C104" s="20"/>
      <c r="D104" s="20"/>
      <c r="E104" s="26"/>
      <c r="F104" s="27"/>
      <c r="G104" s="20"/>
      <c r="H104" s="27"/>
      <c r="I104" s="26"/>
      <c r="J104" s="27"/>
      <c r="K104" s="22" t="str">
        <f aca="false">IF($F104="","",IFERROR(INDEX('Useful Lives'!$B$5:$B$24,MATCH(C104,'Useful Lives'!$A$5:$A$24,0)),0))</f>
        <v/>
      </c>
      <c r="L104" s="24" t="str">
        <f aca="false">IF($F104="","",IFERROR(INDEX('Useful Lives'!$C$5:$C$24,MATCH(C104,'Useful Lives'!$A$5:$A$24,0)),0))</f>
        <v/>
      </c>
      <c r="M104" s="22" t="str">
        <f aca="false">IF($F104="","",F104*L104)</f>
        <v/>
      </c>
      <c r="N104" s="24" t="str">
        <f aca="false">IF($F104="","",IF(K104=0,0,IF(G104="WDV",1-MAX(L104,0.0001)^(1/K104),(1-L104)/K104)))</f>
        <v/>
      </c>
      <c r="O104" s="22" t="n">
        <f aca="false">IF($F104="",0,IF(AND(E104&lt;$F$3,OR(I104="",I104&gt;=$F$3)),F104,0))</f>
        <v>0</v>
      </c>
      <c r="P104" s="22" t="n">
        <f aca="false">IF($F104="",0,IF(AND(E104&gt;=$F$3,E104&lt;=$H$3),F104,0))</f>
        <v>0</v>
      </c>
      <c r="Q104" s="22" t="n">
        <f aca="false">IF($F104="",0,IF(AND(I104&lt;&gt;"",I104&gt;=$F$3,I104&lt;=$H$3),F104,0))</f>
        <v>0</v>
      </c>
      <c r="R104" s="22" t="n">
        <f aca="false">O104+P104-Q104</f>
        <v>0</v>
      </c>
      <c r="S104" s="22" t="n">
        <f aca="false">IF(O104&gt;0,N(H104),0)</f>
        <v>0</v>
      </c>
      <c r="T104" s="22" t="n">
        <f aca="false">IF(OR($F104="",E104=""),0,MAX(0,MIN(IF(I104="",$H$3,I104-1),$H$3)-MAX(E104,$F$3)+1))</f>
        <v>0</v>
      </c>
      <c r="U104" s="22" t="n">
        <f aca="false">IF(OR($F104="",N(K104)=0),0,ROUND(IF(G104="WDV",MIN(MAX(0,F104-S104-M104),(F104-S104)*N104*T104/$J$3),MIN(MAX(0,F104-M104-S104),(F104-M104)/K104*T104/$J$3)),0))</f>
        <v>0</v>
      </c>
      <c r="V104" s="22" t="n">
        <f aca="false">IF($F104="",0,IF(AND(I104&lt;&gt;"",I104&gt;=$F$3,I104&lt;=$H$3),S104+U104,0))</f>
        <v>0</v>
      </c>
      <c r="W104" s="22" t="n">
        <f aca="false">S104+U104-V104</f>
        <v>0</v>
      </c>
      <c r="X104" s="22" t="n">
        <f aca="false">R104-W104</f>
        <v>0</v>
      </c>
      <c r="Y104" s="22" t="n">
        <f aca="false">IF($F104="",0,IF(AND(I104&lt;&gt;"",I104&gt;=$F$3,I104&lt;=$H$3),N(J104)-(F104-S104-U104),0))</f>
        <v>0</v>
      </c>
      <c r="Z104" s="25" t="str">
        <f aca="false">IF($F104="","",IFERROR(INDEX('Useful Lives'!$D$5:$D$24,MATCH(C104,'Useful Lives'!$A$5:$A$24,0)),"⚠ Class not found"))</f>
        <v/>
      </c>
    </row>
    <row r="105" customFormat="false" ht="15" hidden="false" customHeight="true" outlineLevel="0" collapsed="false">
      <c r="A105" s="20"/>
      <c r="B105" s="20"/>
      <c r="C105" s="20"/>
      <c r="D105" s="20"/>
      <c r="E105" s="26"/>
      <c r="F105" s="27"/>
      <c r="G105" s="20"/>
      <c r="H105" s="27"/>
      <c r="I105" s="26"/>
      <c r="J105" s="27"/>
      <c r="K105" s="22" t="str">
        <f aca="false">IF($F105="","",IFERROR(INDEX('Useful Lives'!$B$5:$B$24,MATCH(C105,'Useful Lives'!$A$5:$A$24,0)),0))</f>
        <v/>
      </c>
      <c r="L105" s="24" t="str">
        <f aca="false">IF($F105="","",IFERROR(INDEX('Useful Lives'!$C$5:$C$24,MATCH(C105,'Useful Lives'!$A$5:$A$24,0)),0))</f>
        <v/>
      </c>
      <c r="M105" s="22" t="str">
        <f aca="false">IF($F105="","",F105*L105)</f>
        <v/>
      </c>
      <c r="N105" s="24" t="str">
        <f aca="false">IF($F105="","",IF(K105=0,0,IF(G105="WDV",1-MAX(L105,0.0001)^(1/K105),(1-L105)/K105)))</f>
        <v/>
      </c>
      <c r="O105" s="22" t="n">
        <f aca="false">IF($F105="",0,IF(AND(E105&lt;$F$3,OR(I105="",I105&gt;=$F$3)),F105,0))</f>
        <v>0</v>
      </c>
      <c r="P105" s="22" t="n">
        <f aca="false">IF($F105="",0,IF(AND(E105&gt;=$F$3,E105&lt;=$H$3),F105,0))</f>
        <v>0</v>
      </c>
      <c r="Q105" s="22" t="n">
        <f aca="false">IF($F105="",0,IF(AND(I105&lt;&gt;"",I105&gt;=$F$3,I105&lt;=$H$3),F105,0))</f>
        <v>0</v>
      </c>
      <c r="R105" s="22" t="n">
        <f aca="false">O105+P105-Q105</f>
        <v>0</v>
      </c>
      <c r="S105" s="22" t="n">
        <f aca="false">IF(O105&gt;0,N(H105),0)</f>
        <v>0</v>
      </c>
      <c r="T105" s="22" t="n">
        <f aca="false">IF(OR($F105="",E105=""),0,MAX(0,MIN(IF(I105="",$H$3,I105-1),$H$3)-MAX(E105,$F$3)+1))</f>
        <v>0</v>
      </c>
      <c r="U105" s="22" t="n">
        <f aca="false">IF(OR($F105="",N(K105)=0),0,ROUND(IF(G105="WDV",MIN(MAX(0,F105-S105-M105),(F105-S105)*N105*T105/$J$3),MIN(MAX(0,F105-M105-S105),(F105-M105)/K105*T105/$J$3)),0))</f>
        <v>0</v>
      </c>
      <c r="V105" s="22" t="n">
        <f aca="false">IF($F105="",0,IF(AND(I105&lt;&gt;"",I105&gt;=$F$3,I105&lt;=$H$3),S105+U105,0))</f>
        <v>0</v>
      </c>
      <c r="W105" s="22" t="n">
        <f aca="false">S105+U105-V105</f>
        <v>0</v>
      </c>
      <c r="X105" s="22" t="n">
        <f aca="false">R105-W105</f>
        <v>0</v>
      </c>
      <c r="Y105" s="22" t="n">
        <f aca="false">IF($F105="",0,IF(AND(I105&lt;&gt;"",I105&gt;=$F$3,I105&lt;=$H$3),N(J105)-(F105-S105-U105),0))</f>
        <v>0</v>
      </c>
      <c r="Z105" s="25" t="str">
        <f aca="false">IF($F105="","",IFERROR(INDEX('Useful Lives'!$D$5:$D$24,MATCH(C105,'Useful Lives'!$A$5:$A$24,0)),"⚠ Class not found"))</f>
        <v/>
      </c>
    </row>
    <row r="106" customFormat="false" ht="15" hidden="false" customHeight="true" outlineLevel="0" collapsed="false">
      <c r="A106" s="20"/>
      <c r="B106" s="20"/>
      <c r="C106" s="20"/>
      <c r="D106" s="20"/>
      <c r="E106" s="26"/>
      <c r="F106" s="27"/>
      <c r="G106" s="20"/>
      <c r="H106" s="27"/>
      <c r="I106" s="26"/>
      <c r="J106" s="27"/>
      <c r="K106" s="22" t="str">
        <f aca="false">IF($F106="","",IFERROR(INDEX('Useful Lives'!$B$5:$B$24,MATCH(C106,'Useful Lives'!$A$5:$A$24,0)),0))</f>
        <v/>
      </c>
      <c r="L106" s="24" t="str">
        <f aca="false">IF($F106="","",IFERROR(INDEX('Useful Lives'!$C$5:$C$24,MATCH(C106,'Useful Lives'!$A$5:$A$24,0)),0))</f>
        <v/>
      </c>
      <c r="M106" s="22" t="str">
        <f aca="false">IF($F106="","",F106*L106)</f>
        <v/>
      </c>
      <c r="N106" s="24" t="str">
        <f aca="false">IF($F106="","",IF(K106=0,0,IF(G106="WDV",1-MAX(L106,0.0001)^(1/K106),(1-L106)/K106)))</f>
        <v/>
      </c>
      <c r="O106" s="22" t="n">
        <f aca="false">IF($F106="",0,IF(AND(E106&lt;$F$3,OR(I106="",I106&gt;=$F$3)),F106,0))</f>
        <v>0</v>
      </c>
      <c r="P106" s="22" t="n">
        <f aca="false">IF($F106="",0,IF(AND(E106&gt;=$F$3,E106&lt;=$H$3),F106,0))</f>
        <v>0</v>
      </c>
      <c r="Q106" s="22" t="n">
        <f aca="false">IF($F106="",0,IF(AND(I106&lt;&gt;"",I106&gt;=$F$3,I106&lt;=$H$3),F106,0))</f>
        <v>0</v>
      </c>
      <c r="R106" s="22" t="n">
        <f aca="false">O106+P106-Q106</f>
        <v>0</v>
      </c>
      <c r="S106" s="22" t="n">
        <f aca="false">IF(O106&gt;0,N(H106),0)</f>
        <v>0</v>
      </c>
      <c r="T106" s="22" t="n">
        <f aca="false">IF(OR($F106="",E106=""),0,MAX(0,MIN(IF(I106="",$H$3,I106-1),$H$3)-MAX(E106,$F$3)+1))</f>
        <v>0</v>
      </c>
      <c r="U106" s="22" t="n">
        <f aca="false">IF(OR($F106="",N(K106)=0),0,ROUND(IF(G106="WDV",MIN(MAX(0,F106-S106-M106),(F106-S106)*N106*T106/$J$3),MIN(MAX(0,F106-M106-S106),(F106-M106)/K106*T106/$J$3)),0))</f>
        <v>0</v>
      </c>
      <c r="V106" s="22" t="n">
        <f aca="false">IF($F106="",0,IF(AND(I106&lt;&gt;"",I106&gt;=$F$3,I106&lt;=$H$3),S106+U106,0))</f>
        <v>0</v>
      </c>
      <c r="W106" s="22" t="n">
        <f aca="false">S106+U106-V106</f>
        <v>0</v>
      </c>
      <c r="X106" s="22" t="n">
        <f aca="false">R106-W106</f>
        <v>0</v>
      </c>
      <c r="Y106" s="22" t="n">
        <f aca="false">IF($F106="",0,IF(AND(I106&lt;&gt;"",I106&gt;=$F$3,I106&lt;=$H$3),N(J106)-(F106-S106-U106),0))</f>
        <v>0</v>
      </c>
      <c r="Z106" s="25" t="str">
        <f aca="false">IF($F106="","",IFERROR(INDEX('Useful Lives'!$D$5:$D$24,MATCH(C106,'Useful Lives'!$A$5:$A$24,0)),"⚠ Class not found"))</f>
        <v/>
      </c>
    </row>
    <row r="107" customFormat="false" ht="15" hidden="false" customHeight="true" outlineLevel="0" collapsed="false">
      <c r="A107" s="20"/>
      <c r="B107" s="20"/>
      <c r="C107" s="20"/>
      <c r="D107" s="20"/>
      <c r="E107" s="26"/>
      <c r="F107" s="27"/>
      <c r="G107" s="20"/>
      <c r="H107" s="27"/>
      <c r="I107" s="26"/>
      <c r="J107" s="27"/>
      <c r="K107" s="22" t="str">
        <f aca="false">IF($F107="","",IFERROR(INDEX('Useful Lives'!$B$5:$B$24,MATCH(C107,'Useful Lives'!$A$5:$A$24,0)),0))</f>
        <v/>
      </c>
      <c r="L107" s="24" t="str">
        <f aca="false">IF($F107="","",IFERROR(INDEX('Useful Lives'!$C$5:$C$24,MATCH(C107,'Useful Lives'!$A$5:$A$24,0)),0))</f>
        <v/>
      </c>
      <c r="M107" s="22" t="str">
        <f aca="false">IF($F107="","",F107*L107)</f>
        <v/>
      </c>
      <c r="N107" s="24" t="str">
        <f aca="false">IF($F107="","",IF(K107=0,0,IF(G107="WDV",1-MAX(L107,0.0001)^(1/K107),(1-L107)/K107)))</f>
        <v/>
      </c>
      <c r="O107" s="22" t="n">
        <f aca="false">IF($F107="",0,IF(AND(E107&lt;$F$3,OR(I107="",I107&gt;=$F$3)),F107,0))</f>
        <v>0</v>
      </c>
      <c r="P107" s="22" t="n">
        <f aca="false">IF($F107="",0,IF(AND(E107&gt;=$F$3,E107&lt;=$H$3),F107,0))</f>
        <v>0</v>
      </c>
      <c r="Q107" s="22" t="n">
        <f aca="false">IF($F107="",0,IF(AND(I107&lt;&gt;"",I107&gt;=$F$3,I107&lt;=$H$3),F107,0))</f>
        <v>0</v>
      </c>
      <c r="R107" s="22" t="n">
        <f aca="false">O107+P107-Q107</f>
        <v>0</v>
      </c>
      <c r="S107" s="22" t="n">
        <f aca="false">IF(O107&gt;0,N(H107),0)</f>
        <v>0</v>
      </c>
      <c r="T107" s="22" t="n">
        <f aca="false">IF(OR($F107="",E107=""),0,MAX(0,MIN(IF(I107="",$H$3,I107-1),$H$3)-MAX(E107,$F$3)+1))</f>
        <v>0</v>
      </c>
      <c r="U107" s="22" t="n">
        <f aca="false">IF(OR($F107="",N(K107)=0),0,ROUND(IF(G107="WDV",MIN(MAX(0,F107-S107-M107),(F107-S107)*N107*T107/$J$3),MIN(MAX(0,F107-M107-S107),(F107-M107)/K107*T107/$J$3)),0))</f>
        <v>0</v>
      </c>
      <c r="V107" s="22" t="n">
        <f aca="false">IF($F107="",0,IF(AND(I107&lt;&gt;"",I107&gt;=$F$3,I107&lt;=$H$3),S107+U107,0))</f>
        <v>0</v>
      </c>
      <c r="W107" s="22" t="n">
        <f aca="false">S107+U107-V107</f>
        <v>0</v>
      </c>
      <c r="X107" s="22" t="n">
        <f aca="false">R107-W107</f>
        <v>0</v>
      </c>
      <c r="Y107" s="22" t="n">
        <f aca="false">IF($F107="",0,IF(AND(I107&lt;&gt;"",I107&gt;=$F$3,I107&lt;=$H$3),N(J107)-(F107-S107-U107),0))</f>
        <v>0</v>
      </c>
      <c r="Z107" s="25" t="str">
        <f aca="false">IF($F107="","",IFERROR(INDEX('Useful Lives'!$D$5:$D$24,MATCH(C107,'Useful Lives'!$A$5:$A$24,0)),"⚠ Class not found"))</f>
        <v/>
      </c>
    </row>
    <row r="108" customFormat="false" ht="15" hidden="false" customHeight="true" outlineLevel="0" collapsed="false">
      <c r="A108" s="20"/>
      <c r="B108" s="20"/>
      <c r="C108" s="20"/>
      <c r="D108" s="20"/>
      <c r="E108" s="26"/>
      <c r="F108" s="27"/>
      <c r="G108" s="20"/>
      <c r="H108" s="27"/>
      <c r="I108" s="26"/>
      <c r="J108" s="27"/>
      <c r="K108" s="22" t="str">
        <f aca="false">IF($F108="","",IFERROR(INDEX('Useful Lives'!$B$5:$B$24,MATCH(C108,'Useful Lives'!$A$5:$A$24,0)),0))</f>
        <v/>
      </c>
      <c r="L108" s="24" t="str">
        <f aca="false">IF($F108="","",IFERROR(INDEX('Useful Lives'!$C$5:$C$24,MATCH(C108,'Useful Lives'!$A$5:$A$24,0)),0))</f>
        <v/>
      </c>
      <c r="M108" s="22" t="str">
        <f aca="false">IF($F108="","",F108*L108)</f>
        <v/>
      </c>
      <c r="N108" s="24" t="str">
        <f aca="false">IF($F108="","",IF(K108=0,0,IF(G108="WDV",1-MAX(L108,0.0001)^(1/K108),(1-L108)/K108)))</f>
        <v/>
      </c>
      <c r="O108" s="22" t="n">
        <f aca="false">IF($F108="",0,IF(AND(E108&lt;$F$3,OR(I108="",I108&gt;=$F$3)),F108,0))</f>
        <v>0</v>
      </c>
      <c r="P108" s="22" t="n">
        <f aca="false">IF($F108="",0,IF(AND(E108&gt;=$F$3,E108&lt;=$H$3),F108,0))</f>
        <v>0</v>
      </c>
      <c r="Q108" s="22" t="n">
        <f aca="false">IF($F108="",0,IF(AND(I108&lt;&gt;"",I108&gt;=$F$3,I108&lt;=$H$3),F108,0))</f>
        <v>0</v>
      </c>
      <c r="R108" s="22" t="n">
        <f aca="false">O108+P108-Q108</f>
        <v>0</v>
      </c>
      <c r="S108" s="22" t="n">
        <f aca="false">IF(O108&gt;0,N(H108),0)</f>
        <v>0</v>
      </c>
      <c r="T108" s="22" t="n">
        <f aca="false">IF(OR($F108="",E108=""),0,MAX(0,MIN(IF(I108="",$H$3,I108-1),$H$3)-MAX(E108,$F$3)+1))</f>
        <v>0</v>
      </c>
      <c r="U108" s="22" t="n">
        <f aca="false">IF(OR($F108="",N(K108)=0),0,ROUND(IF(G108="WDV",MIN(MAX(0,F108-S108-M108),(F108-S108)*N108*T108/$J$3),MIN(MAX(0,F108-M108-S108),(F108-M108)/K108*T108/$J$3)),0))</f>
        <v>0</v>
      </c>
      <c r="V108" s="22" t="n">
        <f aca="false">IF($F108="",0,IF(AND(I108&lt;&gt;"",I108&gt;=$F$3,I108&lt;=$H$3),S108+U108,0))</f>
        <v>0</v>
      </c>
      <c r="W108" s="22" t="n">
        <f aca="false">S108+U108-V108</f>
        <v>0</v>
      </c>
      <c r="X108" s="22" t="n">
        <f aca="false">R108-W108</f>
        <v>0</v>
      </c>
      <c r="Y108" s="22" t="n">
        <f aca="false">IF($F108="",0,IF(AND(I108&lt;&gt;"",I108&gt;=$F$3,I108&lt;=$H$3),N(J108)-(F108-S108-U108),0))</f>
        <v>0</v>
      </c>
      <c r="Z108" s="25" t="str">
        <f aca="false">IF($F108="","",IFERROR(INDEX('Useful Lives'!$D$5:$D$24,MATCH(C108,'Useful Lives'!$A$5:$A$24,0)),"⚠ Class not found"))</f>
        <v/>
      </c>
    </row>
    <row r="109" customFormat="false" ht="15" hidden="false" customHeight="true" outlineLevel="0" collapsed="false">
      <c r="A109" s="20"/>
      <c r="B109" s="20"/>
      <c r="C109" s="20"/>
      <c r="D109" s="20"/>
      <c r="E109" s="26"/>
      <c r="F109" s="27"/>
      <c r="G109" s="20"/>
      <c r="H109" s="27"/>
      <c r="I109" s="26"/>
      <c r="J109" s="27"/>
      <c r="K109" s="22" t="str">
        <f aca="false">IF($F109="","",IFERROR(INDEX('Useful Lives'!$B$5:$B$24,MATCH(C109,'Useful Lives'!$A$5:$A$24,0)),0))</f>
        <v/>
      </c>
      <c r="L109" s="24" t="str">
        <f aca="false">IF($F109="","",IFERROR(INDEX('Useful Lives'!$C$5:$C$24,MATCH(C109,'Useful Lives'!$A$5:$A$24,0)),0))</f>
        <v/>
      </c>
      <c r="M109" s="22" t="str">
        <f aca="false">IF($F109="","",F109*L109)</f>
        <v/>
      </c>
      <c r="N109" s="24" t="str">
        <f aca="false">IF($F109="","",IF(K109=0,0,IF(G109="WDV",1-MAX(L109,0.0001)^(1/K109),(1-L109)/K109)))</f>
        <v/>
      </c>
      <c r="O109" s="22" t="n">
        <f aca="false">IF($F109="",0,IF(AND(E109&lt;$F$3,OR(I109="",I109&gt;=$F$3)),F109,0))</f>
        <v>0</v>
      </c>
      <c r="P109" s="22" t="n">
        <f aca="false">IF($F109="",0,IF(AND(E109&gt;=$F$3,E109&lt;=$H$3),F109,0))</f>
        <v>0</v>
      </c>
      <c r="Q109" s="22" t="n">
        <f aca="false">IF($F109="",0,IF(AND(I109&lt;&gt;"",I109&gt;=$F$3,I109&lt;=$H$3),F109,0))</f>
        <v>0</v>
      </c>
      <c r="R109" s="22" t="n">
        <f aca="false">O109+P109-Q109</f>
        <v>0</v>
      </c>
      <c r="S109" s="22" t="n">
        <f aca="false">IF(O109&gt;0,N(H109),0)</f>
        <v>0</v>
      </c>
      <c r="T109" s="22" t="n">
        <f aca="false">IF(OR($F109="",E109=""),0,MAX(0,MIN(IF(I109="",$H$3,I109-1),$H$3)-MAX(E109,$F$3)+1))</f>
        <v>0</v>
      </c>
      <c r="U109" s="22" t="n">
        <f aca="false">IF(OR($F109="",N(K109)=0),0,ROUND(IF(G109="WDV",MIN(MAX(0,F109-S109-M109),(F109-S109)*N109*T109/$J$3),MIN(MAX(0,F109-M109-S109),(F109-M109)/K109*T109/$J$3)),0))</f>
        <v>0</v>
      </c>
      <c r="V109" s="22" t="n">
        <f aca="false">IF($F109="",0,IF(AND(I109&lt;&gt;"",I109&gt;=$F$3,I109&lt;=$H$3),S109+U109,0))</f>
        <v>0</v>
      </c>
      <c r="W109" s="22" t="n">
        <f aca="false">S109+U109-V109</f>
        <v>0</v>
      </c>
      <c r="X109" s="22" t="n">
        <f aca="false">R109-W109</f>
        <v>0</v>
      </c>
      <c r="Y109" s="22" t="n">
        <f aca="false">IF($F109="",0,IF(AND(I109&lt;&gt;"",I109&gt;=$F$3,I109&lt;=$H$3),N(J109)-(F109-S109-U109),0))</f>
        <v>0</v>
      </c>
      <c r="Z109" s="25" t="str">
        <f aca="false">IF($F109="","",IFERROR(INDEX('Useful Lives'!$D$5:$D$24,MATCH(C109,'Useful Lives'!$A$5:$A$24,0)),"⚠ Class not found"))</f>
        <v/>
      </c>
    </row>
    <row r="110" customFormat="false" ht="15" hidden="false" customHeight="true" outlineLevel="0" collapsed="false">
      <c r="A110" s="20"/>
      <c r="B110" s="20"/>
      <c r="C110" s="20"/>
      <c r="D110" s="20"/>
      <c r="E110" s="26"/>
      <c r="F110" s="27"/>
      <c r="G110" s="20"/>
      <c r="H110" s="27"/>
      <c r="I110" s="26"/>
      <c r="J110" s="27"/>
      <c r="K110" s="22" t="str">
        <f aca="false">IF($F110="","",IFERROR(INDEX('Useful Lives'!$B$5:$B$24,MATCH(C110,'Useful Lives'!$A$5:$A$24,0)),0))</f>
        <v/>
      </c>
      <c r="L110" s="24" t="str">
        <f aca="false">IF($F110="","",IFERROR(INDEX('Useful Lives'!$C$5:$C$24,MATCH(C110,'Useful Lives'!$A$5:$A$24,0)),0))</f>
        <v/>
      </c>
      <c r="M110" s="22" t="str">
        <f aca="false">IF($F110="","",F110*L110)</f>
        <v/>
      </c>
      <c r="N110" s="24" t="str">
        <f aca="false">IF($F110="","",IF(K110=0,0,IF(G110="WDV",1-MAX(L110,0.0001)^(1/K110),(1-L110)/K110)))</f>
        <v/>
      </c>
      <c r="O110" s="22" t="n">
        <f aca="false">IF($F110="",0,IF(AND(E110&lt;$F$3,OR(I110="",I110&gt;=$F$3)),F110,0))</f>
        <v>0</v>
      </c>
      <c r="P110" s="22" t="n">
        <f aca="false">IF($F110="",0,IF(AND(E110&gt;=$F$3,E110&lt;=$H$3),F110,0))</f>
        <v>0</v>
      </c>
      <c r="Q110" s="22" t="n">
        <f aca="false">IF($F110="",0,IF(AND(I110&lt;&gt;"",I110&gt;=$F$3,I110&lt;=$H$3),F110,0))</f>
        <v>0</v>
      </c>
      <c r="R110" s="22" t="n">
        <f aca="false">O110+P110-Q110</f>
        <v>0</v>
      </c>
      <c r="S110" s="22" t="n">
        <f aca="false">IF(O110&gt;0,N(H110),0)</f>
        <v>0</v>
      </c>
      <c r="T110" s="22" t="n">
        <f aca="false">IF(OR($F110="",E110=""),0,MAX(0,MIN(IF(I110="",$H$3,I110-1),$H$3)-MAX(E110,$F$3)+1))</f>
        <v>0</v>
      </c>
      <c r="U110" s="22" t="n">
        <f aca="false">IF(OR($F110="",N(K110)=0),0,ROUND(IF(G110="WDV",MIN(MAX(0,F110-S110-M110),(F110-S110)*N110*T110/$J$3),MIN(MAX(0,F110-M110-S110),(F110-M110)/K110*T110/$J$3)),0))</f>
        <v>0</v>
      </c>
      <c r="V110" s="22" t="n">
        <f aca="false">IF($F110="",0,IF(AND(I110&lt;&gt;"",I110&gt;=$F$3,I110&lt;=$H$3),S110+U110,0))</f>
        <v>0</v>
      </c>
      <c r="W110" s="22" t="n">
        <f aca="false">S110+U110-V110</f>
        <v>0</v>
      </c>
      <c r="X110" s="22" t="n">
        <f aca="false">R110-W110</f>
        <v>0</v>
      </c>
      <c r="Y110" s="22" t="n">
        <f aca="false">IF($F110="",0,IF(AND(I110&lt;&gt;"",I110&gt;=$F$3,I110&lt;=$H$3),N(J110)-(F110-S110-U110),0))</f>
        <v>0</v>
      </c>
      <c r="Z110" s="25" t="str">
        <f aca="false">IF($F110="","",IFERROR(INDEX('Useful Lives'!$D$5:$D$24,MATCH(C110,'Useful Lives'!$A$5:$A$24,0)),"⚠ Class not found"))</f>
        <v/>
      </c>
    </row>
    <row r="111" customFormat="false" ht="15" hidden="false" customHeight="true" outlineLevel="0" collapsed="false">
      <c r="A111" s="20"/>
      <c r="B111" s="20"/>
      <c r="C111" s="20"/>
      <c r="D111" s="20"/>
      <c r="E111" s="26"/>
      <c r="F111" s="27"/>
      <c r="G111" s="20"/>
      <c r="H111" s="27"/>
      <c r="I111" s="26"/>
      <c r="J111" s="27"/>
      <c r="K111" s="22" t="str">
        <f aca="false">IF($F111="","",IFERROR(INDEX('Useful Lives'!$B$5:$B$24,MATCH(C111,'Useful Lives'!$A$5:$A$24,0)),0))</f>
        <v/>
      </c>
      <c r="L111" s="24" t="str">
        <f aca="false">IF($F111="","",IFERROR(INDEX('Useful Lives'!$C$5:$C$24,MATCH(C111,'Useful Lives'!$A$5:$A$24,0)),0))</f>
        <v/>
      </c>
      <c r="M111" s="22" t="str">
        <f aca="false">IF($F111="","",F111*L111)</f>
        <v/>
      </c>
      <c r="N111" s="24" t="str">
        <f aca="false">IF($F111="","",IF(K111=0,0,IF(G111="WDV",1-MAX(L111,0.0001)^(1/K111),(1-L111)/K111)))</f>
        <v/>
      </c>
      <c r="O111" s="22" t="n">
        <f aca="false">IF($F111="",0,IF(AND(E111&lt;$F$3,OR(I111="",I111&gt;=$F$3)),F111,0))</f>
        <v>0</v>
      </c>
      <c r="P111" s="22" t="n">
        <f aca="false">IF($F111="",0,IF(AND(E111&gt;=$F$3,E111&lt;=$H$3),F111,0))</f>
        <v>0</v>
      </c>
      <c r="Q111" s="22" t="n">
        <f aca="false">IF($F111="",0,IF(AND(I111&lt;&gt;"",I111&gt;=$F$3,I111&lt;=$H$3),F111,0))</f>
        <v>0</v>
      </c>
      <c r="R111" s="22" t="n">
        <f aca="false">O111+P111-Q111</f>
        <v>0</v>
      </c>
      <c r="S111" s="22" t="n">
        <f aca="false">IF(O111&gt;0,N(H111),0)</f>
        <v>0</v>
      </c>
      <c r="T111" s="22" t="n">
        <f aca="false">IF(OR($F111="",E111=""),0,MAX(0,MIN(IF(I111="",$H$3,I111-1),$H$3)-MAX(E111,$F$3)+1))</f>
        <v>0</v>
      </c>
      <c r="U111" s="22" t="n">
        <f aca="false">IF(OR($F111="",N(K111)=0),0,ROUND(IF(G111="WDV",MIN(MAX(0,F111-S111-M111),(F111-S111)*N111*T111/$J$3),MIN(MAX(0,F111-M111-S111),(F111-M111)/K111*T111/$J$3)),0))</f>
        <v>0</v>
      </c>
      <c r="V111" s="22" t="n">
        <f aca="false">IF($F111="",0,IF(AND(I111&lt;&gt;"",I111&gt;=$F$3,I111&lt;=$H$3),S111+U111,0))</f>
        <v>0</v>
      </c>
      <c r="W111" s="22" t="n">
        <f aca="false">S111+U111-V111</f>
        <v>0</v>
      </c>
      <c r="X111" s="22" t="n">
        <f aca="false">R111-W111</f>
        <v>0</v>
      </c>
      <c r="Y111" s="22" t="n">
        <f aca="false">IF($F111="",0,IF(AND(I111&lt;&gt;"",I111&gt;=$F$3,I111&lt;=$H$3),N(J111)-(F111-S111-U111),0))</f>
        <v>0</v>
      </c>
      <c r="Z111" s="25" t="str">
        <f aca="false">IF($F111="","",IFERROR(INDEX('Useful Lives'!$D$5:$D$24,MATCH(C111,'Useful Lives'!$A$5:$A$24,0)),"⚠ Class not found"))</f>
        <v/>
      </c>
    </row>
    <row r="112" customFormat="false" ht="15" hidden="false" customHeight="true" outlineLevel="0" collapsed="false">
      <c r="A112" s="20"/>
      <c r="B112" s="20"/>
      <c r="C112" s="20"/>
      <c r="D112" s="20"/>
      <c r="E112" s="26"/>
      <c r="F112" s="27"/>
      <c r="G112" s="20"/>
      <c r="H112" s="27"/>
      <c r="I112" s="26"/>
      <c r="J112" s="27"/>
      <c r="K112" s="22" t="str">
        <f aca="false">IF($F112="","",IFERROR(INDEX('Useful Lives'!$B$5:$B$24,MATCH(C112,'Useful Lives'!$A$5:$A$24,0)),0))</f>
        <v/>
      </c>
      <c r="L112" s="24" t="str">
        <f aca="false">IF($F112="","",IFERROR(INDEX('Useful Lives'!$C$5:$C$24,MATCH(C112,'Useful Lives'!$A$5:$A$24,0)),0))</f>
        <v/>
      </c>
      <c r="M112" s="22" t="str">
        <f aca="false">IF($F112="","",F112*L112)</f>
        <v/>
      </c>
      <c r="N112" s="24" t="str">
        <f aca="false">IF($F112="","",IF(K112=0,0,IF(G112="WDV",1-MAX(L112,0.0001)^(1/K112),(1-L112)/K112)))</f>
        <v/>
      </c>
      <c r="O112" s="22" t="n">
        <f aca="false">IF($F112="",0,IF(AND(E112&lt;$F$3,OR(I112="",I112&gt;=$F$3)),F112,0))</f>
        <v>0</v>
      </c>
      <c r="P112" s="22" t="n">
        <f aca="false">IF($F112="",0,IF(AND(E112&gt;=$F$3,E112&lt;=$H$3),F112,0))</f>
        <v>0</v>
      </c>
      <c r="Q112" s="22" t="n">
        <f aca="false">IF($F112="",0,IF(AND(I112&lt;&gt;"",I112&gt;=$F$3,I112&lt;=$H$3),F112,0))</f>
        <v>0</v>
      </c>
      <c r="R112" s="22" t="n">
        <f aca="false">O112+P112-Q112</f>
        <v>0</v>
      </c>
      <c r="S112" s="22" t="n">
        <f aca="false">IF(O112&gt;0,N(H112),0)</f>
        <v>0</v>
      </c>
      <c r="T112" s="22" t="n">
        <f aca="false">IF(OR($F112="",E112=""),0,MAX(0,MIN(IF(I112="",$H$3,I112-1),$H$3)-MAX(E112,$F$3)+1))</f>
        <v>0</v>
      </c>
      <c r="U112" s="22" t="n">
        <f aca="false">IF(OR($F112="",N(K112)=0),0,ROUND(IF(G112="WDV",MIN(MAX(0,F112-S112-M112),(F112-S112)*N112*T112/$J$3),MIN(MAX(0,F112-M112-S112),(F112-M112)/K112*T112/$J$3)),0))</f>
        <v>0</v>
      </c>
      <c r="V112" s="22" t="n">
        <f aca="false">IF($F112="",0,IF(AND(I112&lt;&gt;"",I112&gt;=$F$3,I112&lt;=$H$3),S112+U112,0))</f>
        <v>0</v>
      </c>
      <c r="W112" s="22" t="n">
        <f aca="false">S112+U112-V112</f>
        <v>0</v>
      </c>
      <c r="X112" s="22" t="n">
        <f aca="false">R112-W112</f>
        <v>0</v>
      </c>
      <c r="Y112" s="22" t="n">
        <f aca="false">IF($F112="",0,IF(AND(I112&lt;&gt;"",I112&gt;=$F$3,I112&lt;=$H$3),N(J112)-(F112-S112-U112),0))</f>
        <v>0</v>
      </c>
      <c r="Z112" s="25" t="str">
        <f aca="false">IF($F112="","",IFERROR(INDEX('Useful Lives'!$D$5:$D$24,MATCH(C112,'Useful Lives'!$A$5:$A$24,0)),"⚠ Class not found"))</f>
        <v/>
      </c>
    </row>
    <row r="113" customFormat="false" ht="15" hidden="false" customHeight="true" outlineLevel="0" collapsed="false">
      <c r="A113" s="20"/>
      <c r="B113" s="20"/>
      <c r="C113" s="20"/>
      <c r="D113" s="20"/>
      <c r="E113" s="26"/>
      <c r="F113" s="27"/>
      <c r="G113" s="20"/>
      <c r="H113" s="27"/>
      <c r="I113" s="26"/>
      <c r="J113" s="27"/>
      <c r="K113" s="22" t="str">
        <f aca="false">IF($F113="","",IFERROR(INDEX('Useful Lives'!$B$5:$B$24,MATCH(C113,'Useful Lives'!$A$5:$A$24,0)),0))</f>
        <v/>
      </c>
      <c r="L113" s="24" t="str">
        <f aca="false">IF($F113="","",IFERROR(INDEX('Useful Lives'!$C$5:$C$24,MATCH(C113,'Useful Lives'!$A$5:$A$24,0)),0))</f>
        <v/>
      </c>
      <c r="M113" s="22" t="str">
        <f aca="false">IF($F113="","",F113*L113)</f>
        <v/>
      </c>
      <c r="N113" s="24" t="str">
        <f aca="false">IF($F113="","",IF(K113=0,0,IF(G113="WDV",1-MAX(L113,0.0001)^(1/K113),(1-L113)/K113)))</f>
        <v/>
      </c>
      <c r="O113" s="22" t="n">
        <f aca="false">IF($F113="",0,IF(AND(E113&lt;$F$3,OR(I113="",I113&gt;=$F$3)),F113,0))</f>
        <v>0</v>
      </c>
      <c r="P113" s="22" t="n">
        <f aca="false">IF($F113="",0,IF(AND(E113&gt;=$F$3,E113&lt;=$H$3),F113,0))</f>
        <v>0</v>
      </c>
      <c r="Q113" s="22" t="n">
        <f aca="false">IF($F113="",0,IF(AND(I113&lt;&gt;"",I113&gt;=$F$3,I113&lt;=$H$3),F113,0))</f>
        <v>0</v>
      </c>
      <c r="R113" s="22" t="n">
        <f aca="false">O113+P113-Q113</f>
        <v>0</v>
      </c>
      <c r="S113" s="22" t="n">
        <f aca="false">IF(O113&gt;0,N(H113),0)</f>
        <v>0</v>
      </c>
      <c r="T113" s="22" t="n">
        <f aca="false">IF(OR($F113="",E113=""),0,MAX(0,MIN(IF(I113="",$H$3,I113-1),$H$3)-MAX(E113,$F$3)+1))</f>
        <v>0</v>
      </c>
      <c r="U113" s="22" t="n">
        <f aca="false">IF(OR($F113="",N(K113)=0),0,ROUND(IF(G113="WDV",MIN(MAX(0,F113-S113-M113),(F113-S113)*N113*T113/$J$3),MIN(MAX(0,F113-M113-S113),(F113-M113)/K113*T113/$J$3)),0))</f>
        <v>0</v>
      </c>
      <c r="V113" s="22" t="n">
        <f aca="false">IF($F113="",0,IF(AND(I113&lt;&gt;"",I113&gt;=$F$3,I113&lt;=$H$3),S113+U113,0))</f>
        <v>0</v>
      </c>
      <c r="W113" s="22" t="n">
        <f aca="false">S113+U113-V113</f>
        <v>0</v>
      </c>
      <c r="X113" s="22" t="n">
        <f aca="false">R113-W113</f>
        <v>0</v>
      </c>
      <c r="Y113" s="22" t="n">
        <f aca="false">IF($F113="",0,IF(AND(I113&lt;&gt;"",I113&gt;=$F$3,I113&lt;=$H$3),N(J113)-(F113-S113-U113),0))</f>
        <v>0</v>
      </c>
      <c r="Z113" s="25" t="str">
        <f aca="false">IF($F113="","",IFERROR(INDEX('Useful Lives'!$D$5:$D$24,MATCH(C113,'Useful Lives'!$A$5:$A$24,0)),"⚠ Class not found"))</f>
        <v/>
      </c>
    </row>
    <row r="114" customFormat="false" ht="15" hidden="false" customHeight="true" outlineLevel="0" collapsed="false">
      <c r="A114" s="20"/>
      <c r="B114" s="20"/>
      <c r="C114" s="20"/>
      <c r="D114" s="20"/>
      <c r="E114" s="26"/>
      <c r="F114" s="27"/>
      <c r="G114" s="20"/>
      <c r="H114" s="27"/>
      <c r="I114" s="26"/>
      <c r="J114" s="27"/>
      <c r="K114" s="22" t="str">
        <f aca="false">IF($F114="","",IFERROR(INDEX('Useful Lives'!$B$5:$B$24,MATCH(C114,'Useful Lives'!$A$5:$A$24,0)),0))</f>
        <v/>
      </c>
      <c r="L114" s="24" t="str">
        <f aca="false">IF($F114="","",IFERROR(INDEX('Useful Lives'!$C$5:$C$24,MATCH(C114,'Useful Lives'!$A$5:$A$24,0)),0))</f>
        <v/>
      </c>
      <c r="M114" s="22" t="str">
        <f aca="false">IF($F114="","",F114*L114)</f>
        <v/>
      </c>
      <c r="N114" s="24" t="str">
        <f aca="false">IF($F114="","",IF(K114=0,0,IF(G114="WDV",1-MAX(L114,0.0001)^(1/K114),(1-L114)/K114)))</f>
        <v/>
      </c>
      <c r="O114" s="22" t="n">
        <f aca="false">IF($F114="",0,IF(AND(E114&lt;$F$3,OR(I114="",I114&gt;=$F$3)),F114,0))</f>
        <v>0</v>
      </c>
      <c r="P114" s="22" t="n">
        <f aca="false">IF($F114="",0,IF(AND(E114&gt;=$F$3,E114&lt;=$H$3),F114,0))</f>
        <v>0</v>
      </c>
      <c r="Q114" s="22" t="n">
        <f aca="false">IF($F114="",0,IF(AND(I114&lt;&gt;"",I114&gt;=$F$3,I114&lt;=$H$3),F114,0))</f>
        <v>0</v>
      </c>
      <c r="R114" s="22" t="n">
        <f aca="false">O114+P114-Q114</f>
        <v>0</v>
      </c>
      <c r="S114" s="22" t="n">
        <f aca="false">IF(O114&gt;0,N(H114),0)</f>
        <v>0</v>
      </c>
      <c r="T114" s="22" t="n">
        <f aca="false">IF(OR($F114="",E114=""),0,MAX(0,MIN(IF(I114="",$H$3,I114-1),$H$3)-MAX(E114,$F$3)+1))</f>
        <v>0</v>
      </c>
      <c r="U114" s="22" t="n">
        <f aca="false">IF(OR($F114="",N(K114)=0),0,ROUND(IF(G114="WDV",MIN(MAX(0,F114-S114-M114),(F114-S114)*N114*T114/$J$3),MIN(MAX(0,F114-M114-S114),(F114-M114)/K114*T114/$J$3)),0))</f>
        <v>0</v>
      </c>
      <c r="V114" s="22" t="n">
        <f aca="false">IF($F114="",0,IF(AND(I114&lt;&gt;"",I114&gt;=$F$3,I114&lt;=$H$3),S114+U114,0))</f>
        <v>0</v>
      </c>
      <c r="W114" s="22" t="n">
        <f aca="false">S114+U114-V114</f>
        <v>0</v>
      </c>
      <c r="X114" s="22" t="n">
        <f aca="false">R114-W114</f>
        <v>0</v>
      </c>
      <c r="Y114" s="22" t="n">
        <f aca="false">IF($F114="",0,IF(AND(I114&lt;&gt;"",I114&gt;=$F$3,I114&lt;=$H$3),N(J114)-(F114-S114-U114),0))</f>
        <v>0</v>
      </c>
      <c r="Z114" s="25" t="str">
        <f aca="false">IF($F114="","",IFERROR(INDEX('Useful Lives'!$D$5:$D$24,MATCH(C114,'Useful Lives'!$A$5:$A$24,0)),"⚠ Class not found"))</f>
        <v/>
      </c>
    </row>
    <row r="115" customFormat="false" ht="15" hidden="false" customHeight="true" outlineLevel="0" collapsed="false">
      <c r="A115" s="20"/>
      <c r="B115" s="20"/>
      <c r="C115" s="20"/>
      <c r="D115" s="20"/>
      <c r="E115" s="26"/>
      <c r="F115" s="27"/>
      <c r="G115" s="20"/>
      <c r="H115" s="27"/>
      <c r="I115" s="26"/>
      <c r="J115" s="27"/>
      <c r="K115" s="22" t="str">
        <f aca="false">IF($F115="","",IFERROR(INDEX('Useful Lives'!$B$5:$B$24,MATCH(C115,'Useful Lives'!$A$5:$A$24,0)),0))</f>
        <v/>
      </c>
      <c r="L115" s="24" t="str">
        <f aca="false">IF($F115="","",IFERROR(INDEX('Useful Lives'!$C$5:$C$24,MATCH(C115,'Useful Lives'!$A$5:$A$24,0)),0))</f>
        <v/>
      </c>
      <c r="M115" s="22" t="str">
        <f aca="false">IF($F115="","",F115*L115)</f>
        <v/>
      </c>
      <c r="N115" s="24" t="str">
        <f aca="false">IF($F115="","",IF(K115=0,0,IF(G115="WDV",1-MAX(L115,0.0001)^(1/K115),(1-L115)/K115)))</f>
        <v/>
      </c>
      <c r="O115" s="22" t="n">
        <f aca="false">IF($F115="",0,IF(AND(E115&lt;$F$3,OR(I115="",I115&gt;=$F$3)),F115,0))</f>
        <v>0</v>
      </c>
      <c r="P115" s="22" t="n">
        <f aca="false">IF($F115="",0,IF(AND(E115&gt;=$F$3,E115&lt;=$H$3),F115,0))</f>
        <v>0</v>
      </c>
      <c r="Q115" s="22" t="n">
        <f aca="false">IF($F115="",0,IF(AND(I115&lt;&gt;"",I115&gt;=$F$3,I115&lt;=$H$3),F115,0))</f>
        <v>0</v>
      </c>
      <c r="R115" s="22" t="n">
        <f aca="false">O115+P115-Q115</f>
        <v>0</v>
      </c>
      <c r="S115" s="22" t="n">
        <f aca="false">IF(O115&gt;0,N(H115),0)</f>
        <v>0</v>
      </c>
      <c r="T115" s="22" t="n">
        <f aca="false">IF(OR($F115="",E115=""),0,MAX(0,MIN(IF(I115="",$H$3,I115-1),$H$3)-MAX(E115,$F$3)+1))</f>
        <v>0</v>
      </c>
      <c r="U115" s="22" t="n">
        <f aca="false">IF(OR($F115="",N(K115)=0),0,ROUND(IF(G115="WDV",MIN(MAX(0,F115-S115-M115),(F115-S115)*N115*T115/$J$3),MIN(MAX(0,F115-M115-S115),(F115-M115)/K115*T115/$J$3)),0))</f>
        <v>0</v>
      </c>
      <c r="V115" s="22" t="n">
        <f aca="false">IF($F115="",0,IF(AND(I115&lt;&gt;"",I115&gt;=$F$3,I115&lt;=$H$3),S115+U115,0))</f>
        <v>0</v>
      </c>
      <c r="W115" s="22" t="n">
        <f aca="false">S115+U115-V115</f>
        <v>0</v>
      </c>
      <c r="X115" s="22" t="n">
        <f aca="false">R115-W115</f>
        <v>0</v>
      </c>
      <c r="Y115" s="22" t="n">
        <f aca="false">IF($F115="",0,IF(AND(I115&lt;&gt;"",I115&gt;=$F$3,I115&lt;=$H$3),N(J115)-(F115-S115-U115),0))</f>
        <v>0</v>
      </c>
      <c r="Z115" s="25" t="str">
        <f aca="false">IF($F115="","",IFERROR(INDEX('Useful Lives'!$D$5:$D$24,MATCH(C115,'Useful Lives'!$A$5:$A$24,0)),"⚠ Class not found"))</f>
        <v/>
      </c>
    </row>
    <row r="116" customFormat="false" ht="15" hidden="false" customHeight="true" outlineLevel="0" collapsed="false">
      <c r="A116" s="20"/>
      <c r="B116" s="20"/>
      <c r="C116" s="20"/>
      <c r="D116" s="20"/>
      <c r="E116" s="26"/>
      <c r="F116" s="27"/>
      <c r="G116" s="20"/>
      <c r="H116" s="27"/>
      <c r="I116" s="26"/>
      <c r="J116" s="27"/>
      <c r="K116" s="22" t="str">
        <f aca="false">IF($F116="","",IFERROR(INDEX('Useful Lives'!$B$5:$B$24,MATCH(C116,'Useful Lives'!$A$5:$A$24,0)),0))</f>
        <v/>
      </c>
      <c r="L116" s="24" t="str">
        <f aca="false">IF($F116="","",IFERROR(INDEX('Useful Lives'!$C$5:$C$24,MATCH(C116,'Useful Lives'!$A$5:$A$24,0)),0))</f>
        <v/>
      </c>
      <c r="M116" s="22" t="str">
        <f aca="false">IF($F116="","",F116*L116)</f>
        <v/>
      </c>
      <c r="N116" s="24" t="str">
        <f aca="false">IF($F116="","",IF(K116=0,0,IF(G116="WDV",1-MAX(L116,0.0001)^(1/K116),(1-L116)/K116)))</f>
        <v/>
      </c>
      <c r="O116" s="22" t="n">
        <f aca="false">IF($F116="",0,IF(AND(E116&lt;$F$3,OR(I116="",I116&gt;=$F$3)),F116,0))</f>
        <v>0</v>
      </c>
      <c r="P116" s="22" t="n">
        <f aca="false">IF($F116="",0,IF(AND(E116&gt;=$F$3,E116&lt;=$H$3),F116,0))</f>
        <v>0</v>
      </c>
      <c r="Q116" s="22" t="n">
        <f aca="false">IF($F116="",0,IF(AND(I116&lt;&gt;"",I116&gt;=$F$3,I116&lt;=$H$3),F116,0))</f>
        <v>0</v>
      </c>
      <c r="R116" s="22" t="n">
        <f aca="false">O116+P116-Q116</f>
        <v>0</v>
      </c>
      <c r="S116" s="22" t="n">
        <f aca="false">IF(O116&gt;0,N(H116),0)</f>
        <v>0</v>
      </c>
      <c r="T116" s="22" t="n">
        <f aca="false">IF(OR($F116="",E116=""),0,MAX(0,MIN(IF(I116="",$H$3,I116-1),$H$3)-MAX(E116,$F$3)+1))</f>
        <v>0</v>
      </c>
      <c r="U116" s="22" t="n">
        <f aca="false">IF(OR($F116="",N(K116)=0),0,ROUND(IF(G116="WDV",MIN(MAX(0,F116-S116-M116),(F116-S116)*N116*T116/$J$3),MIN(MAX(0,F116-M116-S116),(F116-M116)/K116*T116/$J$3)),0))</f>
        <v>0</v>
      </c>
      <c r="V116" s="22" t="n">
        <f aca="false">IF($F116="",0,IF(AND(I116&lt;&gt;"",I116&gt;=$F$3,I116&lt;=$H$3),S116+U116,0))</f>
        <v>0</v>
      </c>
      <c r="W116" s="22" t="n">
        <f aca="false">S116+U116-V116</f>
        <v>0</v>
      </c>
      <c r="X116" s="22" t="n">
        <f aca="false">R116-W116</f>
        <v>0</v>
      </c>
      <c r="Y116" s="22" t="n">
        <f aca="false">IF($F116="",0,IF(AND(I116&lt;&gt;"",I116&gt;=$F$3,I116&lt;=$H$3),N(J116)-(F116-S116-U116),0))</f>
        <v>0</v>
      </c>
      <c r="Z116" s="25" t="str">
        <f aca="false">IF($F116="","",IFERROR(INDEX('Useful Lives'!$D$5:$D$24,MATCH(C116,'Useful Lives'!$A$5:$A$24,0)),"⚠ Class not found"))</f>
        <v/>
      </c>
    </row>
    <row r="117" customFormat="false" ht="15" hidden="false" customHeight="true" outlineLevel="0" collapsed="false">
      <c r="A117" s="20"/>
      <c r="B117" s="20"/>
      <c r="C117" s="20"/>
      <c r="D117" s="20"/>
      <c r="E117" s="26"/>
      <c r="F117" s="27"/>
      <c r="G117" s="20"/>
      <c r="H117" s="27"/>
      <c r="I117" s="26"/>
      <c r="J117" s="27"/>
      <c r="K117" s="22" t="str">
        <f aca="false">IF($F117="","",IFERROR(INDEX('Useful Lives'!$B$5:$B$24,MATCH(C117,'Useful Lives'!$A$5:$A$24,0)),0))</f>
        <v/>
      </c>
      <c r="L117" s="24" t="str">
        <f aca="false">IF($F117="","",IFERROR(INDEX('Useful Lives'!$C$5:$C$24,MATCH(C117,'Useful Lives'!$A$5:$A$24,0)),0))</f>
        <v/>
      </c>
      <c r="M117" s="22" t="str">
        <f aca="false">IF($F117="","",F117*L117)</f>
        <v/>
      </c>
      <c r="N117" s="24" t="str">
        <f aca="false">IF($F117="","",IF(K117=0,0,IF(G117="WDV",1-MAX(L117,0.0001)^(1/K117),(1-L117)/K117)))</f>
        <v/>
      </c>
      <c r="O117" s="22" t="n">
        <f aca="false">IF($F117="",0,IF(AND(E117&lt;$F$3,OR(I117="",I117&gt;=$F$3)),F117,0))</f>
        <v>0</v>
      </c>
      <c r="P117" s="22" t="n">
        <f aca="false">IF($F117="",0,IF(AND(E117&gt;=$F$3,E117&lt;=$H$3),F117,0))</f>
        <v>0</v>
      </c>
      <c r="Q117" s="22" t="n">
        <f aca="false">IF($F117="",0,IF(AND(I117&lt;&gt;"",I117&gt;=$F$3,I117&lt;=$H$3),F117,0))</f>
        <v>0</v>
      </c>
      <c r="R117" s="22" t="n">
        <f aca="false">O117+P117-Q117</f>
        <v>0</v>
      </c>
      <c r="S117" s="22" t="n">
        <f aca="false">IF(O117&gt;0,N(H117),0)</f>
        <v>0</v>
      </c>
      <c r="T117" s="22" t="n">
        <f aca="false">IF(OR($F117="",E117=""),0,MAX(0,MIN(IF(I117="",$H$3,I117-1),$H$3)-MAX(E117,$F$3)+1))</f>
        <v>0</v>
      </c>
      <c r="U117" s="22" t="n">
        <f aca="false">IF(OR($F117="",N(K117)=0),0,ROUND(IF(G117="WDV",MIN(MAX(0,F117-S117-M117),(F117-S117)*N117*T117/$J$3),MIN(MAX(0,F117-M117-S117),(F117-M117)/K117*T117/$J$3)),0))</f>
        <v>0</v>
      </c>
      <c r="V117" s="22" t="n">
        <f aca="false">IF($F117="",0,IF(AND(I117&lt;&gt;"",I117&gt;=$F$3,I117&lt;=$H$3),S117+U117,0))</f>
        <v>0</v>
      </c>
      <c r="W117" s="22" t="n">
        <f aca="false">S117+U117-V117</f>
        <v>0</v>
      </c>
      <c r="X117" s="22" t="n">
        <f aca="false">R117-W117</f>
        <v>0</v>
      </c>
      <c r="Y117" s="22" t="n">
        <f aca="false">IF($F117="",0,IF(AND(I117&lt;&gt;"",I117&gt;=$F$3,I117&lt;=$H$3),N(J117)-(F117-S117-U117),0))</f>
        <v>0</v>
      </c>
      <c r="Z117" s="25" t="str">
        <f aca="false">IF($F117="","",IFERROR(INDEX('Useful Lives'!$D$5:$D$24,MATCH(C117,'Useful Lives'!$A$5:$A$24,0)),"⚠ Class not found"))</f>
        <v/>
      </c>
    </row>
    <row r="118" customFormat="false" ht="15" hidden="false" customHeight="true" outlineLevel="0" collapsed="false">
      <c r="A118" s="20"/>
      <c r="B118" s="20"/>
      <c r="C118" s="20"/>
      <c r="D118" s="20"/>
      <c r="E118" s="26"/>
      <c r="F118" s="27"/>
      <c r="G118" s="20"/>
      <c r="H118" s="27"/>
      <c r="I118" s="26"/>
      <c r="J118" s="27"/>
      <c r="K118" s="22" t="str">
        <f aca="false">IF($F118="","",IFERROR(INDEX('Useful Lives'!$B$5:$B$24,MATCH(C118,'Useful Lives'!$A$5:$A$24,0)),0))</f>
        <v/>
      </c>
      <c r="L118" s="24" t="str">
        <f aca="false">IF($F118="","",IFERROR(INDEX('Useful Lives'!$C$5:$C$24,MATCH(C118,'Useful Lives'!$A$5:$A$24,0)),0))</f>
        <v/>
      </c>
      <c r="M118" s="22" t="str">
        <f aca="false">IF($F118="","",F118*L118)</f>
        <v/>
      </c>
      <c r="N118" s="24" t="str">
        <f aca="false">IF($F118="","",IF(K118=0,0,IF(G118="WDV",1-MAX(L118,0.0001)^(1/K118),(1-L118)/K118)))</f>
        <v/>
      </c>
      <c r="O118" s="22" t="n">
        <f aca="false">IF($F118="",0,IF(AND(E118&lt;$F$3,OR(I118="",I118&gt;=$F$3)),F118,0))</f>
        <v>0</v>
      </c>
      <c r="P118" s="22" t="n">
        <f aca="false">IF($F118="",0,IF(AND(E118&gt;=$F$3,E118&lt;=$H$3),F118,0))</f>
        <v>0</v>
      </c>
      <c r="Q118" s="22" t="n">
        <f aca="false">IF($F118="",0,IF(AND(I118&lt;&gt;"",I118&gt;=$F$3,I118&lt;=$H$3),F118,0))</f>
        <v>0</v>
      </c>
      <c r="R118" s="22" t="n">
        <f aca="false">O118+P118-Q118</f>
        <v>0</v>
      </c>
      <c r="S118" s="22" t="n">
        <f aca="false">IF(O118&gt;0,N(H118),0)</f>
        <v>0</v>
      </c>
      <c r="T118" s="22" t="n">
        <f aca="false">IF(OR($F118="",E118=""),0,MAX(0,MIN(IF(I118="",$H$3,I118-1),$H$3)-MAX(E118,$F$3)+1))</f>
        <v>0</v>
      </c>
      <c r="U118" s="22" t="n">
        <f aca="false">IF(OR($F118="",N(K118)=0),0,ROUND(IF(G118="WDV",MIN(MAX(0,F118-S118-M118),(F118-S118)*N118*T118/$J$3),MIN(MAX(0,F118-M118-S118),(F118-M118)/K118*T118/$J$3)),0))</f>
        <v>0</v>
      </c>
      <c r="V118" s="22" t="n">
        <f aca="false">IF($F118="",0,IF(AND(I118&lt;&gt;"",I118&gt;=$F$3,I118&lt;=$H$3),S118+U118,0))</f>
        <v>0</v>
      </c>
      <c r="W118" s="22" t="n">
        <f aca="false">S118+U118-V118</f>
        <v>0</v>
      </c>
      <c r="X118" s="22" t="n">
        <f aca="false">R118-W118</f>
        <v>0</v>
      </c>
      <c r="Y118" s="22" t="n">
        <f aca="false">IF($F118="",0,IF(AND(I118&lt;&gt;"",I118&gt;=$F$3,I118&lt;=$H$3),N(J118)-(F118-S118-U118),0))</f>
        <v>0</v>
      </c>
      <c r="Z118" s="25" t="str">
        <f aca="false">IF($F118="","",IFERROR(INDEX('Useful Lives'!$D$5:$D$24,MATCH(C118,'Useful Lives'!$A$5:$A$24,0)),"⚠ Class not found"))</f>
        <v/>
      </c>
    </row>
    <row r="119" customFormat="false" ht="15" hidden="false" customHeight="true" outlineLevel="0" collapsed="false">
      <c r="A119" s="20"/>
      <c r="B119" s="20"/>
      <c r="C119" s="20"/>
      <c r="D119" s="20"/>
      <c r="E119" s="26"/>
      <c r="F119" s="27"/>
      <c r="G119" s="20"/>
      <c r="H119" s="27"/>
      <c r="I119" s="26"/>
      <c r="J119" s="27"/>
      <c r="K119" s="22" t="str">
        <f aca="false">IF($F119="","",IFERROR(INDEX('Useful Lives'!$B$5:$B$24,MATCH(C119,'Useful Lives'!$A$5:$A$24,0)),0))</f>
        <v/>
      </c>
      <c r="L119" s="24" t="str">
        <f aca="false">IF($F119="","",IFERROR(INDEX('Useful Lives'!$C$5:$C$24,MATCH(C119,'Useful Lives'!$A$5:$A$24,0)),0))</f>
        <v/>
      </c>
      <c r="M119" s="22" t="str">
        <f aca="false">IF($F119="","",F119*L119)</f>
        <v/>
      </c>
      <c r="N119" s="24" t="str">
        <f aca="false">IF($F119="","",IF(K119=0,0,IF(G119="WDV",1-MAX(L119,0.0001)^(1/K119),(1-L119)/K119)))</f>
        <v/>
      </c>
      <c r="O119" s="22" t="n">
        <f aca="false">IF($F119="",0,IF(AND(E119&lt;$F$3,OR(I119="",I119&gt;=$F$3)),F119,0))</f>
        <v>0</v>
      </c>
      <c r="P119" s="22" t="n">
        <f aca="false">IF($F119="",0,IF(AND(E119&gt;=$F$3,E119&lt;=$H$3),F119,0))</f>
        <v>0</v>
      </c>
      <c r="Q119" s="22" t="n">
        <f aca="false">IF($F119="",0,IF(AND(I119&lt;&gt;"",I119&gt;=$F$3,I119&lt;=$H$3),F119,0))</f>
        <v>0</v>
      </c>
      <c r="R119" s="22" t="n">
        <f aca="false">O119+P119-Q119</f>
        <v>0</v>
      </c>
      <c r="S119" s="22" t="n">
        <f aca="false">IF(O119&gt;0,N(H119),0)</f>
        <v>0</v>
      </c>
      <c r="T119" s="22" t="n">
        <f aca="false">IF(OR($F119="",E119=""),0,MAX(0,MIN(IF(I119="",$H$3,I119-1),$H$3)-MAX(E119,$F$3)+1))</f>
        <v>0</v>
      </c>
      <c r="U119" s="22" t="n">
        <f aca="false">IF(OR($F119="",N(K119)=0),0,ROUND(IF(G119="WDV",MIN(MAX(0,F119-S119-M119),(F119-S119)*N119*T119/$J$3),MIN(MAX(0,F119-M119-S119),(F119-M119)/K119*T119/$J$3)),0))</f>
        <v>0</v>
      </c>
      <c r="V119" s="22" t="n">
        <f aca="false">IF($F119="",0,IF(AND(I119&lt;&gt;"",I119&gt;=$F$3,I119&lt;=$H$3),S119+U119,0))</f>
        <v>0</v>
      </c>
      <c r="W119" s="22" t="n">
        <f aca="false">S119+U119-V119</f>
        <v>0</v>
      </c>
      <c r="X119" s="22" t="n">
        <f aca="false">R119-W119</f>
        <v>0</v>
      </c>
      <c r="Y119" s="22" t="n">
        <f aca="false">IF($F119="",0,IF(AND(I119&lt;&gt;"",I119&gt;=$F$3,I119&lt;=$H$3),N(J119)-(F119-S119-U119),0))</f>
        <v>0</v>
      </c>
      <c r="Z119" s="25" t="str">
        <f aca="false">IF($F119="","",IFERROR(INDEX('Useful Lives'!$D$5:$D$24,MATCH(C119,'Useful Lives'!$A$5:$A$24,0)),"⚠ Class not found"))</f>
        <v/>
      </c>
    </row>
    <row r="120" customFormat="false" ht="15" hidden="false" customHeight="true" outlineLevel="0" collapsed="false">
      <c r="A120" s="20"/>
      <c r="B120" s="20"/>
      <c r="C120" s="20"/>
      <c r="D120" s="20"/>
      <c r="E120" s="26"/>
      <c r="F120" s="27"/>
      <c r="G120" s="20"/>
      <c r="H120" s="27"/>
      <c r="I120" s="26"/>
      <c r="J120" s="27"/>
      <c r="K120" s="22" t="str">
        <f aca="false">IF($F120="","",IFERROR(INDEX('Useful Lives'!$B$5:$B$24,MATCH(C120,'Useful Lives'!$A$5:$A$24,0)),0))</f>
        <v/>
      </c>
      <c r="L120" s="24" t="str">
        <f aca="false">IF($F120="","",IFERROR(INDEX('Useful Lives'!$C$5:$C$24,MATCH(C120,'Useful Lives'!$A$5:$A$24,0)),0))</f>
        <v/>
      </c>
      <c r="M120" s="22" t="str">
        <f aca="false">IF($F120="","",F120*L120)</f>
        <v/>
      </c>
      <c r="N120" s="24" t="str">
        <f aca="false">IF($F120="","",IF(K120=0,0,IF(G120="WDV",1-MAX(L120,0.0001)^(1/K120),(1-L120)/K120)))</f>
        <v/>
      </c>
      <c r="O120" s="22" t="n">
        <f aca="false">IF($F120="",0,IF(AND(E120&lt;$F$3,OR(I120="",I120&gt;=$F$3)),F120,0))</f>
        <v>0</v>
      </c>
      <c r="P120" s="22" t="n">
        <f aca="false">IF($F120="",0,IF(AND(E120&gt;=$F$3,E120&lt;=$H$3),F120,0))</f>
        <v>0</v>
      </c>
      <c r="Q120" s="22" t="n">
        <f aca="false">IF($F120="",0,IF(AND(I120&lt;&gt;"",I120&gt;=$F$3,I120&lt;=$H$3),F120,0))</f>
        <v>0</v>
      </c>
      <c r="R120" s="22" t="n">
        <f aca="false">O120+P120-Q120</f>
        <v>0</v>
      </c>
      <c r="S120" s="22" t="n">
        <f aca="false">IF(O120&gt;0,N(H120),0)</f>
        <v>0</v>
      </c>
      <c r="T120" s="22" t="n">
        <f aca="false">IF(OR($F120="",E120=""),0,MAX(0,MIN(IF(I120="",$H$3,I120-1),$H$3)-MAX(E120,$F$3)+1))</f>
        <v>0</v>
      </c>
      <c r="U120" s="22" t="n">
        <f aca="false">IF(OR($F120="",N(K120)=0),0,ROUND(IF(G120="WDV",MIN(MAX(0,F120-S120-M120),(F120-S120)*N120*T120/$J$3),MIN(MAX(0,F120-M120-S120),(F120-M120)/K120*T120/$J$3)),0))</f>
        <v>0</v>
      </c>
      <c r="V120" s="22" t="n">
        <f aca="false">IF($F120="",0,IF(AND(I120&lt;&gt;"",I120&gt;=$F$3,I120&lt;=$H$3),S120+U120,0))</f>
        <v>0</v>
      </c>
      <c r="W120" s="22" t="n">
        <f aca="false">S120+U120-V120</f>
        <v>0</v>
      </c>
      <c r="X120" s="22" t="n">
        <f aca="false">R120-W120</f>
        <v>0</v>
      </c>
      <c r="Y120" s="22" t="n">
        <f aca="false">IF($F120="",0,IF(AND(I120&lt;&gt;"",I120&gt;=$F$3,I120&lt;=$H$3),N(J120)-(F120-S120-U120),0))</f>
        <v>0</v>
      </c>
      <c r="Z120" s="25" t="str">
        <f aca="false">IF($F120="","",IFERROR(INDEX('Useful Lives'!$D$5:$D$24,MATCH(C120,'Useful Lives'!$A$5:$A$24,0)),"⚠ Class not found"))</f>
        <v/>
      </c>
    </row>
    <row r="121" customFormat="false" ht="15" hidden="false" customHeight="true" outlineLevel="0" collapsed="false">
      <c r="A121" s="20"/>
      <c r="B121" s="20"/>
      <c r="C121" s="20"/>
      <c r="D121" s="20"/>
      <c r="E121" s="26"/>
      <c r="F121" s="27"/>
      <c r="G121" s="20"/>
      <c r="H121" s="27"/>
      <c r="I121" s="26"/>
      <c r="J121" s="27"/>
      <c r="K121" s="22" t="str">
        <f aca="false">IF($F121="","",IFERROR(INDEX('Useful Lives'!$B$5:$B$24,MATCH(C121,'Useful Lives'!$A$5:$A$24,0)),0))</f>
        <v/>
      </c>
      <c r="L121" s="24" t="str">
        <f aca="false">IF($F121="","",IFERROR(INDEX('Useful Lives'!$C$5:$C$24,MATCH(C121,'Useful Lives'!$A$5:$A$24,0)),0))</f>
        <v/>
      </c>
      <c r="M121" s="22" t="str">
        <f aca="false">IF($F121="","",F121*L121)</f>
        <v/>
      </c>
      <c r="N121" s="24" t="str">
        <f aca="false">IF($F121="","",IF(K121=0,0,IF(G121="WDV",1-MAX(L121,0.0001)^(1/K121),(1-L121)/K121)))</f>
        <v/>
      </c>
      <c r="O121" s="22" t="n">
        <f aca="false">IF($F121="",0,IF(AND(E121&lt;$F$3,OR(I121="",I121&gt;=$F$3)),F121,0))</f>
        <v>0</v>
      </c>
      <c r="P121" s="22" t="n">
        <f aca="false">IF($F121="",0,IF(AND(E121&gt;=$F$3,E121&lt;=$H$3),F121,0))</f>
        <v>0</v>
      </c>
      <c r="Q121" s="22" t="n">
        <f aca="false">IF($F121="",0,IF(AND(I121&lt;&gt;"",I121&gt;=$F$3,I121&lt;=$H$3),F121,0))</f>
        <v>0</v>
      </c>
      <c r="R121" s="22" t="n">
        <f aca="false">O121+P121-Q121</f>
        <v>0</v>
      </c>
      <c r="S121" s="22" t="n">
        <f aca="false">IF(O121&gt;0,N(H121),0)</f>
        <v>0</v>
      </c>
      <c r="T121" s="22" t="n">
        <f aca="false">IF(OR($F121="",E121=""),0,MAX(0,MIN(IF(I121="",$H$3,I121-1),$H$3)-MAX(E121,$F$3)+1))</f>
        <v>0</v>
      </c>
      <c r="U121" s="22" t="n">
        <f aca="false">IF(OR($F121="",N(K121)=0),0,ROUND(IF(G121="WDV",MIN(MAX(0,F121-S121-M121),(F121-S121)*N121*T121/$J$3),MIN(MAX(0,F121-M121-S121),(F121-M121)/K121*T121/$J$3)),0))</f>
        <v>0</v>
      </c>
      <c r="V121" s="22" t="n">
        <f aca="false">IF($F121="",0,IF(AND(I121&lt;&gt;"",I121&gt;=$F$3,I121&lt;=$H$3),S121+U121,0))</f>
        <v>0</v>
      </c>
      <c r="W121" s="22" t="n">
        <f aca="false">S121+U121-V121</f>
        <v>0</v>
      </c>
      <c r="X121" s="22" t="n">
        <f aca="false">R121-W121</f>
        <v>0</v>
      </c>
      <c r="Y121" s="22" t="n">
        <f aca="false">IF($F121="",0,IF(AND(I121&lt;&gt;"",I121&gt;=$F$3,I121&lt;=$H$3),N(J121)-(F121-S121-U121),0))</f>
        <v>0</v>
      </c>
      <c r="Z121" s="25" t="str">
        <f aca="false">IF($F121="","",IFERROR(INDEX('Useful Lives'!$D$5:$D$24,MATCH(C121,'Useful Lives'!$A$5:$A$24,0)),"⚠ Class not found"))</f>
        <v/>
      </c>
    </row>
    <row r="122" customFormat="false" ht="15" hidden="false" customHeight="true" outlineLevel="0" collapsed="false">
      <c r="A122" s="20"/>
      <c r="B122" s="20"/>
      <c r="C122" s="20"/>
      <c r="D122" s="20"/>
      <c r="E122" s="26"/>
      <c r="F122" s="27"/>
      <c r="G122" s="20"/>
      <c r="H122" s="27"/>
      <c r="I122" s="26"/>
      <c r="J122" s="27"/>
      <c r="K122" s="22" t="str">
        <f aca="false">IF($F122="","",IFERROR(INDEX('Useful Lives'!$B$5:$B$24,MATCH(C122,'Useful Lives'!$A$5:$A$24,0)),0))</f>
        <v/>
      </c>
      <c r="L122" s="24" t="str">
        <f aca="false">IF($F122="","",IFERROR(INDEX('Useful Lives'!$C$5:$C$24,MATCH(C122,'Useful Lives'!$A$5:$A$24,0)),0))</f>
        <v/>
      </c>
      <c r="M122" s="22" t="str">
        <f aca="false">IF($F122="","",F122*L122)</f>
        <v/>
      </c>
      <c r="N122" s="24" t="str">
        <f aca="false">IF($F122="","",IF(K122=0,0,IF(G122="WDV",1-MAX(L122,0.0001)^(1/K122),(1-L122)/K122)))</f>
        <v/>
      </c>
      <c r="O122" s="22" t="n">
        <f aca="false">IF($F122="",0,IF(AND(E122&lt;$F$3,OR(I122="",I122&gt;=$F$3)),F122,0))</f>
        <v>0</v>
      </c>
      <c r="P122" s="22" t="n">
        <f aca="false">IF($F122="",0,IF(AND(E122&gt;=$F$3,E122&lt;=$H$3),F122,0))</f>
        <v>0</v>
      </c>
      <c r="Q122" s="22" t="n">
        <f aca="false">IF($F122="",0,IF(AND(I122&lt;&gt;"",I122&gt;=$F$3,I122&lt;=$H$3),F122,0))</f>
        <v>0</v>
      </c>
      <c r="R122" s="22" t="n">
        <f aca="false">O122+P122-Q122</f>
        <v>0</v>
      </c>
      <c r="S122" s="22" t="n">
        <f aca="false">IF(O122&gt;0,N(H122),0)</f>
        <v>0</v>
      </c>
      <c r="T122" s="22" t="n">
        <f aca="false">IF(OR($F122="",E122=""),0,MAX(0,MIN(IF(I122="",$H$3,I122-1),$H$3)-MAX(E122,$F$3)+1))</f>
        <v>0</v>
      </c>
      <c r="U122" s="22" t="n">
        <f aca="false">IF(OR($F122="",N(K122)=0),0,ROUND(IF(G122="WDV",MIN(MAX(0,F122-S122-M122),(F122-S122)*N122*T122/$J$3),MIN(MAX(0,F122-M122-S122),(F122-M122)/K122*T122/$J$3)),0))</f>
        <v>0</v>
      </c>
      <c r="V122" s="22" t="n">
        <f aca="false">IF($F122="",0,IF(AND(I122&lt;&gt;"",I122&gt;=$F$3,I122&lt;=$H$3),S122+U122,0))</f>
        <v>0</v>
      </c>
      <c r="W122" s="22" t="n">
        <f aca="false">S122+U122-V122</f>
        <v>0</v>
      </c>
      <c r="X122" s="22" t="n">
        <f aca="false">R122-W122</f>
        <v>0</v>
      </c>
      <c r="Y122" s="22" t="n">
        <f aca="false">IF($F122="",0,IF(AND(I122&lt;&gt;"",I122&gt;=$F$3,I122&lt;=$H$3),N(J122)-(F122-S122-U122),0))</f>
        <v>0</v>
      </c>
      <c r="Z122" s="25" t="str">
        <f aca="false">IF($F122="","",IFERROR(INDEX('Useful Lives'!$D$5:$D$24,MATCH(C122,'Useful Lives'!$A$5:$A$24,0)),"⚠ Class not found"))</f>
        <v/>
      </c>
    </row>
    <row r="123" customFormat="false" ht="15" hidden="false" customHeight="true" outlineLevel="0" collapsed="false">
      <c r="A123" s="20"/>
      <c r="B123" s="20"/>
      <c r="C123" s="20"/>
      <c r="D123" s="20"/>
      <c r="E123" s="26"/>
      <c r="F123" s="27"/>
      <c r="G123" s="20"/>
      <c r="H123" s="27"/>
      <c r="I123" s="26"/>
      <c r="J123" s="27"/>
      <c r="K123" s="22" t="str">
        <f aca="false">IF($F123="","",IFERROR(INDEX('Useful Lives'!$B$5:$B$24,MATCH(C123,'Useful Lives'!$A$5:$A$24,0)),0))</f>
        <v/>
      </c>
      <c r="L123" s="24" t="str">
        <f aca="false">IF($F123="","",IFERROR(INDEX('Useful Lives'!$C$5:$C$24,MATCH(C123,'Useful Lives'!$A$5:$A$24,0)),0))</f>
        <v/>
      </c>
      <c r="M123" s="22" t="str">
        <f aca="false">IF($F123="","",F123*L123)</f>
        <v/>
      </c>
      <c r="N123" s="24" t="str">
        <f aca="false">IF($F123="","",IF(K123=0,0,IF(G123="WDV",1-MAX(L123,0.0001)^(1/K123),(1-L123)/K123)))</f>
        <v/>
      </c>
      <c r="O123" s="22" t="n">
        <f aca="false">IF($F123="",0,IF(AND(E123&lt;$F$3,OR(I123="",I123&gt;=$F$3)),F123,0))</f>
        <v>0</v>
      </c>
      <c r="P123" s="22" t="n">
        <f aca="false">IF($F123="",0,IF(AND(E123&gt;=$F$3,E123&lt;=$H$3),F123,0))</f>
        <v>0</v>
      </c>
      <c r="Q123" s="22" t="n">
        <f aca="false">IF($F123="",0,IF(AND(I123&lt;&gt;"",I123&gt;=$F$3,I123&lt;=$H$3),F123,0))</f>
        <v>0</v>
      </c>
      <c r="R123" s="22" t="n">
        <f aca="false">O123+P123-Q123</f>
        <v>0</v>
      </c>
      <c r="S123" s="22" t="n">
        <f aca="false">IF(O123&gt;0,N(H123),0)</f>
        <v>0</v>
      </c>
      <c r="T123" s="22" t="n">
        <f aca="false">IF(OR($F123="",E123=""),0,MAX(0,MIN(IF(I123="",$H$3,I123-1),$H$3)-MAX(E123,$F$3)+1))</f>
        <v>0</v>
      </c>
      <c r="U123" s="22" t="n">
        <f aca="false">IF(OR($F123="",N(K123)=0),0,ROUND(IF(G123="WDV",MIN(MAX(0,F123-S123-M123),(F123-S123)*N123*T123/$J$3),MIN(MAX(0,F123-M123-S123),(F123-M123)/K123*T123/$J$3)),0))</f>
        <v>0</v>
      </c>
      <c r="V123" s="22" t="n">
        <f aca="false">IF($F123="",0,IF(AND(I123&lt;&gt;"",I123&gt;=$F$3,I123&lt;=$H$3),S123+U123,0))</f>
        <v>0</v>
      </c>
      <c r="W123" s="22" t="n">
        <f aca="false">S123+U123-V123</f>
        <v>0</v>
      </c>
      <c r="X123" s="22" t="n">
        <f aca="false">R123-W123</f>
        <v>0</v>
      </c>
      <c r="Y123" s="22" t="n">
        <f aca="false">IF($F123="",0,IF(AND(I123&lt;&gt;"",I123&gt;=$F$3,I123&lt;=$H$3),N(J123)-(F123-S123-U123),0))</f>
        <v>0</v>
      </c>
      <c r="Z123" s="25" t="str">
        <f aca="false">IF($F123="","",IFERROR(INDEX('Useful Lives'!$D$5:$D$24,MATCH(C123,'Useful Lives'!$A$5:$A$24,0)),"⚠ Class not found"))</f>
        <v/>
      </c>
    </row>
    <row r="124" customFormat="false" ht="15" hidden="false" customHeight="true" outlineLevel="0" collapsed="false">
      <c r="A124" s="20"/>
      <c r="B124" s="20"/>
      <c r="C124" s="20"/>
      <c r="D124" s="20"/>
      <c r="E124" s="26"/>
      <c r="F124" s="27"/>
      <c r="G124" s="20"/>
      <c r="H124" s="27"/>
      <c r="I124" s="26"/>
      <c r="J124" s="27"/>
      <c r="K124" s="22" t="str">
        <f aca="false">IF($F124="","",IFERROR(INDEX('Useful Lives'!$B$5:$B$24,MATCH(C124,'Useful Lives'!$A$5:$A$24,0)),0))</f>
        <v/>
      </c>
      <c r="L124" s="24" t="str">
        <f aca="false">IF($F124="","",IFERROR(INDEX('Useful Lives'!$C$5:$C$24,MATCH(C124,'Useful Lives'!$A$5:$A$24,0)),0))</f>
        <v/>
      </c>
      <c r="M124" s="22" t="str">
        <f aca="false">IF($F124="","",F124*L124)</f>
        <v/>
      </c>
      <c r="N124" s="24" t="str">
        <f aca="false">IF($F124="","",IF(K124=0,0,IF(G124="WDV",1-MAX(L124,0.0001)^(1/K124),(1-L124)/K124)))</f>
        <v/>
      </c>
      <c r="O124" s="22" t="n">
        <f aca="false">IF($F124="",0,IF(AND(E124&lt;$F$3,OR(I124="",I124&gt;=$F$3)),F124,0))</f>
        <v>0</v>
      </c>
      <c r="P124" s="22" t="n">
        <f aca="false">IF($F124="",0,IF(AND(E124&gt;=$F$3,E124&lt;=$H$3),F124,0))</f>
        <v>0</v>
      </c>
      <c r="Q124" s="22" t="n">
        <f aca="false">IF($F124="",0,IF(AND(I124&lt;&gt;"",I124&gt;=$F$3,I124&lt;=$H$3),F124,0))</f>
        <v>0</v>
      </c>
      <c r="R124" s="22" t="n">
        <f aca="false">O124+P124-Q124</f>
        <v>0</v>
      </c>
      <c r="S124" s="22" t="n">
        <f aca="false">IF(O124&gt;0,N(H124),0)</f>
        <v>0</v>
      </c>
      <c r="T124" s="22" t="n">
        <f aca="false">IF(OR($F124="",E124=""),0,MAX(0,MIN(IF(I124="",$H$3,I124-1),$H$3)-MAX(E124,$F$3)+1))</f>
        <v>0</v>
      </c>
      <c r="U124" s="22" t="n">
        <f aca="false">IF(OR($F124="",N(K124)=0),0,ROUND(IF(G124="WDV",MIN(MAX(0,F124-S124-M124),(F124-S124)*N124*T124/$J$3),MIN(MAX(0,F124-M124-S124),(F124-M124)/K124*T124/$J$3)),0))</f>
        <v>0</v>
      </c>
      <c r="V124" s="22" t="n">
        <f aca="false">IF($F124="",0,IF(AND(I124&lt;&gt;"",I124&gt;=$F$3,I124&lt;=$H$3),S124+U124,0))</f>
        <v>0</v>
      </c>
      <c r="W124" s="22" t="n">
        <f aca="false">S124+U124-V124</f>
        <v>0</v>
      </c>
      <c r="X124" s="22" t="n">
        <f aca="false">R124-W124</f>
        <v>0</v>
      </c>
      <c r="Y124" s="22" t="n">
        <f aca="false">IF($F124="",0,IF(AND(I124&lt;&gt;"",I124&gt;=$F$3,I124&lt;=$H$3),N(J124)-(F124-S124-U124),0))</f>
        <v>0</v>
      </c>
      <c r="Z124" s="25" t="str">
        <f aca="false">IF($F124="","",IFERROR(INDEX('Useful Lives'!$D$5:$D$24,MATCH(C124,'Useful Lives'!$A$5:$A$24,0)),"⚠ Class not found"))</f>
        <v/>
      </c>
    </row>
    <row r="125" customFormat="false" ht="15" hidden="false" customHeight="true" outlineLevel="0" collapsed="false">
      <c r="A125" s="20"/>
      <c r="B125" s="20"/>
      <c r="C125" s="20"/>
      <c r="D125" s="20"/>
      <c r="E125" s="26"/>
      <c r="F125" s="27"/>
      <c r="G125" s="20"/>
      <c r="H125" s="27"/>
      <c r="I125" s="26"/>
      <c r="J125" s="27"/>
      <c r="K125" s="22" t="str">
        <f aca="false">IF($F125="","",IFERROR(INDEX('Useful Lives'!$B$5:$B$24,MATCH(C125,'Useful Lives'!$A$5:$A$24,0)),0))</f>
        <v/>
      </c>
      <c r="L125" s="24" t="str">
        <f aca="false">IF($F125="","",IFERROR(INDEX('Useful Lives'!$C$5:$C$24,MATCH(C125,'Useful Lives'!$A$5:$A$24,0)),0))</f>
        <v/>
      </c>
      <c r="M125" s="22" t="str">
        <f aca="false">IF($F125="","",F125*L125)</f>
        <v/>
      </c>
      <c r="N125" s="24" t="str">
        <f aca="false">IF($F125="","",IF(K125=0,0,IF(G125="WDV",1-MAX(L125,0.0001)^(1/K125),(1-L125)/K125)))</f>
        <v/>
      </c>
      <c r="O125" s="22" t="n">
        <f aca="false">IF($F125="",0,IF(AND(E125&lt;$F$3,OR(I125="",I125&gt;=$F$3)),F125,0))</f>
        <v>0</v>
      </c>
      <c r="P125" s="22" t="n">
        <f aca="false">IF($F125="",0,IF(AND(E125&gt;=$F$3,E125&lt;=$H$3),F125,0))</f>
        <v>0</v>
      </c>
      <c r="Q125" s="22" t="n">
        <f aca="false">IF($F125="",0,IF(AND(I125&lt;&gt;"",I125&gt;=$F$3,I125&lt;=$H$3),F125,0))</f>
        <v>0</v>
      </c>
      <c r="R125" s="22" t="n">
        <f aca="false">O125+P125-Q125</f>
        <v>0</v>
      </c>
      <c r="S125" s="22" t="n">
        <f aca="false">IF(O125&gt;0,N(H125),0)</f>
        <v>0</v>
      </c>
      <c r="T125" s="22" t="n">
        <f aca="false">IF(OR($F125="",E125=""),0,MAX(0,MIN(IF(I125="",$H$3,I125-1),$H$3)-MAX(E125,$F$3)+1))</f>
        <v>0</v>
      </c>
      <c r="U125" s="22" t="n">
        <f aca="false">IF(OR($F125="",N(K125)=0),0,ROUND(IF(G125="WDV",MIN(MAX(0,F125-S125-M125),(F125-S125)*N125*T125/$J$3),MIN(MAX(0,F125-M125-S125),(F125-M125)/K125*T125/$J$3)),0))</f>
        <v>0</v>
      </c>
      <c r="V125" s="22" t="n">
        <f aca="false">IF($F125="",0,IF(AND(I125&lt;&gt;"",I125&gt;=$F$3,I125&lt;=$H$3),S125+U125,0))</f>
        <v>0</v>
      </c>
      <c r="W125" s="22" t="n">
        <f aca="false">S125+U125-V125</f>
        <v>0</v>
      </c>
      <c r="X125" s="22" t="n">
        <f aca="false">R125-W125</f>
        <v>0</v>
      </c>
      <c r="Y125" s="22" t="n">
        <f aca="false">IF($F125="",0,IF(AND(I125&lt;&gt;"",I125&gt;=$F$3,I125&lt;=$H$3),N(J125)-(F125-S125-U125),0))</f>
        <v>0</v>
      </c>
      <c r="Z125" s="25" t="str">
        <f aca="false">IF($F125="","",IFERROR(INDEX('Useful Lives'!$D$5:$D$24,MATCH(C125,'Useful Lives'!$A$5:$A$24,0)),"⚠ Class not found"))</f>
        <v/>
      </c>
    </row>
    <row r="126" customFormat="false" ht="15" hidden="false" customHeight="true" outlineLevel="0" collapsed="false">
      <c r="A126" s="20"/>
      <c r="B126" s="20"/>
      <c r="C126" s="20"/>
      <c r="D126" s="20"/>
      <c r="E126" s="26"/>
      <c r="F126" s="27"/>
      <c r="G126" s="20"/>
      <c r="H126" s="27"/>
      <c r="I126" s="26"/>
      <c r="J126" s="27"/>
      <c r="K126" s="22" t="str">
        <f aca="false">IF($F126="","",IFERROR(INDEX('Useful Lives'!$B$5:$B$24,MATCH(C126,'Useful Lives'!$A$5:$A$24,0)),0))</f>
        <v/>
      </c>
      <c r="L126" s="24" t="str">
        <f aca="false">IF($F126="","",IFERROR(INDEX('Useful Lives'!$C$5:$C$24,MATCH(C126,'Useful Lives'!$A$5:$A$24,0)),0))</f>
        <v/>
      </c>
      <c r="M126" s="22" t="str">
        <f aca="false">IF($F126="","",F126*L126)</f>
        <v/>
      </c>
      <c r="N126" s="24" t="str">
        <f aca="false">IF($F126="","",IF(K126=0,0,IF(G126="WDV",1-MAX(L126,0.0001)^(1/K126),(1-L126)/K126)))</f>
        <v/>
      </c>
      <c r="O126" s="22" t="n">
        <f aca="false">IF($F126="",0,IF(AND(E126&lt;$F$3,OR(I126="",I126&gt;=$F$3)),F126,0))</f>
        <v>0</v>
      </c>
      <c r="P126" s="22" t="n">
        <f aca="false">IF($F126="",0,IF(AND(E126&gt;=$F$3,E126&lt;=$H$3),F126,0))</f>
        <v>0</v>
      </c>
      <c r="Q126" s="22" t="n">
        <f aca="false">IF($F126="",0,IF(AND(I126&lt;&gt;"",I126&gt;=$F$3,I126&lt;=$H$3),F126,0))</f>
        <v>0</v>
      </c>
      <c r="R126" s="22" t="n">
        <f aca="false">O126+P126-Q126</f>
        <v>0</v>
      </c>
      <c r="S126" s="22" t="n">
        <f aca="false">IF(O126&gt;0,N(H126),0)</f>
        <v>0</v>
      </c>
      <c r="T126" s="22" t="n">
        <f aca="false">IF(OR($F126="",E126=""),0,MAX(0,MIN(IF(I126="",$H$3,I126-1),$H$3)-MAX(E126,$F$3)+1))</f>
        <v>0</v>
      </c>
      <c r="U126" s="22" t="n">
        <f aca="false">IF(OR($F126="",N(K126)=0),0,ROUND(IF(G126="WDV",MIN(MAX(0,F126-S126-M126),(F126-S126)*N126*T126/$J$3),MIN(MAX(0,F126-M126-S126),(F126-M126)/K126*T126/$J$3)),0))</f>
        <v>0</v>
      </c>
      <c r="V126" s="22" t="n">
        <f aca="false">IF($F126="",0,IF(AND(I126&lt;&gt;"",I126&gt;=$F$3,I126&lt;=$H$3),S126+U126,0))</f>
        <v>0</v>
      </c>
      <c r="W126" s="22" t="n">
        <f aca="false">S126+U126-V126</f>
        <v>0</v>
      </c>
      <c r="X126" s="22" t="n">
        <f aca="false">R126-W126</f>
        <v>0</v>
      </c>
      <c r="Y126" s="22" t="n">
        <f aca="false">IF($F126="",0,IF(AND(I126&lt;&gt;"",I126&gt;=$F$3,I126&lt;=$H$3),N(J126)-(F126-S126-U126),0))</f>
        <v>0</v>
      </c>
      <c r="Z126" s="25" t="str">
        <f aca="false">IF($F126="","",IFERROR(INDEX('Useful Lives'!$D$5:$D$24,MATCH(C126,'Useful Lives'!$A$5:$A$24,0)),"⚠ Class not found"))</f>
        <v/>
      </c>
    </row>
    <row r="127" customFormat="false" ht="15" hidden="false" customHeight="true" outlineLevel="0" collapsed="false">
      <c r="A127" s="20"/>
      <c r="B127" s="20"/>
      <c r="C127" s="20"/>
      <c r="D127" s="20"/>
      <c r="E127" s="26"/>
      <c r="F127" s="27"/>
      <c r="G127" s="20"/>
      <c r="H127" s="27"/>
      <c r="I127" s="26"/>
      <c r="J127" s="27"/>
      <c r="K127" s="22" t="str">
        <f aca="false">IF($F127="","",IFERROR(INDEX('Useful Lives'!$B$5:$B$24,MATCH(C127,'Useful Lives'!$A$5:$A$24,0)),0))</f>
        <v/>
      </c>
      <c r="L127" s="24" t="str">
        <f aca="false">IF($F127="","",IFERROR(INDEX('Useful Lives'!$C$5:$C$24,MATCH(C127,'Useful Lives'!$A$5:$A$24,0)),0))</f>
        <v/>
      </c>
      <c r="M127" s="22" t="str">
        <f aca="false">IF($F127="","",F127*L127)</f>
        <v/>
      </c>
      <c r="N127" s="24" t="str">
        <f aca="false">IF($F127="","",IF(K127=0,0,IF(G127="WDV",1-MAX(L127,0.0001)^(1/K127),(1-L127)/K127)))</f>
        <v/>
      </c>
      <c r="O127" s="22" t="n">
        <f aca="false">IF($F127="",0,IF(AND(E127&lt;$F$3,OR(I127="",I127&gt;=$F$3)),F127,0))</f>
        <v>0</v>
      </c>
      <c r="P127" s="22" t="n">
        <f aca="false">IF($F127="",0,IF(AND(E127&gt;=$F$3,E127&lt;=$H$3),F127,0))</f>
        <v>0</v>
      </c>
      <c r="Q127" s="22" t="n">
        <f aca="false">IF($F127="",0,IF(AND(I127&lt;&gt;"",I127&gt;=$F$3,I127&lt;=$H$3),F127,0))</f>
        <v>0</v>
      </c>
      <c r="R127" s="22" t="n">
        <f aca="false">O127+P127-Q127</f>
        <v>0</v>
      </c>
      <c r="S127" s="22" t="n">
        <f aca="false">IF(O127&gt;0,N(H127),0)</f>
        <v>0</v>
      </c>
      <c r="T127" s="22" t="n">
        <f aca="false">IF(OR($F127="",E127=""),0,MAX(0,MIN(IF(I127="",$H$3,I127-1),$H$3)-MAX(E127,$F$3)+1))</f>
        <v>0</v>
      </c>
      <c r="U127" s="22" t="n">
        <f aca="false">IF(OR($F127="",N(K127)=0),0,ROUND(IF(G127="WDV",MIN(MAX(0,F127-S127-M127),(F127-S127)*N127*T127/$J$3),MIN(MAX(0,F127-M127-S127),(F127-M127)/K127*T127/$J$3)),0))</f>
        <v>0</v>
      </c>
      <c r="V127" s="22" t="n">
        <f aca="false">IF($F127="",0,IF(AND(I127&lt;&gt;"",I127&gt;=$F$3,I127&lt;=$H$3),S127+U127,0))</f>
        <v>0</v>
      </c>
      <c r="W127" s="22" t="n">
        <f aca="false">S127+U127-V127</f>
        <v>0</v>
      </c>
      <c r="X127" s="22" t="n">
        <f aca="false">R127-W127</f>
        <v>0</v>
      </c>
      <c r="Y127" s="22" t="n">
        <f aca="false">IF($F127="",0,IF(AND(I127&lt;&gt;"",I127&gt;=$F$3,I127&lt;=$H$3),N(J127)-(F127-S127-U127),0))</f>
        <v>0</v>
      </c>
      <c r="Z127" s="25" t="str">
        <f aca="false">IF($F127="","",IFERROR(INDEX('Useful Lives'!$D$5:$D$24,MATCH(C127,'Useful Lives'!$A$5:$A$24,0)),"⚠ Class not found"))</f>
        <v/>
      </c>
    </row>
    <row r="128" customFormat="false" ht="15" hidden="false" customHeight="true" outlineLevel="0" collapsed="false">
      <c r="A128" s="20"/>
      <c r="B128" s="20"/>
      <c r="C128" s="20"/>
      <c r="D128" s="20"/>
      <c r="E128" s="26"/>
      <c r="F128" s="27"/>
      <c r="G128" s="20"/>
      <c r="H128" s="27"/>
      <c r="I128" s="26"/>
      <c r="J128" s="27"/>
      <c r="K128" s="22" t="str">
        <f aca="false">IF($F128="","",IFERROR(INDEX('Useful Lives'!$B$5:$B$24,MATCH(C128,'Useful Lives'!$A$5:$A$24,0)),0))</f>
        <v/>
      </c>
      <c r="L128" s="24" t="str">
        <f aca="false">IF($F128="","",IFERROR(INDEX('Useful Lives'!$C$5:$C$24,MATCH(C128,'Useful Lives'!$A$5:$A$24,0)),0))</f>
        <v/>
      </c>
      <c r="M128" s="22" t="str">
        <f aca="false">IF($F128="","",F128*L128)</f>
        <v/>
      </c>
      <c r="N128" s="24" t="str">
        <f aca="false">IF($F128="","",IF(K128=0,0,IF(G128="WDV",1-MAX(L128,0.0001)^(1/K128),(1-L128)/K128)))</f>
        <v/>
      </c>
      <c r="O128" s="22" t="n">
        <f aca="false">IF($F128="",0,IF(AND(E128&lt;$F$3,OR(I128="",I128&gt;=$F$3)),F128,0))</f>
        <v>0</v>
      </c>
      <c r="P128" s="22" t="n">
        <f aca="false">IF($F128="",0,IF(AND(E128&gt;=$F$3,E128&lt;=$H$3),F128,0))</f>
        <v>0</v>
      </c>
      <c r="Q128" s="22" t="n">
        <f aca="false">IF($F128="",0,IF(AND(I128&lt;&gt;"",I128&gt;=$F$3,I128&lt;=$H$3),F128,0))</f>
        <v>0</v>
      </c>
      <c r="R128" s="22" t="n">
        <f aca="false">O128+P128-Q128</f>
        <v>0</v>
      </c>
      <c r="S128" s="22" t="n">
        <f aca="false">IF(O128&gt;0,N(H128),0)</f>
        <v>0</v>
      </c>
      <c r="T128" s="22" t="n">
        <f aca="false">IF(OR($F128="",E128=""),0,MAX(0,MIN(IF(I128="",$H$3,I128-1),$H$3)-MAX(E128,$F$3)+1))</f>
        <v>0</v>
      </c>
      <c r="U128" s="22" t="n">
        <f aca="false">IF(OR($F128="",N(K128)=0),0,ROUND(IF(G128="WDV",MIN(MAX(0,F128-S128-M128),(F128-S128)*N128*T128/$J$3),MIN(MAX(0,F128-M128-S128),(F128-M128)/K128*T128/$J$3)),0))</f>
        <v>0</v>
      </c>
      <c r="V128" s="22" t="n">
        <f aca="false">IF($F128="",0,IF(AND(I128&lt;&gt;"",I128&gt;=$F$3,I128&lt;=$H$3),S128+U128,0))</f>
        <v>0</v>
      </c>
      <c r="W128" s="22" t="n">
        <f aca="false">S128+U128-V128</f>
        <v>0</v>
      </c>
      <c r="X128" s="22" t="n">
        <f aca="false">R128-W128</f>
        <v>0</v>
      </c>
      <c r="Y128" s="22" t="n">
        <f aca="false">IF($F128="",0,IF(AND(I128&lt;&gt;"",I128&gt;=$F$3,I128&lt;=$H$3),N(J128)-(F128-S128-U128),0))</f>
        <v>0</v>
      </c>
      <c r="Z128" s="25" t="str">
        <f aca="false">IF($F128="","",IFERROR(INDEX('Useful Lives'!$D$5:$D$24,MATCH(C128,'Useful Lives'!$A$5:$A$24,0)),"⚠ Class not found"))</f>
        <v/>
      </c>
    </row>
    <row r="129" customFormat="false" ht="15" hidden="false" customHeight="true" outlineLevel="0" collapsed="false">
      <c r="A129" s="20"/>
      <c r="B129" s="20"/>
      <c r="C129" s="20"/>
      <c r="D129" s="20"/>
      <c r="E129" s="26"/>
      <c r="F129" s="27"/>
      <c r="G129" s="20"/>
      <c r="H129" s="27"/>
      <c r="I129" s="26"/>
      <c r="J129" s="27"/>
      <c r="K129" s="22" t="str">
        <f aca="false">IF($F129="","",IFERROR(INDEX('Useful Lives'!$B$5:$B$24,MATCH(C129,'Useful Lives'!$A$5:$A$24,0)),0))</f>
        <v/>
      </c>
      <c r="L129" s="24" t="str">
        <f aca="false">IF($F129="","",IFERROR(INDEX('Useful Lives'!$C$5:$C$24,MATCH(C129,'Useful Lives'!$A$5:$A$24,0)),0))</f>
        <v/>
      </c>
      <c r="M129" s="22" t="str">
        <f aca="false">IF($F129="","",F129*L129)</f>
        <v/>
      </c>
      <c r="N129" s="24" t="str">
        <f aca="false">IF($F129="","",IF(K129=0,0,IF(G129="WDV",1-MAX(L129,0.0001)^(1/K129),(1-L129)/K129)))</f>
        <v/>
      </c>
      <c r="O129" s="22" t="n">
        <f aca="false">IF($F129="",0,IF(AND(E129&lt;$F$3,OR(I129="",I129&gt;=$F$3)),F129,0))</f>
        <v>0</v>
      </c>
      <c r="P129" s="22" t="n">
        <f aca="false">IF($F129="",0,IF(AND(E129&gt;=$F$3,E129&lt;=$H$3),F129,0))</f>
        <v>0</v>
      </c>
      <c r="Q129" s="22" t="n">
        <f aca="false">IF($F129="",0,IF(AND(I129&lt;&gt;"",I129&gt;=$F$3,I129&lt;=$H$3),F129,0))</f>
        <v>0</v>
      </c>
      <c r="R129" s="22" t="n">
        <f aca="false">O129+P129-Q129</f>
        <v>0</v>
      </c>
      <c r="S129" s="22" t="n">
        <f aca="false">IF(O129&gt;0,N(H129),0)</f>
        <v>0</v>
      </c>
      <c r="T129" s="22" t="n">
        <f aca="false">IF(OR($F129="",E129=""),0,MAX(0,MIN(IF(I129="",$H$3,I129-1),$H$3)-MAX(E129,$F$3)+1))</f>
        <v>0</v>
      </c>
      <c r="U129" s="22" t="n">
        <f aca="false">IF(OR($F129="",N(K129)=0),0,ROUND(IF(G129="WDV",MIN(MAX(0,F129-S129-M129),(F129-S129)*N129*T129/$J$3),MIN(MAX(0,F129-M129-S129),(F129-M129)/K129*T129/$J$3)),0))</f>
        <v>0</v>
      </c>
      <c r="V129" s="22" t="n">
        <f aca="false">IF($F129="",0,IF(AND(I129&lt;&gt;"",I129&gt;=$F$3,I129&lt;=$H$3),S129+U129,0))</f>
        <v>0</v>
      </c>
      <c r="W129" s="22" t="n">
        <f aca="false">S129+U129-V129</f>
        <v>0</v>
      </c>
      <c r="X129" s="22" t="n">
        <f aca="false">R129-W129</f>
        <v>0</v>
      </c>
      <c r="Y129" s="22" t="n">
        <f aca="false">IF($F129="",0,IF(AND(I129&lt;&gt;"",I129&gt;=$F$3,I129&lt;=$H$3),N(J129)-(F129-S129-U129),0))</f>
        <v>0</v>
      </c>
      <c r="Z129" s="25" t="str">
        <f aca="false">IF($F129="","",IFERROR(INDEX('Useful Lives'!$D$5:$D$24,MATCH(C129,'Useful Lives'!$A$5:$A$24,0)),"⚠ Class not found"))</f>
        <v/>
      </c>
    </row>
    <row r="130" customFormat="false" ht="15" hidden="false" customHeight="true" outlineLevel="0" collapsed="false">
      <c r="A130" s="20"/>
      <c r="B130" s="20"/>
      <c r="C130" s="20"/>
      <c r="D130" s="20"/>
      <c r="E130" s="26"/>
      <c r="F130" s="27"/>
      <c r="G130" s="20"/>
      <c r="H130" s="27"/>
      <c r="I130" s="26"/>
      <c r="J130" s="27"/>
      <c r="K130" s="22" t="str">
        <f aca="false">IF($F130="","",IFERROR(INDEX('Useful Lives'!$B$5:$B$24,MATCH(C130,'Useful Lives'!$A$5:$A$24,0)),0))</f>
        <v/>
      </c>
      <c r="L130" s="24" t="str">
        <f aca="false">IF($F130="","",IFERROR(INDEX('Useful Lives'!$C$5:$C$24,MATCH(C130,'Useful Lives'!$A$5:$A$24,0)),0))</f>
        <v/>
      </c>
      <c r="M130" s="22" t="str">
        <f aca="false">IF($F130="","",F130*L130)</f>
        <v/>
      </c>
      <c r="N130" s="24" t="str">
        <f aca="false">IF($F130="","",IF(K130=0,0,IF(G130="WDV",1-MAX(L130,0.0001)^(1/K130),(1-L130)/K130)))</f>
        <v/>
      </c>
      <c r="O130" s="22" t="n">
        <f aca="false">IF($F130="",0,IF(AND(E130&lt;$F$3,OR(I130="",I130&gt;=$F$3)),F130,0))</f>
        <v>0</v>
      </c>
      <c r="P130" s="22" t="n">
        <f aca="false">IF($F130="",0,IF(AND(E130&gt;=$F$3,E130&lt;=$H$3),F130,0))</f>
        <v>0</v>
      </c>
      <c r="Q130" s="22" t="n">
        <f aca="false">IF($F130="",0,IF(AND(I130&lt;&gt;"",I130&gt;=$F$3,I130&lt;=$H$3),F130,0))</f>
        <v>0</v>
      </c>
      <c r="R130" s="22" t="n">
        <f aca="false">O130+P130-Q130</f>
        <v>0</v>
      </c>
      <c r="S130" s="22" t="n">
        <f aca="false">IF(O130&gt;0,N(H130),0)</f>
        <v>0</v>
      </c>
      <c r="T130" s="22" t="n">
        <f aca="false">IF(OR($F130="",E130=""),0,MAX(0,MIN(IF(I130="",$H$3,I130-1),$H$3)-MAX(E130,$F$3)+1))</f>
        <v>0</v>
      </c>
      <c r="U130" s="22" t="n">
        <f aca="false">IF(OR($F130="",N(K130)=0),0,ROUND(IF(G130="WDV",MIN(MAX(0,F130-S130-M130),(F130-S130)*N130*T130/$J$3),MIN(MAX(0,F130-M130-S130),(F130-M130)/K130*T130/$J$3)),0))</f>
        <v>0</v>
      </c>
      <c r="V130" s="22" t="n">
        <f aca="false">IF($F130="",0,IF(AND(I130&lt;&gt;"",I130&gt;=$F$3,I130&lt;=$H$3),S130+U130,0))</f>
        <v>0</v>
      </c>
      <c r="W130" s="22" t="n">
        <f aca="false">S130+U130-V130</f>
        <v>0</v>
      </c>
      <c r="X130" s="22" t="n">
        <f aca="false">R130-W130</f>
        <v>0</v>
      </c>
      <c r="Y130" s="22" t="n">
        <f aca="false">IF($F130="",0,IF(AND(I130&lt;&gt;"",I130&gt;=$F$3,I130&lt;=$H$3),N(J130)-(F130-S130-U130),0))</f>
        <v>0</v>
      </c>
      <c r="Z130" s="25" t="str">
        <f aca="false">IF($F130="","",IFERROR(INDEX('Useful Lives'!$D$5:$D$24,MATCH(C130,'Useful Lives'!$A$5:$A$24,0)),"⚠ Class not found"))</f>
        <v/>
      </c>
    </row>
    <row r="131" customFormat="false" ht="15" hidden="false" customHeight="true" outlineLevel="0" collapsed="false">
      <c r="A131" s="20"/>
      <c r="B131" s="20"/>
      <c r="C131" s="20"/>
      <c r="D131" s="20"/>
      <c r="E131" s="26"/>
      <c r="F131" s="27"/>
      <c r="G131" s="20"/>
      <c r="H131" s="27"/>
      <c r="I131" s="26"/>
      <c r="J131" s="27"/>
      <c r="K131" s="22" t="str">
        <f aca="false">IF($F131="","",IFERROR(INDEX('Useful Lives'!$B$5:$B$24,MATCH(C131,'Useful Lives'!$A$5:$A$24,0)),0))</f>
        <v/>
      </c>
      <c r="L131" s="24" t="str">
        <f aca="false">IF($F131="","",IFERROR(INDEX('Useful Lives'!$C$5:$C$24,MATCH(C131,'Useful Lives'!$A$5:$A$24,0)),0))</f>
        <v/>
      </c>
      <c r="M131" s="22" t="str">
        <f aca="false">IF($F131="","",F131*L131)</f>
        <v/>
      </c>
      <c r="N131" s="24" t="str">
        <f aca="false">IF($F131="","",IF(K131=0,0,IF(G131="WDV",1-MAX(L131,0.0001)^(1/K131),(1-L131)/K131)))</f>
        <v/>
      </c>
      <c r="O131" s="22" t="n">
        <f aca="false">IF($F131="",0,IF(AND(E131&lt;$F$3,OR(I131="",I131&gt;=$F$3)),F131,0))</f>
        <v>0</v>
      </c>
      <c r="P131" s="22" t="n">
        <f aca="false">IF($F131="",0,IF(AND(E131&gt;=$F$3,E131&lt;=$H$3),F131,0))</f>
        <v>0</v>
      </c>
      <c r="Q131" s="22" t="n">
        <f aca="false">IF($F131="",0,IF(AND(I131&lt;&gt;"",I131&gt;=$F$3,I131&lt;=$H$3),F131,0))</f>
        <v>0</v>
      </c>
      <c r="R131" s="22" t="n">
        <f aca="false">O131+P131-Q131</f>
        <v>0</v>
      </c>
      <c r="S131" s="22" t="n">
        <f aca="false">IF(O131&gt;0,N(H131),0)</f>
        <v>0</v>
      </c>
      <c r="T131" s="22" t="n">
        <f aca="false">IF(OR($F131="",E131=""),0,MAX(0,MIN(IF(I131="",$H$3,I131-1),$H$3)-MAX(E131,$F$3)+1))</f>
        <v>0</v>
      </c>
      <c r="U131" s="22" t="n">
        <f aca="false">IF(OR($F131="",N(K131)=0),0,ROUND(IF(G131="WDV",MIN(MAX(0,F131-S131-M131),(F131-S131)*N131*T131/$J$3),MIN(MAX(0,F131-M131-S131),(F131-M131)/K131*T131/$J$3)),0))</f>
        <v>0</v>
      </c>
      <c r="V131" s="22" t="n">
        <f aca="false">IF($F131="",0,IF(AND(I131&lt;&gt;"",I131&gt;=$F$3,I131&lt;=$H$3),S131+U131,0))</f>
        <v>0</v>
      </c>
      <c r="W131" s="22" t="n">
        <f aca="false">S131+U131-V131</f>
        <v>0</v>
      </c>
      <c r="X131" s="22" t="n">
        <f aca="false">R131-W131</f>
        <v>0</v>
      </c>
      <c r="Y131" s="22" t="n">
        <f aca="false">IF($F131="",0,IF(AND(I131&lt;&gt;"",I131&gt;=$F$3,I131&lt;=$H$3),N(J131)-(F131-S131-U131),0))</f>
        <v>0</v>
      </c>
      <c r="Z131" s="25" t="str">
        <f aca="false">IF($F131="","",IFERROR(INDEX('Useful Lives'!$D$5:$D$24,MATCH(C131,'Useful Lives'!$A$5:$A$24,0)),"⚠ Class not found"))</f>
        <v/>
      </c>
    </row>
    <row r="132" customFormat="false" ht="15" hidden="false" customHeight="true" outlineLevel="0" collapsed="false">
      <c r="A132" s="20"/>
      <c r="B132" s="20"/>
      <c r="C132" s="20"/>
      <c r="D132" s="20"/>
      <c r="E132" s="26"/>
      <c r="F132" s="27"/>
      <c r="G132" s="20"/>
      <c r="H132" s="27"/>
      <c r="I132" s="26"/>
      <c r="J132" s="27"/>
      <c r="K132" s="22" t="str">
        <f aca="false">IF($F132="","",IFERROR(INDEX('Useful Lives'!$B$5:$B$24,MATCH(C132,'Useful Lives'!$A$5:$A$24,0)),0))</f>
        <v/>
      </c>
      <c r="L132" s="24" t="str">
        <f aca="false">IF($F132="","",IFERROR(INDEX('Useful Lives'!$C$5:$C$24,MATCH(C132,'Useful Lives'!$A$5:$A$24,0)),0))</f>
        <v/>
      </c>
      <c r="M132" s="22" t="str">
        <f aca="false">IF($F132="","",F132*L132)</f>
        <v/>
      </c>
      <c r="N132" s="24" t="str">
        <f aca="false">IF($F132="","",IF(K132=0,0,IF(G132="WDV",1-MAX(L132,0.0001)^(1/K132),(1-L132)/K132)))</f>
        <v/>
      </c>
      <c r="O132" s="22" t="n">
        <f aca="false">IF($F132="",0,IF(AND(E132&lt;$F$3,OR(I132="",I132&gt;=$F$3)),F132,0))</f>
        <v>0</v>
      </c>
      <c r="P132" s="22" t="n">
        <f aca="false">IF($F132="",0,IF(AND(E132&gt;=$F$3,E132&lt;=$H$3),F132,0))</f>
        <v>0</v>
      </c>
      <c r="Q132" s="22" t="n">
        <f aca="false">IF($F132="",0,IF(AND(I132&lt;&gt;"",I132&gt;=$F$3,I132&lt;=$H$3),F132,0))</f>
        <v>0</v>
      </c>
      <c r="R132" s="22" t="n">
        <f aca="false">O132+P132-Q132</f>
        <v>0</v>
      </c>
      <c r="S132" s="22" t="n">
        <f aca="false">IF(O132&gt;0,N(H132),0)</f>
        <v>0</v>
      </c>
      <c r="T132" s="22" t="n">
        <f aca="false">IF(OR($F132="",E132=""),0,MAX(0,MIN(IF(I132="",$H$3,I132-1),$H$3)-MAX(E132,$F$3)+1))</f>
        <v>0</v>
      </c>
      <c r="U132" s="22" t="n">
        <f aca="false">IF(OR($F132="",N(K132)=0),0,ROUND(IF(G132="WDV",MIN(MAX(0,F132-S132-M132),(F132-S132)*N132*T132/$J$3),MIN(MAX(0,F132-M132-S132),(F132-M132)/K132*T132/$J$3)),0))</f>
        <v>0</v>
      </c>
      <c r="V132" s="22" t="n">
        <f aca="false">IF($F132="",0,IF(AND(I132&lt;&gt;"",I132&gt;=$F$3,I132&lt;=$H$3),S132+U132,0))</f>
        <v>0</v>
      </c>
      <c r="W132" s="22" t="n">
        <f aca="false">S132+U132-V132</f>
        <v>0</v>
      </c>
      <c r="X132" s="22" t="n">
        <f aca="false">R132-W132</f>
        <v>0</v>
      </c>
      <c r="Y132" s="22" t="n">
        <f aca="false">IF($F132="",0,IF(AND(I132&lt;&gt;"",I132&gt;=$F$3,I132&lt;=$H$3),N(J132)-(F132-S132-U132),0))</f>
        <v>0</v>
      </c>
      <c r="Z132" s="25" t="str">
        <f aca="false">IF($F132="","",IFERROR(INDEX('Useful Lives'!$D$5:$D$24,MATCH(C132,'Useful Lives'!$A$5:$A$24,0)),"⚠ Class not found"))</f>
        <v/>
      </c>
    </row>
    <row r="133" customFormat="false" ht="15" hidden="false" customHeight="true" outlineLevel="0" collapsed="false">
      <c r="A133" s="20"/>
      <c r="B133" s="20"/>
      <c r="C133" s="20"/>
      <c r="D133" s="20"/>
      <c r="E133" s="26"/>
      <c r="F133" s="27"/>
      <c r="G133" s="20"/>
      <c r="H133" s="27"/>
      <c r="I133" s="26"/>
      <c r="J133" s="27"/>
      <c r="K133" s="22" t="str">
        <f aca="false">IF($F133="","",IFERROR(INDEX('Useful Lives'!$B$5:$B$24,MATCH(C133,'Useful Lives'!$A$5:$A$24,0)),0))</f>
        <v/>
      </c>
      <c r="L133" s="24" t="str">
        <f aca="false">IF($F133="","",IFERROR(INDEX('Useful Lives'!$C$5:$C$24,MATCH(C133,'Useful Lives'!$A$5:$A$24,0)),0))</f>
        <v/>
      </c>
      <c r="M133" s="22" t="str">
        <f aca="false">IF($F133="","",F133*L133)</f>
        <v/>
      </c>
      <c r="N133" s="24" t="str">
        <f aca="false">IF($F133="","",IF(K133=0,0,IF(G133="WDV",1-MAX(L133,0.0001)^(1/K133),(1-L133)/K133)))</f>
        <v/>
      </c>
      <c r="O133" s="22" t="n">
        <f aca="false">IF($F133="",0,IF(AND(E133&lt;$F$3,OR(I133="",I133&gt;=$F$3)),F133,0))</f>
        <v>0</v>
      </c>
      <c r="P133" s="22" t="n">
        <f aca="false">IF($F133="",0,IF(AND(E133&gt;=$F$3,E133&lt;=$H$3),F133,0))</f>
        <v>0</v>
      </c>
      <c r="Q133" s="22" t="n">
        <f aca="false">IF($F133="",0,IF(AND(I133&lt;&gt;"",I133&gt;=$F$3,I133&lt;=$H$3),F133,0))</f>
        <v>0</v>
      </c>
      <c r="R133" s="22" t="n">
        <f aca="false">O133+P133-Q133</f>
        <v>0</v>
      </c>
      <c r="S133" s="22" t="n">
        <f aca="false">IF(O133&gt;0,N(H133),0)</f>
        <v>0</v>
      </c>
      <c r="T133" s="22" t="n">
        <f aca="false">IF(OR($F133="",E133=""),0,MAX(0,MIN(IF(I133="",$H$3,I133-1),$H$3)-MAX(E133,$F$3)+1))</f>
        <v>0</v>
      </c>
      <c r="U133" s="22" t="n">
        <f aca="false">IF(OR($F133="",N(K133)=0),0,ROUND(IF(G133="WDV",MIN(MAX(0,F133-S133-M133),(F133-S133)*N133*T133/$J$3),MIN(MAX(0,F133-M133-S133),(F133-M133)/K133*T133/$J$3)),0))</f>
        <v>0</v>
      </c>
      <c r="V133" s="22" t="n">
        <f aca="false">IF($F133="",0,IF(AND(I133&lt;&gt;"",I133&gt;=$F$3,I133&lt;=$H$3),S133+U133,0))</f>
        <v>0</v>
      </c>
      <c r="W133" s="22" t="n">
        <f aca="false">S133+U133-V133</f>
        <v>0</v>
      </c>
      <c r="X133" s="22" t="n">
        <f aca="false">R133-W133</f>
        <v>0</v>
      </c>
      <c r="Y133" s="22" t="n">
        <f aca="false">IF($F133="",0,IF(AND(I133&lt;&gt;"",I133&gt;=$F$3,I133&lt;=$H$3),N(J133)-(F133-S133-U133),0))</f>
        <v>0</v>
      </c>
      <c r="Z133" s="25" t="str">
        <f aca="false">IF($F133="","",IFERROR(INDEX('Useful Lives'!$D$5:$D$24,MATCH(C133,'Useful Lives'!$A$5:$A$24,0)),"⚠ Class not found"))</f>
        <v/>
      </c>
    </row>
    <row r="134" customFormat="false" ht="15" hidden="false" customHeight="true" outlineLevel="0" collapsed="false">
      <c r="A134" s="20"/>
      <c r="B134" s="20"/>
      <c r="C134" s="20"/>
      <c r="D134" s="20"/>
      <c r="E134" s="26"/>
      <c r="F134" s="27"/>
      <c r="G134" s="20"/>
      <c r="H134" s="27"/>
      <c r="I134" s="26"/>
      <c r="J134" s="27"/>
      <c r="K134" s="22" t="str">
        <f aca="false">IF($F134="","",IFERROR(INDEX('Useful Lives'!$B$5:$B$24,MATCH(C134,'Useful Lives'!$A$5:$A$24,0)),0))</f>
        <v/>
      </c>
      <c r="L134" s="24" t="str">
        <f aca="false">IF($F134="","",IFERROR(INDEX('Useful Lives'!$C$5:$C$24,MATCH(C134,'Useful Lives'!$A$5:$A$24,0)),0))</f>
        <v/>
      </c>
      <c r="M134" s="22" t="str">
        <f aca="false">IF($F134="","",F134*L134)</f>
        <v/>
      </c>
      <c r="N134" s="24" t="str">
        <f aca="false">IF($F134="","",IF(K134=0,0,IF(G134="WDV",1-MAX(L134,0.0001)^(1/K134),(1-L134)/K134)))</f>
        <v/>
      </c>
      <c r="O134" s="22" t="n">
        <f aca="false">IF($F134="",0,IF(AND(E134&lt;$F$3,OR(I134="",I134&gt;=$F$3)),F134,0))</f>
        <v>0</v>
      </c>
      <c r="P134" s="22" t="n">
        <f aca="false">IF($F134="",0,IF(AND(E134&gt;=$F$3,E134&lt;=$H$3),F134,0))</f>
        <v>0</v>
      </c>
      <c r="Q134" s="22" t="n">
        <f aca="false">IF($F134="",0,IF(AND(I134&lt;&gt;"",I134&gt;=$F$3,I134&lt;=$H$3),F134,0))</f>
        <v>0</v>
      </c>
      <c r="R134" s="22" t="n">
        <f aca="false">O134+P134-Q134</f>
        <v>0</v>
      </c>
      <c r="S134" s="22" t="n">
        <f aca="false">IF(O134&gt;0,N(H134),0)</f>
        <v>0</v>
      </c>
      <c r="T134" s="22" t="n">
        <f aca="false">IF(OR($F134="",E134=""),0,MAX(0,MIN(IF(I134="",$H$3,I134-1),$H$3)-MAX(E134,$F$3)+1))</f>
        <v>0</v>
      </c>
      <c r="U134" s="22" t="n">
        <f aca="false">IF(OR($F134="",N(K134)=0),0,ROUND(IF(G134="WDV",MIN(MAX(0,F134-S134-M134),(F134-S134)*N134*T134/$J$3),MIN(MAX(0,F134-M134-S134),(F134-M134)/K134*T134/$J$3)),0))</f>
        <v>0</v>
      </c>
      <c r="V134" s="22" t="n">
        <f aca="false">IF($F134="",0,IF(AND(I134&lt;&gt;"",I134&gt;=$F$3,I134&lt;=$H$3),S134+U134,0))</f>
        <v>0</v>
      </c>
      <c r="W134" s="22" t="n">
        <f aca="false">S134+U134-V134</f>
        <v>0</v>
      </c>
      <c r="X134" s="22" t="n">
        <f aca="false">R134-W134</f>
        <v>0</v>
      </c>
      <c r="Y134" s="22" t="n">
        <f aca="false">IF($F134="",0,IF(AND(I134&lt;&gt;"",I134&gt;=$F$3,I134&lt;=$H$3),N(J134)-(F134-S134-U134),0))</f>
        <v>0</v>
      </c>
      <c r="Z134" s="25" t="str">
        <f aca="false">IF($F134="","",IFERROR(INDEX('Useful Lives'!$D$5:$D$24,MATCH(C134,'Useful Lives'!$A$5:$A$24,0)),"⚠ Class not found"))</f>
        <v/>
      </c>
    </row>
    <row r="135" customFormat="false" ht="15" hidden="false" customHeight="true" outlineLevel="0" collapsed="false">
      <c r="A135" s="20"/>
      <c r="B135" s="20"/>
      <c r="C135" s="20"/>
      <c r="D135" s="20"/>
      <c r="E135" s="26"/>
      <c r="F135" s="27"/>
      <c r="G135" s="20"/>
      <c r="H135" s="27"/>
      <c r="I135" s="26"/>
      <c r="J135" s="27"/>
      <c r="K135" s="22" t="str">
        <f aca="false">IF($F135="","",IFERROR(INDEX('Useful Lives'!$B$5:$B$24,MATCH(C135,'Useful Lives'!$A$5:$A$24,0)),0))</f>
        <v/>
      </c>
      <c r="L135" s="24" t="str">
        <f aca="false">IF($F135="","",IFERROR(INDEX('Useful Lives'!$C$5:$C$24,MATCH(C135,'Useful Lives'!$A$5:$A$24,0)),0))</f>
        <v/>
      </c>
      <c r="M135" s="22" t="str">
        <f aca="false">IF($F135="","",F135*L135)</f>
        <v/>
      </c>
      <c r="N135" s="24" t="str">
        <f aca="false">IF($F135="","",IF(K135=0,0,IF(G135="WDV",1-MAX(L135,0.0001)^(1/K135),(1-L135)/K135)))</f>
        <v/>
      </c>
      <c r="O135" s="22" t="n">
        <f aca="false">IF($F135="",0,IF(AND(E135&lt;$F$3,OR(I135="",I135&gt;=$F$3)),F135,0))</f>
        <v>0</v>
      </c>
      <c r="P135" s="22" t="n">
        <f aca="false">IF($F135="",0,IF(AND(E135&gt;=$F$3,E135&lt;=$H$3),F135,0))</f>
        <v>0</v>
      </c>
      <c r="Q135" s="22" t="n">
        <f aca="false">IF($F135="",0,IF(AND(I135&lt;&gt;"",I135&gt;=$F$3,I135&lt;=$H$3),F135,0))</f>
        <v>0</v>
      </c>
      <c r="R135" s="22" t="n">
        <f aca="false">O135+P135-Q135</f>
        <v>0</v>
      </c>
      <c r="S135" s="22" t="n">
        <f aca="false">IF(O135&gt;0,N(H135),0)</f>
        <v>0</v>
      </c>
      <c r="T135" s="22" t="n">
        <f aca="false">IF(OR($F135="",E135=""),0,MAX(0,MIN(IF(I135="",$H$3,I135-1),$H$3)-MAX(E135,$F$3)+1))</f>
        <v>0</v>
      </c>
      <c r="U135" s="22" t="n">
        <f aca="false">IF(OR($F135="",N(K135)=0),0,ROUND(IF(G135="WDV",MIN(MAX(0,F135-S135-M135),(F135-S135)*N135*T135/$J$3),MIN(MAX(0,F135-M135-S135),(F135-M135)/K135*T135/$J$3)),0))</f>
        <v>0</v>
      </c>
      <c r="V135" s="22" t="n">
        <f aca="false">IF($F135="",0,IF(AND(I135&lt;&gt;"",I135&gt;=$F$3,I135&lt;=$H$3),S135+U135,0))</f>
        <v>0</v>
      </c>
      <c r="W135" s="22" t="n">
        <f aca="false">S135+U135-V135</f>
        <v>0</v>
      </c>
      <c r="X135" s="22" t="n">
        <f aca="false">R135-W135</f>
        <v>0</v>
      </c>
      <c r="Y135" s="22" t="n">
        <f aca="false">IF($F135="",0,IF(AND(I135&lt;&gt;"",I135&gt;=$F$3,I135&lt;=$H$3),N(J135)-(F135-S135-U135),0))</f>
        <v>0</v>
      </c>
      <c r="Z135" s="25" t="str">
        <f aca="false">IF($F135="","",IFERROR(INDEX('Useful Lives'!$D$5:$D$24,MATCH(C135,'Useful Lives'!$A$5:$A$24,0)),"⚠ Class not found"))</f>
        <v/>
      </c>
    </row>
    <row r="136" customFormat="false" ht="15" hidden="false" customHeight="true" outlineLevel="0" collapsed="false">
      <c r="A136" s="20"/>
      <c r="B136" s="20"/>
      <c r="C136" s="20"/>
      <c r="D136" s="20"/>
      <c r="E136" s="26"/>
      <c r="F136" s="27"/>
      <c r="G136" s="20"/>
      <c r="H136" s="27"/>
      <c r="I136" s="26"/>
      <c r="J136" s="27"/>
      <c r="K136" s="22" t="str">
        <f aca="false">IF($F136="","",IFERROR(INDEX('Useful Lives'!$B$5:$B$24,MATCH(C136,'Useful Lives'!$A$5:$A$24,0)),0))</f>
        <v/>
      </c>
      <c r="L136" s="24" t="str">
        <f aca="false">IF($F136="","",IFERROR(INDEX('Useful Lives'!$C$5:$C$24,MATCH(C136,'Useful Lives'!$A$5:$A$24,0)),0))</f>
        <v/>
      </c>
      <c r="M136" s="22" t="str">
        <f aca="false">IF($F136="","",F136*L136)</f>
        <v/>
      </c>
      <c r="N136" s="24" t="str">
        <f aca="false">IF($F136="","",IF(K136=0,0,IF(G136="WDV",1-MAX(L136,0.0001)^(1/K136),(1-L136)/K136)))</f>
        <v/>
      </c>
      <c r="O136" s="22" t="n">
        <f aca="false">IF($F136="",0,IF(AND(E136&lt;$F$3,OR(I136="",I136&gt;=$F$3)),F136,0))</f>
        <v>0</v>
      </c>
      <c r="P136" s="22" t="n">
        <f aca="false">IF($F136="",0,IF(AND(E136&gt;=$F$3,E136&lt;=$H$3),F136,0))</f>
        <v>0</v>
      </c>
      <c r="Q136" s="22" t="n">
        <f aca="false">IF($F136="",0,IF(AND(I136&lt;&gt;"",I136&gt;=$F$3,I136&lt;=$H$3),F136,0))</f>
        <v>0</v>
      </c>
      <c r="R136" s="22" t="n">
        <f aca="false">O136+P136-Q136</f>
        <v>0</v>
      </c>
      <c r="S136" s="22" t="n">
        <f aca="false">IF(O136&gt;0,N(H136),0)</f>
        <v>0</v>
      </c>
      <c r="T136" s="22" t="n">
        <f aca="false">IF(OR($F136="",E136=""),0,MAX(0,MIN(IF(I136="",$H$3,I136-1),$H$3)-MAX(E136,$F$3)+1))</f>
        <v>0</v>
      </c>
      <c r="U136" s="22" t="n">
        <f aca="false">IF(OR($F136="",N(K136)=0),0,ROUND(IF(G136="WDV",MIN(MAX(0,F136-S136-M136),(F136-S136)*N136*T136/$J$3),MIN(MAX(0,F136-M136-S136),(F136-M136)/K136*T136/$J$3)),0))</f>
        <v>0</v>
      </c>
      <c r="V136" s="22" t="n">
        <f aca="false">IF($F136="",0,IF(AND(I136&lt;&gt;"",I136&gt;=$F$3,I136&lt;=$H$3),S136+U136,0))</f>
        <v>0</v>
      </c>
      <c r="W136" s="22" t="n">
        <f aca="false">S136+U136-V136</f>
        <v>0</v>
      </c>
      <c r="X136" s="22" t="n">
        <f aca="false">R136-W136</f>
        <v>0</v>
      </c>
      <c r="Y136" s="22" t="n">
        <f aca="false">IF($F136="",0,IF(AND(I136&lt;&gt;"",I136&gt;=$F$3,I136&lt;=$H$3),N(J136)-(F136-S136-U136),0))</f>
        <v>0</v>
      </c>
      <c r="Z136" s="25" t="str">
        <f aca="false">IF($F136="","",IFERROR(INDEX('Useful Lives'!$D$5:$D$24,MATCH(C136,'Useful Lives'!$A$5:$A$24,0)),"⚠ Class not found"))</f>
        <v/>
      </c>
    </row>
    <row r="137" customFormat="false" ht="15" hidden="false" customHeight="true" outlineLevel="0" collapsed="false">
      <c r="A137" s="20"/>
      <c r="B137" s="20"/>
      <c r="C137" s="20"/>
      <c r="D137" s="20"/>
      <c r="E137" s="26"/>
      <c r="F137" s="27"/>
      <c r="G137" s="20"/>
      <c r="H137" s="27"/>
      <c r="I137" s="26"/>
      <c r="J137" s="27"/>
      <c r="K137" s="22" t="str">
        <f aca="false">IF($F137="","",IFERROR(INDEX('Useful Lives'!$B$5:$B$24,MATCH(C137,'Useful Lives'!$A$5:$A$24,0)),0))</f>
        <v/>
      </c>
      <c r="L137" s="24" t="str">
        <f aca="false">IF($F137="","",IFERROR(INDEX('Useful Lives'!$C$5:$C$24,MATCH(C137,'Useful Lives'!$A$5:$A$24,0)),0))</f>
        <v/>
      </c>
      <c r="M137" s="22" t="str">
        <f aca="false">IF($F137="","",F137*L137)</f>
        <v/>
      </c>
      <c r="N137" s="24" t="str">
        <f aca="false">IF($F137="","",IF(K137=0,0,IF(G137="WDV",1-MAX(L137,0.0001)^(1/K137),(1-L137)/K137)))</f>
        <v/>
      </c>
      <c r="O137" s="22" t="n">
        <f aca="false">IF($F137="",0,IF(AND(E137&lt;$F$3,OR(I137="",I137&gt;=$F$3)),F137,0))</f>
        <v>0</v>
      </c>
      <c r="P137" s="22" t="n">
        <f aca="false">IF($F137="",0,IF(AND(E137&gt;=$F$3,E137&lt;=$H$3),F137,0))</f>
        <v>0</v>
      </c>
      <c r="Q137" s="22" t="n">
        <f aca="false">IF($F137="",0,IF(AND(I137&lt;&gt;"",I137&gt;=$F$3,I137&lt;=$H$3),F137,0))</f>
        <v>0</v>
      </c>
      <c r="R137" s="22" t="n">
        <f aca="false">O137+P137-Q137</f>
        <v>0</v>
      </c>
      <c r="S137" s="22" t="n">
        <f aca="false">IF(O137&gt;0,N(H137),0)</f>
        <v>0</v>
      </c>
      <c r="T137" s="22" t="n">
        <f aca="false">IF(OR($F137="",E137=""),0,MAX(0,MIN(IF(I137="",$H$3,I137-1),$H$3)-MAX(E137,$F$3)+1))</f>
        <v>0</v>
      </c>
      <c r="U137" s="22" t="n">
        <f aca="false">IF(OR($F137="",N(K137)=0),0,ROUND(IF(G137="WDV",MIN(MAX(0,F137-S137-M137),(F137-S137)*N137*T137/$J$3),MIN(MAX(0,F137-M137-S137),(F137-M137)/K137*T137/$J$3)),0))</f>
        <v>0</v>
      </c>
      <c r="V137" s="22" t="n">
        <f aca="false">IF($F137="",0,IF(AND(I137&lt;&gt;"",I137&gt;=$F$3,I137&lt;=$H$3),S137+U137,0))</f>
        <v>0</v>
      </c>
      <c r="W137" s="22" t="n">
        <f aca="false">S137+U137-V137</f>
        <v>0</v>
      </c>
      <c r="X137" s="22" t="n">
        <f aca="false">R137-W137</f>
        <v>0</v>
      </c>
      <c r="Y137" s="22" t="n">
        <f aca="false">IF($F137="",0,IF(AND(I137&lt;&gt;"",I137&gt;=$F$3,I137&lt;=$H$3),N(J137)-(F137-S137-U137),0))</f>
        <v>0</v>
      </c>
      <c r="Z137" s="25" t="str">
        <f aca="false">IF($F137="","",IFERROR(INDEX('Useful Lives'!$D$5:$D$24,MATCH(C137,'Useful Lives'!$A$5:$A$24,0)),"⚠ Class not found"))</f>
        <v/>
      </c>
    </row>
    <row r="138" customFormat="false" ht="15" hidden="false" customHeight="true" outlineLevel="0" collapsed="false">
      <c r="A138" s="20"/>
      <c r="B138" s="20"/>
      <c r="C138" s="20"/>
      <c r="D138" s="20"/>
      <c r="E138" s="26"/>
      <c r="F138" s="27"/>
      <c r="G138" s="20"/>
      <c r="H138" s="27"/>
      <c r="I138" s="26"/>
      <c r="J138" s="27"/>
      <c r="K138" s="22" t="str">
        <f aca="false">IF($F138="","",IFERROR(INDEX('Useful Lives'!$B$5:$B$24,MATCH(C138,'Useful Lives'!$A$5:$A$24,0)),0))</f>
        <v/>
      </c>
      <c r="L138" s="24" t="str">
        <f aca="false">IF($F138="","",IFERROR(INDEX('Useful Lives'!$C$5:$C$24,MATCH(C138,'Useful Lives'!$A$5:$A$24,0)),0))</f>
        <v/>
      </c>
      <c r="M138" s="22" t="str">
        <f aca="false">IF($F138="","",F138*L138)</f>
        <v/>
      </c>
      <c r="N138" s="24" t="str">
        <f aca="false">IF($F138="","",IF(K138=0,0,IF(G138="WDV",1-MAX(L138,0.0001)^(1/K138),(1-L138)/K138)))</f>
        <v/>
      </c>
      <c r="O138" s="22" t="n">
        <f aca="false">IF($F138="",0,IF(AND(E138&lt;$F$3,OR(I138="",I138&gt;=$F$3)),F138,0))</f>
        <v>0</v>
      </c>
      <c r="P138" s="22" t="n">
        <f aca="false">IF($F138="",0,IF(AND(E138&gt;=$F$3,E138&lt;=$H$3),F138,0))</f>
        <v>0</v>
      </c>
      <c r="Q138" s="22" t="n">
        <f aca="false">IF($F138="",0,IF(AND(I138&lt;&gt;"",I138&gt;=$F$3,I138&lt;=$H$3),F138,0))</f>
        <v>0</v>
      </c>
      <c r="R138" s="22" t="n">
        <f aca="false">O138+P138-Q138</f>
        <v>0</v>
      </c>
      <c r="S138" s="22" t="n">
        <f aca="false">IF(O138&gt;0,N(H138),0)</f>
        <v>0</v>
      </c>
      <c r="T138" s="22" t="n">
        <f aca="false">IF(OR($F138="",E138=""),0,MAX(0,MIN(IF(I138="",$H$3,I138-1),$H$3)-MAX(E138,$F$3)+1))</f>
        <v>0</v>
      </c>
      <c r="U138" s="22" t="n">
        <f aca="false">IF(OR($F138="",N(K138)=0),0,ROUND(IF(G138="WDV",MIN(MAX(0,F138-S138-M138),(F138-S138)*N138*T138/$J$3),MIN(MAX(0,F138-M138-S138),(F138-M138)/K138*T138/$J$3)),0))</f>
        <v>0</v>
      </c>
      <c r="V138" s="22" t="n">
        <f aca="false">IF($F138="",0,IF(AND(I138&lt;&gt;"",I138&gt;=$F$3,I138&lt;=$H$3),S138+U138,0))</f>
        <v>0</v>
      </c>
      <c r="W138" s="22" t="n">
        <f aca="false">S138+U138-V138</f>
        <v>0</v>
      </c>
      <c r="X138" s="22" t="n">
        <f aca="false">R138-W138</f>
        <v>0</v>
      </c>
      <c r="Y138" s="22" t="n">
        <f aca="false">IF($F138="",0,IF(AND(I138&lt;&gt;"",I138&gt;=$F$3,I138&lt;=$H$3),N(J138)-(F138-S138-U138),0))</f>
        <v>0</v>
      </c>
      <c r="Z138" s="25" t="str">
        <f aca="false">IF($F138="","",IFERROR(INDEX('Useful Lives'!$D$5:$D$24,MATCH(C138,'Useful Lives'!$A$5:$A$24,0)),"⚠ Class not found"))</f>
        <v/>
      </c>
    </row>
    <row r="139" customFormat="false" ht="15" hidden="false" customHeight="true" outlineLevel="0" collapsed="false">
      <c r="A139" s="20"/>
      <c r="B139" s="20"/>
      <c r="C139" s="20"/>
      <c r="D139" s="20"/>
      <c r="E139" s="26"/>
      <c r="F139" s="27"/>
      <c r="G139" s="20"/>
      <c r="H139" s="27"/>
      <c r="I139" s="26"/>
      <c r="J139" s="27"/>
      <c r="K139" s="22" t="str">
        <f aca="false">IF($F139="","",IFERROR(INDEX('Useful Lives'!$B$5:$B$24,MATCH(C139,'Useful Lives'!$A$5:$A$24,0)),0))</f>
        <v/>
      </c>
      <c r="L139" s="24" t="str">
        <f aca="false">IF($F139="","",IFERROR(INDEX('Useful Lives'!$C$5:$C$24,MATCH(C139,'Useful Lives'!$A$5:$A$24,0)),0))</f>
        <v/>
      </c>
      <c r="M139" s="22" t="str">
        <f aca="false">IF($F139="","",F139*L139)</f>
        <v/>
      </c>
      <c r="N139" s="24" t="str">
        <f aca="false">IF($F139="","",IF(K139=0,0,IF(G139="WDV",1-MAX(L139,0.0001)^(1/K139),(1-L139)/K139)))</f>
        <v/>
      </c>
      <c r="O139" s="22" t="n">
        <f aca="false">IF($F139="",0,IF(AND(E139&lt;$F$3,OR(I139="",I139&gt;=$F$3)),F139,0))</f>
        <v>0</v>
      </c>
      <c r="P139" s="22" t="n">
        <f aca="false">IF($F139="",0,IF(AND(E139&gt;=$F$3,E139&lt;=$H$3),F139,0))</f>
        <v>0</v>
      </c>
      <c r="Q139" s="22" t="n">
        <f aca="false">IF($F139="",0,IF(AND(I139&lt;&gt;"",I139&gt;=$F$3,I139&lt;=$H$3),F139,0))</f>
        <v>0</v>
      </c>
      <c r="R139" s="22" t="n">
        <f aca="false">O139+P139-Q139</f>
        <v>0</v>
      </c>
      <c r="S139" s="22" t="n">
        <f aca="false">IF(O139&gt;0,N(H139),0)</f>
        <v>0</v>
      </c>
      <c r="T139" s="22" t="n">
        <f aca="false">IF(OR($F139="",E139=""),0,MAX(0,MIN(IF(I139="",$H$3,I139-1),$H$3)-MAX(E139,$F$3)+1))</f>
        <v>0</v>
      </c>
      <c r="U139" s="22" t="n">
        <f aca="false">IF(OR($F139="",N(K139)=0),0,ROUND(IF(G139="WDV",MIN(MAX(0,F139-S139-M139),(F139-S139)*N139*T139/$J$3),MIN(MAX(0,F139-M139-S139),(F139-M139)/K139*T139/$J$3)),0))</f>
        <v>0</v>
      </c>
      <c r="V139" s="22" t="n">
        <f aca="false">IF($F139="",0,IF(AND(I139&lt;&gt;"",I139&gt;=$F$3,I139&lt;=$H$3),S139+U139,0))</f>
        <v>0</v>
      </c>
      <c r="W139" s="22" t="n">
        <f aca="false">S139+U139-V139</f>
        <v>0</v>
      </c>
      <c r="X139" s="22" t="n">
        <f aca="false">R139-W139</f>
        <v>0</v>
      </c>
      <c r="Y139" s="22" t="n">
        <f aca="false">IF($F139="",0,IF(AND(I139&lt;&gt;"",I139&gt;=$F$3,I139&lt;=$H$3),N(J139)-(F139-S139-U139),0))</f>
        <v>0</v>
      </c>
      <c r="Z139" s="25" t="str">
        <f aca="false">IF($F139="","",IFERROR(INDEX('Useful Lives'!$D$5:$D$24,MATCH(C139,'Useful Lives'!$A$5:$A$24,0)),"⚠ Class not found"))</f>
        <v/>
      </c>
    </row>
    <row r="140" customFormat="false" ht="15" hidden="false" customHeight="true" outlineLevel="0" collapsed="false">
      <c r="A140" s="20"/>
      <c r="B140" s="20"/>
      <c r="C140" s="20"/>
      <c r="D140" s="20"/>
      <c r="E140" s="26"/>
      <c r="F140" s="27"/>
      <c r="G140" s="20"/>
      <c r="H140" s="27"/>
      <c r="I140" s="26"/>
      <c r="J140" s="27"/>
      <c r="K140" s="22" t="str">
        <f aca="false">IF($F140="","",IFERROR(INDEX('Useful Lives'!$B$5:$B$24,MATCH(C140,'Useful Lives'!$A$5:$A$24,0)),0))</f>
        <v/>
      </c>
      <c r="L140" s="24" t="str">
        <f aca="false">IF($F140="","",IFERROR(INDEX('Useful Lives'!$C$5:$C$24,MATCH(C140,'Useful Lives'!$A$5:$A$24,0)),0))</f>
        <v/>
      </c>
      <c r="M140" s="22" t="str">
        <f aca="false">IF($F140="","",F140*L140)</f>
        <v/>
      </c>
      <c r="N140" s="24" t="str">
        <f aca="false">IF($F140="","",IF(K140=0,0,IF(G140="WDV",1-MAX(L140,0.0001)^(1/K140),(1-L140)/K140)))</f>
        <v/>
      </c>
      <c r="O140" s="22" t="n">
        <f aca="false">IF($F140="",0,IF(AND(E140&lt;$F$3,OR(I140="",I140&gt;=$F$3)),F140,0))</f>
        <v>0</v>
      </c>
      <c r="P140" s="22" t="n">
        <f aca="false">IF($F140="",0,IF(AND(E140&gt;=$F$3,E140&lt;=$H$3),F140,0))</f>
        <v>0</v>
      </c>
      <c r="Q140" s="22" t="n">
        <f aca="false">IF($F140="",0,IF(AND(I140&lt;&gt;"",I140&gt;=$F$3,I140&lt;=$H$3),F140,0))</f>
        <v>0</v>
      </c>
      <c r="R140" s="22" t="n">
        <f aca="false">O140+P140-Q140</f>
        <v>0</v>
      </c>
      <c r="S140" s="22" t="n">
        <f aca="false">IF(O140&gt;0,N(H140),0)</f>
        <v>0</v>
      </c>
      <c r="T140" s="22" t="n">
        <f aca="false">IF(OR($F140="",E140=""),0,MAX(0,MIN(IF(I140="",$H$3,I140-1),$H$3)-MAX(E140,$F$3)+1))</f>
        <v>0</v>
      </c>
      <c r="U140" s="22" t="n">
        <f aca="false">IF(OR($F140="",N(K140)=0),0,ROUND(IF(G140="WDV",MIN(MAX(0,F140-S140-M140),(F140-S140)*N140*T140/$J$3),MIN(MAX(0,F140-M140-S140),(F140-M140)/K140*T140/$J$3)),0))</f>
        <v>0</v>
      </c>
      <c r="V140" s="22" t="n">
        <f aca="false">IF($F140="",0,IF(AND(I140&lt;&gt;"",I140&gt;=$F$3,I140&lt;=$H$3),S140+U140,0))</f>
        <v>0</v>
      </c>
      <c r="W140" s="22" t="n">
        <f aca="false">S140+U140-V140</f>
        <v>0</v>
      </c>
      <c r="X140" s="22" t="n">
        <f aca="false">R140-W140</f>
        <v>0</v>
      </c>
      <c r="Y140" s="22" t="n">
        <f aca="false">IF($F140="",0,IF(AND(I140&lt;&gt;"",I140&gt;=$F$3,I140&lt;=$H$3),N(J140)-(F140-S140-U140),0))</f>
        <v>0</v>
      </c>
      <c r="Z140" s="25" t="str">
        <f aca="false">IF($F140="","",IFERROR(INDEX('Useful Lives'!$D$5:$D$24,MATCH(C140,'Useful Lives'!$A$5:$A$24,0)),"⚠ Class not found"))</f>
        <v/>
      </c>
    </row>
    <row r="141" customFormat="false" ht="15" hidden="false" customHeight="true" outlineLevel="0" collapsed="false">
      <c r="A141" s="20"/>
      <c r="B141" s="20"/>
      <c r="C141" s="20"/>
      <c r="D141" s="20"/>
      <c r="E141" s="26"/>
      <c r="F141" s="27"/>
      <c r="G141" s="20"/>
      <c r="H141" s="27"/>
      <c r="I141" s="26"/>
      <c r="J141" s="27"/>
      <c r="K141" s="22" t="str">
        <f aca="false">IF($F141="","",IFERROR(INDEX('Useful Lives'!$B$5:$B$24,MATCH(C141,'Useful Lives'!$A$5:$A$24,0)),0))</f>
        <v/>
      </c>
      <c r="L141" s="24" t="str">
        <f aca="false">IF($F141="","",IFERROR(INDEX('Useful Lives'!$C$5:$C$24,MATCH(C141,'Useful Lives'!$A$5:$A$24,0)),0))</f>
        <v/>
      </c>
      <c r="M141" s="22" t="str">
        <f aca="false">IF($F141="","",F141*L141)</f>
        <v/>
      </c>
      <c r="N141" s="24" t="str">
        <f aca="false">IF($F141="","",IF(K141=0,0,IF(G141="WDV",1-MAX(L141,0.0001)^(1/K141),(1-L141)/K141)))</f>
        <v/>
      </c>
      <c r="O141" s="22" t="n">
        <f aca="false">IF($F141="",0,IF(AND(E141&lt;$F$3,OR(I141="",I141&gt;=$F$3)),F141,0))</f>
        <v>0</v>
      </c>
      <c r="P141" s="22" t="n">
        <f aca="false">IF($F141="",0,IF(AND(E141&gt;=$F$3,E141&lt;=$H$3),F141,0))</f>
        <v>0</v>
      </c>
      <c r="Q141" s="22" t="n">
        <f aca="false">IF($F141="",0,IF(AND(I141&lt;&gt;"",I141&gt;=$F$3,I141&lt;=$H$3),F141,0))</f>
        <v>0</v>
      </c>
      <c r="R141" s="22" t="n">
        <f aca="false">O141+P141-Q141</f>
        <v>0</v>
      </c>
      <c r="S141" s="22" t="n">
        <f aca="false">IF(O141&gt;0,N(H141),0)</f>
        <v>0</v>
      </c>
      <c r="T141" s="22" t="n">
        <f aca="false">IF(OR($F141="",E141=""),0,MAX(0,MIN(IF(I141="",$H$3,I141-1),$H$3)-MAX(E141,$F$3)+1))</f>
        <v>0</v>
      </c>
      <c r="U141" s="22" t="n">
        <f aca="false">IF(OR($F141="",N(K141)=0),0,ROUND(IF(G141="WDV",MIN(MAX(0,F141-S141-M141),(F141-S141)*N141*T141/$J$3),MIN(MAX(0,F141-M141-S141),(F141-M141)/K141*T141/$J$3)),0))</f>
        <v>0</v>
      </c>
      <c r="V141" s="22" t="n">
        <f aca="false">IF($F141="",0,IF(AND(I141&lt;&gt;"",I141&gt;=$F$3,I141&lt;=$H$3),S141+U141,0))</f>
        <v>0</v>
      </c>
      <c r="W141" s="22" t="n">
        <f aca="false">S141+U141-V141</f>
        <v>0</v>
      </c>
      <c r="X141" s="22" t="n">
        <f aca="false">R141-W141</f>
        <v>0</v>
      </c>
      <c r="Y141" s="22" t="n">
        <f aca="false">IF($F141="",0,IF(AND(I141&lt;&gt;"",I141&gt;=$F$3,I141&lt;=$H$3),N(J141)-(F141-S141-U141),0))</f>
        <v>0</v>
      </c>
      <c r="Z141" s="25" t="str">
        <f aca="false">IF($F141="","",IFERROR(INDEX('Useful Lives'!$D$5:$D$24,MATCH(C141,'Useful Lives'!$A$5:$A$24,0)),"⚠ Class not found"))</f>
        <v/>
      </c>
    </row>
    <row r="142" customFormat="false" ht="15" hidden="false" customHeight="true" outlineLevel="0" collapsed="false">
      <c r="A142" s="20"/>
      <c r="B142" s="20"/>
      <c r="C142" s="20"/>
      <c r="D142" s="20"/>
      <c r="E142" s="26"/>
      <c r="F142" s="27"/>
      <c r="G142" s="20"/>
      <c r="H142" s="27"/>
      <c r="I142" s="26"/>
      <c r="J142" s="27"/>
      <c r="K142" s="22" t="str">
        <f aca="false">IF($F142="","",IFERROR(INDEX('Useful Lives'!$B$5:$B$24,MATCH(C142,'Useful Lives'!$A$5:$A$24,0)),0))</f>
        <v/>
      </c>
      <c r="L142" s="24" t="str">
        <f aca="false">IF($F142="","",IFERROR(INDEX('Useful Lives'!$C$5:$C$24,MATCH(C142,'Useful Lives'!$A$5:$A$24,0)),0))</f>
        <v/>
      </c>
      <c r="M142" s="22" t="str">
        <f aca="false">IF($F142="","",F142*L142)</f>
        <v/>
      </c>
      <c r="N142" s="24" t="str">
        <f aca="false">IF($F142="","",IF(K142=0,0,IF(G142="WDV",1-MAX(L142,0.0001)^(1/K142),(1-L142)/K142)))</f>
        <v/>
      </c>
      <c r="O142" s="22" t="n">
        <f aca="false">IF($F142="",0,IF(AND(E142&lt;$F$3,OR(I142="",I142&gt;=$F$3)),F142,0))</f>
        <v>0</v>
      </c>
      <c r="P142" s="22" t="n">
        <f aca="false">IF($F142="",0,IF(AND(E142&gt;=$F$3,E142&lt;=$H$3),F142,0))</f>
        <v>0</v>
      </c>
      <c r="Q142" s="22" t="n">
        <f aca="false">IF($F142="",0,IF(AND(I142&lt;&gt;"",I142&gt;=$F$3,I142&lt;=$H$3),F142,0))</f>
        <v>0</v>
      </c>
      <c r="R142" s="22" t="n">
        <f aca="false">O142+P142-Q142</f>
        <v>0</v>
      </c>
      <c r="S142" s="22" t="n">
        <f aca="false">IF(O142&gt;0,N(H142),0)</f>
        <v>0</v>
      </c>
      <c r="T142" s="22" t="n">
        <f aca="false">IF(OR($F142="",E142=""),0,MAX(0,MIN(IF(I142="",$H$3,I142-1),$H$3)-MAX(E142,$F$3)+1))</f>
        <v>0</v>
      </c>
      <c r="U142" s="22" t="n">
        <f aca="false">IF(OR($F142="",N(K142)=0),0,ROUND(IF(G142="WDV",MIN(MAX(0,F142-S142-M142),(F142-S142)*N142*T142/$J$3),MIN(MAX(0,F142-M142-S142),(F142-M142)/K142*T142/$J$3)),0))</f>
        <v>0</v>
      </c>
      <c r="V142" s="22" t="n">
        <f aca="false">IF($F142="",0,IF(AND(I142&lt;&gt;"",I142&gt;=$F$3,I142&lt;=$H$3),S142+U142,0))</f>
        <v>0</v>
      </c>
      <c r="W142" s="22" t="n">
        <f aca="false">S142+U142-V142</f>
        <v>0</v>
      </c>
      <c r="X142" s="22" t="n">
        <f aca="false">R142-W142</f>
        <v>0</v>
      </c>
      <c r="Y142" s="22" t="n">
        <f aca="false">IF($F142="",0,IF(AND(I142&lt;&gt;"",I142&gt;=$F$3,I142&lt;=$H$3),N(J142)-(F142-S142-U142),0))</f>
        <v>0</v>
      </c>
      <c r="Z142" s="25" t="str">
        <f aca="false">IF($F142="","",IFERROR(INDEX('Useful Lives'!$D$5:$D$24,MATCH(C142,'Useful Lives'!$A$5:$A$24,0)),"⚠ Class not found"))</f>
        <v/>
      </c>
    </row>
    <row r="143" customFormat="false" ht="15" hidden="false" customHeight="true" outlineLevel="0" collapsed="false">
      <c r="A143" s="20"/>
      <c r="B143" s="20"/>
      <c r="C143" s="20"/>
      <c r="D143" s="20"/>
      <c r="E143" s="26"/>
      <c r="F143" s="27"/>
      <c r="G143" s="20"/>
      <c r="H143" s="27"/>
      <c r="I143" s="26"/>
      <c r="J143" s="27"/>
      <c r="K143" s="22" t="str">
        <f aca="false">IF($F143="","",IFERROR(INDEX('Useful Lives'!$B$5:$B$24,MATCH(C143,'Useful Lives'!$A$5:$A$24,0)),0))</f>
        <v/>
      </c>
      <c r="L143" s="24" t="str">
        <f aca="false">IF($F143="","",IFERROR(INDEX('Useful Lives'!$C$5:$C$24,MATCH(C143,'Useful Lives'!$A$5:$A$24,0)),0))</f>
        <v/>
      </c>
      <c r="M143" s="22" t="str">
        <f aca="false">IF($F143="","",F143*L143)</f>
        <v/>
      </c>
      <c r="N143" s="24" t="str">
        <f aca="false">IF($F143="","",IF(K143=0,0,IF(G143="WDV",1-MAX(L143,0.0001)^(1/K143),(1-L143)/K143)))</f>
        <v/>
      </c>
      <c r="O143" s="22" t="n">
        <f aca="false">IF($F143="",0,IF(AND(E143&lt;$F$3,OR(I143="",I143&gt;=$F$3)),F143,0))</f>
        <v>0</v>
      </c>
      <c r="P143" s="22" t="n">
        <f aca="false">IF($F143="",0,IF(AND(E143&gt;=$F$3,E143&lt;=$H$3),F143,0))</f>
        <v>0</v>
      </c>
      <c r="Q143" s="22" t="n">
        <f aca="false">IF($F143="",0,IF(AND(I143&lt;&gt;"",I143&gt;=$F$3,I143&lt;=$H$3),F143,0))</f>
        <v>0</v>
      </c>
      <c r="R143" s="22" t="n">
        <f aca="false">O143+P143-Q143</f>
        <v>0</v>
      </c>
      <c r="S143" s="22" t="n">
        <f aca="false">IF(O143&gt;0,N(H143),0)</f>
        <v>0</v>
      </c>
      <c r="T143" s="22" t="n">
        <f aca="false">IF(OR($F143="",E143=""),0,MAX(0,MIN(IF(I143="",$H$3,I143-1),$H$3)-MAX(E143,$F$3)+1))</f>
        <v>0</v>
      </c>
      <c r="U143" s="22" t="n">
        <f aca="false">IF(OR($F143="",N(K143)=0),0,ROUND(IF(G143="WDV",MIN(MAX(0,F143-S143-M143),(F143-S143)*N143*T143/$J$3),MIN(MAX(0,F143-M143-S143),(F143-M143)/K143*T143/$J$3)),0))</f>
        <v>0</v>
      </c>
      <c r="V143" s="22" t="n">
        <f aca="false">IF($F143="",0,IF(AND(I143&lt;&gt;"",I143&gt;=$F$3,I143&lt;=$H$3),S143+U143,0))</f>
        <v>0</v>
      </c>
      <c r="W143" s="22" t="n">
        <f aca="false">S143+U143-V143</f>
        <v>0</v>
      </c>
      <c r="X143" s="22" t="n">
        <f aca="false">R143-W143</f>
        <v>0</v>
      </c>
      <c r="Y143" s="22" t="n">
        <f aca="false">IF($F143="",0,IF(AND(I143&lt;&gt;"",I143&gt;=$F$3,I143&lt;=$H$3),N(J143)-(F143-S143-U143),0))</f>
        <v>0</v>
      </c>
      <c r="Z143" s="25" t="str">
        <f aca="false">IF($F143="","",IFERROR(INDEX('Useful Lives'!$D$5:$D$24,MATCH(C143,'Useful Lives'!$A$5:$A$24,0)),"⚠ Class not found"))</f>
        <v/>
      </c>
    </row>
    <row r="144" customFormat="false" ht="15" hidden="false" customHeight="true" outlineLevel="0" collapsed="false">
      <c r="A144" s="20"/>
      <c r="B144" s="20"/>
      <c r="C144" s="20"/>
      <c r="D144" s="20"/>
      <c r="E144" s="26"/>
      <c r="F144" s="27"/>
      <c r="G144" s="20"/>
      <c r="H144" s="27"/>
      <c r="I144" s="26"/>
      <c r="J144" s="27"/>
      <c r="K144" s="22" t="str">
        <f aca="false">IF($F144="","",IFERROR(INDEX('Useful Lives'!$B$5:$B$24,MATCH(C144,'Useful Lives'!$A$5:$A$24,0)),0))</f>
        <v/>
      </c>
      <c r="L144" s="24" t="str">
        <f aca="false">IF($F144="","",IFERROR(INDEX('Useful Lives'!$C$5:$C$24,MATCH(C144,'Useful Lives'!$A$5:$A$24,0)),0))</f>
        <v/>
      </c>
      <c r="M144" s="22" t="str">
        <f aca="false">IF($F144="","",F144*L144)</f>
        <v/>
      </c>
      <c r="N144" s="24" t="str">
        <f aca="false">IF($F144="","",IF(K144=0,0,IF(G144="WDV",1-MAX(L144,0.0001)^(1/K144),(1-L144)/K144)))</f>
        <v/>
      </c>
      <c r="O144" s="22" t="n">
        <f aca="false">IF($F144="",0,IF(AND(E144&lt;$F$3,OR(I144="",I144&gt;=$F$3)),F144,0))</f>
        <v>0</v>
      </c>
      <c r="P144" s="22" t="n">
        <f aca="false">IF($F144="",0,IF(AND(E144&gt;=$F$3,E144&lt;=$H$3),F144,0))</f>
        <v>0</v>
      </c>
      <c r="Q144" s="22" t="n">
        <f aca="false">IF($F144="",0,IF(AND(I144&lt;&gt;"",I144&gt;=$F$3,I144&lt;=$H$3),F144,0))</f>
        <v>0</v>
      </c>
      <c r="R144" s="22" t="n">
        <f aca="false">O144+P144-Q144</f>
        <v>0</v>
      </c>
      <c r="S144" s="22" t="n">
        <f aca="false">IF(O144&gt;0,N(H144),0)</f>
        <v>0</v>
      </c>
      <c r="T144" s="22" t="n">
        <f aca="false">IF(OR($F144="",E144=""),0,MAX(0,MIN(IF(I144="",$H$3,I144-1),$H$3)-MAX(E144,$F$3)+1))</f>
        <v>0</v>
      </c>
      <c r="U144" s="22" t="n">
        <f aca="false">IF(OR($F144="",N(K144)=0),0,ROUND(IF(G144="WDV",MIN(MAX(0,F144-S144-M144),(F144-S144)*N144*T144/$J$3),MIN(MAX(0,F144-M144-S144),(F144-M144)/K144*T144/$J$3)),0))</f>
        <v>0</v>
      </c>
      <c r="V144" s="22" t="n">
        <f aca="false">IF($F144="",0,IF(AND(I144&lt;&gt;"",I144&gt;=$F$3,I144&lt;=$H$3),S144+U144,0))</f>
        <v>0</v>
      </c>
      <c r="W144" s="22" t="n">
        <f aca="false">S144+U144-V144</f>
        <v>0</v>
      </c>
      <c r="X144" s="22" t="n">
        <f aca="false">R144-W144</f>
        <v>0</v>
      </c>
      <c r="Y144" s="22" t="n">
        <f aca="false">IF($F144="",0,IF(AND(I144&lt;&gt;"",I144&gt;=$F$3,I144&lt;=$H$3),N(J144)-(F144-S144-U144),0))</f>
        <v>0</v>
      </c>
      <c r="Z144" s="25" t="str">
        <f aca="false">IF($F144="","",IFERROR(INDEX('Useful Lives'!$D$5:$D$24,MATCH(C144,'Useful Lives'!$A$5:$A$24,0)),"⚠ Class not found"))</f>
        <v/>
      </c>
    </row>
    <row r="145" customFormat="false" ht="15" hidden="false" customHeight="true" outlineLevel="0" collapsed="false">
      <c r="A145" s="20"/>
      <c r="B145" s="20"/>
      <c r="C145" s="20"/>
      <c r="D145" s="20"/>
      <c r="E145" s="26"/>
      <c r="F145" s="27"/>
      <c r="G145" s="20"/>
      <c r="H145" s="27"/>
      <c r="I145" s="26"/>
      <c r="J145" s="27"/>
      <c r="K145" s="22" t="str">
        <f aca="false">IF($F145="","",IFERROR(INDEX('Useful Lives'!$B$5:$B$24,MATCH(C145,'Useful Lives'!$A$5:$A$24,0)),0))</f>
        <v/>
      </c>
      <c r="L145" s="24" t="str">
        <f aca="false">IF($F145="","",IFERROR(INDEX('Useful Lives'!$C$5:$C$24,MATCH(C145,'Useful Lives'!$A$5:$A$24,0)),0))</f>
        <v/>
      </c>
      <c r="M145" s="22" t="str">
        <f aca="false">IF($F145="","",F145*L145)</f>
        <v/>
      </c>
      <c r="N145" s="24" t="str">
        <f aca="false">IF($F145="","",IF(K145=0,0,IF(G145="WDV",1-MAX(L145,0.0001)^(1/K145),(1-L145)/K145)))</f>
        <v/>
      </c>
      <c r="O145" s="22" t="n">
        <f aca="false">IF($F145="",0,IF(AND(E145&lt;$F$3,OR(I145="",I145&gt;=$F$3)),F145,0))</f>
        <v>0</v>
      </c>
      <c r="P145" s="22" t="n">
        <f aca="false">IF($F145="",0,IF(AND(E145&gt;=$F$3,E145&lt;=$H$3),F145,0))</f>
        <v>0</v>
      </c>
      <c r="Q145" s="22" t="n">
        <f aca="false">IF($F145="",0,IF(AND(I145&lt;&gt;"",I145&gt;=$F$3,I145&lt;=$H$3),F145,0))</f>
        <v>0</v>
      </c>
      <c r="R145" s="22" t="n">
        <f aca="false">O145+P145-Q145</f>
        <v>0</v>
      </c>
      <c r="S145" s="22" t="n">
        <f aca="false">IF(O145&gt;0,N(H145),0)</f>
        <v>0</v>
      </c>
      <c r="T145" s="22" t="n">
        <f aca="false">IF(OR($F145="",E145=""),0,MAX(0,MIN(IF(I145="",$H$3,I145-1),$H$3)-MAX(E145,$F$3)+1))</f>
        <v>0</v>
      </c>
      <c r="U145" s="22" t="n">
        <f aca="false">IF(OR($F145="",N(K145)=0),0,ROUND(IF(G145="WDV",MIN(MAX(0,F145-S145-M145),(F145-S145)*N145*T145/$J$3),MIN(MAX(0,F145-M145-S145),(F145-M145)/K145*T145/$J$3)),0))</f>
        <v>0</v>
      </c>
      <c r="V145" s="22" t="n">
        <f aca="false">IF($F145="",0,IF(AND(I145&lt;&gt;"",I145&gt;=$F$3,I145&lt;=$H$3),S145+U145,0))</f>
        <v>0</v>
      </c>
      <c r="W145" s="22" t="n">
        <f aca="false">S145+U145-V145</f>
        <v>0</v>
      </c>
      <c r="X145" s="22" t="n">
        <f aca="false">R145-W145</f>
        <v>0</v>
      </c>
      <c r="Y145" s="22" t="n">
        <f aca="false">IF($F145="",0,IF(AND(I145&lt;&gt;"",I145&gt;=$F$3,I145&lt;=$H$3),N(J145)-(F145-S145-U145),0))</f>
        <v>0</v>
      </c>
      <c r="Z145" s="25" t="str">
        <f aca="false">IF($F145="","",IFERROR(INDEX('Useful Lives'!$D$5:$D$24,MATCH(C145,'Useful Lives'!$A$5:$A$24,0)),"⚠ Class not found"))</f>
        <v/>
      </c>
    </row>
    <row r="146" customFormat="false" ht="15" hidden="false" customHeight="true" outlineLevel="0" collapsed="false">
      <c r="A146" s="20"/>
      <c r="B146" s="20"/>
      <c r="C146" s="20"/>
      <c r="D146" s="20"/>
      <c r="E146" s="26"/>
      <c r="F146" s="27"/>
      <c r="G146" s="20"/>
      <c r="H146" s="27"/>
      <c r="I146" s="26"/>
      <c r="J146" s="27"/>
      <c r="K146" s="22" t="str">
        <f aca="false">IF($F146="","",IFERROR(INDEX('Useful Lives'!$B$5:$B$24,MATCH(C146,'Useful Lives'!$A$5:$A$24,0)),0))</f>
        <v/>
      </c>
      <c r="L146" s="24" t="str">
        <f aca="false">IF($F146="","",IFERROR(INDEX('Useful Lives'!$C$5:$C$24,MATCH(C146,'Useful Lives'!$A$5:$A$24,0)),0))</f>
        <v/>
      </c>
      <c r="M146" s="22" t="str">
        <f aca="false">IF($F146="","",F146*L146)</f>
        <v/>
      </c>
      <c r="N146" s="24" t="str">
        <f aca="false">IF($F146="","",IF(K146=0,0,IF(G146="WDV",1-MAX(L146,0.0001)^(1/K146),(1-L146)/K146)))</f>
        <v/>
      </c>
      <c r="O146" s="22" t="n">
        <f aca="false">IF($F146="",0,IF(AND(E146&lt;$F$3,OR(I146="",I146&gt;=$F$3)),F146,0))</f>
        <v>0</v>
      </c>
      <c r="P146" s="22" t="n">
        <f aca="false">IF($F146="",0,IF(AND(E146&gt;=$F$3,E146&lt;=$H$3),F146,0))</f>
        <v>0</v>
      </c>
      <c r="Q146" s="22" t="n">
        <f aca="false">IF($F146="",0,IF(AND(I146&lt;&gt;"",I146&gt;=$F$3,I146&lt;=$H$3),F146,0))</f>
        <v>0</v>
      </c>
      <c r="R146" s="22" t="n">
        <f aca="false">O146+P146-Q146</f>
        <v>0</v>
      </c>
      <c r="S146" s="22" t="n">
        <f aca="false">IF(O146&gt;0,N(H146),0)</f>
        <v>0</v>
      </c>
      <c r="T146" s="22" t="n">
        <f aca="false">IF(OR($F146="",E146=""),0,MAX(0,MIN(IF(I146="",$H$3,I146-1),$H$3)-MAX(E146,$F$3)+1))</f>
        <v>0</v>
      </c>
      <c r="U146" s="22" t="n">
        <f aca="false">IF(OR($F146="",N(K146)=0),0,ROUND(IF(G146="WDV",MIN(MAX(0,F146-S146-M146),(F146-S146)*N146*T146/$J$3),MIN(MAX(0,F146-M146-S146),(F146-M146)/K146*T146/$J$3)),0))</f>
        <v>0</v>
      </c>
      <c r="V146" s="22" t="n">
        <f aca="false">IF($F146="",0,IF(AND(I146&lt;&gt;"",I146&gt;=$F$3,I146&lt;=$H$3),S146+U146,0))</f>
        <v>0</v>
      </c>
      <c r="W146" s="22" t="n">
        <f aca="false">S146+U146-V146</f>
        <v>0</v>
      </c>
      <c r="X146" s="22" t="n">
        <f aca="false">R146-W146</f>
        <v>0</v>
      </c>
      <c r="Y146" s="22" t="n">
        <f aca="false">IF($F146="",0,IF(AND(I146&lt;&gt;"",I146&gt;=$F$3,I146&lt;=$H$3),N(J146)-(F146-S146-U146),0))</f>
        <v>0</v>
      </c>
      <c r="Z146" s="25" t="str">
        <f aca="false">IF($F146="","",IFERROR(INDEX('Useful Lives'!$D$5:$D$24,MATCH(C146,'Useful Lives'!$A$5:$A$24,0)),"⚠ Class not found"))</f>
        <v/>
      </c>
    </row>
    <row r="147" customFormat="false" ht="15" hidden="false" customHeight="true" outlineLevel="0" collapsed="false">
      <c r="A147" s="20"/>
      <c r="B147" s="20"/>
      <c r="C147" s="20"/>
      <c r="D147" s="20"/>
      <c r="E147" s="26"/>
      <c r="F147" s="27"/>
      <c r="G147" s="20"/>
      <c r="H147" s="27"/>
      <c r="I147" s="26"/>
      <c r="J147" s="27"/>
      <c r="K147" s="22" t="str">
        <f aca="false">IF($F147="","",IFERROR(INDEX('Useful Lives'!$B$5:$B$24,MATCH(C147,'Useful Lives'!$A$5:$A$24,0)),0))</f>
        <v/>
      </c>
      <c r="L147" s="24" t="str">
        <f aca="false">IF($F147="","",IFERROR(INDEX('Useful Lives'!$C$5:$C$24,MATCH(C147,'Useful Lives'!$A$5:$A$24,0)),0))</f>
        <v/>
      </c>
      <c r="M147" s="22" t="str">
        <f aca="false">IF($F147="","",F147*L147)</f>
        <v/>
      </c>
      <c r="N147" s="24" t="str">
        <f aca="false">IF($F147="","",IF(K147=0,0,IF(G147="WDV",1-MAX(L147,0.0001)^(1/K147),(1-L147)/K147)))</f>
        <v/>
      </c>
      <c r="O147" s="22" t="n">
        <f aca="false">IF($F147="",0,IF(AND(E147&lt;$F$3,OR(I147="",I147&gt;=$F$3)),F147,0))</f>
        <v>0</v>
      </c>
      <c r="P147" s="22" t="n">
        <f aca="false">IF($F147="",0,IF(AND(E147&gt;=$F$3,E147&lt;=$H$3),F147,0))</f>
        <v>0</v>
      </c>
      <c r="Q147" s="22" t="n">
        <f aca="false">IF($F147="",0,IF(AND(I147&lt;&gt;"",I147&gt;=$F$3,I147&lt;=$H$3),F147,0))</f>
        <v>0</v>
      </c>
      <c r="R147" s="22" t="n">
        <f aca="false">O147+P147-Q147</f>
        <v>0</v>
      </c>
      <c r="S147" s="22" t="n">
        <f aca="false">IF(O147&gt;0,N(H147),0)</f>
        <v>0</v>
      </c>
      <c r="T147" s="22" t="n">
        <f aca="false">IF(OR($F147="",E147=""),0,MAX(0,MIN(IF(I147="",$H$3,I147-1),$H$3)-MAX(E147,$F$3)+1))</f>
        <v>0</v>
      </c>
      <c r="U147" s="22" t="n">
        <f aca="false">IF(OR($F147="",N(K147)=0),0,ROUND(IF(G147="WDV",MIN(MAX(0,F147-S147-M147),(F147-S147)*N147*T147/$J$3),MIN(MAX(0,F147-M147-S147),(F147-M147)/K147*T147/$J$3)),0))</f>
        <v>0</v>
      </c>
      <c r="V147" s="22" t="n">
        <f aca="false">IF($F147="",0,IF(AND(I147&lt;&gt;"",I147&gt;=$F$3,I147&lt;=$H$3),S147+U147,0))</f>
        <v>0</v>
      </c>
      <c r="W147" s="22" t="n">
        <f aca="false">S147+U147-V147</f>
        <v>0</v>
      </c>
      <c r="X147" s="22" t="n">
        <f aca="false">R147-W147</f>
        <v>0</v>
      </c>
      <c r="Y147" s="22" t="n">
        <f aca="false">IF($F147="",0,IF(AND(I147&lt;&gt;"",I147&gt;=$F$3,I147&lt;=$H$3),N(J147)-(F147-S147-U147),0))</f>
        <v>0</v>
      </c>
      <c r="Z147" s="25" t="str">
        <f aca="false">IF($F147="","",IFERROR(INDEX('Useful Lives'!$D$5:$D$24,MATCH(C147,'Useful Lives'!$A$5:$A$24,0)),"⚠ Class not found"))</f>
        <v/>
      </c>
    </row>
    <row r="148" customFormat="false" ht="15" hidden="false" customHeight="true" outlineLevel="0" collapsed="false">
      <c r="A148" s="20"/>
      <c r="B148" s="20"/>
      <c r="C148" s="20"/>
      <c r="D148" s="20"/>
      <c r="E148" s="26"/>
      <c r="F148" s="27"/>
      <c r="G148" s="20"/>
      <c r="H148" s="27"/>
      <c r="I148" s="26"/>
      <c r="J148" s="27"/>
      <c r="K148" s="22" t="str">
        <f aca="false">IF($F148="","",IFERROR(INDEX('Useful Lives'!$B$5:$B$24,MATCH(C148,'Useful Lives'!$A$5:$A$24,0)),0))</f>
        <v/>
      </c>
      <c r="L148" s="24" t="str">
        <f aca="false">IF($F148="","",IFERROR(INDEX('Useful Lives'!$C$5:$C$24,MATCH(C148,'Useful Lives'!$A$5:$A$24,0)),0))</f>
        <v/>
      </c>
      <c r="M148" s="22" t="str">
        <f aca="false">IF($F148="","",F148*L148)</f>
        <v/>
      </c>
      <c r="N148" s="24" t="str">
        <f aca="false">IF($F148="","",IF(K148=0,0,IF(G148="WDV",1-MAX(L148,0.0001)^(1/K148),(1-L148)/K148)))</f>
        <v/>
      </c>
      <c r="O148" s="22" t="n">
        <f aca="false">IF($F148="",0,IF(AND(E148&lt;$F$3,OR(I148="",I148&gt;=$F$3)),F148,0))</f>
        <v>0</v>
      </c>
      <c r="P148" s="22" t="n">
        <f aca="false">IF($F148="",0,IF(AND(E148&gt;=$F$3,E148&lt;=$H$3),F148,0))</f>
        <v>0</v>
      </c>
      <c r="Q148" s="22" t="n">
        <f aca="false">IF($F148="",0,IF(AND(I148&lt;&gt;"",I148&gt;=$F$3,I148&lt;=$H$3),F148,0))</f>
        <v>0</v>
      </c>
      <c r="R148" s="22" t="n">
        <f aca="false">O148+P148-Q148</f>
        <v>0</v>
      </c>
      <c r="S148" s="22" t="n">
        <f aca="false">IF(O148&gt;0,N(H148),0)</f>
        <v>0</v>
      </c>
      <c r="T148" s="22" t="n">
        <f aca="false">IF(OR($F148="",E148=""),0,MAX(0,MIN(IF(I148="",$H$3,I148-1),$H$3)-MAX(E148,$F$3)+1))</f>
        <v>0</v>
      </c>
      <c r="U148" s="22" t="n">
        <f aca="false">IF(OR($F148="",N(K148)=0),0,ROUND(IF(G148="WDV",MIN(MAX(0,F148-S148-M148),(F148-S148)*N148*T148/$J$3),MIN(MAX(0,F148-M148-S148),(F148-M148)/K148*T148/$J$3)),0))</f>
        <v>0</v>
      </c>
      <c r="V148" s="22" t="n">
        <f aca="false">IF($F148="",0,IF(AND(I148&lt;&gt;"",I148&gt;=$F$3,I148&lt;=$H$3),S148+U148,0))</f>
        <v>0</v>
      </c>
      <c r="W148" s="22" t="n">
        <f aca="false">S148+U148-V148</f>
        <v>0</v>
      </c>
      <c r="X148" s="22" t="n">
        <f aca="false">R148-W148</f>
        <v>0</v>
      </c>
      <c r="Y148" s="22" t="n">
        <f aca="false">IF($F148="",0,IF(AND(I148&lt;&gt;"",I148&gt;=$F$3,I148&lt;=$H$3),N(J148)-(F148-S148-U148),0))</f>
        <v>0</v>
      </c>
      <c r="Z148" s="25" t="str">
        <f aca="false">IF($F148="","",IFERROR(INDEX('Useful Lives'!$D$5:$D$24,MATCH(C148,'Useful Lives'!$A$5:$A$24,0)),"⚠ Class not found"))</f>
        <v/>
      </c>
    </row>
    <row r="149" customFormat="false" ht="15" hidden="false" customHeight="true" outlineLevel="0" collapsed="false">
      <c r="A149" s="20"/>
      <c r="B149" s="20"/>
      <c r="C149" s="20"/>
      <c r="D149" s="20"/>
      <c r="E149" s="26"/>
      <c r="F149" s="27"/>
      <c r="G149" s="20"/>
      <c r="H149" s="27"/>
      <c r="I149" s="26"/>
      <c r="J149" s="27"/>
      <c r="K149" s="22" t="str">
        <f aca="false">IF($F149="","",IFERROR(INDEX('Useful Lives'!$B$5:$B$24,MATCH(C149,'Useful Lives'!$A$5:$A$24,0)),0))</f>
        <v/>
      </c>
      <c r="L149" s="24" t="str">
        <f aca="false">IF($F149="","",IFERROR(INDEX('Useful Lives'!$C$5:$C$24,MATCH(C149,'Useful Lives'!$A$5:$A$24,0)),0))</f>
        <v/>
      </c>
      <c r="M149" s="22" t="str">
        <f aca="false">IF($F149="","",F149*L149)</f>
        <v/>
      </c>
      <c r="N149" s="24" t="str">
        <f aca="false">IF($F149="","",IF(K149=0,0,IF(G149="WDV",1-MAX(L149,0.0001)^(1/K149),(1-L149)/K149)))</f>
        <v/>
      </c>
      <c r="O149" s="22" t="n">
        <f aca="false">IF($F149="",0,IF(AND(E149&lt;$F$3,OR(I149="",I149&gt;=$F$3)),F149,0))</f>
        <v>0</v>
      </c>
      <c r="P149" s="22" t="n">
        <f aca="false">IF($F149="",0,IF(AND(E149&gt;=$F$3,E149&lt;=$H$3),F149,0))</f>
        <v>0</v>
      </c>
      <c r="Q149" s="22" t="n">
        <f aca="false">IF($F149="",0,IF(AND(I149&lt;&gt;"",I149&gt;=$F$3,I149&lt;=$H$3),F149,0))</f>
        <v>0</v>
      </c>
      <c r="R149" s="22" t="n">
        <f aca="false">O149+P149-Q149</f>
        <v>0</v>
      </c>
      <c r="S149" s="22" t="n">
        <f aca="false">IF(O149&gt;0,N(H149),0)</f>
        <v>0</v>
      </c>
      <c r="T149" s="22" t="n">
        <f aca="false">IF(OR($F149="",E149=""),0,MAX(0,MIN(IF(I149="",$H$3,I149-1),$H$3)-MAX(E149,$F$3)+1))</f>
        <v>0</v>
      </c>
      <c r="U149" s="22" t="n">
        <f aca="false">IF(OR($F149="",N(K149)=0),0,ROUND(IF(G149="WDV",MIN(MAX(0,F149-S149-M149),(F149-S149)*N149*T149/$J$3),MIN(MAX(0,F149-M149-S149),(F149-M149)/K149*T149/$J$3)),0))</f>
        <v>0</v>
      </c>
      <c r="V149" s="22" t="n">
        <f aca="false">IF($F149="",0,IF(AND(I149&lt;&gt;"",I149&gt;=$F$3,I149&lt;=$H$3),S149+U149,0))</f>
        <v>0</v>
      </c>
      <c r="W149" s="22" t="n">
        <f aca="false">S149+U149-V149</f>
        <v>0</v>
      </c>
      <c r="X149" s="22" t="n">
        <f aca="false">R149-W149</f>
        <v>0</v>
      </c>
      <c r="Y149" s="22" t="n">
        <f aca="false">IF($F149="",0,IF(AND(I149&lt;&gt;"",I149&gt;=$F$3,I149&lt;=$H$3),N(J149)-(F149-S149-U149),0))</f>
        <v>0</v>
      </c>
      <c r="Z149" s="25" t="str">
        <f aca="false">IF($F149="","",IFERROR(INDEX('Useful Lives'!$D$5:$D$24,MATCH(C149,'Useful Lives'!$A$5:$A$24,0)),"⚠ Class not found"))</f>
        <v/>
      </c>
    </row>
    <row r="150" customFormat="false" ht="15" hidden="false" customHeight="true" outlineLevel="0" collapsed="false">
      <c r="A150" s="20"/>
      <c r="B150" s="20"/>
      <c r="C150" s="20"/>
      <c r="D150" s="20"/>
      <c r="E150" s="26"/>
      <c r="F150" s="27"/>
      <c r="G150" s="20"/>
      <c r="H150" s="27"/>
      <c r="I150" s="26"/>
      <c r="J150" s="27"/>
      <c r="K150" s="22" t="str">
        <f aca="false">IF($F150="","",IFERROR(INDEX('Useful Lives'!$B$5:$B$24,MATCH(C150,'Useful Lives'!$A$5:$A$24,0)),0))</f>
        <v/>
      </c>
      <c r="L150" s="24" t="str">
        <f aca="false">IF($F150="","",IFERROR(INDEX('Useful Lives'!$C$5:$C$24,MATCH(C150,'Useful Lives'!$A$5:$A$24,0)),0))</f>
        <v/>
      </c>
      <c r="M150" s="22" t="str">
        <f aca="false">IF($F150="","",F150*L150)</f>
        <v/>
      </c>
      <c r="N150" s="24" t="str">
        <f aca="false">IF($F150="","",IF(K150=0,0,IF(G150="WDV",1-MAX(L150,0.0001)^(1/K150),(1-L150)/K150)))</f>
        <v/>
      </c>
      <c r="O150" s="22" t="n">
        <f aca="false">IF($F150="",0,IF(AND(E150&lt;$F$3,OR(I150="",I150&gt;=$F$3)),F150,0))</f>
        <v>0</v>
      </c>
      <c r="P150" s="22" t="n">
        <f aca="false">IF($F150="",0,IF(AND(E150&gt;=$F$3,E150&lt;=$H$3),F150,0))</f>
        <v>0</v>
      </c>
      <c r="Q150" s="22" t="n">
        <f aca="false">IF($F150="",0,IF(AND(I150&lt;&gt;"",I150&gt;=$F$3,I150&lt;=$H$3),F150,0))</f>
        <v>0</v>
      </c>
      <c r="R150" s="22" t="n">
        <f aca="false">O150+P150-Q150</f>
        <v>0</v>
      </c>
      <c r="S150" s="22" t="n">
        <f aca="false">IF(O150&gt;0,N(H150),0)</f>
        <v>0</v>
      </c>
      <c r="T150" s="22" t="n">
        <f aca="false">IF(OR($F150="",E150=""),0,MAX(0,MIN(IF(I150="",$H$3,I150-1),$H$3)-MAX(E150,$F$3)+1))</f>
        <v>0</v>
      </c>
      <c r="U150" s="22" t="n">
        <f aca="false">IF(OR($F150="",N(K150)=0),0,ROUND(IF(G150="WDV",MIN(MAX(0,F150-S150-M150),(F150-S150)*N150*T150/$J$3),MIN(MAX(0,F150-M150-S150),(F150-M150)/K150*T150/$J$3)),0))</f>
        <v>0</v>
      </c>
      <c r="V150" s="22" t="n">
        <f aca="false">IF($F150="",0,IF(AND(I150&lt;&gt;"",I150&gt;=$F$3,I150&lt;=$H$3),S150+U150,0))</f>
        <v>0</v>
      </c>
      <c r="W150" s="22" t="n">
        <f aca="false">S150+U150-V150</f>
        <v>0</v>
      </c>
      <c r="X150" s="22" t="n">
        <f aca="false">R150-W150</f>
        <v>0</v>
      </c>
      <c r="Y150" s="22" t="n">
        <f aca="false">IF($F150="",0,IF(AND(I150&lt;&gt;"",I150&gt;=$F$3,I150&lt;=$H$3),N(J150)-(F150-S150-U150),0))</f>
        <v>0</v>
      </c>
      <c r="Z150" s="25" t="str">
        <f aca="false">IF($F150="","",IFERROR(INDEX('Useful Lives'!$D$5:$D$24,MATCH(C150,'Useful Lives'!$A$5:$A$24,0)),"⚠ Class not found"))</f>
        <v/>
      </c>
    </row>
    <row r="151" customFormat="false" ht="15" hidden="false" customHeight="true" outlineLevel="0" collapsed="false">
      <c r="A151" s="20"/>
      <c r="B151" s="20"/>
      <c r="C151" s="20"/>
      <c r="D151" s="20"/>
      <c r="E151" s="26"/>
      <c r="F151" s="27"/>
      <c r="G151" s="20"/>
      <c r="H151" s="27"/>
      <c r="I151" s="26"/>
      <c r="J151" s="27"/>
      <c r="K151" s="22" t="str">
        <f aca="false">IF($F151="","",IFERROR(INDEX('Useful Lives'!$B$5:$B$24,MATCH(C151,'Useful Lives'!$A$5:$A$24,0)),0))</f>
        <v/>
      </c>
      <c r="L151" s="24" t="str">
        <f aca="false">IF($F151="","",IFERROR(INDEX('Useful Lives'!$C$5:$C$24,MATCH(C151,'Useful Lives'!$A$5:$A$24,0)),0))</f>
        <v/>
      </c>
      <c r="M151" s="22" t="str">
        <f aca="false">IF($F151="","",F151*L151)</f>
        <v/>
      </c>
      <c r="N151" s="24" t="str">
        <f aca="false">IF($F151="","",IF(K151=0,0,IF(G151="WDV",1-MAX(L151,0.0001)^(1/K151),(1-L151)/K151)))</f>
        <v/>
      </c>
      <c r="O151" s="22" t="n">
        <f aca="false">IF($F151="",0,IF(AND(E151&lt;$F$3,OR(I151="",I151&gt;=$F$3)),F151,0))</f>
        <v>0</v>
      </c>
      <c r="P151" s="22" t="n">
        <f aca="false">IF($F151="",0,IF(AND(E151&gt;=$F$3,E151&lt;=$H$3),F151,0))</f>
        <v>0</v>
      </c>
      <c r="Q151" s="22" t="n">
        <f aca="false">IF($F151="",0,IF(AND(I151&lt;&gt;"",I151&gt;=$F$3,I151&lt;=$H$3),F151,0))</f>
        <v>0</v>
      </c>
      <c r="R151" s="22" t="n">
        <f aca="false">O151+P151-Q151</f>
        <v>0</v>
      </c>
      <c r="S151" s="22" t="n">
        <f aca="false">IF(O151&gt;0,N(H151),0)</f>
        <v>0</v>
      </c>
      <c r="T151" s="22" t="n">
        <f aca="false">IF(OR($F151="",E151=""),0,MAX(0,MIN(IF(I151="",$H$3,I151-1),$H$3)-MAX(E151,$F$3)+1))</f>
        <v>0</v>
      </c>
      <c r="U151" s="22" t="n">
        <f aca="false">IF(OR($F151="",N(K151)=0),0,ROUND(IF(G151="WDV",MIN(MAX(0,F151-S151-M151),(F151-S151)*N151*T151/$J$3),MIN(MAX(0,F151-M151-S151),(F151-M151)/K151*T151/$J$3)),0))</f>
        <v>0</v>
      </c>
      <c r="V151" s="22" t="n">
        <f aca="false">IF($F151="",0,IF(AND(I151&lt;&gt;"",I151&gt;=$F$3,I151&lt;=$H$3),S151+U151,0))</f>
        <v>0</v>
      </c>
      <c r="W151" s="22" t="n">
        <f aca="false">S151+U151-V151</f>
        <v>0</v>
      </c>
      <c r="X151" s="22" t="n">
        <f aca="false">R151-W151</f>
        <v>0</v>
      </c>
      <c r="Y151" s="22" t="n">
        <f aca="false">IF($F151="",0,IF(AND(I151&lt;&gt;"",I151&gt;=$F$3,I151&lt;=$H$3),N(J151)-(F151-S151-U151),0))</f>
        <v>0</v>
      </c>
      <c r="Z151" s="25" t="str">
        <f aca="false">IF($F151="","",IFERROR(INDEX('Useful Lives'!$D$5:$D$24,MATCH(C151,'Useful Lives'!$A$5:$A$24,0)),"⚠ Class not found"))</f>
        <v/>
      </c>
    </row>
    <row r="152" customFormat="false" ht="15" hidden="false" customHeight="true" outlineLevel="0" collapsed="false">
      <c r="A152" s="20"/>
      <c r="B152" s="20"/>
      <c r="C152" s="20"/>
      <c r="D152" s="20"/>
      <c r="E152" s="26"/>
      <c r="F152" s="27"/>
      <c r="G152" s="20"/>
      <c r="H152" s="27"/>
      <c r="I152" s="26"/>
      <c r="J152" s="27"/>
      <c r="K152" s="22" t="str">
        <f aca="false">IF($F152="","",IFERROR(INDEX('Useful Lives'!$B$5:$B$24,MATCH(C152,'Useful Lives'!$A$5:$A$24,0)),0))</f>
        <v/>
      </c>
      <c r="L152" s="24" t="str">
        <f aca="false">IF($F152="","",IFERROR(INDEX('Useful Lives'!$C$5:$C$24,MATCH(C152,'Useful Lives'!$A$5:$A$24,0)),0))</f>
        <v/>
      </c>
      <c r="M152" s="22" t="str">
        <f aca="false">IF($F152="","",F152*L152)</f>
        <v/>
      </c>
      <c r="N152" s="24" t="str">
        <f aca="false">IF($F152="","",IF(K152=0,0,IF(G152="WDV",1-MAX(L152,0.0001)^(1/K152),(1-L152)/K152)))</f>
        <v/>
      </c>
      <c r="O152" s="22" t="n">
        <f aca="false">IF($F152="",0,IF(AND(E152&lt;$F$3,OR(I152="",I152&gt;=$F$3)),F152,0))</f>
        <v>0</v>
      </c>
      <c r="P152" s="22" t="n">
        <f aca="false">IF($F152="",0,IF(AND(E152&gt;=$F$3,E152&lt;=$H$3),F152,0))</f>
        <v>0</v>
      </c>
      <c r="Q152" s="22" t="n">
        <f aca="false">IF($F152="",0,IF(AND(I152&lt;&gt;"",I152&gt;=$F$3,I152&lt;=$H$3),F152,0))</f>
        <v>0</v>
      </c>
      <c r="R152" s="22" t="n">
        <f aca="false">O152+P152-Q152</f>
        <v>0</v>
      </c>
      <c r="S152" s="22" t="n">
        <f aca="false">IF(O152&gt;0,N(H152),0)</f>
        <v>0</v>
      </c>
      <c r="T152" s="22" t="n">
        <f aca="false">IF(OR($F152="",E152=""),0,MAX(0,MIN(IF(I152="",$H$3,I152-1),$H$3)-MAX(E152,$F$3)+1))</f>
        <v>0</v>
      </c>
      <c r="U152" s="22" t="n">
        <f aca="false">IF(OR($F152="",N(K152)=0),0,ROUND(IF(G152="WDV",MIN(MAX(0,F152-S152-M152),(F152-S152)*N152*T152/$J$3),MIN(MAX(0,F152-M152-S152),(F152-M152)/K152*T152/$J$3)),0))</f>
        <v>0</v>
      </c>
      <c r="V152" s="22" t="n">
        <f aca="false">IF($F152="",0,IF(AND(I152&lt;&gt;"",I152&gt;=$F$3,I152&lt;=$H$3),S152+U152,0))</f>
        <v>0</v>
      </c>
      <c r="W152" s="22" t="n">
        <f aca="false">S152+U152-V152</f>
        <v>0</v>
      </c>
      <c r="X152" s="22" t="n">
        <f aca="false">R152-W152</f>
        <v>0</v>
      </c>
      <c r="Y152" s="22" t="n">
        <f aca="false">IF($F152="",0,IF(AND(I152&lt;&gt;"",I152&gt;=$F$3,I152&lt;=$H$3),N(J152)-(F152-S152-U152),0))</f>
        <v>0</v>
      </c>
      <c r="Z152" s="25" t="str">
        <f aca="false">IF($F152="","",IFERROR(INDEX('Useful Lives'!$D$5:$D$24,MATCH(C152,'Useful Lives'!$A$5:$A$24,0)),"⚠ Class not found"))</f>
        <v/>
      </c>
    </row>
    <row r="153" customFormat="false" ht="15" hidden="false" customHeight="true" outlineLevel="0" collapsed="false">
      <c r="A153" s="20"/>
      <c r="B153" s="20"/>
      <c r="C153" s="20"/>
      <c r="D153" s="20"/>
      <c r="E153" s="26"/>
      <c r="F153" s="27"/>
      <c r="G153" s="20"/>
      <c r="H153" s="27"/>
      <c r="I153" s="26"/>
      <c r="J153" s="27"/>
      <c r="K153" s="22" t="str">
        <f aca="false">IF($F153="","",IFERROR(INDEX('Useful Lives'!$B$5:$B$24,MATCH(C153,'Useful Lives'!$A$5:$A$24,0)),0))</f>
        <v/>
      </c>
      <c r="L153" s="24" t="str">
        <f aca="false">IF($F153="","",IFERROR(INDEX('Useful Lives'!$C$5:$C$24,MATCH(C153,'Useful Lives'!$A$5:$A$24,0)),0))</f>
        <v/>
      </c>
      <c r="M153" s="22" t="str">
        <f aca="false">IF($F153="","",F153*L153)</f>
        <v/>
      </c>
      <c r="N153" s="24" t="str">
        <f aca="false">IF($F153="","",IF(K153=0,0,IF(G153="WDV",1-MAX(L153,0.0001)^(1/K153),(1-L153)/K153)))</f>
        <v/>
      </c>
      <c r="O153" s="22" t="n">
        <f aca="false">IF($F153="",0,IF(AND(E153&lt;$F$3,OR(I153="",I153&gt;=$F$3)),F153,0))</f>
        <v>0</v>
      </c>
      <c r="P153" s="22" t="n">
        <f aca="false">IF($F153="",0,IF(AND(E153&gt;=$F$3,E153&lt;=$H$3),F153,0))</f>
        <v>0</v>
      </c>
      <c r="Q153" s="22" t="n">
        <f aca="false">IF($F153="",0,IF(AND(I153&lt;&gt;"",I153&gt;=$F$3,I153&lt;=$H$3),F153,0))</f>
        <v>0</v>
      </c>
      <c r="R153" s="22" t="n">
        <f aca="false">O153+P153-Q153</f>
        <v>0</v>
      </c>
      <c r="S153" s="22" t="n">
        <f aca="false">IF(O153&gt;0,N(H153),0)</f>
        <v>0</v>
      </c>
      <c r="T153" s="22" t="n">
        <f aca="false">IF(OR($F153="",E153=""),0,MAX(0,MIN(IF(I153="",$H$3,I153-1),$H$3)-MAX(E153,$F$3)+1))</f>
        <v>0</v>
      </c>
      <c r="U153" s="22" t="n">
        <f aca="false">IF(OR($F153="",N(K153)=0),0,ROUND(IF(G153="WDV",MIN(MAX(0,F153-S153-M153),(F153-S153)*N153*T153/$J$3),MIN(MAX(0,F153-M153-S153),(F153-M153)/K153*T153/$J$3)),0))</f>
        <v>0</v>
      </c>
      <c r="V153" s="22" t="n">
        <f aca="false">IF($F153="",0,IF(AND(I153&lt;&gt;"",I153&gt;=$F$3,I153&lt;=$H$3),S153+U153,0))</f>
        <v>0</v>
      </c>
      <c r="W153" s="22" t="n">
        <f aca="false">S153+U153-V153</f>
        <v>0</v>
      </c>
      <c r="X153" s="22" t="n">
        <f aca="false">R153-W153</f>
        <v>0</v>
      </c>
      <c r="Y153" s="22" t="n">
        <f aca="false">IF($F153="",0,IF(AND(I153&lt;&gt;"",I153&gt;=$F$3,I153&lt;=$H$3),N(J153)-(F153-S153-U153),0))</f>
        <v>0</v>
      </c>
      <c r="Z153" s="25" t="str">
        <f aca="false">IF($F153="","",IFERROR(INDEX('Useful Lives'!$D$5:$D$24,MATCH(C153,'Useful Lives'!$A$5:$A$24,0)),"⚠ Class not found"))</f>
        <v/>
      </c>
    </row>
    <row r="154" customFormat="false" ht="15" hidden="false" customHeight="true" outlineLevel="0" collapsed="false">
      <c r="A154" s="20"/>
      <c r="B154" s="20"/>
      <c r="C154" s="20"/>
      <c r="D154" s="20"/>
      <c r="E154" s="26"/>
      <c r="F154" s="27"/>
      <c r="G154" s="20"/>
      <c r="H154" s="27"/>
      <c r="I154" s="26"/>
      <c r="J154" s="27"/>
      <c r="K154" s="22" t="str">
        <f aca="false">IF($F154="","",IFERROR(INDEX('Useful Lives'!$B$5:$B$24,MATCH(C154,'Useful Lives'!$A$5:$A$24,0)),0))</f>
        <v/>
      </c>
      <c r="L154" s="24" t="str">
        <f aca="false">IF($F154="","",IFERROR(INDEX('Useful Lives'!$C$5:$C$24,MATCH(C154,'Useful Lives'!$A$5:$A$24,0)),0))</f>
        <v/>
      </c>
      <c r="M154" s="22" t="str">
        <f aca="false">IF($F154="","",F154*L154)</f>
        <v/>
      </c>
      <c r="N154" s="24" t="str">
        <f aca="false">IF($F154="","",IF(K154=0,0,IF(G154="WDV",1-MAX(L154,0.0001)^(1/K154),(1-L154)/K154)))</f>
        <v/>
      </c>
      <c r="O154" s="22" t="n">
        <f aca="false">IF($F154="",0,IF(AND(E154&lt;$F$3,OR(I154="",I154&gt;=$F$3)),F154,0))</f>
        <v>0</v>
      </c>
      <c r="P154" s="22" t="n">
        <f aca="false">IF($F154="",0,IF(AND(E154&gt;=$F$3,E154&lt;=$H$3),F154,0))</f>
        <v>0</v>
      </c>
      <c r="Q154" s="22" t="n">
        <f aca="false">IF($F154="",0,IF(AND(I154&lt;&gt;"",I154&gt;=$F$3,I154&lt;=$H$3),F154,0))</f>
        <v>0</v>
      </c>
      <c r="R154" s="22" t="n">
        <f aca="false">O154+P154-Q154</f>
        <v>0</v>
      </c>
      <c r="S154" s="22" t="n">
        <f aca="false">IF(O154&gt;0,N(H154),0)</f>
        <v>0</v>
      </c>
      <c r="T154" s="22" t="n">
        <f aca="false">IF(OR($F154="",E154=""),0,MAX(0,MIN(IF(I154="",$H$3,I154-1),$H$3)-MAX(E154,$F$3)+1))</f>
        <v>0</v>
      </c>
      <c r="U154" s="22" t="n">
        <f aca="false">IF(OR($F154="",N(K154)=0),0,ROUND(IF(G154="WDV",MIN(MAX(0,F154-S154-M154),(F154-S154)*N154*T154/$J$3),MIN(MAX(0,F154-M154-S154),(F154-M154)/K154*T154/$J$3)),0))</f>
        <v>0</v>
      </c>
      <c r="V154" s="22" t="n">
        <f aca="false">IF($F154="",0,IF(AND(I154&lt;&gt;"",I154&gt;=$F$3,I154&lt;=$H$3),S154+U154,0))</f>
        <v>0</v>
      </c>
      <c r="W154" s="22" t="n">
        <f aca="false">S154+U154-V154</f>
        <v>0</v>
      </c>
      <c r="X154" s="22" t="n">
        <f aca="false">R154-W154</f>
        <v>0</v>
      </c>
      <c r="Y154" s="22" t="n">
        <f aca="false">IF($F154="",0,IF(AND(I154&lt;&gt;"",I154&gt;=$F$3,I154&lt;=$H$3),N(J154)-(F154-S154-U154),0))</f>
        <v>0</v>
      </c>
      <c r="Z154" s="25" t="str">
        <f aca="false">IF($F154="","",IFERROR(INDEX('Useful Lives'!$D$5:$D$24,MATCH(C154,'Useful Lives'!$A$5:$A$24,0)),"⚠ Class not found"))</f>
        <v/>
      </c>
    </row>
    <row r="155" customFormat="false" ht="15" hidden="false" customHeight="true" outlineLevel="0" collapsed="false">
      <c r="A155" s="20"/>
      <c r="B155" s="20"/>
      <c r="C155" s="20"/>
      <c r="D155" s="20"/>
      <c r="E155" s="26"/>
      <c r="F155" s="27"/>
      <c r="G155" s="20"/>
      <c r="H155" s="27"/>
      <c r="I155" s="26"/>
      <c r="J155" s="27"/>
      <c r="K155" s="22" t="str">
        <f aca="false">IF($F155="","",IFERROR(INDEX('Useful Lives'!$B$5:$B$24,MATCH(C155,'Useful Lives'!$A$5:$A$24,0)),0))</f>
        <v/>
      </c>
      <c r="L155" s="24" t="str">
        <f aca="false">IF($F155="","",IFERROR(INDEX('Useful Lives'!$C$5:$C$24,MATCH(C155,'Useful Lives'!$A$5:$A$24,0)),0))</f>
        <v/>
      </c>
      <c r="M155" s="22" t="str">
        <f aca="false">IF($F155="","",F155*L155)</f>
        <v/>
      </c>
      <c r="N155" s="24" t="str">
        <f aca="false">IF($F155="","",IF(K155=0,0,IF(G155="WDV",1-MAX(L155,0.0001)^(1/K155),(1-L155)/K155)))</f>
        <v/>
      </c>
      <c r="O155" s="22" t="n">
        <f aca="false">IF($F155="",0,IF(AND(E155&lt;$F$3,OR(I155="",I155&gt;=$F$3)),F155,0))</f>
        <v>0</v>
      </c>
      <c r="P155" s="22" t="n">
        <f aca="false">IF($F155="",0,IF(AND(E155&gt;=$F$3,E155&lt;=$H$3),F155,0))</f>
        <v>0</v>
      </c>
      <c r="Q155" s="22" t="n">
        <f aca="false">IF($F155="",0,IF(AND(I155&lt;&gt;"",I155&gt;=$F$3,I155&lt;=$H$3),F155,0))</f>
        <v>0</v>
      </c>
      <c r="R155" s="22" t="n">
        <f aca="false">O155+P155-Q155</f>
        <v>0</v>
      </c>
      <c r="S155" s="22" t="n">
        <f aca="false">IF(O155&gt;0,N(H155),0)</f>
        <v>0</v>
      </c>
      <c r="T155" s="22" t="n">
        <f aca="false">IF(OR($F155="",E155=""),0,MAX(0,MIN(IF(I155="",$H$3,I155-1),$H$3)-MAX(E155,$F$3)+1))</f>
        <v>0</v>
      </c>
      <c r="U155" s="22" t="n">
        <f aca="false">IF(OR($F155="",N(K155)=0),0,ROUND(IF(G155="WDV",MIN(MAX(0,F155-S155-M155),(F155-S155)*N155*T155/$J$3),MIN(MAX(0,F155-M155-S155),(F155-M155)/K155*T155/$J$3)),0))</f>
        <v>0</v>
      </c>
      <c r="V155" s="22" t="n">
        <f aca="false">IF($F155="",0,IF(AND(I155&lt;&gt;"",I155&gt;=$F$3,I155&lt;=$H$3),S155+U155,0))</f>
        <v>0</v>
      </c>
      <c r="W155" s="22" t="n">
        <f aca="false">S155+U155-V155</f>
        <v>0</v>
      </c>
      <c r="X155" s="22" t="n">
        <f aca="false">R155-W155</f>
        <v>0</v>
      </c>
      <c r="Y155" s="22" t="n">
        <f aca="false">IF($F155="",0,IF(AND(I155&lt;&gt;"",I155&gt;=$F$3,I155&lt;=$H$3),N(J155)-(F155-S155-U155),0))</f>
        <v>0</v>
      </c>
      <c r="Z155" s="25" t="str">
        <f aca="false">IF($F155="","",IFERROR(INDEX('Useful Lives'!$D$5:$D$24,MATCH(C155,'Useful Lives'!$A$5:$A$24,0)),"⚠ Class not found"))</f>
        <v/>
      </c>
    </row>
    <row r="156" customFormat="false" ht="15" hidden="false" customHeight="true" outlineLevel="0" collapsed="false">
      <c r="A156" s="20"/>
      <c r="B156" s="20"/>
      <c r="C156" s="20"/>
      <c r="D156" s="20"/>
      <c r="E156" s="26"/>
      <c r="F156" s="27"/>
      <c r="G156" s="20"/>
      <c r="H156" s="27"/>
      <c r="I156" s="26"/>
      <c r="J156" s="27"/>
      <c r="K156" s="22" t="str">
        <f aca="false">IF($F156="","",IFERROR(INDEX('Useful Lives'!$B$5:$B$24,MATCH(C156,'Useful Lives'!$A$5:$A$24,0)),0))</f>
        <v/>
      </c>
      <c r="L156" s="24" t="str">
        <f aca="false">IF($F156="","",IFERROR(INDEX('Useful Lives'!$C$5:$C$24,MATCH(C156,'Useful Lives'!$A$5:$A$24,0)),0))</f>
        <v/>
      </c>
      <c r="M156" s="22" t="str">
        <f aca="false">IF($F156="","",F156*L156)</f>
        <v/>
      </c>
      <c r="N156" s="24" t="str">
        <f aca="false">IF($F156="","",IF(K156=0,0,IF(G156="WDV",1-MAX(L156,0.0001)^(1/K156),(1-L156)/K156)))</f>
        <v/>
      </c>
      <c r="O156" s="22" t="n">
        <f aca="false">IF($F156="",0,IF(AND(E156&lt;$F$3,OR(I156="",I156&gt;=$F$3)),F156,0))</f>
        <v>0</v>
      </c>
      <c r="P156" s="22" t="n">
        <f aca="false">IF($F156="",0,IF(AND(E156&gt;=$F$3,E156&lt;=$H$3),F156,0))</f>
        <v>0</v>
      </c>
      <c r="Q156" s="22" t="n">
        <f aca="false">IF($F156="",0,IF(AND(I156&lt;&gt;"",I156&gt;=$F$3,I156&lt;=$H$3),F156,0))</f>
        <v>0</v>
      </c>
      <c r="R156" s="22" t="n">
        <f aca="false">O156+P156-Q156</f>
        <v>0</v>
      </c>
      <c r="S156" s="22" t="n">
        <f aca="false">IF(O156&gt;0,N(H156),0)</f>
        <v>0</v>
      </c>
      <c r="T156" s="22" t="n">
        <f aca="false">IF(OR($F156="",E156=""),0,MAX(0,MIN(IF(I156="",$H$3,I156-1),$H$3)-MAX(E156,$F$3)+1))</f>
        <v>0</v>
      </c>
      <c r="U156" s="22" t="n">
        <f aca="false">IF(OR($F156="",N(K156)=0),0,ROUND(IF(G156="WDV",MIN(MAX(0,F156-S156-M156),(F156-S156)*N156*T156/$J$3),MIN(MAX(0,F156-M156-S156),(F156-M156)/K156*T156/$J$3)),0))</f>
        <v>0</v>
      </c>
      <c r="V156" s="22" t="n">
        <f aca="false">IF($F156="",0,IF(AND(I156&lt;&gt;"",I156&gt;=$F$3,I156&lt;=$H$3),S156+U156,0))</f>
        <v>0</v>
      </c>
      <c r="W156" s="22" t="n">
        <f aca="false">S156+U156-V156</f>
        <v>0</v>
      </c>
      <c r="X156" s="22" t="n">
        <f aca="false">R156-W156</f>
        <v>0</v>
      </c>
      <c r="Y156" s="22" t="n">
        <f aca="false">IF($F156="",0,IF(AND(I156&lt;&gt;"",I156&gt;=$F$3,I156&lt;=$H$3),N(J156)-(F156-S156-U156),0))</f>
        <v>0</v>
      </c>
      <c r="Z156" s="25" t="str">
        <f aca="false">IF($F156="","",IFERROR(INDEX('Useful Lives'!$D$5:$D$24,MATCH(C156,'Useful Lives'!$A$5:$A$24,0)),"⚠ Class not found"))</f>
        <v/>
      </c>
    </row>
    <row r="157" customFormat="false" ht="15" hidden="false" customHeight="true" outlineLevel="0" collapsed="false">
      <c r="A157" s="20"/>
      <c r="B157" s="20"/>
      <c r="C157" s="20"/>
      <c r="D157" s="20"/>
      <c r="E157" s="26"/>
      <c r="F157" s="27"/>
      <c r="G157" s="20"/>
      <c r="H157" s="27"/>
      <c r="I157" s="26"/>
      <c r="J157" s="27"/>
      <c r="K157" s="22" t="str">
        <f aca="false">IF($F157="","",IFERROR(INDEX('Useful Lives'!$B$5:$B$24,MATCH(C157,'Useful Lives'!$A$5:$A$24,0)),0))</f>
        <v/>
      </c>
      <c r="L157" s="24" t="str">
        <f aca="false">IF($F157="","",IFERROR(INDEX('Useful Lives'!$C$5:$C$24,MATCH(C157,'Useful Lives'!$A$5:$A$24,0)),0))</f>
        <v/>
      </c>
      <c r="M157" s="22" t="str">
        <f aca="false">IF($F157="","",F157*L157)</f>
        <v/>
      </c>
      <c r="N157" s="24" t="str">
        <f aca="false">IF($F157="","",IF(K157=0,0,IF(G157="WDV",1-MAX(L157,0.0001)^(1/K157),(1-L157)/K157)))</f>
        <v/>
      </c>
      <c r="O157" s="22" t="n">
        <f aca="false">IF($F157="",0,IF(AND(E157&lt;$F$3,OR(I157="",I157&gt;=$F$3)),F157,0))</f>
        <v>0</v>
      </c>
      <c r="P157" s="22" t="n">
        <f aca="false">IF($F157="",0,IF(AND(E157&gt;=$F$3,E157&lt;=$H$3),F157,0))</f>
        <v>0</v>
      </c>
      <c r="Q157" s="22" t="n">
        <f aca="false">IF($F157="",0,IF(AND(I157&lt;&gt;"",I157&gt;=$F$3,I157&lt;=$H$3),F157,0))</f>
        <v>0</v>
      </c>
      <c r="R157" s="22" t="n">
        <f aca="false">O157+P157-Q157</f>
        <v>0</v>
      </c>
      <c r="S157" s="22" t="n">
        <f aca="false">IF(O157&gt;0,N(H157),0)</f>
        <v>0</v>
      </c>
      <c r="T157" s="22" t="n">
        <f aca="false">IF(OR($F157="",E157=""),0,MAX(0,MIN(IF(I157="",$H$3,I157-1),$H$3)-MAX(E157,$F$3)+1))</f>
        <v>0</v>
      </c>
      <c r="U157" s="22" t="n">
        <f aca="false">IF(OR($F157="",N(K157)=0),0,ROUND(IF(G157="WDV",MIN(MAX(0,F157-S157-M157),(F157-S157)*N157*T157/$J$3),MIN(MAX(0,F157-M157-S157),(F157-M157)/K157*T157/$J$3)),0))</f>
        <v>0</v>
      </c>
      <c r="V157" s="22" t="n">
        <f aca="false">IF($F157="",0,IF(AND(I157&lt;&gt;"",I157&gt;=$F$3,I157&lt;=$H$3),S157+U157,0))</f>
        <v>0</v>
      </c>
      <c r="W157" s="22" t="n">
        <f aca="false">S157+U157-V157</f>
        <v>0</v>
      </c>
      <c r="X157" s="22" t="n">
        <f aca="false">R157-W157</f>
        <v>0</v>
      </c>
      <c r="Y157" s="22" t="n">
        <f aca="false">IF($F157="",0,IF(AND(I157&lt;&gt;"",I157&gt;=$F$3,I157&lt;=$H$3),N(J157)-(F157-S157-U157),0))</f>
        <v>0</v>
      </c>
      <c r="Z157" s="25" t="str">
        <f aca="false">IF($F157="","",IFERROR(INDEX('Useful Lives'!$D$5:$D$24,MATCH(C157,'Useful Lives'!$A$5:$A$24,0)),"⚠ Class not found"))</f>
        <v/>
      </c>
    </row>
    <row r="158" customFormat="false" ht="15" hidden="false" customHeight="true" outlineLevel="0" collapsed="false">
      <c r="A158" s="20"/>
      <c r="B158" s="20"/>
      <c r="C158" s="20"/>
      <c r="D158" s="20"/>
      <c r="E158" s="26"/>
      <c r="F158" s="27"/>
      <c r="G158" s="20"/>
      <c r="H158" s="27"/>
      <c r="I158" s="26"/>
      <c r="J158" s="27"/>
      <c r="K158" s="22" t="str">
        <f aca="false">IF($F158="","",IFERROR(INDEX('Useful Lives'!$B$5:$B$24,MATCH(C158,'Useful Lives'!$A$5:$A$24,0)),0))</f>
        <v/>
      </c>
      <c r="L158" s="24" t="str">
        <f aca="false">IF($F158="","",IFERROR(INDEX('Useful Lives'!$C$5:$C$24,MATCH(C158,'Useful Lives'!$A$5:$A$24,0)),0))</f>
        <v/>
      </c>
      <c r="M158" s="22" t="str">
        <f aca="false">IF($F158="","",F158*L158)</f>
        <v/>
      </c>
      <c r="N158" s="24" t="str">
        <f aca="false">IF($F158="","",IF(K158=0,0,IF(G158="WDV",1-MAX(L158,0.0001)^(1/K158),(1-L158)/K158)))</f>
        <v/>
      </c>
      <c r="O158" s="22" t="n">
        <f aca="false">IF($F158="",0,IF(AND(E158&lt;$F$3,OR(I158="",I158&gt;=$F$3)),F158,0))</f>
        <v>0</v>
      </c>
      <c r="P158" s="22" t="n">
        <f aca="false">IF($F158="",0,IF(AND(E158&gt;=$F$3,E158&lt;=$H$3),F158,0))</f>
        <v>0</v>
      </c>
      <c r="Q158" s="22" t="n">
        <f aca="false">IF($F158="",0,IF(AND(I158&lt;&gt;"",I158&gt;=$F$3,I158&lt;=$H$3),F158,0))</f>
        <v>0</v>
      </c>
      <c r="R158" s="22" t="n">
        <f aca="false">O158+P158-Q158</f>
        <v>0</v>
      </c>
      <c r="S158" s="22" t="n">
        <f aca="false">IF(O158&gt;0,N(H158),0)</f>
        <v>0</v>
      </c>
      <c r="T158" s="22" t="n">
        <f aca="false">IF(OR($F158="",E158=""),0,MAX(0,MIN(IF(I158="",$H$3,I158-1),$H$3)-MAX(E158,$F$3)+1))</f>
        <v>0</v>
      </c>
      <c r="U158" s="22" t="n">
        <f aca="false">IF(OR($F158="",N(K158)=0),0,ROUND(IF(G158="WDV",MIN(MAX(0,F158-S158-M158),(F158-S158)*N158*T158/$J$3),MIN(MAX(0,F158-M158-S158),(F158-M158)/K158*T158/$J$3)),0))</f>
        <v>0</v>
      </c>
      <c r="V158" s="22" t="n">
        <f aca="false">IF($F158="",0,IF(AND(I158&lt;&gt;"",I158&gt;=$F$3,I158&lt;=$H$3),S158+U158,0))</f>
        <v>0</v>
      </c>
      <c r="W158" s="22" t="n">
        <f aca="false">S158+U158-V158</f>
        <v>0</v>
      </c>
      <c r="X158" s="22" t="n">
        <f aca="false">R158-W158</f>
        <v>0</v>
      </c>
      <c r="Y158" s="22" t="n">
        <f aca="false">IF($F158="",0,IF(AND(I158&lt;&gt;"",I158&gt;=$F$3,I158&lt;=$H$3),N(J158)-(F158-S158-U158),0))</f>
        <v>0</v>
      </c>
      <c r="Z158" s="25" t="str">
        <f aca="false">IF($F158="","",IFERROR(INDEX('Useful Lives'!$D$5:$D$24,MATCH(C158,'Useful Lives'!$A$5:$A$24,0)),"⚠ Class not found"))</f>
        <v/>
      </c>
    </row>
    <row r="159" customFormat="false" ht="15" hidden="false" customHeight="true" outlineLevel="0" collapsed="false">
      <c r="A159" s="20"/>
      <c r="B159" s="20"/>
      <c r="C159" s="20"/>
      <c r="D159" s="20"/>
      <c r="E159" s="26"/>
      <c r="F159" s="27"/>
      <c r="G159" s="20"/>
      <c r="H159" s="27"/>
      <c r="I159" s="26"/>
      <c r="J159" s="27"/>
      <c r="K159" s="22" t="str">
        <f aca="false">IF($F159="","",IFERROR(INDEX('Useful Lives'!$B$5:$B$24,MATCH(C159,'Useful Lives'!$A$5:$A$24,0)),0))</f>
        <v/>
      </c>
      <c r="L159" s="24" t="str">
        <f aca="false">IF($F159="","",IFERROR(INDEX('Useful Lives'!$C$5:$C$24,MATCH(C159,'Useful Lives'!$A$5:$A$24,0)),0))</f>
        <v/>
      </c>
      <c r="M159" s="22" t="str">
        <f aca="false">IF($F159="","",F159*L159)</f>
        <v/>
      </c>
      <c r="N159" s="24" t="str">
        <f aca="false">IF($F159="","",IF(K159=0,0,IF(G159="WDV",1-MAX(L159,0.0001)^(1/K159),(1-L159)/K159)))</f>
        <v/>
      </c>
      <c r="O159" s="22" t="n">
        <f aca="false">IF($F159="",0,IF(AND(E159&lt;$F$3,OR(I159="",I159&gt;=$F$3)),F159,0))</f>
        <v>0</v>
      </c>
      <c r="P159" s="22" t="n">
        <f aca="false">IF($F159="",0,IF(AND(E159&gt;=$F$3,E159&lt;=$H$3),F159,0))</f>
        <v>0</v>
      </c>
      <c r="Q159" s="22" t="n">
        <f aca="false">IF($F159="",0,IF(AND(I159&lt;&gt;"",I159&gt;=$F$3,I159&lt;=$H$3),F159,0))</f>
        <v>0</v>
      </c>
      <c r="R159" s="22" t="n">
        <f aca="false">O159+P159-Q159</f>
        <v>0</v>
      </c>
      <c r="S159" s="22" t="n">
        <f aca="false">IF(O159&gt;0,N(H159),0)</f>
        <v>0</v>
      </c>
      <c r="T159" s="22" t="n">
        <f aca="false">IF(OR($F159="",E159=""),0,MAX(0,MIN(IF(I159="",$H$3,I159-1),$H$3)-MAX(E159,$F$3)+1))</f>
        <v>0</v>
      </c>
      <c r="U159" s="22" t="n">
        <f aca="false">IF(OR($F159="",N(K159)=0),0,ROUND(IF(G159="WDV",MIN(MAX(0,F159-S159-M159),(F159-S159)*N159*T159/$J$3),MIN(MAX(0,F159-M159-S159),(F159-M159)/K159*T159/$J$3)),0))</f>
        <v>0</v>
      </c>
      <c r="V159" s="22" t="n">
        <f aca="false">IF($F159="",0,IF(AND(I159&lt;&gt;"",I159&gt;=$F$3,I159&lt;=$H$3),S159+U159,0))</f>
        <v>0</v>
      </c>
      <c r="W159" s="22" t="n">
        <f aca="false">S159+U159-V159</f>
        <v>0</v>
      </c>
      <c r="X159" s="22" t="n">
        <f aca="false">R159-W159</f>
        <v>0</v>
      </c>
      <c r="Y159" s="22" t="n">
        <f aca="false">IF($F159="",0,IF(AND(I159&lt;&gt;"",I159&gt;=$F$3,I159&lt;=$H$3),N(J159)-(F159-S159-U159),0))</f>
        <v>0</v>
      </c>
      <c r="Z159" s="25" t="str">
        <f aca="false">IF($F159="","",IFERROR(INDEX('Useful Lives'!$D$5:$D$24,MATCH(C159,'Useful Lives'!$A$5:$A$24,0)),"⚠ Class not found"))</f>
        <v/>
      </c>
    </row>
    <row r="160" customFormat="false" ht="15" hidden="false" customHeight="true" outlineLevel="0" collapsed="false">
      <c r="A160" s="20"/>
      <c r="B160" s="20"/>
      <c r="C160" s="20"/>
      <c r="D160" s="20"/>
      <c r="E160" s="26"/>
      <c r="F160" s="27"/>
      <c r="G160" s="20"/>
      <c r="H160" s="27"/>
      <c r="I160" s="26"/>
      <c r="J160" s="27"/>
      <c r="K160" s="22" t="str">
        <f aca="false">IF($F160="","",IFERROR(INDEX('Useful Lives'!$B$5:$B$24,MATCH(C160,'Useful Lives'!$A$5:$A$24,0)),0))</f>
        <v/>
      </c>
      <c r="L160" s="24" t="str">
        <f aca="false">IF($F160="","",IFERROR(INDEX('Useful Lives'!$C$5:$C$24,MATCH(C160,'Useful Lives'!$A$5:$A$24,0)),0))</f>
        <v/>
      </c>
      <c r="M160" s="22" t="str">
        <f aca="false">IF($F160="","",F160*L160)</f>
        <v/>
      </c>
      <c r="N160" s="24" t="str">
        <f aca="false">IF($F160="","",IF(K160=0,0,IF(G160="WDV",1-MAX(L160,0.0001)^(1/K160),(1-L160)/K160)))</f>
        <v/>
      </c>
      <c r="O160" s="22" t="n">
        <f aca="false">IF($F160="",0,IF(AND(E160&lt;$F$3,OR(I160="",I160&gt;=$F$3)),F160,0))</f>
        <v>0</v>
      </c>
      <c r="P160" s="22" t="n">
        <f aca="false">IF($F160="",0,IF(AND(E160&gt;=$F$3,E160&lt;=$H$3),F160,0))</f>
        <v>0</v>
      </c>
      <c r="Q160" s="22" t="n">
        <f aca="false">IF($F160="",0,IF(AND(I160&lt;&gt;"",I160&gt;=$F$3,I160&lt;=$H$3),F160,0))</f>
        <v>0</v>
      </c>
      <c r="R160" s="22" t="n">
        <f aca="false">O160+P160-Q160</f>
        <v>0</v>
      </c>
      <c r="S160" s="22" t="n">
        <f aca="false">IF(O160&gt;0,N(H160),0)</f>
        <v>0</v>
      </c>
      <c r="T160" s="22" t="n">
        <f aca="false">IF(OR($F160="",E160=""),0,MAX(0,MIN(IF(I160="",$H$3,I160-1),$H$3)-MAX(E160,$F$3)+1))</f>
        <v>0</v>
      </c>
      <c r="U160" s="22" t="n">
        <f aca="false">IF(OR($F160="",N(K160)=0),0,ROUND(IF(G160="WDV",MIN(MAX(0,F160-S160-M160),(F160-S160)*N160*T160/$J$3),MIN(MAX(0,F160-M160-S160),(F160-M160)/K160*T160/$J$3)),0))</f>
        <v>0</v>
      </c>
      <c r="V160" s="22" t="n">
        <f aca="false">IF($F160="",0,IF(AND(I160&lt;&gt;"",I160&gt;=$F$3,I160&lt;=$H$3),S160+U160,0))</f>
        <v>0</v>
      </c>
      <c r="W160" s="22" t="n">
        <f aca="false">S160+U160-V160</f>
        <v>0</v>
      </c>
      <c r="X160" s="22" t="n">
        <f aca="false">R160-W160</f>
        <v>0</v>
      </c>
      <c r="Y160" s="22" t="n">
        <f aca="false">IF($F160="",0,IF(AND(I160&lt;&gt;"",I160&gt;=$F$3,I160&lt;=$H$3),N(J160)-(F160-S160-U160),0))</f>
        <v>0</v>
      </c>
      <c r="Z160" s="25" t="str">
        <f aca="false">IF($F160="","",IFERROR(INDEX('Useful Lives'!$D$5:$D$24,MATCH(C160,'Useful Lives'!$A$5:$A$24,0)),"⚠ Class not found"))</f>
        <v/>
      </c>
    </row>
    <row r="161" customFormat="false" ht="15" hidden="false" customHeight="true" outlineLevel="0" collapsed="false">
      <c r="A161" s="20"/>
      <c r="B161" s="20"/>
      <c r="C161" s="20"/>
      <c r="D161" s="20"/>
      <c r="E161" s="26"/>
      <c r="F161" s="27"/>
      <c r="G161" s="20"/>
      <c r="H161" s="27"/>
      <c r="I161" s="26"/>
      <c r="J161" s="27"/>
      <c r="K161" s="22" t="str">
        <f aca="false">IF($F161="","",IFERROR(INDEX('Useful Lives'!$B$5:$B$24,MATCH(C161,'Useful Lives'!$A$5:$A$24,0)),0))</f>
        <v/>
      </c>
      <c r="L161" s="24" t="str">
        <f aca="false">IF($F161="","",IFERROR(INDEX('Useful Lives'!$C$5:$C$24,MATCH(C161,'Useful Lives'!$A$5:$A$24,0)),0))</f>
        <v/>
      </c>
      <c r="M161" s="22" t="str">
        <f aca="false">IF($F161="","",F161*L161)</f>
        <v/>
      </c>
      <c r="N161" s="24" t="str">
        <f aca="false">IF($F161="","",IF(K161=0,0,IF(G161="WDV",1-MAX(L161,0.0001)^(1/K161),(1-L161)/K161)))</f>
        <v/>
      </c>
      <c r="O161" s="22" t="n">
        <f aca="false">IF($F161="",0,IF(AND(E161&lt;$F$3,OR(I161="",I161&gt;=$F$3)),F161,0))</f>
        <v>0</v>
      </c>
      <c r="P161" s="22" t="n">
        <f aca="false">IF($F161="",0,IF(AND(E161&gt;=$F$3,E161&lt;=$H$3),F161,0))</f>
        <v>0</v>
      </c>
      <c r="Q161" s="22" t="n">
        <f aca="false">IF($F161="",0,IF(AND(I161&lt;&gt;"",I161&gt;=$F$3,I161&lt;=$H$3),F161,0))</f>
        <v>0</v>
      </c>
      <c r="R161" s="22" t="n">
        <f aca="false">O161+P161-Q161</f>
        <v>0</v>
      </c>
      <c r="S161" s="22" t="n">
        <f aca="false">IF(O161&gt;0,N(H161),0)</f>
        <v>0</v>
      </c>
      <c r="T161" s="22" t="n">
        <f aca="false">IF(OR($F161="",E161=""),0,MAX(0,MIN(IF(I161="",$H$3,I161-1),$H$3)-MAX(E161,$F$3)+1))</f>
        <v>0</v>
      </c>
      <c r="U161" s="22" t="n">
        <f aca="false">IF(OR($F161="",N(K161)=0),0,ROUND(IF(G161="WDV",MIN(MAX(0,F161-S161-M161),(F161-S161)*N161*T161/$J$3),MIN(MAX(0,F161-M161-S161),(F161-M161)/K161*T161/$J$3)),0))</f>
        <v>0</v>
      </c>
      <c r="V161" s="22" t="n">
        <f aca="false">IF($F161="",0,IF(AND(I161&lt;&gt;"",I161&gt;=$F$3,I161&lt;=$H$3),S161+U161,0))</f>
        <v>0</v>
      </c>
      <c r="W161" s="22" t="n">
        <f aca="false">S161+U161-V161</f>
        <v>0</v>
      </c>
      <c r="X161" s="22" t="n">
        <f aca="false">R161-W161</f>
        <v>0</v>
      </c>
      <c r="Y161" s="22" t="n">
        <f aca="false">IF($F161="",0,IF(AND(I161&lt;&gt;"",I161&gt;=$F$3,I161&lt;=$H$3),N(J161)-(F161-S161-U161),0))</f>
        <v>0</v>
      </c>
      <c r="Z161" s="25" t="str">
        <f aca="false">IF($F161="","",IFERROR(INDEX('Useful Lives'!$D$5:$D$24,MATCH(C161,'Useful Lives'!$A$5:$A$24,0)),"⚠ Class not found"))</f>
        <v/>
      </c>
    </row>
    <row r="162" customFormat="false" ht="15" hidden="false" customHeight="true" outlineLevel="0" collapsed="false">
      <c r="A162" s="20"/>
      <c r="B162" s="20"/>
      <c r="C162" s="20"/>
      <c r="D162" s="20"/>
      <c r="E162" s="26"/>
      <c r="F162" s="27"/>
      <c r="G162" s="20"/>
      <c r="H162" s="27"/>
      <c r="I162" s="26"/>
      <c r="J162" s="27"/>
      <c r="K162" s="22" t="str">
        <f aca="false">IF($F162="","",IFERROR(INDEX('Useful Lives'!$B$5:$B$24,MATCH(C162,'Useful Lives'!$A$5:$A$24,0)),0))</f>
        <v/>
      </c>
      <c r="L162" s="24" t="str">
        <f aca="false">IF($F162="","",IFERROR(INDEX('Useful Lives'!$C$5:$C$24,MATCH(C162,'Useful Lives'!$A$5:$A$24,0)),0))</f>
        <v/>
      </c>
      <c r="M162" s="22" t="str">
        <f aca="false">IF($F162="","",F162*L162)</f>
        <v/>
      </c>
      <c r="N162" s="24" t="str">
        <f aca="false">IF($F162="","",IF(K162=0,0,IF(G162="WDV",1-MAX(L162,0.0001)^(1/K162),(1-L162)/K162)))</f>
        <v/>
      </c>
      <c r="O162" s="22" t="n">
        <f aca="false">IF($F162="",0,IF(AND(E162&lt;$F$3,OR(I162="",I162&gt;=$F$3)),F162,0))</f>
        <v>0</v>
      </c>
      <c r="P162" s="22" t="n">
        <f aca="false">IF($F162="",0,IF(AND(E162&gt;=$F$3,E162&lt;=$H$3),F162,0))</f>
        <v>0</v>
      </c>
      <c r="Q162" s="22" t="n">
        <f aca="false">IF($F162="",0,IF(AND(I162&lt;&gt;"",I162&gt;=$F$3,I162&lt;=$H$3),F162,0))</f>
        <v>0</v>
      </c>
      <c r="R162" s="22" t="n">
        <f aca="false">O162+P162-Q162</f>
        <v>0</v>
      </c>
      <c r="S162" s="22" t="n">
        <f aca="false">IF(O162&gt;0,N(H162),0)</f>
        <v>0</v>
      </c>
      <c r="T162" s="22" t="n">
        <f aca="false">IF(OR($F162="",E162=""),0,MAX(0,MIN(IF(I162="",$H$3,I162-1),$H$3)-MAX(E162,$F$3)+1))</f>
        <v>0</v>
      </c>
      <c r="U162" s="22" t="n">
        <f aca="false">IF(OR($F162="",N(K162)=0),0,ROUND(IF(G162="WDV",MIN(MAX(0,F162-S162-M162),(F162-S162)*N162*T162/$J$3),MIN(MAX(0,F162-M162-S162),(F162-M162)/K162*T162/$J$3)),0))</f>
        <v>0</v>
      </c>
      <c r="V162" s="22" t="n">
        <f aca="false">IF($F162="",0,IF(AND(I162&lt;&gt;"",I162&gt;=$F$3,I162&lt;=$H$3),S162+U162,0))</f>
        <v>0</v>
      </c>
      <c r="W162" s="22" t="n">
        <f aca="false">S162+U162-V162</f>
        <v>0</v>
      </c>
      <c r="X162" s="22" t="n">
        <f aca="false">R162-W162</f>
        <v>0</v>
      </c>
      <c r="Y162" s="22" t="n">
        <f aca="false">IF($F162="",0,IF(AND(I162&lt;&gt;"",I162&gt;=$F$3,I162&lt;=$H$3),N(J162)-(F162-S162-U162),0))</f>
        <v>0</v>
      </c>
      <c r="Z162" s="25" t="str">
        <f aca="false">IF($F162="","",IFERROR(INDEX('Useful Lives'!$D$5:$D$24,MATCH(C162,'Useful Lives'!$A$5:$A$24,0)),"⚠ Class not found"))</f>
        <v/>
      </c>
    </row>
    <row r="163" customFormat="false" ht="15" hidden="false" customHeight="true" outlineLevel="0" collapsed="false">
      <c r="A163" s="20"/>
      <c r="B163" s="20"/>
      <c r="C163" s="20"/>
      <c r="D163" s="20"/>
      <c r="E163" s="26"/>
      <c r="F163" s="27"/>
      <c r="G163" s="20"/>
      <c r="H163" s="27"/>
      <c r="I163" s="26"/>
      <c r="J163" s="27"/>
      <c r="K163" s="22" t="str">
        <f aca="false">IF($F163="","",IFERROR(INDEX('Useful Lives'!$B$5:$B$24,MATCH(C163,'Useful Lives'!$A$5:$A$24,0)),0))</f>
        <v/>
      </c>
      <c r="L163" s="24" t="str">
        <f aca="false">IF($F163="","",IFERROR(INDEX('Useful Lives'!$C$5:$C$24,MATCH(C163,'Useful Lives'!$A$5:$A$24,0)),0))</f>
        <v/>
      </c>
      <c r="M163" s="22" t="str">
        <f aca="false">IF($F163="","",F163*L163)</f>
        <v/>
      </c>
      <c r="N163" s="24" t="str">
        <f aca="false">IF($F163="","",IF(K163=0,0,IF(G163="WDV",1-MAX(L163,0.0001)^(1/K163),(1-L163)/K163)))</f>
        <v/>
      </c>
      <c r="O163" s="22" t="n">
        <f aca="false">IF($F163="",0,IF(AND(E163&lt;$F$3,OR(I163="",I163&gt;=$F$3)),F163,0))</f>
        <v>0</v>
      </c>
      <c r="P163" s="22" t="n">
        <f aca="false">IF($F163="",0,IF(AND(E163&gt;=$F$3,E163&lt;=$H$3),F163,0))</f>
        <v>0</v>
      </c>
      <c r="Q163" s="22" t="n">
        <f aca="false">IF($F163="",0,IF(AND(I163&lt;&gt;"",I163&gt;=$F$3,I163&lt;=$H$3),F163,0))</f>
        <v>0</v>
      </c>
      <c r="R163" s="22" t="n">
        <f aca="false">O163+P163-Q163</f>
        <v>0</v>
      </c>
      <c r="S163" s="22" t="n">
        <f aca="false">IF(O163&gt;0,N(H163),0)</f>
        <v>0</v>
      </c>
      <c r="T163" s="22" t="n">
        <f aca="false">IF(OR($F163="",E163=""),0,MAX(0,MIN(IF(I163="",$H$3,I163-1),$H$3)-MAX(E163,$F$3)+1))</f>
        <v>0</v>
      </c>
      <c r="U163" s="22" t="n">
        <f aca="false">IF(OR($F163="",N(K163)=0),0,ROUND(IF(G163="WDV",MIN(MAX(0,F163-S163-M163),(F163-S163)*N163*T163/$J$3),MIN(MAX(0,F163-M163-S163),(F163-M163)/K163*T163/$J$3)),0))</f>
        <v>0</v>
      </c>
      <c r="V163" s="22" t="n">
        <f aca="false">IF($F163="",0,IF(AND(I163&lt;&gt;"",I163&gt;=$F$3,I163&lt;=$H$3),S163+U163,0))</f>
        <v>0</v>
      </c>
      <c r="W163" s="22" t="n">
        <f aca="false">S163+U163-V163</f>
        <v>0</v>
      </c>
      <c r="X163" s="22" t="n">
        <f aca="false">R163-W163</f>
        <v>0</v>
      </c>
      <c r="Y163" s="22" t="n">
        <f aca="false">IF($F163="",0,IF(AND(I163&lt;&gt;"",I163&gt;=$F$3,I163&lt;=$H$3),N(J163)-(F163-S163-U163),0))</f>
        <v>0</v>
      </c>
      <c r="Z163" s="25" t="str">
        <f aca="false">IF($F163="","",IFERROR(INDEX('Useful Lives'!$D$5:$D$24,MATCH(C163,'Useful Lives'!$A$5:$A$24,0)),"⚠ Class not found"))</f>
        <v/>
      </c>
    </row>
    <row r="164" customFormat="false" ht="15" hidden="false" customHeight="true" outlineLevel="0" collapsed="false">
      <c r="A164" s="20"/>
      <c r="B164" s="20"/>
      <c r="C164" s="20"/>
      <c r="D164" s="20"/>
      <c r="E164" s="26"/>
      <c r="F164" s="27"/>
      <c r="G164" s="20"/>
      <c r="H164" s="27"/>
      <c r="I164" s="26"/>
      <c r="J164" s="27"/>
      <c r="K164" s="22" t="str">
        <f aca="false">IF($F164="","",IFERROR(INDEX('Useful Lives'!$B$5:$B$24,MATCH(C164,'Useful Lives'!$A$5:$A$24,0)),0))</f>
        <v/>
      </c>
      <c r="L164" s="24" t="str">
        <f aca="false">IF($F164="","",IFERROR(INDEX('Useful Lives'!$C$5:$C$24,MATCH(C164,'Useful Lives'!$A$5:$A$24,0)),0))</f>
        <v/>
      </c>
      <c r="M164" s="22" t="str">
        <f aca="false">IF($F164="","",F164*L164)</f>
        <v/>
      </c>
      <c r="N164" s="24" t="str">
        <f aca="false">IF($F164="","",IF(K164=0,0,IF(G164="WDV",1-MAX(L164,0.0001)^(1/K164),(1-L164)/K164)))</f>
        <v/>
      </c>
      <c r="O164" s="22" t="n">
        <f aca="false">IF($F164="",0,IF(AND(E164&lt;$F$3,OR(I164="",I164&gt;=$F$3)),F164,0))</f>
        <v>0</v>
      </c>
      <c r="P164" s="22" t="n">
        <f aca="false">IF($F164="",0,IF(AND(E164&gt;=$F$3,E164&lt;=$H$3),F164,0))</f>
        <v>0</v>
      </c>
      <c r="Q164" s="22" t="n">
        <f aca="false">IF($F164="",0,IF(AND(I164&lt;&gt;"",I164&gt;=$F$3,I164&lt;=$H$3),F164,0))</f>
        <v>0</v>
      </c>
      <c r="R164" s="22" t="n">
        <f aca="false">O164+P164-Q164</f>
        <v>0</v>
      </c>
      <c r="S164" s="22" t="n">
        <f aca="false">IF(O164&gt;0,N(H164),0)</f>
        <v>0</v>
      </c>
      <c r="T164" s="22" t="n">
        <f aca="false">IF(OR($F164="",E164=""),0,MAX(0,MIN(IF(I164="",$H$3,I164-1),$H$3)-MAX(E164,$F$3)+1))</f>
        <v>0</v>
      </c>
      <c r="U164" s="22" t="n">
        <f aca="false">IF(OR($F164="",N(K164)=0),0,ROUND(IF(G164="WDV",MIN(MAX(0,F164-S164-M164),(F164-S164)*N164*T164/$J$3),MIN(MAX(0,F164-M164-S164),(F164-M164)/K164*T164/$J$3)),0))</f>
        <v>0</v>
      </c>
      <c r="V164" s="22" t="n">
        <f aca="false">IF($F164="",0,IF(AND(I164&lt;&gt;"",I164&gt;=$F$3,I164&lt;=$H$3),S164+U164,0))</f>
        <v>0</v>
      </c>
      <c r="W164" s="22" t="n">
        <f aca="false">S164+U164-V164</f>
        <v>0</v>
      </c>
      <c r="X164" s="22" t="n">
        <f aca="false">R164-W164</f>
        <v>0</v>
      </c>
      <c r="Y164" s="22" t="n">
        <f aca="false">IF($F164="",0,IF(AND(I164&lt;&gt;"",I164&gt;=$F$3,I164&lt;=$H$3),N(J164)-(F164-S164-U164),0))</f>
        <v>0</v>
      </c>
      <c r="Z164" s="25" t="str">
        <f aca="false">IF($F164="","",IFERROR(INDEX('Useful Lives'!$D$5:$D$24,MATCH(C164,'Useful Lives'!$A$5:$A$24,0)),"⚠ Class not found"))</f>
        <v/>
      </c>
    </row>
    <row r="165" customFormat="false" ht="15" hidden="false" customHeight="true" outlineLevel="0" collapsed="false">
      <c r="A165" s="20"/>
      <c r="B165" s="20"/>
      <c r="C165" s="20"/>
      <c r="D165" s="20"/>
      <c r="E165" s="26"/>
      <c r="F165" s="27"/>
      <c r="G165" s="20"/>
      <c r="H165" s="27"/>
      <c r="I165" s="26"/>
      <c r="J165" s="27"/>
      <c r="K165" s="22" t="str">
        <f aca="false">IF($F165="","",IFERROR(INDEX('Useful Lives'!$B$5:$B$24,MATCH(C165,'Useful Lives'!$A$5:$A$24,0)),0))</f>
        <v/>
      </c>
      <c r="L165" s="24" t="str">
        <f aca="false">IF($F165="","",IFERROR(INDEX('Useful Lives'!$C$5:$C$24,MATCH(C165,'Useful Lives'!$A$5:$A$24,0)),0))</f>
        <v/>
      </c>
      <c r="M165" s="22" t="str">
        <f aca="false">IF($F165="","",F165*L165)</f>
        <v/>
      </c>
      <c r="N165" s="24" t="str">
        <f aca="false">IF($F165="","",IF(K165=0,0,IF(G165="WDV",1-MAX(L165,0.0001)^(1/K165),(1-L165)/K165)))</f>
        <v/>
      </c>
      <c r="O165" s="22" t="n">
        <f aca="false">IF($F165="",0,IF(AND(E165&lt;$F$3,OR(I165="",I165&gt;=$F$3)),F165,0))</f>
        <v>0</v>
      </c>
      <c r="P165" s="22" t="n">
        <f aca="false">IF($F165="",0,IF(AND(E165&gt;=$F$3,E165&lt;=$H$3),F165,0))</f>
        <v>0</v>
      </c>
      <c r="Q165" s="22" t="n">
        <f aca="false">IF($F165="",0,IF(AND(I165&lt;&gt;"",I165&gt;=$F$3,I165&lt;=$H$3),F165,0))</f>
        <v>0</v>
      </c>
      <c r="R165" s="22" t="n">
        <f aca="false">O165+P165-Q165</f>
        <v>0</v>
      </c>
      <c r="S165" s="22" t="n">
        <f aca="false">IF(O165&gt;0,N(H165),0)</f>
        <v>0</v>
      </c>
      <c r="T165" s="22" t="n">
        <f aca="false">IF(OR($F165="",E165=""),0,MAX(0,MIN(IF(I165="",$H$3,I165-1),$H$3)-MAX(E165,$F$3)+1))</f>
        <v>0</v>
      </c>
      <c r="U165" s="22" t="n">
        <f aca="false">IF(OR($F165="",N(K165)=0),0,ROUND(IF(G165="WDV",MIN(MAX(0,F165-S165-M165),(F165-S165)*N165*T165/$J$3),MIN(MAX(0,F165-M165-S165),(F165-M165)/K165*T165/$J$3)),0))</f>
        <v>0</v>
      </c>
      <c r="V165" s="22" t="n">
        <f aca="false">IF($F165="",0,IF(AND(I165&lt;&gt;"",I165&gt;=$F$3,I165&lt;=$H$3),S165+U165,0))</f>
        <v>0</v>
      </c>
      <c r="W165" s="22" t="n">
        <f aca="false">S165+U165-V165</f>
        <v>0</v>
      </c>
      <c r="X165" s="22" t="n">
        <f aca="false">R165-W165</f>
        <v>0</v>
      </c>
      <c r="Y165" s="22" t="n">
        <f aca="false">IF($F165="",0,IF(AND(I165&lt;&gt;"",I165&gt;=$F$3,I165&lt;=$H$3),N(J165)-(F165-S165-U165),0))</f>
        <v>0</v>
      </c>
      <c r="Z165" s="25" t="str">
        <f aca="false">IF($F165="","",IFERROR(INDEX('Useful Lives'!$D$5:$D$24,MATCH(C165,'Useful Lives'!$A$5:$A$24,0)),"⚠ Class not found"))</f>
        <v/>
      </c>
    </row>
    <row r="166" customFormat="false" ht="15" hidden="false" customHeight="true" outlineLevel="0" collapsed="false">
      <c r="A166" s="20"/>
      <c r="B166" s="20"/>
      <c r="C166" s="20"/>
      <c r="D166" s="20"/>
      <c r="E166" s="26"/>
      <c r="F166" s="27"/>
      <c r="G166" s="20"/>
      <c r="H166" s="27"/>
      <c r="I166" s="26"/>
      <c r="J166" s="27"/>
      <c r="K166" s="22" t="str">
        <f aca="false">IF($F166="","",IFERROR(INDEX('Useful Lives'!$B$5:$B$24,MATCH(C166,'Useful Lives'!$A$5:$A$24,0)),0))</f>
        <v/>
      </c>
      <c r="L166" s="24" t="str">
        <f aca="false">IF($F166="","",IFERROR(INDEX('Useful Lives'!$C$5:$C$24,MATCH(C166,'Useful Lives'!$A$5:$A$24,0)),0))</f>
        <v/>
      </c>
      <c r="M166" s="22" t="str">
        <f aca="false">IF($F166="","",F166*L166)</f>
        <v/>
      </c>
      <c r="N166" s="24" t="str">
        <f aca="false">IF($F166="","",IF(K166=0,0,IF(G166="WDV",1-MAX(L166,0.0001)^(1/K166),(1-L166)/K166)))</f>
        <v/>
      </c>
      <c r="O166" s="22" t="n">
        <f aca="false">IF($F166="",0,IF(AND(E166&lt;$F$3,OR(I166="",I166&gt;=$F$3)),F166,0))</f>
        <v>0</v>
      </c>
      <c r="P166" s="22" t="n">
        <f aca="false">IF($F166="",0,IF(AND(E166&gt;=$F$3,E166&lt;=$H$3),F166,0))</f>
        <v>0</v>
      </c>
      <c r="Q166" s="22" t="n">
        <f aca="false">IF($F166="",0,IF(AND(I166&lt;&gt;"",I166&gt;=$F$3,I166&lt;=$H$3),F166,0))</f>
        <v>0</v>
      </c>
      <c r="R166" s="22" t="n">
        <f aca="false">O166+P166-Q166</f>
        <v>0</v>
      </c>
      <c r="S166" s="22" t="n">
        <f aca="false">IF(O166&gt;0,N(H166),0)</f>
        <v>0</v>
      </c>
      <c r="T166" s="22" t="n">
        <f aca="false">IF(OR($F166="",E166=""),0,MAX(0,MIN(IF(I166="",$H$3,I166-1),$H$3)-MAX(E166,$F$3)+1))</f>
        <v>0</v>
      </c>
      <c r="U166" s="22" t="n">
        <f aca="false">IF(OR($F166="",N(K166)=0),0,ROUND(IF(G166="WDV",MIN(MAX(0,F166-S166-M166),(F166-S166)*N166*T166/$J$3),MIN(MAX(0,F166-M166-S166),(F166-M166)/K166*T166/$J$3)),0))</f>
        <v>0</v>
      </c>
      <c r="V166" s="22" t="n">
        <f aca="false">IF($F166="",0,IF(AND(I166&lt;&gt;"",I166&gt;=$F$3,I166&lt;=$H$3),S166+U166,0))</f>
        <v>0</v>
      </c>
      <c r="W166" s="22" t="n">
        <f aca="false">S166+U166-V166</f>
        <v>0</v>
      </c>
      <c r="X166" s="22" t="n">
        <f aca="false">R166-W166</f>
        <v>0</v>
      </c>
      <c r="Y166" s="22" t="n">
        <f aca="false">IF($F166="",0,IF(AND(I166&lt;&gt;"",I166&gt;=$F$3,I166&lt;=$H$3),N(J166)-(F166-S166-U166),0))</f>
        <v>0</v>
      </c>
      <c r="Z166" s="25" t="str">
        <f aca="false">IF($F166="","",IFERROR(INDEX('Useful Lives'!$D$5:$D$24,MATCH(C166,'Useful Lives'!$A$5:$A$24,0)),"⚠ Class not found"))</f>
        <v/>
      </c>
    </row>
    <row r="167" customFormat="false" ht="15" hidden="false" customHeight="true" outlineLevel="0" collapsed="false">
      <c r="A167" s="20"/>
      <c r="B167" s="20"/>
      <c r="C167" s="20"/>
      <c r="D167" s="20"/>
      <c r="E167" s="26"/>
      <c r="F167" s="27"/>
      <c r="G167" s="20"/>
      <c r="H167" s="27"/>
      <c r="I167" s="26"/>
      <c r="J167" s="27"/>
      <c r="K167" s="22" t="str">
        <f aca="false">IF($F167="","",IFERROR(INDEX('Useful Lives'!$B$5:$B$24,MATCH(C167,'Useful Lives'!$A$5:$A$24,0)),0))</f>
        <v/>
      </c>
      <c r="L167" s="24" t="str">
        <f aca="false">IF($F167="","",IFERROR(INDEX('Useful Lives'!$C$5:$C$24,MATCH(C167,'Useful Lives'!$A$5:$A$24,0)),0))</f>
        <v/>
      </c>
      <c r="M167" s="22" t="str">
        <f aca="false">IF($F167="","",F167*L167)</f>
        <v/>
      </c>
      <c r="N167" s="24" t="str">
        <f aca="false">IF($F167="","",IF(K167=0,0,IF(G167="WDV",1-MAX(L167,0.0001)^(1/K167),(1-L167)/K167)))</f>
        <v/>
      </c>
      <c r="O167" s="22" t="n">
        <f aca="false">IF($F167="",0,IF(AND(E167&lt;$F$3,OR(I167="",I167&gt;=$F$3)),F167,0))</f>
        <v>0</v>
      </c>
      <c r="P167" s="22" t="n">
        <f aca="false">IF($F167="",0,IF(AND(E167&gt;=$F$3,E167&lt;=$H$3),F167,0))</f>
        <v>0</v>
      </c>
      <c r="Q167" s="22" t="n">
        <f aca="false">IF($F167="",0,IF(AND(I167&lt;&gt;"",I167&gt;=$F$3,I167&lt;=$H$3),F167,0))</f>
        <v>0</v>
      </c>
      <c r="R167" s="22" t="n">
        <f aca="false">O167+P167-Q167</f>
        <v>0</v>
      </c>
      <c r="S167" s="22" t="n">
        <f aca="false">IF(O167&gt;0,N(H167),0)</f>
        <v>0</v>
      </c>
      <c r="T167" s="22" t="n">
        <f aca="false">IF(OR($F167="",E167=""),0,MAX(0,MIN(IF(I167="",$H$3,I167-1),$H$3)-MAX(E167,$F$3)+1))</f>
        <v>0</v>
      </c>
      <c r="U167" s="22" t="n">
        <f aca="false">IF(OR($F167="",N(K167)=0),0,ROUND(IF(G167="WDV",MIN(MAX(0,F167-S167-M167),(F167-S167)*N167*T167/$J$3),MIN(MAX(0,F167-M167-S167),(F167-M167)/K167*T167/$J$3)),0))</f>
        <v>0</v>
      </c>
      <c r="V167" s="22" t="n">
        <f aca="false">IF($F167="",0,IF(AND(I167&lt;&gt;"",I167&gt;=$F$3,I167&lt;=$H$3),S167+U167,0))</f>
        <v>0</v>
      </c>
      <c r="W167" s="22" t="n">
        <f aca="false">S167+U167-V167</f>
        <v>0</v>
      </c>
      <c r="X167" s="22" t="n">
        <f aca="false">R167-W167</f>
        <v>0</v>
      </c>
      <c r="Y167" s="22" t="n">
        <f aca="false">IF($F167="",0,IF(AND(I167&lt;&gt;"",I167&gt;=$F$3,I167&lt;=$H$3),N(J167)-(F167-S167-U167),0))</f>
        <v>0</v>
      </c>
      <c r="Z167" s="25" t="str">
        <f aca="false">IF($F167="","",IFERROR(INDEX('Useful Lives'!$D$5:$D$24,MATCH(C167,'Useful Lives'!$A$5:$A$24,0)),"⚠ Class not found"))</f>
        <v/>
      </c>
    </row>
    <row r="168" customFormat="false" ht="15" hidden="false" customHeight="true" outlineLevel="0" collapsed="false">
      <c r="A168" s="20"/>
      <c r="B168" s="20"/>
      <c r="C168" s="20"/>
      <c r="D168" s="20"/>
      <c r="E168" s="26"/>
      <c r="F168" s="27"/>
      <c r="G168" s="20"/>
      <c r="H168" s="27"/>
      <c r="I168" s="26"/>
      <c r="J168" s="27"/>
      <c r="K168" s="22" t="str">
        <f aca="false">IF($F168="","",IFERROR(INDEX('Useful Lives'!$B$5:$B$24,MATCH(C168,'Useful Lives'!$A$5:$A$24,0)),0))</f>
        <v/>
      </c>
      <c r="L168" s="24" t="str">
        <f aca="false">IF($F168="","",IFERROR(INDEX('Useful Lives'!$C$5:$C$24,MATCH(C168,'Useful Lives'!$A$5:$A$24,0)),0))</f>
        <v/>
      </c>
      <c r="M168" s="22" t="str">
        <f aca="false">IF($F168="","",F168*L168)</f>
        <v/>
      </c>
      <c r="N168" s="24" t="str">
        <f aca="false">IF($F168="","",IF(K168=0,0,IF(G168="WDV",1-MAX(L168,0.0001)^(1/K168),(1-L168)/K168)))</f>
        <v/>
      </c>
      <c r="O168" s="22" t="n">
        <f aca="false">IF($F168="",0,IF(AND(E168&lt;$F$3,OR(I168="",I168&gt;=$F$3)),F168,0))</f>
        <v>0</v>
      </c>
      <c r="P168" s="22" t="n">
        <f aca="false">IF($F168="",0,IF(AND(E168&gt;=$F$3,E168&lt;=$H$3),F168,0))</f>
        <v>0</v>
      </c>
      <c r="Q168" s="22" t="n">
        <f aca="false">IF($F168="",0,IF(AND(I168&lt;&gt;"",I168&gt;=$F$3,I168&lt;=$H$3),F168,0))</f>
        <v>0</v>
      </c>
      <c r="R168" s="22" t="n">
        <f aca="false">O168+P168-Q168</f>
        <v>0</v>
      </c>
      <c r="S168" s="22" t="n">
        <f aca="false">IF(O168&gt;0,N(H168),0)</f>
        <v>0</v>
      </c>
      <c r="T168" s="22" t="n">
        <f aca="false">IF(OR($F168="",E168=""),0,MAX(0,MIN(IF(I168="",$H$3,I168-1),$H$3)-MAX(E168,$F$3)+1))</f>
        <v>0</v>
      </c>
      <c r="U168" s="22" t="n">
        <f aca="false">IF(OR($F168="",N(K168)=0),0,ROUND(IF(G168="WDV",MIN(MAX(0,F168-S168-M168),(F168-S168)*N168*T168/$J$3),MIN(MAX(0,F168-M168-S168),(F168-M168)/K168*T168/$J$3)),0))</f>
        <v>0</v>
      </c>
      <c r="V168" s="22" t="n">
        <f aca="false">IF($F168="",0,IF(AND(I168&lt;&gt;"",I168&gt;=$F$3,I168&lt;=$H$3),S168+U168,0))</f>
        <v>0</v>
      </c>
      <c r="W168" s="22" t="n">
        <f aca="false">S168+U168-V168</f>
        <v>0</v>
      </c>
      <c r="X168" s="22" t="n">
        <f aca="false">R168-W168</f>
        <v>0</v>
      </c>
      <c r="Y168" s="22" t="n">
        <f aca="false">IF($F168="",0,IF(AND(I168&lt;&gt;"",I168&gt;=$F$3,I168&lt;=$H$3),N(J168)-(F168-S168-U168),0))</f>
        <v>0</v>
      </c>
      <c r="Z168" s="25" t="str">
        <f aca="false">IF($F168="","",IFERROR(INDEX('Useful Lives'!$D$5:$D$24,MATCH(C168,'Useful Lives'!$A$5:$A$24,0)),"⚠ Class not found"))</f>
        <v/>
      </c>
    </row>
    <row r="169" customFormat="false" ht="15" hidden="false" customHeight="true" outlineLevel="0" collapsed="false">
      <c r="A169" s="20"/>
      <c r="B169" s="20"/>
      <c r="C169" s="20"/>
      <c r="D169" s="20"/>
      <c r="E169" s="26"/>
      <c r="F169" s="27"/>
      <c r="G169" s="20"/>
      <c r="H169" s="27"/>
      <c r="I169" s="26"/>
      <c r="J169" s="27"/>
      <c r="K169" s="22" t="str">
        <f aca="false">IF($F169="","",IFERROR(INDEX('Useful Lives'!$B$5:$B$24,MATCH(C169,'Useful Lives'!$A$5:$A$24,0)),0))</f>
        <v/>
      </c>
      <c r="L169" s="24" t="str">
        <f aca="false">IF($F169="","",IFERROR(INDEX('Useful Lives'!$C$5:$C$24,MATCH(C169,'Useful Lives'!$A$5:$A$24,0)),0))</f>
        <v/>
      </c>
      <c r="M169" s="22" t="str">
        <f aca="false">IF($F169="","",F169*L169)</f>
        <v/>
      </c>
      <c r="N169" s="24" t="str">
        <f aca="false">IF($F169="","",IF(K169=0,0,IF(G169="WDV",1-MAX(L169,0.0001)^(1/K169),(1-L169)/K169)))</f>
        <v/>
      </c>
      <c r="O169" s="22" t="n">
        <f aca="false">IF($F169="",0,IF(AND(E169&lt;$F$3,OR(I169="",I169&gt;=$F$3)),F169,0))</f>
        <v>0</v>
      </c>
      <c r="P169" s="22" t="n">
        <f aca="false">IF($F169="",0,IF(AND(E169&gt;=$F$3,E169&lt;=$H$3),F169,0))</f>
        <v>0</v>
      </c>
      <c r="Q169" s="22" t="n">
        <f aca="false">IF($F169="",0,IF(AND(I169&lt;&gt;"",I169&gt;=$F$3,I169&lt;=$H$3),F169,0))</f>
        <v>0</v>
      </c>
      <c r="R169" s="22" t="n">
        <f aca="false">O169+P169-Q169</f>
        <v>0</v>
      </c>
      <c r="S169" s="22" t="n">
        <f aca="false">IF(O169&gt;0,N(H169),0)</f>
        <v>0</v>
      </c>
      <c r="T169" s="22" t="n">
        <f aca="false">IF(OR($F169="",E169=""),0,MAX(0,MIN(IF(I169="",$H$3,I169-1),$H$3)-MAX(E169,$F$3)+1))</f>
        <v>0</v>
      </c>
      <c r="U169" s="22" t="n">
        <f aca="false">IF(OR($F169="",N(K169)=0),0,ROUND(IF(G169="WDV",MIN(MAX(0,F169-S169-M169),(F169-S169)*N169*T169/$J$3),MIN(MAX(0,F169-M169-S169),(F169-M169)/K169*T169/$J$3)),0))</f>
        <v>0</v>
      </c>
      <c r="V169" s="22" t="n">
        <f aca="false">IF($F169="",0,IF(AND(I169&lt;&gt;"",I169&gt;=$F$3,I169&lt;=$H$3),S169+U169,0))</f>
        <v>0</v>
      </c>
      <c r="W169" s="22" t="n">
        <f aca="false">S169+U169-V169</f>
        <v>0</v>
      </c>
      <c r="X169" s="22" t="n">
        <f aca="false">R169-W169</f>
        <v>0</v>
      </c>
      <c r="Y169" s="22" t="n">
        <f aca="false">IF($F169="",0,IF(AND(I169&lt;&gt;"",I169&gt;=$F$3,I169&lt;=$H$3),N(J169)-(F169-S169-U169),0))</f>
        <v>0</v>
      </c>
      <c r="Z169" s="25" t="str">
        <f aca="false">IF($F169="","",IFERROR(INDEX('Useful Lives'!$D$5:$D$24,MATCH(C169,'Useful Lives'!$A$5:$A$24,0)),"⚠ Class not found"))</f>
        <v/>
      </c>
    </row>
    <row r="170" customFormat="false" ht="15" hidden="false" customHeight="true" outlineLevel="0" collapsed="false">
      <c r="A170" s="20"/>
      <c r="B170" s="20"/>
      <c r="C170" s="20"/>
      <c r="D170" s="20"/>
      <c r="E170" s="26"/>
      <c r="F170" s="27"/>
      <c r="G170" s="20"/>
      <c r="H170" s="27"/>
      <c r="I170" s="26"/>
      <c r="J170" s="27"/>
      <c r="K170" s="22" t="str">
        <f aca="false">IF($F170="","",IFERROR(INDEX('Useful Lives'!$B$5:$B$24,MATCH(C170,'Useful Lives'!$A$5:$A$24,0)),0))</f>
        <v/>
      </c>
      <c r="L170" s="24" t="str">
        <f aca="false">IF($F170="","",IFERROR(INDEX('Useful Lives'!$C$5:$C$24,MATCH(C170,'Useful Lives'!$A$5:$A$24,0)),0))</f>
        <v/>
      </c>
      <c r="M170" s="22" t="str">
        <f aca="false">IF($F170="","",F170*L170)</f>
        <v/>
      </c>
      <c r="N170" s="24" t="str">
        <f aca="false">IF($F170="","",IF(K170=0,0,IF(G170="WDV",1-MAX(L170,0.0001)^(1/K170),(1-L170)/K170)))</f>
        <v/>
      </c>
      <c r="O170" s="22" t="n">
        <f aca="false">IF($F170="",0,IF(AND(E170&lt;$F$3,OR(I170="",I170&gt;=$F$3)),F170,0))</f>
        <v>0</v>
      </c>
      <c r="P170" s="22" t="n">
        <f aca="false">IF($F170="",0,IF(AND(E170&gt;=$F$3,E170&lt;=$H$3),F170,0))</f>
        <v>0</v>
      </c>
      <c r="Q170" s="22" t="n">
        <f aca="false">IF($F170="",0,IF(AND(I170&lt;&gt;"",I170&gt;=$F$3,I170&lt;=$H$3),F170,0))</f>
        <v>0</v>
      </c>
      <c r="R170" s="22" t="n">
        <f aca="false">O170+P170-Q170</f>
        <v>0</v>
      </c>
      <c r="S170" s="22" t="n">
        <f aca="false">IF(O170&gt;0,N(H170),0)</f>
        <v>0</v>
      </c>
      <c r="T170" s="22" t="n">
        <f aca="false">IF(OR($F170="",E170=""),0,MAX(0,MIN(IF(I170="",$H$3,I170-1),$H$3)-MAX(E170,$F$3)+1))</f>
        <v>0</v>
      </c>
      <c r="U170" s="22" t="n">
        <f aca="false">IF(OR($F170="",N(K170)=0),0,ROUND(IF(G170="WDV",MIN(MAX(0,F170-S170-M170),(F170-S170)*N170*T170/$J$3),MIN(MAX(0,F170-M170-S170),(F170-M170)/K170*T170/$J$3)),0))</f>
        <v>0</v>
      </c>
      <c r="V170" s="22" t="n">
        <f aca="false">IF($F170="",0,IF(AND(I170&lt;&gt;"",I170&gt;=$F$3,I170&lt;=$H$3),S170+U170,0))</f>
        <v>0</v>
      </c>
      <c r="W170" s="22" t="n">
        <f aca="false">S170+U170-V170</f>
        <v>0</v>
      </c>
      <c r="X170" s="22" t="n">
        <f aca="false">R170-W170</f>
        <v>0</v>
      </c>
      <c r="Y170" s="22" t="n">
        <f aca="false">IF($F170="",0,IF(AND(I170&lt;&gt;"",I170&gt;=$F$3,I170&lt;=$H$3),N(J170)-(F170-S170-U170),0))</f>
        <v>0</v>
      </c>
      <c r="Z170" s="25" t="str">
        <f aca="false">IF($F170="","",IFERROR(INDEX('Useful Lives'!$D$5:$D$24,MATCH(C170,'Useful Lives'!$A$5:$A$24,0)),"⚠ Class not found"))</f>
        <v/>
      </c>
    </row>
    <row r="171" customFormat="false" ht="15" hidden="false" customHeight="true" outlineLevel="0" collapsed="false">
      <c r="A171" s="20"/>
      <c r="B171" s="20"/>
      <c r="C171" s="20"/>
      <c r="D171" s="20"/>
      <c r="E171" s="26"/>
      <c r="F171" s="27"/>
      <c r="G171" s="20"/>
      <c r="H171" s="27"/>
      <c r="I171" s="26"/>
      <c r="J171" s="27"/>
      <c r="K171" s="22" t="str">
        <f aca="false">IF($F171="","",IFERROR(INDEX('Useful Lives'!$B$5:$B$24,MATCH(C171,'Useful Lives'!$A$5:$A$24,0)),0))</f>
        <v/>
      </c>
      <c r="L171" s="24" t="str">
        <f aca="false">IF($F171="","",IFERROR(INDEX('Useful Lives'!$C$5:$C$24,MATCH(C171,'Useful Lives'!$A$5:$A$24,0)),0))</f>
        <v/>
      </c>
      <c r="M171" s="22" t="str">
        <f aca="false">IF($F171="","",F171*L171)</f>
        <v/>
      </c>
      <c r="N171" s="24" t="str">
        <f aca="false">IF($F171="","",IF(K171=0,0,IF(G171="WDV",1-MAX(L171,0.0001)^(1/K171),(1-L171)/K171)))</f>
        <v/>
      </c>
      <c r="O171" s="22" t="n">
        <f aca="false">IF($F171="",0,IF(AND(E171&lt;$F$3,OR(I171="",I171&gt;=$F$3)),F171,0))</f>
        <v>0</v>
      </c>
      <c r="P171" s="22" t="n">
        <f aca="false">IF($F171="",0,IF(AND(E171&gt;=$F$3,E171&lt;=$H$3),F171,0))</f>
        <v>0</v>
      </c>
      <c r="Q171" s="22" t="n">
        <f aca="false">IF($F171="",0,IF(AND(I171&lt;&gt;"",I171&gt;=$F$3,I171&lt;=$H$3),F171,0))</f>
        <v>0</v>
      </c>
      <c r="R171" s="22" t="n">
        <f aca="false">O171+P171-Q171</f>
        <v>0</v>
      </c>
      <c r="S171" s="22" t="n">
        <f aca="false">IF(O171&gt;0,N(H171),0)</f>
        <v>0</v>
      </c>
      <c r="T171" s="22" t="n">
        <f aca="false">IF(OR($F171="",E171=""),0,MAX(0,MIN(IF(I171="",$H$3,I171-1),$H$3)-MAX(E171,$F$3)+1))</f>
        <v>0</v>
      </c>
      <c r="U171" s="22" t="n">
        <f aca="false">IF(OR($F171="",N(K171)=0),0,ROUND(IF(G171="WDV",MIN(MAX(0,F171-S171-M171),(F171-S171)*N171*T171/$J$3),MIN(MAX(0,F171-M171-S171),(F171-M171)/K171*T171/$J$3)),0))</f>
        <v>0</v>
      </c>
      <c r="V171" s="22" t="n">
        <f aca="false">IF($F171="",0,IF(AND(I171&lt;&gt;"",I171&gt;=$F$3,I171&lt;=$H$3),S171+U171,0))</f>
        <v>0</v>
      </c>
      <c r="W171" s="22" t="n">
        <f aca="false">S171+U171-V171</f>
        <v>0</v>
      </c>
      <c r="X171" s="22" t="n">
        <f aca="false">R171-W171</f>
        <v>0</v>
      </c>
      <c r="Y171" s="22" t="n">
        <f aca="false">IF($F171="",0,IF(AND(I171&lt;&gt;"",I171&gt;=$F$3,I171&lt;=$H$3),N(J171)-(F171-S171-U171),0))</f>
        <v>0</v>
      </c>
      <c r="Z171" s="25" t="str">
        <f aca="false">IF($F171="","",IFERROR(INDEX('Useful Lives'!$D$5:$D$24,MATCH(C171,'Useful Lives'!$A$5:$A$24,0)),"⚠ Class not found"))</f>
        <v/>
      </c>
    </row>
    <row r="172" customFormat="false" ht="15" hidden="false" customHeight="true" outlineLevel="0" collapsed="false">
      <c r="A172" s="20"/>
      <c r="B172" s="20"/>
      <c r="C172" s="20"/>
      <c r="D172" s="20"/>
      <c r="E172" s="26"/>
      <c r="F172" s="27"/>
      <c r="G172" s="20"/>
      <c r="H172" s="27"/>
      <c r="I172" s="26"/>
      <c r="J172" s="27"/>
      <c r="K172" s="22" t="str">
        <f aca="false">IF($F172="","",IFERROR(INDEX('Useful Lives'!$B$5:$B$24,MATCH(C172,'Useful Lives'!$A$5:$A$24,0)),0))</f>
        <v/>
      </c>
      <c r="L172" s="24" t="str">
        <f aca="false">IF($F172="","",IFERROR(INDEX('Useful Lives'!$C$5:$C$24,MATCH(C172,'Useful Lives'!$A$5:$A$24,0)),0))</f>
        <v/>
      </c>
      <c r="M172" s="22" t="str">
        <f aca="false">IF($F172="","",F172*L172)</f>
        <v/>
      </c>
      <c r="N172" s="24" t="str">
        <f aca="false">IF($F172="","",IF(K172=0,0,IF(G172="WDV",1-MAX(L172,0.0001)^(1/K172),(1-L172)/K172)))</f>
        <v/>
      </c>
      <c r="O172" s="22" t="n">
        <f aca="false">IF($F172="",0,IF(AND(E172&lt;$F$3,OR(I172="",I172&gt;=$F$3)),F172,0))</f>
        <v>0</v>
      </c>
      <c r="P172" s="22" t="n">
        <f aca="false">IF($F172="",0,IF(AND(E172&gt;=$F$3,E172&lt;=$H$3),F172,0))</f>
        <v>0</v>
      </c>
      <c r="Q172" s="22" t="n">
        <f aca="false">IF($F172="",0,IF(AND(I172&lt;&gt;"",I172&gt;=$F$3,I172&lt;=$H$3),F172,0))</f>
        <v>0</v>
      </c>
      <c r="R172" s="22" t="n">
        <f aca="false">O172+P172-Q172</f>
        <v>0</v>
      </c>
      <c r="S172" s="22" t="n">
        <f aca="false">IF(O172&gt;0,N(H172),0)</f>
        <v>0</v>
      </c>
      <c r="T172" s="22" t="n">
        <f aca="false">IF(OR($F172="",E172=""),0,MAX(0,MIN(IF(I172="",$H$3,I172-1),$H$3)-MAX(E172,$F$3)+1))</f>
        <v>0</v>
      </c>
      <c r="U172" s="22" t="n">
        <f aca="false">IF(OR($F172="",N(K172)=0),0,ROUND(IF(G172="WDV",MIN(MAX(0,F172-S172-M172),(F172-S172)*N172*T172/$J$3),MIN(MAX(0,F172-M172-S172),(F172-M172)/K172*T172/$J$3)),0))</f>
        <v>0</v>
      </c>
      <c r="V172" s="22" t="n">
        <f aca="false">IF($F172="",0,IF(AND(I172&lt;&gt;"",I172&gt;=$F$3,I172&lt;=$H$3),S172+U172,0))</f>
        <v>0</v>
      </c>
      <c r="W172" s="22" t="n">
        <f aca="false">S172+U172-V172</f>
        <v>0</v>
      </c>
      <c r="X172" s="22" t="n">
        <f aca="false">R172-W172</f>
        <v>0</v>
      </c>
      <c r="Y172" s="22" t="n">
        <f aca="false">IF($F172="",0,IF(AND(I172&lt;&gt;"",I172&gt;=$F$3,I172&lt;=$H$3),N(J172)-(F172-S172-U172),0))</f>
        <v>0</v>
      </c>
      <c r="Z172" s="25" t="str">
        <f aca="false">IF($F172="","",IFERROR(INDEX('Useful Lives'!$D$5:$D$24,MATCH(C172,'Useful Lives'!$A$5:$A$24,0)),"⚠ Class not found"))</f>
        <v/>
      </c>
    </row>
    <row r="173" customFormat="false" ht="15" hidden="false" customHeight="true" outlineLevel="0" collapsed="false">
      <c r="A173" s="20"/>
      <c r="B173" s="20"/>
      <c r="C173" s="20"/>
      <c r="D173" s="20"/>
      <c r="E173" s="26"/>
      <c r="F173" s="27"/>
      <c r="G173" s="20"/>
      <c r="H173" s="27"/>
      <c r="I173" s="26"/>
      <c r="J173" s="27"/>
      <c r="K173" s="22" t="str">
        <f aca="false">IF($F173="","",IFERROR(INDEX('Useful Lives'!$B$5:$B$24,MATCH(C173,'Useful Lives'!$A$5:$A$24,0)),0))</f>
        <v/>
      </c>
      <c r="L173" s="24" t="str">
        <f aca="false">IF($F173="","",IFERROR(INDEX('Useful Lives'!$C$5:$C$24,MATCH(C173,'Useful Lives'!$A$5:$A$24,0)),0))</f>
        <v/>
      </c>
      <c r="M173" s="22" t="str">
        <f aca="false">IF($F173="","",F173*L173)</f>
        <v/>
      </c>
      <c r="N173" s="24" t="str">
        <f aca="false">IF($F173="","",IF(K173=0,0,IF(G173="WDV",1-MAX(L173,0.0001)^(1/K173),(1-L173)/K173)))</f>
        <v/>
      </c>
      <c r="O173" s="22" t="n">
        <f aca="false">IF($F173="",0,IF(AND(E173&lt;$F$3,OR(I173="",I173&gt;=$F$3)),F173,0))</f>
        <v>0</v>
      </c>
      <c r="P173" s="22" t="n">
        <f aca="false">IF($F173="",0,IF(AND(E173&gt;=$F$3,E173&lt;=$H$3),F173,0))</f>
        <v>0</v>
      </c>
      <c r="Q173" s="22" t="n">
        <f aca="false">IF($F173="",0,IF(AND(I173&lt;&gt;"",I173&gt;=$F$3,I173&lt;=$H$3),F173,0))</f>
        <v>0</v>
      </c>
      <c r="R173" s="22" t="n">
        <f aca="false">O173+P173-Q173</f>
        <v>0</v>
      </c>
      <c r="S173" s="22" t="n">
        <f aca="false">IF(O173&gt;0,N(H173),0)</f>
        <v>0</v>
      </c>
      <c r="T173" s="22" t="n">
        <f aca="false">IF(OR($F173="",E173=""),0,MAX(0,MIN(IF(I173="",$H$3,I173-1),$H$3)-MAX(E173,$F$3)+1))</f>
        <v>0</v>
      </c>
      <c r="U173" s="22" t="n">
        <f aca="false">IF(OR($F173="",N(K173)=0),0,ROUND(IF(G173="WDV",MIN(MAX(0,F173-S173-M173),(F173-S173)*N173*T173/$J$3),MIN(MAX(0,F173-M173-S173),(F173-M173)/K173*T173/$J$3)),0))</f>
        <v>0</v>
      </c>
      <c r="V173" s="22" t="n">
        <f aca="false">IF($F173="",0,IF(AND(I173&lt;&gt;"",I173&gt;=$F$3,I173&lt;=$H$3),S173+U173,0))</f>
        <v>0</v>
      </c>
      <c r="W173" s="22" t="n">
        <f aca="false">S173+U173-V173</f>
        <v>0</v>
      </c>
      <c r="X173" s="22" t="n">
        <f aca="false">R173-W173</f>
        <v>0</v>
      </c>
      <c r="Y173" s="22" t="n">
        <f aca="false">IF($F173="",0,IF(AND(I173&lt;&gt;"",I173&gt;=$F$3,I173&lt;=$H$3),N(J173)-(F173-S173-U173),0))</f>
        <v>0</v>
      </c>
      <c r="Z173" s="25" t="str">
        <f aca="false">IF($F173="","",IFERROR(INDEX('Useful Lives'!$D$5:$D$24,MATCH(C173,'Useful Lives'!$A$5:$A$24,0)),"⚠ Class not found"))</f>
        <v/>
      </c>
    </row>
    <row r="174" customFormat="false" ht="15" hidden="false" customHeight="true" outlineLevel="0" collapsed="false">
      <c r="A174" s="20"/>
      <c r="B174" s="20"/>
      <c r="C174" s="20"/>
      <c r="D174" s="20"/>
      <c r="E174" s="26"/>
      <c r="F174" s="27"/>
      <c r="G174" s="20"/>
      <c r="H174" s="27"/>
      <c r="I174" s="26"/>
      <c r="J174" s="27"/>
      <c r="K174" s="22" t="str">
        <f aca="false">IF($F174="","",IFERROR(INDEX('Useful Lives'!$B$5:$B$24,MATCH(C174,'Useful Lives'!$A$5:$A$24,0)),0))</f>
        <v/>
      </c>
      <c r="L174" s="24" t="str">
        <f aca="false">IF($F174="","",IFERROR(INDEX('Useful Lives'!$C$5:$C$24,MATCH(C174,'Useful Lives'!$A$5:$A$24,0)),0))</f>
        <v/>
      </c>
      <c r="M174" s="22" t="str">
        <f aca="false">IF($F174="","",F174*L174)</f>
        <v/>
      </c>
      <c r="N174" s="24" t="str">
        <f aca="false">IF($F174="","",IF(K174=0,0,IF(G174="WDV",1-MAX(L174,0.0001)^(1/K174),(1-L174)/K174)))</f>
        <v/>
      </c>
      <c r="O174" s="22" t="n">
        <f aca="false">IF($F174="",0,IF(AND(E174&lt;$F$3,OR(I174="",I174&gt;=$F$3)),F174,0))</f>
        <v>0</v>
      </c>
      <c r="P174" s="22" t="n">
        <f aca="false">IF($F174="",0,IF(AND(E174&gt;=$F$3,E174&lt;=$H$3),F174,0))</f>
        <v>0</v>
      </c>
      <c r="Q174" s="22" t="n">
        <f aca="false">IF($F174="",0,IF(AND(I174&lt;&gt;"",I174&gt;=$F$3,I174&lt;=$H$3),F174,0))</f>
        <v>0</v>
      </c>
      <c r="R174" s="22" t="n">
        <f aca="false">O174+P174-Q174</f>
        <v>0</v>
      </c>
      <c r="S174" s="22" t="n">
        <f aca="false">IF(O174&gt;0,N(H174),0)</f>
        <v>0</v>
      </c>
      <c r="T174" s="22" t="n">
        <f aca="false">IF(OR($F174="",E174=""),0,MAX(0,MIN(IF(I174="",$H$3,I174-1),$H$3)-MAX(E174,$F$3)+1))</f>
        <v>0</v>
      </c>
      <c r="U174" s="22" t="n">
        <f aca="false">IF(OR($F174="",N(K174)=0),0,ROUND(IF(G174="WDV",MIN(MAX(0,F174-S174-M174),(F174-S174)*N174*T174/$J$3),MIN(MAX(0,F174-M174-S174),(F174-M174)/K174*T174/$J$3)),0))</f>
        <v>0</v>
      </c>
      <c r="V174" s="22" t="n">
        <f aca="false">IF($F174="",0,IF(AND(I174&lt;&gt;"",I174&gt;=$F$3,I174&lt;=$H$3),S174+U174,0))</f>
        <v>0</v>
      </c>
      <c r="W174" s="22" t="n">
        <f aca="false">S174+U174-V174</f>
        <v>0</v>
      </c>
      <c r="X174" s="22" t="n">
        <f aca="false">R174-W174</f>
        <v>0</v>
      </c>
      <c r="Y174" s="22" t="n">
        <f aca="false">IF($F174="",0,IF(AND(I174&lt;&gt;"",I174&gt;=$F$3,I174&lt;=$H$3),N(J174)-(F174-S174-U174),0))</f>
        <v>0</v>
      </c>
      <c r="Z174" s="25" t="str">
        <f aca="false">IF($F174="","",IFERROR(INDEX('Useful Lives'!$D$5:$D$24,MATCH(C174,'Useful Lives'!$A$5:$A$24,0)),"⚠ Class not found"))</f>
        <v/>
      </c>
    </row>
    <row r="175" customFormat="false" ht="15" hidden="false" customHeight="true" outlineLevel="0" collapsed="false">
      <c r="A175" s="20"/>
      <c r="B175" s="20"/>
      <c r="C175" s="20"/>
      <c r="D175" s="20"/>
      <c r="E175" s="26"/>
      <c r="F175" s="27"/>
      <c r="G175" s="20"/>
      <c r="H175" s="27"/>
      <c r="I175" s="26"/>
      <c r="J175" s="27"/>
      <c r="K175" s="22" t="str">
        <f aca="false">IF($F175="","",IFERROR(INDEX('Useful Lives'!$B$5:$B$24,MATCH(C175,'Useful Lives'!$A$5:$A$24,0)),0))</f>
        <v/>
      </c>
      <c r="L175" s="24" t="str">
        <f aca="false">IF($F175="","",IFERROR(INDEX('Useful Lives'!$C$5:$C$24,MATCH(C175,'Useful Lives'!$A$5:$A$24,0)),0))</f>
        <v/>
      </c>
      <c r="M175" s="22" t="str">
        <f aca="false">IF($F175="","",F175*L175)</f>
        <v/>
      </c>
      <c r="N175" s="24" t="str">
        <f aca="false">IF($F175="","",IF(K175=0,0,IF(G175="WDV",1-MAX(L175,0.0001)^(1/K175),(1-L175)/K175)))</f>
        <v/>
      </c>
      <c r="O175" s="22" t="n">
        <f aca="false">IF($F175="",0,IF(AND(E175&lt;$F$3,OR(I175="",I175&gt;=$F$3)),F175,0))</f>
        <v>0</v>
      </c>
      <c r="P175" s="22" t="n">
        <f aca="false">IF($F175="",0,IF(AND(E175&gt;=$F$3,E175&lt;=$H$3),F175,0))</f>
        <v>0</v>
      </c>
      <c r="Q175" s="22" t="n">
        <f aca="false">IF($F175="",0,IF(AND(I175&lt;&gt;"",I175&gt;=$F$3,I175&lt;=$H$3),F175,0))</f>
        <v>0</v>
      </c>
      <c r="R175" s="22" t="n">
        <f aca="false">O175+P175-Q175</f>
        <v>0</v>
      </c>
      <c r="S175" s="22" t="n">
        <f aca="false">IF(O175&gt;0,N(H175),0)</f>
        <v>0</v>
      </c>
      <c r="T175" s="22" t="n">
        <f aca="false">IF(OR($F175="",E175=""),0,MAX(0,MIN(IF(I175="",$H$3,I175-1),$H$3)-MAX(E175,$F$3)+1))</f>
        <v>0</v>
      </c>
      <c r="U175" s="22" t="n">
        <f aca="false">IF(OR($F175="",N(K175)=0),0,ROUND(IF(G175="WDV",MIN(MAX(0,F175-S175-M175),(F175-S175)*N175*T175/$J$3),MIN(MAX(0,F175-M175-S175),(F175-M175)/K175*T175/$J$3)),0))</f>
        <v>0</v>
      </c>
      <c r="V175" s="22" t="n">
        <f aca="false">IF($F175="",0,IF(AND(I175&lt;&gt;"",I175&gt;=$F$3,I175&lt;=$H$3),S175+U175,0))</f>
        <v>0</v>
      </c>
      <c r="W175" s="22" t="n">
        <f aca="false">S175+U175-V175</f>
        <v>0</v>
      </c>
      <c r="X175" s="22" t="n">
        <f aca="false">R175-W175</f>
        <v>0</v>
      </c>
      <c r="Y175" s="22" t="n">
        <f aca="false">IF($F175="",0,IF(AND(I175&lt;&gt;"",I175&gt;=$F$3,I175&lt;=$H$3),N(J175)-(F175-S175-U175),0))</f>
        <v>0</v>
      </c>
      <c r="Z175" s="25" t="str">
        <f aca="false">IF($F175="","",IFERROR(INDEX('Useful Lives'!$D$5:$D$24,MATCH(C175,'Useful Lives'!$A$5:$A$24,0)),"⚠ Class not found"))</f>
        <v/>
      </c>
    </row>
    <row r="176" customFormat="false" ht="15" hidden="false" customHeight="true" outlineLevel="0" collapsed="false">
      <c r="A176" s="20"/>
      <c r="B176" s="20"/>
      <c r="C176" s="20"/>
      <c r="D176" s="20"/>
      <c r="E176" s="26"/>
      <c r="F176" s="27"/>
      <c r="G176" s="20"/>
      <c r="H176" s="27"/>
      <c r="I176" s="26"/>
      <c r="J176" s="27"/>
      <c r="K176" s="22" t="str">
        <f aca="false">IF($F176="","",IFERROR(INDEX('Useful Lives'!$B$5:$B$24,MATCH(C176,'Useful Lives'!$A$5:$A$24,0)),0))</f>
        <v/>
      </c>
      <c r="L176" s="24" t="str">
        <f aca="false">IF($F176="","",IFERROR(INDEX('Useful Lives'!$C$5:$C$24,MATCH(C176,'Useful Lives'!$A$5:$A$24,0)),0))</f>
        <v/>
      </c>
      <c r="M176" s="22" t="str">
        <f aca="false">IF($F176="","",F176*L176)</f>
        <v/>
      </c>
      <c r="N176" s="24" t="str">
        <f aca="false">IF($F176="","",IF(K176=0,0,IF(G176="WDV",1-MAX(L176,0.0001)^(1/K176),(1-L176)/K176)))</f>
        <v/>
      </c>
      <c r="O176" s="22" t="n">
        <f aca="false">IF($F176="",0,IF(AND(E176&lt;$F$3,OR(I176="",I176&gt;=$F$3)),F176,0))</f>
        <v>0</v>
      </c>
      <c r="P176" s="22" t="n">
        <f aca="false">IF($F176="",0,IF(AND(E176&gt;=$F$3,E176&lt;=$H$3),F176,0))</f>
        <v>0</v>
      </c>
      <c r="Q176" s="22" t="n">
        <f aca="false">IF($F176="",0,IF(AND(I176&lt;&gt;"",I176&gt;=$F$3,I176&lt;=$H$3),F176,0))</f>
        <v>0</v>
      </c>
      <c r="R176" s="22" t="n">
        <f aca="false">O176+P176-Q176</f>
        <v>0</v>
      </c>
      <c r="S176" s="22" t="n">
        <f aca="false">IF(O176&gt;0,N(H176),0)</f>
        <v>0</v>
      </c>
      <c r="T176" s="22" t="n">
        <f aca="false">IF(OR($F176="",E176=""),0,MAX(0,MIN(IF(I176="",$H$3,I176-1),$H$3)-MAX(E176,$F$3)+1))</f>
        <v>0</v>
      </c>
      <c r="U176" s="22" t="n">
        <f aca="false">IF(OR($F176="",N(K176)=0),0,ROUND(IF(G176="WDV",MIN(MAX(0,F176-S176-M176),(F176-S176)*N176*T176/$J$3),MIN(MAX(0,F176-M176-S176),(F176-M176)/K176*T176/$J$3)),0))</f>
        <v>0</v>
      </c>
      <c r="V176" s="22" t="n">
        <f aca="false">IF($F176="",0,IF(AND(I176&lt;&gt;"",I176&gt;=$F$3,I176&lt;=$H$3),S176+U176,0))</f>
        <v>0</v>
      </c>
      <c r="W176" s="22" t="n">
        <f aca="false">S176+U176-V176</f>
        <v>0</v>
      </c>
      <c r="X176" s="22" t="n">
        <f aca="false">R176-W176</f>
        <v>0</v>
      </c>
      <c r="Y176" s="22" t="n">
        <f aca="false">IF($F176="",0,IF(AND(I176&lt;&gt;"",I176&gt;=$F$3,I176&lt;=$H$3),N(J176)-(F176-S176-U176),0))</f>
        <v>0</v>
      </c>
      <c r="Z176" s="25" t="str">
        <f aca="false">IF($F176="","",IFERROR(INDEX('Useful Lives'!$D$5:$D$24,MATCH(C176,'Useful Lives'!$A$5:$A$24,0)),"⚠ Class not found"))</f>
        <v/>
      </c>
    </row>
    <row r="177" customFormat="false" ht="15" hidden="false" customHeight="true" outlineLevel="0" collapsed="false">
      <c r="A177" s="20"/>
      <c r="B177" s="20"/>
      <c r="C177" s="20"/>
      <c r="D177" s="20"/>
      <c r="E177" s="26"/>
      <c r="F177" s="27"/>
      <c r="G177" s="20"/>
      <c r="H177" s="27"/>
      <c r="I177" s="26"/>
      <c r="J177" s="27"/>
      <c r="K177" s="22" t="str">
        <f aca="false">IF($F177="","",IFERROR(INDEX('Useful Lives'!$B$5:$B$24,MATCH(C177,'Useful Lives'!$A$5:$A$24,0)),0))</f>
        <v/>
      </c>
      <c r="L177" s="24" t="str">
        <f aca="false">IF($F177="","",IFERROR(INDEX('Useful Lives'!$C$5:$C$24,MATCH(C177,'Useful Lives'!$A$5:$A$24,0)),0))</f>
        <v/>
      </c>
      <c r="M177" s="22" t="str">
        <f aca="false">IF($F177="","",F177*L177)</f>
        <v/>
      </c>
      <c r="N177" s="24" t="str">
        <f aca="false">IF($F177="","",IF(K177=0,0,IF(G177="WDV",1-MAX(L177,0.0001)^(1/K177),(1-L177)/K177)))</f>
        <v/>
      </c>
      <c r="O177" s="22" t="n">
        <f aca="false">IF($F177="",0,IF(AND(E177&lt;$F$3,OR(I177="",I177&gt;=$F$3)),F177,0))</f>
        <v>0</v>
      </c>
      <c r="P177" s="22" t="n">
        <f aca="false">IF($F177="",0,IF(AND(E177&gt;=$F$3,E177&lt;=$H$3),F177,0))</f>
        <v>0</v>
      </c>
      <c r="Q177" s="22" t="n">
        <f aca="false">IF($F177="",0,IF(AND(I177&lt;&gt;"",I177&gt;=$F$3,I177&lt;=$H$3),F177,0))</f>
        <v>0</v>
      </c>
      <c r="R177" s="22" t="n">
        <f aca="false">O177+P177-Q177</f>
        <v>0</v>
      </c>
      <c r="S177" s="22" t="n">
        <f aca="false">IF(O177&gt;0,N(H177),0)</f>
        <v>0</v>
      </c>
      <c r="T177" s="22" t="n">
        <f aca="false">IF(OR($F177="",E177=""),0,MAX(0,MIN(IF(I177="",$H$3,I177-1),$H$3)-MAX(E177,$F$3)+1))</f>
        <v>0</v>
      </c>
      <c r="U177" s="22" t="n">
        <f aca="false">IF(OR($F177="",N(K177)=0),0,ROUND(IF(G177="WDV",MIN(MAX(0,F177-S177-M177),(F177-S177)*N177*T177/$J$3),MIN(MAX(0,F177-M177-S177),(F177-M177)/K177*T177/$J$3)),0))</f>
        <v>0</v>
      </c>
      <c r="V177" s="22" t="n">
        <f aca="false">IF($F177="",0,IF(AND(I177&lt;&gt;"",I177&gt;=$F$3,I177&lt;=$H$3),S177+U177,0))</f>
        <v>0</v>
      </c>
      <c r="W177" s="22" t="n">
        <f aca="false">S177+U177-V177</f>
        <v>0</v>
      </c>
      <c r="X177" s="22" t="n">
        <f aca="false">R177-W177</f>
        <v>0</v>
      </c>
      <c r="Y177" s="22" t="n">
        <f aca="false">IF($F177="",0,IF(AND(I177&lt;&gt;"",I177&gt;=$F$3,I177&lt;=$H$3),N(J177)-(F177-S177-U177),0))</f>
        <v>0</v>
      </c>
      <c r="Z177" s="25" t="str">
        <f aca="false">IF($F177="","",IFERROR(INDEX('Useful Lives'!$D$5:$D$24,MATCH(C177,'Useful Lives'!$A$5:$A$24,0)),"⚠ Class not found"))</f>
        <v/>
      </c>
    </row>
    <row r="178" customFormat="false" ht="15" hidden="false" customHeight="true" outlineLevel="0" collapsed="false">
      <c r="A178" s="20"/>
      <c r="B178" s="20"/>
      <c r="C178" s="20"/>
      <c r="D178" s="20"/>
      <c r="E178" s="26"/>
      <c r="F178" s="27"/>
      <c r="G178" s="20"/>
      <c r="H178" s="27"/>
      <c r="I178" s="26"/>
      <c r="J178" s="27"/>
      <c r="K178" s="22" t="str">
        <f aca="false">IF($F178="","",IFERROR(INDEX('Useful Lives'!$B$5:$B$24,MATCH(C178,'Useful Lives'!$A$5:$A$24,0)),0))</f>
        <v/>
      </c>
      <c r="L178" s="24" t="str">
        <f aca="false">IF($F178="","",IFERROR(INDEX('Useful Lives'!$C$5:$C$24,MATCH(C178,'Useful Lives'!$A$5:$A$24,0)),0))</f>
        <v/>
      </c>
      <c r="M178" s="22" t="str">
        <f aca="false">IF($F178="","",F178*L178)</f>
        <v/>
      </c>
      <c r="N178" s="24" t="str">
        <f aca="false">IF($F178="","",IF(K178=0,0,IF(G178="WDV",1-MAX(L178,0.0001)^(1/K178),(1-L178)/K178)))</f>
        <v/>
      </c>
      <c r="O178" s="22" t="n">
        <f aca="false">IF($F178="",0,IF(AND(E178&lt;$F$3,OR(I178="",I178&gt;=$F$3)),F178,0))</f>
        <v>0</v>
      </c>
      <c r="P178" s="22" t="n">
        <f aca="false">IF($F178="",0,IF(AND(E178&gt;=$F$3,E178&lt;=$H$3),F178,0))</f>
        <v>0</v>
      </c>
      <c r="Q178" s="22" t="n">
        <f aca="false">IF($F178="",0,IF(AND(I178&lt;&gt;"",I178&gt;=$F$3,I178&lt;=$H$3),F178,0))</f>
        <v>0</v>
      </c>
      <c r="R178" s="22" t="n">
        <f aca="false">O178+P178-Q178</f>
        <v>0</v>
      </c>
      <c r="S178" s="22" t="n">
        <f aca="false">IF(O178&gt;0,N(H178),0)</f>
        <v>0</v>
      </c>
      <c r="T178" s="22" t="n">
        <f aca="false">IF(OR($F178="",E178=""),0,MAX(0,MIN(IF(I178="",$H$3,I178-1),$H$3)-MAX(E178,$F$3)+1))</f>
        <v>0</v>
      </c>
      <c r="U178" s="22" t="n">
        <f aca="false">IF(OR($F178="",N(K178)=0),0,ROUND(IF(G178="WDV",MIN(MAX(0,F178-S178-M178),(F178-S178)*N178*T178/$J$3),MIN(MAX(0,F178-M178-S178),(F178-M178)/K178*T178/$J$3)),0))</f>
        <v>0</v>
      </c>
      <c r="V178" s="22" t="n">
        <f aca="false">IF($F178="",0,IF(AND(I178&lt;&gt;"",I178&gt;=$F$3,I178&lt;=$H$3),S178+U178,0))</f>
        <v>0</v>
      </c>
      <c r="W178" s="22" t="n">
        <f aca="false">S178+U178-V178</f>
        <v>0</v>
      </c>
      <c r="X178" s="22" t="n">
        <f aca="false">R178-W178</f>
        <v>0</v>
      </c>
      <c r="Y178" s="22" t="n">
        <f aca="false">IF($F178="",0,IF(AND(I178&lt;&gt;"",I178&gt;=$F$3,I178&lt;=$H$3),N(J178)-(F178-S178-U178),0))</f>
        <v>0</v>
      </c>
      <c r="Z178" s="25" t="str">
        <f aca="false">IF($F178="","",IFERROR(INDEX('Useful Lives'!$D$5:$D$24,MATCH(C178,'Useful Lives'!$A$5:$A$24,0)),"⚠ Class not found"))</f>
        <v/>
      </c>
    </row>
    <row r="179" customFormat="false" ht="15" hidden="false" customHeight="true" outlineLevel="0" collapsed="false">
      <c r="A179" s="20"/>
      <c r="B179" s="20"/>
      <c r="C179" s="20"/>
      <c r="D179" s="20"/>
      <c r="E179" s="26"/>
      <c r="F179" s="27"/>
      <c r="G179" s="20"/>
      <c r="H179" s="27"/>
      <c r="I179" s="26"/>
      <c r="J179" s="27"/>
      <c r="K179" s="22" t="str">
        <f aca="false">IF($F179="","",IFERROR(INDEX('Useful Lives'!$B$5:$B$24,MATCH(C179,'Useful Lives'!$A$5:$A$24,0)),0))</f>
        <v/>
      </c>
      <c r="L179" s="24" t="str">
        <f aca="false">IF($F179="","",IFERROR(INDEX('Useful Lives'!$C$5:$C$24,MATCH(C179,'Useful Lives'!$A$5:$A$24,0)),0))</f>
        <v/>
      </c>
      <c r="M179" s="22" t="str">
        <f aca="false">IF($F179="","",F179*L179)</f>
        <v/>
      </c>
      <c r="N179" s="24" t="str">
        <f aca="false">IF($F179="","",IF(K179=0,0,IF(G179="WDV",1-MAX(L179,0.0001)^(1/K179),(1-L179)/K179)))</f>
        <v/>
      </c>
      <c r="O179" s="22" t="n">
        <f aca="false">IF($F179="",0,IF(AND(E179&lt;$F$3,OR(I179="",I179&gt;=$F$3)),F179,0))</f>
        <v>0</v>
      </c>
      <c r="P179" s="22" t="n">
        <f aca="false">IF($F179="",0,IF(AND(E179&gt;=$F$3,E179&lt;=$H$3),F179,0))</f>
        <v>0</v>
      </c>
      <c r="Q179" s="22" t="n">
        <f aca="false">IF($F179="",0,IF(AND(I179&lt;&gt;"",I179&gt;=$F$3,I179&lt;=$H$3),F179,0))</f>
        <v>0</v>
      </c>
      <c r="R179" s="22" t="n">
        <f aca="false">O179+P179-Q179</f>
        <v>0</v>
      </c>
      <c r="S179" s="22" t="n">
        <f aca="false">IF(O179&gt;0,N(H179),0)</f>
        <v>0</v>
      </c>
      <c r="T179" s="22" t="n">
        <f aca="false">IF(OR($F179="",E179=""),0,MAX(0,MIN(IF(I179="",$H$3,I179-1),$H$3)-MAX(E179,$F$3)+1))</f>
        <v>0</v>
      </c>
      <c r="U179" s="22" t="n">
        <f aca="false">IF(OR($F179="",N(K179)=0),0,ROUND(IF(G179="WDV",MIN(MAX(0,F179-S179-M179),(F179-S179)*N179*T179/$J$3),MIN(MAX(0,F179-M179-S179),(F179-M179)/K179*T179/$J$3)),0))</f>
        <v>0</v>
      </c>
      <c r="V179" s="22" t="n">
        <f aca="false">IF($F179="",0,IF(AND(I179&lt;&gt;"",I179&gt;=$F$3,I179&lt;=$H$3),S179+U179,0))</f>
        <v>0</v>
      </c>
      <c r="W179" s="22" t="n">
        <f aca="false">S179+U179-V179</f>
        <v>0</v>
      </c>
      <c r="X179" s="22" t="n">
        <f aca="false">R179-W179</f>
        <v>0</v>
      </c>
      <c r="Y179" s="22" t="n">
        <f aca="false">IF($F179="",0,IF(AND(I179&lt;&gt;"",I179&gt;=$F$3,I179&lt;=$H$3),N(J179)-(F179-S179-U179),0))</f>
        <v>0</v>
      </c>
      <c r="Z179" s="25" t="str">
        <f aca="false">IF($F179="","",IFERROR(INDEX('Useful Lives'!$D$5:$D$24,MATCH(C179,'Useful Lives'!$A$5:$A$24,0)),"⚠ Class not found"))</f>
        <v/>
      </c>
    </row>
    <row r="180" customFormat="false" ht="15" hidden="false" customHeight="true" outlineLevel="0" collapsed="false">
      <c r="A180" s="20"/>
      <c r="B180" s="20"/>
      <c r="C180" s="20"/>
      <c r="D180" s="20"/>
      <c r="E180" s="26"/>
      <c r="F180" s="27"/>
      <c r="G180" s="20"/>
      <c r="H180" s="27"/>
      <c r="I180" s="26"/>
      <c r="J180" s="27"/>
      <c r="K180" s="22" t="str">
        <f aca="false">IF($F180="","",IFERROR(INDEX('Useful Lives'!$B$5:$B$24,MATCH(C180,'Useful Lives'!$A$5:$A$24,0)),0))</f>
        <v/>
      </c>
      <c r="L180" s="24" t="str">
        <f aca="false">IF($F180="","",IFERROR(INDEX('Useful Lives'!$C$5:$C$24,MATCH(C180,'Useful Lives'!$A$5:$A$24,0)),0))</f>
        <v/>
      </c>
      <c r="M180" s="22" t="str">
        <f aca="false">IF($F180="","",F180*L180)</f>
        <v/>
      </c>
      <c r="N180" s="24" t="str">
        <f aca="false">IF($F180="","",IF(K180=0,0,IF(G180="WDV",1-MAX(L180,0.0001)^(1/K180),(1-L180)/K180)))</f>
        <v/>
      </c>
      <c r="O180" s="22" t="n">
        <f aca="false">IF($F180="",0,IF(AND(E180&lt;$F$3,OR(I180="",I180&gt;=$F$3)),F180,0))</f>
        <v>0</v>
      </c>
      <c r="P180" s="22" t="n">
        <f aca="false">IF($F180="",0,IF(AND(E180&gt;=$F$3,E180&lt;=$H$3),F180,0))</f>
        <v>0</v>
      </c>
      <c r="Q180" s="22" t="n">
        <f aca="false">IF($F180="",0,IF(AND(I180&lt;&gt;"",I180&gt;=$F$3,I180&lt;=$H$3),F180,0))</f>
        <v>0</v>
      </c>
      <c r="R180" s="22" t="n">
        <f aca="false">O180+P180-Q180</f>
        <v>0</v>
      </c>
      <c r="S180" s="22" t="n">
        <f aca="false">IF(O180&gt;0,N(H180),0)</f>
        <v>0</v>
      </c>
      <c r="T180" s="22" t="n">
        <f aca="false">IF(OR($F180="",E180=""),0,MAX(0,MIN(IF(I180="",$H$3,I180-1),$H$3)-MAX(E180,$F$3)+1))</f>
        <v>0</v>
      </c>
      <c r="U180" s="22" t="n">
        <f aca="false">IF(OR($F180="",N(K180)=0),0,ROUND(IF(G180="WDV",MIN(MAX(0,F180-S180-M180),(F180-S180)*N180*T180/$J$3),MIN(MAX(0,F180-M180-S180),(F180-M180)/K180*T180/$J$3)),0))</f>
        <v>0</v>
      </c>
      <c r="V180" s="22" t="n">
        <f aca="false">IF($F180="",0,IF(AND(I180&lt;&gt;"",I180&gt;=$F$3,I180&lt;=$H$3),S180+U180,0))</f>
        <v>0</v>
      </c>
      <c r="W180" s="22" t="n">
        <f aca="false">S180+U180-V180</f>
        <v>0</v>
      </c>
      <c r="X180" s="22" t="n">
        <f aca="false">R180-W180</f>
        <v>0</v>
      </c>
      <c r="Y180" s="22" t="n">
        <f aca="false">IF($F180="",0,IF(AND(I180&lt;&gt;"",I180&gt;=$F$3,I180&lt;=$H$3),N(J180)-(F180-S180-U180),0))</f>
        <v>0</v>
      </c>
      <c r="Z180" s="25" t="str">
        <f aca="false">IF($F180="","",IFERROR(INDEX('Useful Lives'!$D$5:$D$24,MATCH(C180,'Useful Lives'!$A$5:$A$24,0)),"⚠ Class not found"))</f>
        <v/>
      </c>
    </row>
    <row r="181" customFormat="false" ht="15" hidden="false" customHeight="true" outlineLevel="0" collapsed="false">
      <c r="A181" s="20"/>
      <c r="B181" s="20"/>
      <c r="C181" s="20"/>
      <c r="D181" s="20"/>
      <c r="E181" s="26"/>
      <c r="F181" s="27"/>
      <c r="G181" s="20"/>
      <c r="H181" s="27"/>
      <c r="I181" s="26"/>
      <c r="J181" s="27"/>
      <c r="K181" s="22" t="str">
        <f aca="false">IF($F181="","",IFERROR(INDEX('Useful Lives'!$B$5:$B$24,MATCH(C181,'Useful Lives'!$A$5:$A$24,0)),0))</f>
        <v/>
      </c>
      <c r="L181" s="24" t="str">
        <f aca="false">IF($F181="","",IFERROR(INDEX('Useful Lives'!$C$5:$C$24,MATCH(C181,'Useful Lives'!$A$5:$A$24,0)),0))</f>
        <v/>
      </c>
      <c r="M181" s="22" t="str">
        <f aca="false">IF($F181="","",F181*L181)</f>
        <v/>
      </c>
      <c r="N181" s="24" t="str">
        <f aca="false">IF($F181="","",IF(K181=0,0,IF(G181="WDV",1-MAX(L181,0.0001)^(1/K181),(1-L181)/K181)))</f>
        <v/>
      </c>
      <c r="O181" s="22" t="n">
        <f aca="false">IF($F181="",0,IF(AND(E181&lt;$F$3,OR(I181="",I181&gt;=$F$3)),F181,0))</f>
        <v>0</v>
      </c>
      <c r="P181" s="22" t="n">
        <f aca="false">IF($F181="",0,IF(AND(E181&gt;=$F$3,E181&lt;=$H$3),F181,0))</f>
        <v>0</v>
      </c>
      <c r="Q181" s="22" t="n">
        <f aca="false">IF($F181="",0,IF(AND(I181&lt;&gt;"",I181&gt;=$F$3,I181&lt;=$H$3),F181,0))</f>
        <v>0</v>
      </c>
      <c r="R181" s="22" t="n">
        <f aca="false">O181+P181-Q181</f>
        <v>0</v>
      </c>
      <c r="S181" s="22" t="n">
        <f aca="false">IF(O181&gt;0,N(H181),0)</f>
        <v>0</v>
      </c>
      <c r="T181" s="22" t="n">
        <f aca="false">IF(OR($F181="",E181=""),0,MAX(0,MIN(IF(I181="",$H$3,I181-1),$H$3)-MAX(E181,$F$3)+1))</f>
        <v>0</v>
      </c>
      <c r="U181" s="22" t="n">
        <f aca="false">IF(OR($F181="",N(K181)=0),0,ROUND(IF(G181="WDV",MIN(MAX(0,F181-S181-M181),(F181-S181)*N181*T181/$J$3),MIN(MAX(0,F181-M181-S181),(F181-M181)/K181*T181/$J$3)),0))</f>
        <v>0</v>
      </c>
      <c r="V181" s="22" t="n">
        <f aca="false">IF($F181="",0,IF(AND(I181&lt;&gt;"",I181&gt;=$F$3,I181&lt;=$H$3),S181+U181,0))</f>
        <v>0</v>
      </c>
      <c r="W181" s="22" t="n">
        <f aca="false">S181+U181-V181</f>
        <v>0</v>
      </c>
      <c r="X181" s="22" t="n">
        <f aca="false">R181-W181</f>
        <v>0</v>
      </c>
      <c r="Y181" s="22" t="n">
        <f aca="false">IF($F181="",0,IF(AND(I181&lt;&gt;"",I181&gt;=$F$3,I181&lt;=$H$3),N(J181)-(F181-S181-U181),0))</f>
        <v>0</v>
      </c>
      <c r="Z181" s="25" t="str">
        <f aca="false">IF($F181="","",IFERROR(INDEX('Useful Lives'!$D$5:$D$24,MATCH(C181,'Useful Lives'!$A$5:$A$24,0)),"⚠ Class not found"))</f>
        <v/>
      </c>
    </row>
    <row r="182" customFormat="false" ht="15" hidden="false" customHeight="true" outlineLevel="0" collapsed="false">
      <c r="A182" s="20"/>
      <c r="B182" s="20"/>
      <c r="C182" s="20"/>
      <c r="D182" s="20"/>
      <c r="E182" s="26"/>
      <c r="F182" s="27"/>
      <c r="G182" s="20"/>
      <c r="H182" s="27"/>
      <c r="I182" s="26"/>
      <c r="J182" s="27"/>
      <c r="K182" s="22" t="str">
        <f aca="false">IF($F182="","",IFERROR(INDEX('Useful Lives'!$B$5:$B$24,MATCH(C182,'Useful Lives'!$A$5:$A$24,0)),0))</f>
        <v/>
      </c>
      <c r="L182" s="24" t="str">
        <f aca="false">IF($F182="","",IFERROR(INDEX('Useful Lives'!$C$5:$C$24,MATCH(C182,'Useful Lives'!$A$5:$A$24,0)),0))</f>
        <v/>
      </c>
      <c r="M182" s="22" t="str">
        <f aca="false">IF($F182="","",F182*L182)</f>
        <v/>
      </c>
      <c r="N182" s="24" t="str">
        <f aca="false">IF($F182="","",IF(K182=0,0,IF(G182="WDV",1-MAX(L182,0.0001)^(1/K182),(1-L182)/K182)))</f>
        <v/>
      </c>
      <c r="O182" s="22" t="n">
        <f aca="false">IF($F182="",0,IF(AND(E182&lt;$F$3,OR(I182="",I182&gt;=$F$3)),F182,0))</f>
        <v>0</v>
      </c>
      <c r="P182" s="22" t="n">
        <f aca="false">IF($F182="",0,IF(AND(E182&gt;=$F$3,E182&lt;=$H$3),F182,0))</f>
        <v>0</v>
      </c>
      <c r="Q182" s="22" t="n">
        <f aca="false">IF($F182="",0,IF(AND(I182&lt;&gt;"",I182&gt;=$F$3,I182&lt;=$H$3),F182,0))</f>
        <v>0</v>
      </c>
      <c r="R182" s="22" t="n">
        <f aca="false">O182+P182-Q182</f>
        <v>0</v>
      </c>
      <c r="S182" s="22" t="n">
        <f aca="false">IF(O182&gt;0,N(H182),0)</f>
        <v>0</v>
      </c>
      <c r="T182" s="22" t="n">
        <f aca="false">IF(OR($F182="",E182=""),0,MAX(0,MIN(IF(I182="",$H$3,I182-1),$H$3)-MAX(E182,$F$3)+1))</f>
        <v>0</v>
      </c>
      <c r="U182" s="22" t="n">
        <f aca="false">IF(OR($F182="",N(K182)=0),0,ROUND(IF(G182="WDV",MIN(MAX(0,F182-S182-M182),(F182-S182)*N182*T182/$J$3),MIN(MAX(0,F182-M182-S182),(F182-M182)/K182*T182/$J$3)),0))</f>
        <v>0</v>
      </c>
      <c r="V182" s="22" t="n">
        <f aca="false">IF($F182="",0,IF(AND(I182&lt;&gt;"",I182&gt;=$F$3,I182&lt;=$H$3),S182+U182,0))</f>
        <v>0</v>
      </c>
      <c r="W182" s="22" t="n">
        <f aca="false">S182+U182-V182</f>
        <v>0</v>
      </c>
      <c r="X182" s="22" t="n">
        <f aca="false">R182-W182</f>
        <v>0</v>
      </c>
      <c r="Y182" s="22" t="n">
        <f aca="false">IF($F182="",0,IF(AND(I182&lt;&gt;"",I182&gt;=$F$3,I182&lt;=$H$3),N(J182)-(F182-S182-U182),0))</f>
        <v>0</v>
      </c>
      <c r="Z182" s="25" t="str">
        <f aca="false">IF($F182="","",IFERROR(INDEX('Useful Lives'!$D$5:$D$24,MATCH(C182,'Useful Lives'!$A$5:$A$24,0)),"⚠ Class not found"))</f>
        <v/>
      </c>
    </row>
    <row r="183" customFormat="false" ht="15" hidden="false" customHeight="true" outlineLevel="0" collapsed="false">
      <c r="A183" s="20"/>
      <c r="B183" s="20"/>
      <c r="C183" s="20"/>
      <c r="D183" s="20"/>
      <c r="E183" s="26"/>
      <c r="F183" s="27"/>
      <c r="G183" s="20"/>
      <c r="H183" s="27"/>
      <c r="I183" s="26"/>
      <c r="J183" s="27"/>
      <c r="K183" s="22" t="str">
        <f aca="false">IF($F183="","",IFERROR(INDEX('Useful Lives'!$B$5:$B$24,MATCH(C183,'Useful Lives'!$A$5:$A$24,0)),0))</f>
        <v/>
      </c>
      <c r="L183" s="24" t="str">
        <f aca="false">IF($F183="","",IFERROR(INDEX('Useful Lives'!$C$5:$C$24,MATCH(C183,'Useful Lives'!$A$5:$A$24,0)),0))</f>
        <v/>
      </c>
      <c r="M183" s="22" t="str">
        <f aca="false">IF($F183="","",F183*L183)</f>
        <v/>
      </c>
      <c r="N183" s="24" t="str">
        <f aca="false">IF($F183="","",IF(K183=0,0,IF(G183="WDV",1-MAX(L183,0.0001)^(1/K183),(1-L183)/K183)))</f>
        <v/>
      </c>
      <c r="O183" s="22" t="n">
        <f aca="false">IF($F183="",0,IF(AND(E183&lt;$F$3,OR(I183="",I183&gt;=$F$3)),F183,0))</f>
        <v>0</v>
      </c>
      <c r="P183" s="22" t="n">
        <f aca="false">IF($F183="",0,IF(AND(E183&gt;=$F$3,E183&lt;=$H$3),F183,0))</f>
        <v>0</v>
      </c>
      <c r="Q183" s="22" t="n">
        <f aca="false">IF($F183="",0,IF(AND(I183&lt;&gt;"",I183&gt;=$F$3,I183&lt;=$H$3),F183,0))</f>
        <v>0</v>
      </c>
      <c r="R183" s="22" t="n">
        <f aca="false">O183+P183-Q183</f>
        <v>0</v>
      </c>
      <c r="S183" s="22" t="n">
        <f aca="false">IF(O183&gt;0,N(H183),0)</f>
        <v>0</v>
      </c>
      <c r="T183" s="22" t="n">
        <f aca="false">IF(OR($F183="",E183=""),0,MAX(0,MIN(IF(I183="",$H$3,I183-1),$H$3)-MAX(E183,$F$3)+1))</f>
        <v>0</v>
      </c>
      <c r="U183" s="22" t="n">
        <f aca="false">IF(OR($F183="",N(K183)=0),0,ROUND(IF(G183="WDV",MIN(MAX(0,F183-S183-M183),(F183-S183)*N183*T183/$J$3),MIN(MAX(0,F183-M183-S183),(F183-M183)/K183*T183/$J$3)),0))</f>
        <v>0</v>
      </c>
      <c r="V183" s="22" t="n">
        <f aca="false">IF($F183="",0,IF(AND(I183&lt;&gt;"",I183&gt;=$F$3,I183&lt;=$H$3),S183+U183,0))</f>
        <v>0</v>
      </c>
      <c r="W183" s="22" t="n">
        <f aca="false">S183+U183-V183</f>
        <v>0</v>
      </c>
      <c r="X183" s="22" t="n">
        <f aca="false">R183-W183</f>
        <v>0</v>
      </c>
      <c r="Y183" s="22" t="n">
        <f aca="false">IF($F183="",0,IF(AND(I183&lt;&gt;"",I183&gt;=$F$3,I183&lt;=$H$3),N(J183)-(F183-S183-U183),0))</f>
        <v>0</v>
      </c>
      <c r="Z183" s="25" t="str">
        <f aca="false">IF($F183="","",IFERROR(INDEX('Useful Lives'!$D$5:$D$24,MATCH(C183,'Useful Lives'!$A$5:$A$24,0)),"⚠ Class not found"))</f>
        <v/>
      </c>
    </row>
    <row r="184" customFormat="false" ht="15" hidden="false" customHeight="true" outlineLevel="0" collapsed="false">
      <c r="A184" s="20"/>
      <c r="B184" s="20"/>
      <c r="C184" s="20"/>
      <c r="D184" s="20"/>
      <c r="E184" s="26"/>
      <c r="F184" s="27"/>
      <c r="G184" s="20"/>
      <c r="H184" s="27"/>
      <c r="I184" s="26"/>
      <c r="J184" s="27"/>
      <c r="K184" s="22" t="str">
        <f aca="false">IF($F184="","",IFERROR(INDEX('Useful Lives'!$B$5:$B$24,MATCH(C184,'Useful Lives'!$A$5:$A$24,0)),0))</f>
        <v/>
      </c>
      <c r="L184" s="24" t="str">
        <f aca="false">IF($F184="","",IFERROR(INDEX('Useful Lives'!$C$5:$C$24,MATCH(C184,'Useful Lives'!$A$5:$A$24,0)),0))</f>
        <v/>
      </c>
      <c r="M184" s="22" t="str">
        <f aca="false">IF($F184="","",F184*L184)</f>
        <v/>
      </c>
      <c r="N184" s="24" t="str">
        <f aca="false">IF($F184="","",IF(K184=0,0,IF(G184="WDV",1-MAX(L184,0.0001)^(1/K184),(1-L184)/K184)))</f>
        <v/>
      </c>
      <c r="O184" s="22" t="n">
        <f aca="false">IF($F184="",0,IF(AND(E184&lt;$F$3,OR(I184="",I184&gt;=$F$3)),F184,0))</f>
        <v>0</v>
      </c>
      <c r="P184" s="22" t="n">
        <f aca="false">IF($F184="",0,IF(AND(E184&gt;=$F$3,E184&lt;=$H$3),F184,0))</f>
        <v>0</v>
      </c>
      <c r="Q184" s="22" t="n">
        <f aca="false">IF($F184="",0,IF(AND(I184&lt;&gt;"",I184&gt;=$F$3,I184&lt;=$H$3),F184,0))</f>
        <v>0</v>
      </c>
      <c r="R184" s="22" t="n">
        <f aca="false">O184+P184-Q184</f>
        <v>0</v>
      </c>
      <c r="S184" s="22" t="n">
        <f aca="false">IF(O184&gt;0,N(H184),0)</f>
        <v>0</v>
      </c>
      <c r="T184" s="22" t="n">
        <f aca="false">IF(OR($F184="",E184=""),0,MAX(0,MIN(IF(I184="",$H$3,I184-1),$H$3)-MAX(E184,$F$3)+1))</f>
        <v>0</v>
      </c>
      <c r="U184" s="22" t="n">
        <f aca="false">IF(OR($F184="",N(K184)=0),0,ROUND(IF(G184="WDV",MIN(MAX(0,F184-S184-M184),(F184-S184)*N184*T184/$J$3),MIN(MAX(0,F184-M184-S184),(F184-M184)/K184*T184/$J$3)),0))</f>
        <v>0</v>
      </c>
      <c r="V184" s="22" t="n">
        <f aca="false">IF($F184="",0,IF(AND(I184&lt;&gt;"",I184&gt;=$F$3,I184&lt;=$H$3),S184+U184,0))</f>
        <v>0</v>
      </c>
      <c r="W184" s="22" t="n">
        <f aca="false">S184+U184-V184</f>
        <v>0</v>
      </c>
      <c r="X184" s="22" t="n">
        <f aca="false">R184-W184</f>
        <v>0</v>
      </c>
      <c r="Y184" s="22" t="n">
        <f aca="false">IF($F184="",0,IF(AND(I184&lt;&gt;"",I184&gt;=$F$3,I184&lt;=$H$3),N(J184)-(F184-S184-U184),0))</f>
        <v>0</v>
      </c>
      <c r="Z184" s="25" t="str">
        <f aca="false">IF($F184="","",IFERROR(INDEX('Useful Lives'!$D$5:$D$24,MATCH(C184,'Useful Lives'!$A$5:$A$24,0)),"⚠ Class not found"))</f>
        <v/>
      </c>
    </row>
    <row r="185" customFormat="false" ht="15" hidden="false" customHeight="true" outlineLevel="0" collapsed="false">
      <c r="A185" s="20"/>
      <c r="B185" s="20"/>
      <c r="C185" s="20"/>
      <c r="D185" s="20"/>
      <c r="E185" s="26"/>
      <c r="F185" s="27"/>
      <c r="G185" s="20"/>
      <c r="H185" s="27"/>
      <c r="I185" s="26"/>
      <c r="J185" s="27"/>
      <c r="K185" s="22" t="str">
        <f aca="false">IF($F185="","",IFERROR(INDEX('Useful Lives'!$B$5:$B$24,MATCH(C185,'Useful Lives'!$A$5:$A$24,0)),0))</f>
        <v/>
      </c>
      <c r="L185" s="24" t="str">
        <f aca="false">IF($F185="","",IFERROR(INDEX('Useful Lives'!$C$5:$C$24,MATCH(C185,'Useful Lives'!$A$5:$A$24,0)),0))</f>
        <v/>
      </c>
      <c r="M185" s="22" t="str">
        <f aca="false">IF($F185="","",F185*L185)</f>
        <v/>
      </c>
      <c r="N185" s="24" t="str">
        <f aca="false">IF($F185="","",IF(K185=0,0,IF(G185="WDV",1-MAX(L185,0.0001)^(1/K185),(1-L185)/K185)))</f>
        <v/>
      </c>
      <c r="O185" s="22" t="n">
        <f aca="false">IF($F185="",0,IF(AND(E185&lt;$F$3,OR(I185="",I185&gt;=$F$3)),F185,0))</f>
        <v>0</v>
      </c>
      <c r="P185" s="22" t="n">
        <f aca="false">IF($F185="",0,IF(AND(E185&gt;=$F$3,E185&lt;=$H$3),F185,0))</f>
        <v>0</v>
      </c>
      <c r="Q185" s="22" t="n">
        <f aca="false">IF($F185="",0,IF(AND(I185&lt;&gt;"",I185&gt;=$F$3,I185&lt;=$H$3),F185,0))</f>
        <v>0</v>
      </c>
      <c r="R185" s="22" t="n">
        <f aca="false">O185+P185-Q185</f>
        <v>0</v>
      </c>
      <c r="S185" s="22" t="n">
        <f aca="false">IF(O185&gt;0,N(H185),0)</f>
        <v>0</v>
      </c>
      <c r="T185" s="22" t="n">
        <f aca="false">IF(OR($F185="",E185=""),0,MAX(0,MIN(IF(I185="",$H$3,I185-1),$H$3)-MAX(E185,$F$3)+1))</f>
        <v>0</v>
      </c>
      <c r="U185" s="22" t="n">
        <f aca="false">IF(OR($F185="",N(K185)=0),0,ROUND(IF(G185="WDV",MIN(MAX(0,F185-S185-M185),(F185-S185)*N185*T185/$J$3),MIN(MAX(0,F185-M185-S185),(F185-M185)/K185*T185/$J$3)),0))</f>
        <v>0</v>
      </c>
      <c r="V185" s="22" t="n">
        <f aca="false">IF($F185="",0,IF(AND(I185&lt;&gt;"",I185&gt;=$F$3,I185&lt;=$H$3),S185+U185,0))</f>
        <v>0</v>
      </c>
      <c r="W185" s="22" t="n">
        <f aca="false">S185+U185-V185</f>
        <v>0</v>
      </c>
      <c r="X185" s="22" t="n">
        <f aca="false">R185-W185</f>
        <v>0</v>
      </c>
      <c r="Y185" s="22" t="n">
        <f aca="false">IF($F185="",0,IF(AND(I185&lt;&gt;"",I185&gt;=$F$3,I185&lt;=$H$3),N(J185)-(F185-S185-U185),0))</f>
        <v>0</v>
      </c>
      <c r="Z185" s="25" t="str">
        <f aca="false">IF($F185="","",IFERROR(INDEX('Useful Lives'!$D$5:$D$24,MATCH(C185,'Useful Lives'!$A$5:$A$24,0)),"⚠ Class not found"))</f>
        <v/>
      </c>
    </row>
    <row r="186" customFormat="false" ht="15" hidden="false" customHeight="true" outlineLevel="0" collapsed="false">
      <c r="A186" s="20"/>
      <c r="B186" s="20"/>
      <c r="C186" s="20"/>
      <c r="D186" s="20"/>
      <c r="E186" s="26"/>
      <c r="F186" s="27"/>
      <c r="G186" s="20"/>
      <c r="H186" s="27"/>
      <c r="I186" s="26"/>
      <c r="J186" s="27"/>
      <c r="K186" s="22" t="str">
        <f aca="false">IF($F186="","",IFERROR(INDEX('Useful Lives'!$B$5:$B$24,MATCH(C186,'Useful Lives'!$A$5:$A$24,0)),0))</f>
        <v/>
      </c>
      <c r="L186" s="24" t="str">
        <f aca="false">IF($F186="","",IFERROR(INDEX('Useful Lives'!$C$5:$C$24,MATCH(C186,'Useful Lives'!$A$5:$A$24,0)),0))</f>
        <v/>
      </c>
      <c r="M186" s="22" t="str">
        <f aca="false">IF($F186="","",F186*L186)</f>
        <v/>
      </c>
      <c r="N186" s="24" t="str">
        <f aca="false">IF($F186="","",IF(K186=0,0,IF(G186="WDV",1-MAX(L186,0.0001)^(1/K186),(1-L186)/K186)))</f>
        <v/>
      </c>
      <c r="O186" s="22" t="n">
        <f aca="false">IF($F186="",0,IF(AND(E186&lt;$F$3,OR(I186="",I186&gt;=$F$3)),F186,0))</f>
        <v>0</v>
      </c>
      <c r="P186" s="22" t="n">
        <f aca="false">IF($F186="",0,IF(AND(E186&gt;=$F$3,E186&lt;=$H$3),F186,0))</f>
        <v>0</v>
      </c>
      <c r="Q186" s="22" t="n">
        <f aca="false">IF($F186="",0,IF(AND(I186&lt;&gt;"",I186&gt;=$F$3,I186&lt;=$H$3),F186,0))</f>
        <v>0</v>
      </c>
      <c r="R186" s="22" t="n">
        <f aca="false">O186+P186-Q186</f>
        <v>0</v>
      </c>
      <c r="S186" s="22" t="n">
        <f aca="false">IF(O186&gt;0,N(H186),0)</f>
        <v>0</v>
      </c>
      <c r="T186" s="22" t="n">
        <f aca="false">IF(OR($F186="",E186=""),0,MAX(0,MIN(IF(I186="",$H$3,I186-1),$H$3)-MAX(E186,$F$3)+1))</f>
        <v>0</v>
      </c>
      <c r="U186" s="22" t="n">
        <f aca="false">IF(OR($F186="",N(K186)=0),0,ROUND(IF(G186="WDV",MIN(MAX(0,F186-S186-M186),(F186-S186)*N186*T186/$J$3),MIN(MAX(0,F186-M186-S186),(F186-M186)/K186*T186/$J$3)),0))</f>
        <v>0</v>
      </c>
      <c r="V186" s="22" t="n">
        <f aca="false">IF($F186="",0,IF(AND(I186&lt;&gt;"",I186&gt;=$F$3,I186&lt;=$H$3),S186+U186,0))</f>
        <v>0</v>
      </c>
      <c r="W186" s="22" t="n">
        <f aca="false">S186+U186-V186</f>
        <v>0</v>
      </c>
      <c r="X186" s="22" t="n">
        <f aca="false">R186-W186</f>
        <v>0</v>
      </c>
      <c r="Y186" s="22" t="n">
        <f aca="false">IF($F186="",0,IF(AND(I186&lt;&gt;"",I186&gt;=$F$3,I186&lt;=$H$3),N(J186)-(F186-S186-U186),0))</f>
        <v>0</v>
      </c>
      <c r="Z186" s="25" t="str">
        <f aca="false">IF($F186="","",IFERROR(INDEX('Useful Lives'!$D$5:$D$24,MATCH(C186,'Useful Lives'!$A$5:$A$24,0)),"⚠ Class not found"))</f>
        <v/>
      </c>
    </row>
    <row r="187" customFormat="false" ht="15" hidden="false" customHeight="true" outlineLevel="0" collapsed="false">
      <c r="A187" s="20"/>
      <c r="B187" s="20"/>
      <c r="C187" s="20"/>
      <c r="D187" s="20"/>
      <c r="E187" s="26"/>
      <c r="F187" s="27"/>
      <c r="G187" s="20"/>
      <c r="H187" s="27"/>
      <c r="I187" s="26"/>
      <c r="J187" s="27"/>
      <c r="K187" s="22" t="str">
        <f aca="false">IF($F187="","",IFERROR(INDEX('Useful Lives'!$B$5:$B$24,MATCH(C187,'Useful Lives'!$A$5:$A$24,0)),0))</f>
        <v/>
      </c>
      <c r="L187" s="24" t="str">
        <f aca="false">IF($F187="","",IFERROR(INDEX('Useful Lives'!$C$5:$C$24,MATCH(C187,'Useful Lives'!$A$5:$A$24,0)),0))</f>
        <v/>
      </c>
      <c r="M187" s="22" t="str">
        <f aca="false">IF($F187="","",F187*L187)</f>
        <v/>
      </c>
      <c r="N187" s="24" t="str">
        <f aca="false">IF($F187="","",IF(K187=0,0,IF(G187="WDV",1-MAX(L187,0.0001)^(1/K187),(1-L187)/K187)))</f>
        <v/>
      </c>
      <c r="O187" s="22" t="n">
        <f aca="false">IF($F187="",0,IF(AND(E187&lt;$F$3,OR(I187="",I187&gt;=$F$3)),F187,0))</f>
        <v>0</v>
      </c>
      <c r="P187" s="22" t="n">
        <f aca="false">IF($F187="",0,IF(AND(E187&gt;=$F$3,E187&lt;=$H$3),F187,0))</f>
        <v>0</v>
      </c>
      <c r="Q187" s="22" t="n">
        <f aca="false">IF($F187="",0,IF(AND(I187&lt;&gt;"",I187&gt;=$F$3,I187&lt;=$H$3),F187,0))</f>
        <v>0</v>
      </c>
      <c r="R187" s="22" t="n">
        <f aca="false">O187+P187-Q187</f>
        <v>0</v>
      </c>
      <c r="S187" s="22" t="n">
        <f aca="false">IF(O187&gt;0,N(H187),0)</f>
        <v>0</v>
      </c>
      <c r="T187" s="22" t="n">
        <f aca="false">IF(OR($F187="",E187=""),0,MAX(0,MIN(IF(I187="",$H$3,I187-1),$H$3)-MAX(E187,$F$3)+1))</f>
        <v>0</v>
      </c>
      <c r="U187" s="22" t="n">
        <f aca="false">IF(OR($F187="",N(K187)=0),0,ROUND(IF(G187="WDV",MIN(MAX(0,F187-S187-M187),(F187-S187)*N187*T187/$J$3),MIN(MAX(0,F187-M187-S187),(F187-M187)/K187*T187/$J$3)),0))</f>
        <v>0</v>
      </c>
      <c r="V187" s="22" t="n">
        <f aca="false">IF($F187="",0,IF(AND(I187&lt;&gt;"",I187&gt;=$F$3,I187&lt;=$H$3),S187+U187,0))</f>
        <v>0</v>
      </c>
      <c r="W187" s="22" t="n">
        <f aca="false">S187+U187-V187</f>
        <v>0</v>
      </c>
      <c r="X187" s="22" t="n">
        <f aca="false">R187-W187</f>
        <v>0</v>
      </c>
      <c r="Y187" s="22" t="n">
        <f aca="false">IF($F187="",0,IF(AND(I187&lt;&gt;"",I187&gt;=$F$3,I187&lt;=$H$3),N(J187)-(F187-S187-U187),0))</f>
        <v>0</v>
      </c>
      <c r="Z187" s="25" t="str">
        <f aca="false">IF($F187="","",IFERROR(INDEX('Useful Lives'!$D$5:$D$24,MATCH(C187,'Useful Lives'!$A$5:$A$24,0)),"⚠ Class not found"))</f>
        <v/>
      </c>
    </row>
    <row r="188" customFormat="false" ht="15" hidden="false" customHeight="true" outlineLevel="0" collapsed="false">
      <c r="A188" s="20"/>
      <c r="B188" s="20"/>
      <c r="C188" s="20"/>
      <c r="D188" s="20"/>
      <c r="E188" s="26"/>
      <c r="F188" s="27"/>
      <c r="G188" s="20"/>
      <c r="H188" s="27"/>
      <c r="I188" s="26"/>
      <c r="J188" s="27"/>
      <c r="K188" s="22" t="str">
        <f aca="false">IF($F188="","",IFERROR(INDEX('Useful Lives'!$B$5:$B$24,MATCH(C188,'Useful Lives'!$A$5:$A$24,0)),0))</f>
        <v/>
      </c>
      <c r="L188" s="24" t="str">
        <f aca="false">IF($F188="","",IFERROR(INDEX('Useful Lives'!$C$5:$C$24,MATCH(C188,'Useful Lives'!$A$5:$A$24,0)),0))</f>
        <v/>
      </c>
      <c r="M188" s="22" t="str">
        <f aca="false">IF($F188="","",F188*L188)</f>
        <v/>
      </c>
      <c r="N188" s="24" t="str">
        <f aca="false">IF($F188="","",IF(K188=0,0,IF(G188="WDV",1-MAX(L188,0.0001)^(1/K188),(1-L188)/K188)))</f>
        <v/>
      </c>
      <c r="O188" s="22" t="n">
        <f aca="false">IF($F188="",0,IF(AND(E188&lt;$F$3,OR(I188="",I188&gt;=$F$3)),F188,0))</f>
        <v>0</v>
      </c>
      <c r="P188" s="22" t="n">
        <f aca="false">IF($F188="",0,IF(AND(E188&gt;=$F$3,E188&lt;=$H$3),F188,0))</f>
        <v>0</v>
      </c>
      <c r="Q188" s="22" t="n">
        <f aca="false">IF($F188="",0,IF(AND(I188&lt;&gt;"",I188&gt;=$F$3,I188&lt;=$H$3),F188,0))</f>
        <v>0</v>
      </c>
      <c r="R188" s="22" t="n">
        <f aca="false">O188+P188-Q188</f>
        <v>0</v>
      </c>
      <c r="S188" s="22" t="n">
        <f aca="false">IF(O188&gt;0,N(H188),0)</f>
        <v>0</v>
      </c>
      <c r="T188" s="22" t="n">
        <f aca="false">IF(OR($F188="",E188=""),0,MAX(0,MIN(IF(I188="",$H$3,I188-1),$H$3)-MAX(E188,$F$3)+1))</f>
        <v>0</v>
      </c>
      <c r="U188" s="22" t="n">
        <f aca="false">IF(OR($F188="",N(K188)=0),0,ROUND(IF(G188="WDV",MIN(MAX(0,F188-S188-M188),(F188-S188)*N188*T188/$J$3),MIN(MAX(0,F188-M188-S188),(F188-M188)/K188*T188/$J$3)),0))</f>
        <v>0</v>
      </c>
      <c r="V188" s="22" t="n">
        <f aca="false">IF($F188="",0,IF(AND(I188&lt;&gt;"",I188&gt;=$F$3,I188&lt;=$H$3),S188+U188,0))</f>
        <v>0</v>
      </c>
      <c r="W188" s="22" t="n">
        <f aca="false">S188+U188-V188</f>
        <v>0</v>
      </c>
      <c r="X188" s="22" t="n">
        <f aca="false">R188-W188</f>
        <v>0</v>
      </c>
      <c r="Y188" s="22" t="n">
        <f aca="false">IF($F188="",0,IF(AND(I188&lt;&gt;"",I188&gt;=$F$3,I188&lt;=$H$3),N(J188)-(F188-S188-U188),0))</f>
        <v>0</v>
      </c>
      <c r="Z188" s="25" t="str">
        <f aca="false">IF($F188="","",IFERROR(INDEX('Useful Lives'!$D$5:$D$24,MATCH(C188,'Useful Lives'!$A$5:$A$24,0)),"⚠ Class not found"))</f>
        <v/>
      </c>
    </row>
    <row r="189" customFormat="false" ht="15" hidden="false" customHeight="true" outlineLevel="0" collapsed="false">
      <c r="A189" s="20"/>
      <c r="B189" s="20"/>
      <c r="C189" s="20"/>
      <c r="D189" s="20"/>
      <c r="E189" s="26"/>
      <c r="F189" s="27"/>
      <c r="G189" s="20"/>
      <c r="H189" s="27"/>
      <c r="I189" s="26"/>
      <c r="J189" s="27"/>
      <c r="K189" s="22" t="str">
        <f aca="false">IF($F189="","",IFERROR(INDEX('Useful Lives'!$B$5:$B$24,MATCH(C189,'Useful Lives'!$A$5:$A$24,0)),0))</f>
        <v/>
      </c>
      <c r="L189" s="24" t="str">
        <f aca="false">IF($F189="","",IFERROR(INDEX('Useful Lives'!$C$5:$C$24,MATCH(C189,'Useful Lives'!$A$5:$A$24,0)),0))</f>
        <v/>
      </c>
      <c r="M189" s="22" t="str">
        <f aca="false">IF($F189="","",F189*L189)</f>
        <v/>
      </c>
      <c r="N189" s="24" t="str">
        <f aca="false">IF($F189="","",IF(K189=0,0,IF(G189="WDV",1-MAX(L189,0.0001)^(1/K189),(1-L189)/K189)))</f>
        <v/>
      </c>
      <c r="O189" s="22" t="n">
        <f aca="false">IF($F189="",0,IF(AND(E189&lt;$F$3,OR(I189="",I189&gt;=$F$3)),F189,0))</f>
        <v>0</v>
      </c>
      <c r="P189" s="22" t="n">
        <f aca="false">IF($F189="",0,IF(AND(E189&gt;=$F$3,E189&lt;=$H$3),F189,0))</f>
        <v>0</v>
      </c>
      <c r="Q189" s="22" t="n">
        <f aca="false">IF($F189="",0,IF(AND(I189&lt;&gt;"",I189&gt;=$F$3,I189&lt;=$H$3),F189,0))</f>
        <v>0</v>
      </c>
      <c r="R189" s="22" t="n">
        <f aca="false">O189+P189-Q189</f>
        <v>0</v>
      </c>
      <c r="S189" s="22" t="n">
        <f aca="false">IF(O189&gt;0,N(H189),0)</f>
        <v>0</v>
      </c>
      <c r="T189" s="22" t="n">
        <f aca="false">IF(OR($F189="",E189=""),0,MAX(0,MIN(IF(I189="",$H$3,I189-1),$H$3)-MAX(E189,$F$3)+1))</f>
        <v>0</v>
      </c>
      <c r="U189" s="22" t="n">
        <f aca="false">IF(OR($F189="",N(K189)=0),0,ROUND(IF(G189="WDV",MIN(MAX(0,F189-S189-M189),(F189-S189)*N189*T189/$J$3),MIN(MAX(0,F189-M189-S189),(F189-M189)/K189*T189/$J$3)),0))</f>
        <v>0</v>
      </c>
      <c r="V189" s="22" t="n">
        <f aca="false">IF($F189="",0,IF(AND(I189&lt;&gt;"",I189&gt;=$F$3,I189&lt;=$H$3),S189+U189,0))</f>
        <v>0</v>
      </c>
      <c r="W189" s="22" t="n">
        <f aca="false">S189+U189-V189</f>
        <v>0</v>
      </c>
      <c r="X189" s="22" t="n">
        <f aca="false">R189-W189</f>
        <v>0</v>
      </c>
      <c r="Y189" s="22" t="n">
        <f aca="false">IF($F189="",0,IF(AND(I189&lt;&gt;"",I189&gt;=$F$3,I189&lt;=$H$3),N(J189)-(F189-S189-U189),0))</f>
        <v>0</v>
      </c>
      <c r="Z189" s="25" t="str">
        <f aca="false">IF($F189="","",IFERROR(INDEX('Useful Lives'!$D$5:$D$24,MATCH(C189,'Useful Lives'!$A$5:$A$24,0)),"⚠ Class not found"))</f>
        <v/>
      </c>
    </row>
    <row r="190" customFormat="false" ht="15" hidden="false" customHeight="true" outlineLevel="0" collapsed="false">
      <c r="A190" s="20"/>
      <c r="B190" s="20"/>
      <c r="C190" s="20"/>
      <c r="D190" s="20"/>
      <c r="E190" s="26"/>
      <c r="F190" s="27"/>
      <c r="G190" s="20"/>
      <c r="H190" s="27"/>
      <c r="I190" s="26"/>
      <c r="J190" s="27"/>
      <c r="K190" s="22" t="str">
        <f aca="false">IF($F190="","",IFERROR(INDEX('Useful Lives'!$B$5:$B$24,MATCH(C190,'Useful Lives'!$A$5:$A$24,0)),0))</f>
        <v/>
      </c>
      <c r="L190" s="24" t="str">
        <f aca="false">IF($F190="","",IFERROR(INDEX('Useful Lives'!$C$5:$C$24,MATCH(C190,'Useful Lives'!$A$5:$A$24,0)),0))</f>
        <v/>
      </c>
      <c r="M190" s="22" t="str">
        <f aca="false">IF($F190="","",F190*L190)</f>
        <v/>
      </c>
      <c r="N190" s="24" t="str">
        <f aca="false">IF($F190="","",IF(K190=0,0,IF(G190="WDV",1-MAX(L190,0.0001)^(1/K190),(1-L190)/K190)))</f>
        <v/>
      </c>
      <c r="O190" s="22" t="n">
        <f aca="false">IF($F190="",0,IF(AND(E190&lt;$F$3,OR(I190="",I190&gt;=$F$3)),F190,0))</f>
        <v>0</v>
      </c>
      <c r="P190" s="22" t="n">
        <f aca="false">IF($F190="",0,IF(AND(E190&gt;=$F$3,E190&lt;=$H$3),F190,0))</f>
        <v>0</v>
      </c>
      <c r="Q190" s="22" t="n">
        <f aca="false">IF($F190="",0,IF(AND(I190&lt;&gt;"",I190&gt;=$F$3,I190&lt;=$H$3),F190,0))</f>
        <v>0</v>
      </c>
      <c r="R190" s="22" t="n">
        <f aca="false">O190+P190-Q190</f>
        <v>0</v>
      </c>
      <c r="S190" s="22" t="n">
        <f aca="false">IF(O190&gt;0,N(H190),0)</f>
        <v>0</v>
      </c>
      <c r="T190" s="22" t="n">
        <f aca="false">IF(OR($F190="",E190=""),0,MAX(0,MIN(IF(I190="",$H$3,I190-1),$H$3)-MAX(E190,$F$3)+1))</f>
        <v>0</v>
      </c>
      <c r="U190" s="22" t="n">
        <f aca="false">IF(OR($F190="",N(K190)=0),0,ROUND(IF(G190="WDV",MIN(MAX(0,F190-S190-M190),(F190-S190)*N190*T190/$J$3),MIN(MAX(0,F190-M190-S190),(F190-M190)/K190*T190/$J$3)),0))</f>
        <v>0</v>
      </c>
      <c r="V190" s="22" t="n">
        <f aca="false">IF($F190="",0,IF(AND(I190&lt;&gt;"",I190&gt;=$F$3,I190&lt;=$H$3),S190+U190,0))</f>
        <v>0</v>
      </c>
      <c r="W190" s="22" t="n">
        <f aca="false">S190+U190-V190</f>
        <v>0</v>
      </c>
      <c r="X190" s="22" t="n">
        <f aca="false">R190-W190</f>
        <v>0</v>
      </c>
      <c r="Y190" s="22" t="n">
        <f aca="false">IF($F190="",0,IF(AND(I190&lt;&gt;"",I190&gt;=$F$3,I190&lt;=$H$3),N(J190)-(F190-S190-U190),0))</f>
        <v>0</v>
      </c>
      <c r="Z190" s="25" t="str">
        <f aca="false">IF($F190="","",IFERROR(INDEX('Useful Lives'!$D$5:$D$24,MATCH(C190,'Useful Lives'!$A$5:$A$24,0)),"⚠ Class not found"))</f>
        <v/>
      </c>
    </row>
    <row r="191" customFormat="false" ht="15" hidden="false" customHeight="true" outlineLevel="0" collapsed="false">
      <c r="A191" s="20"/>
      <c r="B191" s="20"/>
      <c r="C191" s="20"/>
      <c r="D191" s="20"/>
      <c r="E191" s="26"/>
      <c r="F191" s="27"/>
      <c r="G191" s="20"/>
      <c r="H191" s="27"/>
      <c r="I191" s="26"/>
      <c r="J191" s="27"/>
      <c r="K191" s="22" t="str">
        <f aca="false">IF($F191="","",IFERROR(INDEX('Useful Lives'!$B$5:$B$24,MATCH(C191,'Useful Lives'!$A$5:$A$24,0)),0))</f>
        <v/>
      </c>
      <c r="L191" s="24" t="str">
        <f aca="false">IF($F191="","",IFERROR(INDEX('Useful Lives'!$C$5:$C$24,MATCH(C191,'Useful Lives'!$A$5:$A$24,0)),0))</f>
        <v/>
      </c>
      <c r="M191" s="22" t="str">
        <f aca="false">IF($F191="","",F191*L191)</f>
        <v/>
      </c>
      <c r="N191" s="24" t="str">
        <f aca="false">IF($F191="","",IF(K191=0,0,IF(G191="WDV",1-MAX(L191,0.0001)^(1/K191),(1-L191)/K191)))</f>
        <v/>
      </c>
      <c r="O191" s="22" t="n">
        <f aca="false">IF($F191="",0,IF(AND(E191&lt;$F$3,OR(I191="",I191&gt;=$F$3)),F191,0))</f>
        <v>0</v>
      </c>
      <c r="P191" s="22" t="n">
        <f aca="false">IF($F191="",0,IF(AND(E191&gt;=$F$3,E191&lt;=$H$3),F191,0))</f>
        <v>0</v>
      </c>
      <c r="Q191" s="22" t="n">
        <f aca="false">IF($F191="",0,IF(AND(I191&lt;&gt;"",I191&gt;=$F$3,I191&lt;=$H$3),F191,0))</f>
        <v>0</v>
      </c>
      <c r="R191" s="22" t="n">
        <f aca="false">O191+P191-Q191</f>
        <v>0</v>
      </c>
      <c r="S191" s="22" t="n">
        <f aca="false">IF(O191&gt;0,N(H191),0)</f>
        <v>0</v>
      </c>
      <c r="T191" s="22" t="n">
        <f aca="false">IF(OR($F191="",E191=""),0,MAX(0,MIN(IF(I191="",$H$3,I191-1),$H$3)-MAX(E191,$F$3)+1))</f>
        <v>0</v>
      </c>
      <c r="U191" s="22" t="n">
        <f aca="false">IF(OR($F191="",N(K191)=0),0,ROUND(IF(G191="WDV",MIN(MAX(0,F191-S191-M191),(F191-S191)*N191*T191/$J$3),MIN(MAX(0,F191-M191-S191),(F191-M191)/K191*T191/$J$3)),0))</f>
        <v>0</v>
      </c>
      <c r="V191" s="22" t="n">
        <f aca="false">IF($F191="",0,IF(AND(I191&lt;&gt;"",I191&gt;=$F$3,I191&lt;=$H$3),S191+U191,0))</f>
        <v>0</v>
      </c>
      <c r="W191" s="22" t="n">
        <f aca="false">S191+U191-V191</f>
        <v>0</v>
      </c>
      <c r="X191" s="22" t="n">
        <f aca="false">R191-W191</f>
        <v>0</v>
      </c>
      <c r="Y191" s="22" t="n">
        <f aca="false">IF($F191="",0,IF(AND(I191&lt;&gt;"",I191&gt;=$F$3,I191&lt;=$H$3),N(J191)-(F191-S191-U191),0))</f>
        <v>0</v>
      </c>
      <c r="Z191" s="25" t="str">
        <f aca="false">IF($F191="","",IFERROR(INDEX('Useful Lives'!$D$5:$D$24,MATCH(C191,'Useful Lives'!$A$5:$A$24,0)),"⚠ Class not found"))</f>
        <v/>
      </c>
    </row>
    <row r="192" customFormat="false" ht="15" hidden="false" customHeight="true" outlineLevel="0" collapsed="false">
      <c r="A192" s="20"/>
      <c r="B192" s="20"/>
      <c r="C192" s="20"/>
      <c r="D192" s="20"/>
      <c r="E192" s="26"/>
      <c r="F192" s="27"/>
      <c r="G192" s="20"/>
      <c r="H192" s="27"/>
      <c r="I192" s="26"/>
      <c r="J192" s="27"/>
      <c r="K192" s="22" t="str">
        <f aca="false">IF($F192="","",IFERROR(INDEX('Useful Lives'!$B$5:$B$24,MATCH(C192,'Useful Lives'!$A$5:$A$24,0)),0))</f>
        <v/>
      </c>
      <c r="L192" s="24" t="str">
        <f aca="false">IF($F192="","",IFERROR(INDEX('Useful Lives'!$C$5:$C$24,MATCH(C192,'Useful Lives'!$A$5:$A$24,0)),0))</f>
        <v/>
      </c>
      <c r="M192" s="22" t="str">
        <f aca="false">IF($F192="","",F192*L192)</f>
        <v/>
      </c>
      <c r="N192" s="24" t="str">
        <f aca="false">IF($F192="","",IF(K192=0,0,IF(G192="WDV",1-MAX(L192,0.0001)^(1/K192),(1-L192)/K192)))</f>
        <v/>
      </c>
      <c r="O192" s="22" t="n">
        <f aca="false">IF($F192="",0,IF(AND(E192&lt;$F$3,OR(I192="",I192&gt;=$F$3)),F192,0))</f>
        <v>0</v>
      </c>
      <c r="P192" s="22" t="n">
        <f aca="false">IF($F192="",0,IF(AND(E192&gt;=$F$3,E192&lt;=$H$3),F192,0))</f>
        <v>0</v>
      </c>
      <c r="Q192" s="22" t="n">
        <f aca="false">IF($F192="",0,IF(AND(I192&lt;&gt;"",I192&gt;=$F$3,I192&lt;=$H$3),F192,0))</f>
        <v>0</v>
      </c>
      <c r="R192" s="22" t="n">
        <f aca="false">O192+P192-Q192</f>
        <v>0</v>
      </c>
      <c r="S192" s="22" t="n">
        <f aca="false">IF(O192&gt;0,N(H192),0)</f>
        <v>0</v>
      </c>
      <c r="T192" s="22" t="n">
        <f aca="false">IF(OR($F192="",E192=""),0,MAX(0,MIN(IF(I192="",$H$3,I192-1),$H$3)-MAX(E192,$F$3)+1))</f>
        <v>0</v>
      </c>
      <c r="U192" s="22" t="n">
        <f aca="false">IF(OR($F192="",N(K192)=0),0,ROUND(IF(G192="WDV",MIN(MAX(0,F192-S192-M192),(F192-S192)*N192*T192/$J$3),MIN(MAX(0,F192-M192-S192),(F192-M192)/K192*T192/$J$3)),0))</f>
        <v>0</v>
      </c>
      <c r="V192" s="22" t="n">
        <f aca="false">IF($F192="",0,IF(AND(I192&lt;&gt;"",I192&gt;=$F$3,I192&lt;=$H$3),S192+U192,0))</f>
        <v>0</v>
      </c>
      <c r="W192" s="22" t="n">
        <f aca="false">S192+U192-V192</f>
        <v>0</v>
      </c>
      <c r="X192" s="22" t="n">
        <f aca="false">R192-W192</f>
        <v>0</v>
      </c>
      <c r="Y192" s="22" t="n">
        <f aca="false">IF($F192="",0,IF(AND(I192&lt;&gt;"",I192&gt;=$F$3,I192&lt;=$H$3),N(J192)-(F192-S192-U192),0))</f>
        <v>0</v>
      </c>
      <c r="Z192" s="25" t="str">
        <f aca="false">IF($F192="","",IFERROR(INDEX('Useful Lives'!$D$5:$D$24,MATCH(C192,'Useful Lives'!$A$5:$A$24,0)),"⚠ Class not found"))</f>
        <v/>
      </c>
    </row>
    <row r="193" customFormat="false" ht="15" hidden="false" customHeight="true" outlineLevel="0" collapsed="false">
      <c r="A193" s="20"/>
      <c r="B193" s="20"/>
      <c r="C193" s="20"/>
      <c r="D193" s="20"/>
      <c r="E193" s="26"/>
      <c r="F193" s="27"/>
      <c r="G193" s="20"/>
      <c r="H193" s="27"/>
      <c r="I193" s="26"/>
      <c r="J193" s="27"/>
      <c r="K193" s="22" t="str">
        <f aca="false">IF($F193="","",IFERROR(INDEX('Useful Lives'!$B$5:$B$24,MATCH(C193,'Useful Lives'!$A$5:$A$24,0)),0))</f>
        <v/>
      </c>
      <c r="L193" s="24" t="str">
        <f aca="false">IF($F193="","",IFERROR(INDEX('Useful Lives'!$C$5:$C$24,MATCH(C193,'Useful Lives'!$A$5:$A$24,0)),0))</f>
        <v/>
      </c>
      <c r="M193" s="22" t="str">
        <f aca="false">IF($F193="","",F193*L193)</f>
        <v/>
      </c>
      <c r="N193" s="24" t="str">
        <f aca="false">IF($F193="","",IF(K193=0,0,IF(G193="WDV",1-MAX(L193,0.0001)^(1/K193),(1-L193)/K193)))</f>
        <v/>
      </c>
      <c r="O193" s="22" t="n">
        <f aca="false">IF($F193="",0,IF(AND(E193&lt;$F$3,OR(I193="",I193&gt;=$F$3)),F193,0))</f>
        <v>0</v>
      </c>
      <c r="P193" s="22" t="n">
        <f aca="false">IF($F193="",0,IF(AND(E193&gt;=$F$3,E193&lt;=$H$3),F193,0))</f>
        <v>0</v>
      </c>
      <c r="Q193" s="22" t="n">
        <f aca="false">IF($F193="",0,IF(AND(I193&lt;&gt;"",I193&gt;=$F$3,I193&lt;=$H$3),F193,0))</f>
        <v>0</v>
      </c>
      <c r="R193" s="22" t="n">
        <f aca="false">O193+P193-Q193</f>
        <v>0</v>
      </c>
      <c r="S193" s="22" t="n">
        <f aca="false">IF(O193&gt;0,N(H193),0)</f>
        <v>0</v>
      </c>
      <c r="T193" s="22" t="n">
        <f aca="false">IF(OR($F193="",E193=""),0,MAX(0,MIN(IF(I193="",$H$3,I193-1),$H$3)-MAX(E193,$F$3)+1))</f>
        <v>0</v>
      </c>
      <c r="U193" s="22" t="n">
        <f aca="false">IF(OR($F193="",N(K193)=0),0,ROUND(IF(G193="WDV",MIN(MAX(0,F193-S193-M193),(F193-S193)*N193*T193/$J$3),MIN(MAX(0,F193-M193-S193),(F193-M193)/K193*T193/$J$3)),0))</f>
        <v>0</v>
      </c>
      <c r="V193" s="22" t="n">
        <f aca="false">IF($F193="",0,IF(AND(I193&lt;&gt;"",I193&gt;=$F$3,I193&lt;=$H$3),S193+U193,0))</f>
        <v>0</v>
      </c>
      <c r="W193" s="22" t="n">
        <f aca="false">S193+U193-V193</f>
        <v>0</v>
      </c>
      <c r="X193" s="22" t="n">
        <f aca="false">R193-W193</f>
        <v>0</v>
      </c>
      <c r="Y193" s="22" t="n">
        <f aca="false">IF($F193="",0,IF(AND(I193&lt;&gt;"",I193&gt;=$F$3,I193&lt;=$H$3),N(J193)-(F193-S193-U193),0))</f>
        <v>0</v>
      </c>
      <c r="Z193" s="25" t="str">
        <f aca="false">IF($F193="","",IFERROR(INDEX('Useful Lives'!$D$5:$D$24,MATCH(C193,'Useful Lives'!$A$5:$A$24,0)),"⚠ Class not found"))</f>
        <v/>
      </c>
    </row>
    <row r="194" customFormat="false" ht="15" hidden="false" customHeight="true" outlineLevel="0" collapsed="false">
      <c r="A194" s="20"/>
      <c r="B194" s="20"/>
      <c r="C194" s="20"/>
      <c r="D194" s="20"/>
      <c r="E194" s="26"/>
      <c r="F194" s="27"/>
      <c r="G194" s="20"/>
      <c r="H194" s="27"/>
      <c r="I194" s="26"/>
      <c r="J194" s="27"/>
      <c r="K194" s="22" t="str">
        <f aca="false">IF($F194="","",IFERROR(INDEX('Useful Lives'!$B$5:$B$24,MATCH(C194,'Useful Lives'!$A$5:$A$24,0)),0))</f>
        <v/>
      </c>
      <c r="L194" s="24" t="str">
        <f aca="false">IF($F194="","",IFERROR(INDEX('Useful Lives'!$C$5:$C$24,MATCH(C194,'Useful Lives'!$A$5:$A$24,0)),0))</f>
        <v/>
      </c>
      <c r="M194" s="22" t="str">
        <f aca="false">IF($F194="","",F194*L194)</f>
        <v/>
      </c>
      <c r="N194" s="24" t="str">
        <f aca="false">IF($F194="","",IF(K194=0,0,IF(G194="WDV",1-MAX(L194,0.0001)^(1/K194),(1-L194)/K194)))</f>
        <v/>
      </c>
      <c r="O194" s="22" t="n">
        <f aca="false">IF($F194="",0,IF(AND(E194&lt;$F$3,OR(I194="",I194&gt;=$F$3)),F194,0))</f>
        <v>0</v>
      </c>
      <c r="P194" s="22" t="n">
        <f aca="false">IF($F194="",0,IF(AND(E194&gt;=$F$3,E194&lt;=$H$3),F194,0))</f>
        <v>0</v>
      </c>
      <c r="Q194" s="22" t="n">
        <f aca="false">IF($F194="",0,IF(AND(I194&lt;&gt;"",I194&gt;=$F$3,I194&lt;=$H$3),F194,0))</f>
        <v>0</v>
      </c>
      <c r="R194" s="22" t="n">
        <f aca="false">O194+P194-Q194</f>
        <v>0</v>
      </c>
      <c r="S194" s="22" t="n">
        <f aca="false">IF(O194&gt;0,N(H194),0)</f>
        <v>0</v>
      </c>
      <c r="T194" s="22" t="n">
        <f aca="false">IF(OR($F194="",E194=""),0,MAX(0,MIN(IF(I194="",$H$3,I194-1),$H$3)-MAX(E194,$F$3)+1))</f>
        <v>0</v>
      </c>
      <c r="U194" s="22" t="n">
        <f aca="false">IF(OR($F194="",N(K194)=0),0,ROUND(IF(G194="WDV",MIN(MAX(0,F194-S194-M194),(F194-S194)*N194*T194/$J$3),MIN(MAX(0,F194-M194-S194),(F194-M194)/K194*T194/$J$3)),0))</f>
        <v>0</v>
      </c>
      <c r="V194" s="22" t="n">
        <f aca="false">IF($F194="",0,IF(AND(I194&lt;&gt;"",I194&gt;=$F$3,I194&lt;=$H$3),S194+U194,0))</f>
        <v>0</v>
      </c>
      <c r="W194" s="22" t="n">
        <f aca="false">S194+U194-V194</f>
        <v>0</v>
      </c>
      <c r="X194" s="22" t="n">
        <f aca="false">R194-W194</f>
        <v>0</v>
      </c>
      <c r="Y194" s="22" t="n">
        <f aca="false">IF($F194="",0,IF(AND(I194&lt;&gt;"",I194&gt;=$F$3,I194&lt;=$H$3),N(J194)-(F194-S194-U194),0))</f>
        <v>0</v>
      </c>
      <c r="Z194" s="25" t="str">
        <f aca="false">IF($F194="","",IFERROR(INDEX('Useful Lives'!$D$5:$D$24,MATCH(C194,'Useful Lives'!$A$5:$A$24,0)),"⚠ Class not found"))</f>
        <v/>
      </c>
    </row>
    <row r="195" customFormat="false" ht="15" hidden="false" customHeight="true" outlineLevel="0" collapsed="false">
      <c r="A195" s="20"/>
      <c r="B195" s="20"/>
      <c r="C195" s="20"/>
      <c r="D195" s="20"/>
      <c r="E195" s="26"/>
      <c r="F195" s="27"/>
      <c r="G195" s="20"/>
      <c r="H195" s="27"/>
      <c r="I195" s="26"/>
      <c r="J195" s="27"/>
      <c r="K195" s="22" t="str">
        <f aca="false">IF($F195="","",IFERROR(INDEX('Useful Lives'!$B$5:$B$24,MATCH(C195,'Useful Lives'!$A$5:$A$24,0)),0))</f>
        <v/>
      </c>
      <c r="L195" s="24" t="str">
        <f aca="false">IF($F195="","",IFERROR(INDEX('Useful Lives'!$C$5:$C$24,MATCH(C195,'Useful Lives'!$A$5:$A$24,0)),0))</f>
        <v/>
      </c>
      <c r="M195" s="22" t="str">
        <f aca="false">IF($F195="","",F195*L195)</f>
        <v/>
      </c>
      <c r="N195" s="24" t="str">
        <f aca="false">IF($F195="","",IF(K195=0,0,IF(G195="WDV",1-MAX(L195,0.0001)^(1/K195),(1-L195)/K195)))</f>
        <v/>
      </c>
      <c r="O195" s="22" t="n">
        <f aca="false">IF($F195="",0,IF(AND(E195&lt;$F$3,OR(I195="",I195&gt;=$F$3)),F195,0))</f>
        <v>0</v>
      </c>
      <c r="P195" s="22" t="n">
        <f aca="false">IF($F195="",0,IF(AND(E195&gt;=$F$3,E195&lt;=$H$3),F195,0))</f>
        <v>0</v>
      </c>
      <c r="Q195" s="22" t="n">
        <f aca="false">IF($F195="",0,IF(AND(I195&lt;&gt;"",I195&gt;=$F$3,I195&lt;=$H$3),F195,0))</f>
        <v>0</v>
      </c>
      <c r="R195" s="22" t="n">
        <f aca="false">O195+P195-Q195</f>
        <v>0</v>
      </c>
      <c r="S195" s="22" t="n">
        <f aca="false">IF(O195&gt;0,N(H195),0)</f>
        <v>0</v>
      </c>
      <c r="T195" s="22" t="n">
        <f aca="false">IF(OR($F195="",E195=""),0,MAX(0,MIN(IF(I195="",$H$3,I195-1),$H$3)-MAX(E195,$F$3)+1))</f>
        <v>0</v>
      </c>
      <c r="U195" s="22" t="n">
        <f aca="false">IF(OR($F195="",N(K195)=0),0,ROUND(IF(G195="WDV",MIN(MAX(0,F195-S195-M195),(F195-S195)*N195*T195/$J$3),MIN(MAX(0,F195-M195-S195),(F195-M195)/K195*T195/$J$3)),0))</f>
        <v>0</v>
      </c>
      <c r="V195" s="22" t="n">
        <f aca="false">IF($F195="",0,IF(AND(I195&lt;&gt;"",I195&gt;=$F$3,I195&lt;=$H$3),S195+U195,0))</f>
        <v>0</v>
      </c>
      <c r="W195" s="22" t="n">
        <f aca="false">S195+U195-V195</f>
        <v>0</v>
      </c>
      <c r="X195" s="22" t="n">
        <f aca="false">R195-W195</f>
        <v>0</v>
      </c>
      <c r="Y195" s="22" t="n">
        <f aca="false">IF($F195="",0,IF(AND(I195&lt;&gt;"",I195&gt;=$F$3,I195&lt;=$H$3),N(J195)-(F195-S195-U195),0))</f>
        <v>0</v>
      </c>
      <c r="Z195" s="25" t="str">
        <f aca="false">IF($F195="","",IFERROR(INDEX('Useful Lives'!$D$5:$D$24,MATCH(C195,'Useful Lives'!$A$5:$A$24,0)),"⚠ Class not found"))</f>
        <v/>
      </c>
    </row>
    <row r="196" customFormat="false" ht="15" hidden="false" customHeight="true" outlineLevel="0" collapsed="false">
      <c r="A196" s="20"/>
      <c r="B196" s="20"/>
      <c r="C196" s="20"/>
      <c r="D196" s="20"/>
      <c r="E196" s="26"/>
      <c r="F196" s="27"/>
      <c r="G196" s="20"/>
      <c r="H196" s="27"/>
      <c r="I196" s="26"/>
      <c r="J196" s="27"/>
      <c r="K196" s="22" t="str">
        <f aca="false">IF($F196="","",IFERROR(INDEX('Useful Lives'!$B$5:$B$24,MATCH(C196,'Useful Lives'!$A$5:$A$24,0)),0))</f>
        <v/>
      </c>
      <c r="L196" s="24" t="str">
        <f aca="false">IF($F196="","",IFERROR(INDEX('Useful Lives'!$C$5:$C$24,MATCH(C196,'Useful Lives'!$A$5:$A$24,0)),0))</f>
        <v/>
      </c>
      <c r="M196" s="22" t="str">
        <f aca="false">IF($F196="","",F196*L196)</f>
        <v/>
      </c>
      <c r="N196" s="24" t="str">
        <f aca="false">IF($F196="","",IF(K196=0,0,IF(G196="WDV",1-MAX(L196,0.0001)^(1/K196),(1-L196)/K196)))</f>
        <v/>
      </c>
      <c r="O196" s="22" t="n">
        <f aca="false">IF($F196="",0,IF(AND(E196&lt;$F$3,OR(I196="",I196&gt;=$F$3)),F196,0))</f>
        <v>0</v>
      </c>
      <c r="P196" s="22" t="n">
        <f aca="false">IF($F196="",0,IF(AND(E196&gt;=$F$3,E196&lt;=$H$3),F196,0))</f>
        <v>0</v>
      </c>
      <c r="Q196" s="22" t="n">
        <f aca="false">IF($F196="",0,IF(AND(I196&lt;&gt;"",I196&gt;=$F$3,I196&lt;=$H$3),F196,0))</f>
        <v>0</v>
      </c>
      <c r="R196" s="22" t="n">
        <f aca="false">O196+P196-Q196</f>
        <v>0</v>
      </c>
      <c r="S196" s="22" t="n">
        <f aca="false">IF(O196&gt;0,N(H196),0)</f>
        <v>0</v>
      </c>
      <c r="T196" s="22" t="n">
        <f aca="false">IF(OR($F196="",E196=""),0,MAX(0,MIN(IF(I196="",$H$3,I196-1),$H$3)-MAX(E196,$F$3)+1))</f>
        <v>0</v>
      </c>
      <c r="U196" s="22" t="n">
        <f aca="false">IF(OR($F196="",N(K196)=0),0,ROUND(IF(G196="WDV",MIN(MAX(0,F196-S196-M196),(F196-S196)*N196*T196/$J$3),MIN(MAX(0,F196-M196-S196),(F196-M196)/K196*T196/$J$3)),0))</f>
        <v>0</v>
      </c>
      <c r="V196" s="22" t="n">
        <f aca="false">IF($F196="",0,IF(AND(I196&lt;&gt;"",I196&gt;=$F$3,I196&lt;=$H$3),S196+U196,0))</f>
        <v>0</v>
      </c>
      <c r="W196" s="22" t="n">
        <f aca="false">S196+U196-V196</f>
        <v>0</v>
      </c>
      <c r="X196" s="22" t="n">
        <f aca="false">R196-W196</f>
        <v>0</v>
      </c>
      <c r="Y196" s="22" t="n">
        <f aca="false">IF($F196="",0,IF(AND(I196&lt;&gt;"",I196&gt;=$F$3,I196&lt;=$H$3),N(J196)-(F196-S196-U196),0))</f>
        <v>0</v>
      </c>
      <c r="Z196" s="25" t="str">
        <f aca="false">IF($F196="","",IFERROR(INDEX('Useful Lives'!$D$5:$D$24,MATCH(C196,'Useful Lives'!$A$5:$A$24,0)),"⚠ Class not found"))</f>
        <v/>
      </c>
    </row>
    <row r="197" customFormat="false" ht="15" hidden="false" customHeight="true" outlineLevel="0" collapsed="false">
      <c r="A197" s="20"/>
      <c r="B197" s="20"/>
      <c r="C197" s="20"/>
      <c r="D197" s="20"/>
      <c r="E197" s="26"/>
      <c r="F197" s="27"/>
      <c r="G197" s="20"/>
      <c r="H197" s="27"/>
      <c r="I197" s="26"/>
      <c r="J197" s="27"/>
      <c r="K197" s="22" t="str">
        <f aca="false">IF($F197="","",IFERROR(INDEX('Useful Lives'!$B$5:$B$24,MATCH(C197,'Useful Lives'!$A$5:$A$24,0)),0))</f>
        <v/>
      </c>
      <c r="L197" s="24" t="str">
        <f aca="false">IF($F197="","",IFERROR(INDEX('Useful Lives'!$C$5:$C$24,MATCH(C197,'Useful Lives'!$A$5:$A$24,0)),0))</f>
        <v/>
      </c>
      <c r="M197" s="22" t="str">
        <f aca="false">IF($F197="","",F197*L197)</f>
        <v/>
      </c>
      <c r="N197" s="24" t="str">
        <f aca="false">IF($F197="","",IF(K197=0,0,IF(G197="WDV",1-MAX(L197,0.0001)^(1/K197),(1-L197)/K197)))</f>
        <v/>
      </c>
      <c r="O197" s="22" t="n">
        <f aca="false">IF($F197="",0,IF(AND(E197&lt;$F$3,OR(I197="",I197&gt;=$F$3)),F197,0))</f>
        <v>0</v>
      </c>
      <c r="P197" s="22" t="n">
        <f aca="false">IF($F197="",0,IF(AND(E197&gt;=$F$3,E197&lt;=$H$3),F197,0))</f>
        <v>0</v>
      </c>
      <c r="Q197" s="22" t="n">
        <f aca="false">IF($F197="",0,IF(AND(I197&lt;&gt;"",I197&gt;=$F$3,I197&lt;=$H$3),F197,0))</f>
        <v>0</v>
      </c>
      <c r="R197" s="22" t="n">
        <f aca="false">O197+P197-Q197</f>
        <v>0</v>
      </c>
      <c r="S197" s="22" t="n">
        <f aca="false">IF(O197&gt;0,N(H197),0)</f>
        <v>0</v>
      </c>
      <c r="T197" s="22" t="n">
        <f aca="false">IF(OR($F197="",E197=""),0,MAX(0,MIN(IF(I197="",$H$3,I197-1),$H$3)-MAX(E197,$F$3)+1))</f>
        <v>0</v>
      </c>
      <c r="U197" s="22" t="n">
        <f aca="false">IF(OR($F197="",N(K197)=0),0,ROUND(IF(G197="WDV",MIN(MAX(0,F197-S197-M197),(F197-S197)*N197*T197/$J$3),MIN(MAX(0,F197-M197-S197),(F197-M197)/K197*T197/$J$3)),0))</f>
        <v>0</v>
      </c>
      <c r="V197" s="22" t="n">
        <f aca="false">IF($F197="",0,IF(AND(I197&lt;&gt;"",I197&gt;=$F$3,I197&lt;=$H$3),S197+U197,0))</f>
        <v>0</v>
      </c>
      <c r="W197" s="22" t="n">
        <f aca="false">S197+U197-V197</f>
        <v>0</v>
      </c>
      <c r="X197" s="22" t="n">
        <f aca="false">R197-W197</f>
        <v>0</v>
      </c>
      <c r="Y197" s="22" t="n">
        <f aca="false">IF($F197="",0,IF(AND(I197&lt;&gt;"",I197&gt;=$F$3,I197&lt;=$H$3),N(J197)-(F197-S197-U197),0))</f>
        <v>0</v>
      </c>
      <c r="Z197" s="25" t="str">
        <f aca="false">IF($F197="","",IFERROR(INDEX('Useful Lives'!$D$5:$D$24,MATCH(C197,'Useful Lives'!$A$5:$A$24,0)),"⚠ Class not found"))</f>
        <v/>
      </c>
    </row>
    <row r="198" customFormat="false" ht="15" hidden="false" customHeight="true" outlineLevel="0" collapsed="false">
      <c r="A198" s="20"/>
      <c r="B198" s="20"/>
      <c r="C198" s="20"/>
      <c r="D198" s="20"/>
      <c r="E198" s="26"/>
      <c r="F198" s="27"/>
      <c r="G198" s="20"/>
      <c r="H198" s="27"/>
      <c r="I198" s="26"/>
      <c r="J198" s="27"/>
      <c r="K198" s="22" t="str">
        <f aca="false">IF($F198="","",IFERROR(INDEX('Useful Lives'!$B$5:$B$24,MATCH(C198,'Useful Lives'!$A$5:$A$24,0)),0))</f>
        <v/>
      </c>
      <c r="L198" s="24" t="str">
        <f aca="false">IF($F198="","",IFERROR(INDEX('Useful Lives'!$C$5:$C$24,MATCH(C198,'Useful Lives'!$A$5:$A$24,0)),0))</f>
        <v/>
      </c>
      <c r="M198" s="22" t="str">
        <f aca="false">IF($F198="","",F198*L198)</f>
        <v/>
      </c>
      <c r="N198" s="24" t="str">
        <f aca="false">IF($F198="","",IF(K198=0,0,IF(G198="WDV",1-MAX(L198,0.0001)^(1/K198),(1-L198)/K198)))</f>
        <v/>
      </c>
      <c r="O198" s="22" t="n">
        <f aca="false">IF($F198="",0,IF(AND(E198&lt;$F$3,OR(I198="",I198&gt;=$F$3)),F198,0))</f>
        <v>0</v>
      </c>
      <c r="P198" s="22" t="n">
        <f aca="false">IF($F198="",0,IF(AND(E198&gt;=$F$3,E198&lt;=$H$3),F198,0))</f>
        <v>0</v>
      </c>
      <c r="Q198" s="22" t="n">
        <f aca="false">IF($F198="",0,IF(AND(I198&lt;&gt;"",I198&gt;=$F$3,I198&lt;=$H$3),F198,0))</f>
        <v>0</v>
      </c>
      <c r="R198" s="22" t="n">
        <f aca="false">O198+P198-Q198</f>
        <v>0</v>
      </c>
      <c r="S198" s="22" t="n">
        <f aca="false">IF(O198&gt;0,N(H198),0)</f>
        <v>0</v>
      </c>
      <c r="T198" s="22" t="n">
        <f aca="false">IF(OR($F198="",E198=""),0,MAX(0,MIN(IF(I198="",$H$3,I198-1),$H$3)-MAX(E198,$F$3)+1))</f>
        <v>0</v>
      </c>
      <c r="U198" s="22" t="n">
        <f aca="false">IF(OR($F198="",N(K198)=0),0,ROUND(IF(G198="WDV",MIN(MAX(0,F198-S198-M198),(F198-S198)*N198*T198/$J$3),MIN(MAX(0,F198-M198-S198),(F198-M198)/K198*T198/$J$3)),0))</f>
        <v>0</v>
      </c>
      <c r="V198" s="22" t="n">
        <f aca="false">IF($F198="",0,IF(AND(I198&lt;&gt;"",I198&gt;=$F$3,I198&lt;=$H$3),S198+U198,0))</f>
        <v>0</v>
      </c>
      <c r="W198" s="22" t="n">
        <f aca="false">S198+U198-V198</f>
        <v>0</v>
      </c>
      <c r="X198" s="22" t="n">
        <f aca="false">R198-W198</f>
        <v>0</v>
      </c>
      <c r="Y198" s="22" t="n">
        <f aca="false">IF($F198="",0,IF(AND(I198&lt;&gt;"",I198&gt;=$F$3,I198&lt;=$H$3),N(J198)-(F198-S198-U198),0))</f>
        <v>0</v>
      </c>
      <c r="Z198" s="25" t="str">
        <f aca="false">IF($F198="","",IFERROR(INDEX('Useful Lives'!$D$5:$D$24,MATCH(C198,'Useful Lives'!$A$5:$A$24,0)),"⚠ Class not found"))</f>
        <v/>
      </c>
    </row>
    <row r="199" customFormat="false" ht="15" hidden="false" customHeight="true" outlineLevel="0" collapsed="false">
      <c r="A199" s="20"/>
      <c r="B199" s="20"/>
      <c r="C199" s="20"/>
      <c r="D199" s="20"/>
      <c r="E199" s="26"/>
      <c r="F199" s="27"/>
      <c r="G199" s="20"/>
      <c r="H199" s="27"/>
      <c r="I199" s="26"/>
      <c r="J199" s="27"/>
      <c r="K199" s="22" t="str">
        <f aca="false">IF($F199="","",IFERROR(INDEX('Useful Lives'!$B$5:$B$24,MATCH(C199,'Useful Lives'!$A$5:$A$24,0)),0))</f>
        <v/>
      </c>
      <c r="L199" s="24" t="str">
        <f aca="false">IF($F199="","",IFERROR(INDEX('Useful Lives'!$C$5:$C$24,MATCH(C199,'Useful Lives'!$A$5:$A$24,0)),0))</f>
        <v/>
      </c>
      <c r="M199" s="22" t="str">
        <f aca="false">IF($F199="","",F199*L199)</f>
        <v/>
      </c>
      <c r="N199" s="24" t="str">
        <f aca="false">IF($F199="","",IF(K199=0,0,IF(G199="WDV",1-MAX(L199,0.0001)^(1/K199),(1-L199)/K199)))</f>
        <v/>
      </c>
      <c r="O199" s="22" t="n">
        <f aca="false">IF($F199="",0,IF(AND(E199&lt;$F$3,OR(I199="",I199&gt;=$F$3)),F199,0))</f>
        <v>0</v>
      </c>
      <c r="P199" s="22" t="n">
        <f aca="false">IF($F199="",0,IF(AND(E199&gt;=$F$3,E199&lt;=$H$3),F199,0))</f>
        <v>0</v>
      </c>
      <c r="Q199" s="22" t="n">
        <f aca="false">IF($F199="",0,IF(AND(I199&lt;&gt;"",I199&gt;=$F$3,I199&lt;=$H$3),F199,0))</f>
        <v>0</v>
      </c>
      <c r="R199" s="22" t="n">
        <f aca="false">O199+P199-Q199</f>
        <v>0</v>
      </c>
      <c r="S199" s="22" t="n">
        <f aca="false">IF(O199&gt;0,N(H199),0)</f>
        <v>0</v>
      </c>
      <c r="T199" s="22" t="n">
        <f aca="false">IF(OR($F199="",E199=""),0,MAX(0,MIN(IF(I199="",$H$3,I199-1),$H$3)-MAX(E199,$F$3)+1))</f>
        <v>0</v>
      </c>
      <c r="U199" s="22" t="n">
        <f aca="false">IF(OR($F199="",N(K199)=0),0,ROUND(IF(G199="WDV",MIN(MAX(0,F199-S199-M199),(F199-S199)*N199*T199/$J$3),MIN(MAX(0,F199-M199-S199),(F199-M199)/K199*T199/$J$3)),0))</f>
        <v>0</v>
      </c>
      <c r="V199" s="22" t="n">
        <f aca="false">IF($F199="",0,IF(AND(I199&lt;&gt;"",I199&gt;=$F$3,I199&lt;=$H$3),S199+U199,0))</f>
        <v>0</v>
      </c>
      <c r="W199" s="22" t="n">
        <f aca="false">S199+U199-V199</f>
        <v>0</v>
      </c>
      <c r="X199" s="22" t="n">
        <f aca="false">R199-W199</f>
        <v>0</v>
      </c>
      <c r="Y199" s="22" t="n">
        <f aca="false">IF($F199="",0,IF(AND(I199&lt;&gt;"",I199&gt;=$F$3,I199&lt;=$H$3),N(J199)-(F199-S199-U199),0))</f>
        <v>0</v>
      </c>
      <c r="Z199" s="25" t="str">
        <f aca="false">IF($F199="","",IFERROR(INDEX('Useful Lives'!$D$5:$D$24,MATCH(C199,'Useful Lives'!$A$5:$A$24,0)),"⚠ Class not found"))</f>
        <v/>
      </c>
    </row>
    <row r="200" customFormat="false" ht="15" hidden="false" customHeight="true" outlineLevel="0" collapsed="false">
      <c r="A200" s="20"/>
      <c r="B200" s="20"/>
      <c r="C200" s="20"/>
      <c r="D200" s="20"/>
      <c r="E200" s="26"/>
      <c r="F200" s="27"/>
      <c r="G200" s="20"/>
      <c r="H200" s="27"/>
      <c r="I200" s="26"/>
      <c r="J200" s="27"/>
      <c r="K200" s="22" t="str">
        <f aca="false">IF($F200="","",IFERROR(INDEX('Useful Lives'!$B$5:$B$24,MATCH(C200,'Useful Lives'!$A$5:$A$24,0)),0))</f>
        <v/>
      </c>
      <c r="L200" s="24" t="str">
        <f aca="false">IF($F200="","",IFERROR(INDEX('Useful Lives'!$C$5:$C$24,MATCH(C200,'Useful Lives'!$A$5:$A$24,0)),0))</f>
        <v/>
      </c>
      <c r="M200" s="22" t="str">
        <f aca="false">IF($F200="","",F200*L200)</f>
        <v/>
      </c>
      <c r="N200" s="24" t="str">
        <f aca="false">IF($F200="","",IF(K200=0,0,IF(G200="WDV",1-MAX(L200,0.0001)^(1/K200),(1-L200)/K200)))</f>
        <v/>
      </c>
      <c r="O200" s="22" t="n">
        <f aca="false">IF($F200="",0,IF(AND(E200&lt;$F$3,OR(I200="",I200&gt;=$F$3)),F200,0))</f>
        <v>0</v>
      </c>
      <c r="P200" s="22" t="n">
        <f aca="false">IF($F200="",0,IF(AND(E200&gt;=$F$3,E200&lt;=$H$3),F200,0))</f>
        <v>0</v>
      </c>
      <c r="Q200" s="22" t="n">
        <f aca="false">IF($F200="",0,IF(AND(I200&lt;&gt;"",I200&gt;=$F$3,I200&lt;=$H$3),F200,0))</f>
        <v>0</v>
      </c>
      <c r="R200" s="22" t="n">
        <f aca="false">O200+P200-Q200</f>
        <v>0</v>
      </c>
      <c r="S200" s="22" t="n">
        <f aca="false">IF(O200&gt;0,N(H200),0)</f>
        <v>0</v>
      </c>
      <c r="T200" s="22" t="n">
        <f aca="false">IF(OR($F200="",E200=""),0,MAX(0,MIN(IF(I200="",$H$3,I200-1),$H$3)-MAX(E200,$F$3)+1))</f>
        <v>0</v>
      </c>
      <c r="U200" s="22" t="n">
        <f aca="false">IF(OR($F200="",N(K200)=0),0,ROUND(IF(G200="WDV",MIN(MAX(0,F200-S200-M200),(F200-S200)*N200*T200/$J$3),MIN(MAX(0,F200-M200-S200),(F200-M200)/K200*T200/$J$3)),0))</f>
        <v>0</v>
      </c>
      <c r="V200" s="22" t="n">
        <f aca="false">IF($F200="",0,IF(AND(I200&lt;&gt;"",I200&gt;=$F$3,I200&lt;=$H$3),S200+U200,0))</f>
        <v>0</v>
      </c>
      <c r="W200" s="22" t="n">
        <f aca="false">S200+U200-V200</f>
        <v>0</v>
      </c>
      <c r="X200" s="22" t="n">
        <f aca="false">R200-W200</f>
        <v>0</v>
      </c>
      <c r="Y200" s="22" t="n">
        <f aca="false">IF($F200="",0,IF(AND(I200&lt;&gt;"",I200&gt;=$F$3,I200&lt;=$H$3),N(J200)-(F200-S200-U200),0))</f>
        <v>0</v>
      </c>
      <c r="Z200" s="25" t="str">
        <f aca="false">IF($F200="","",IFERROR(INDEX('Useful Lives'!$D$5:$D$24,MATCH(C200,'Useful Lives'!$A$5:$A$24,0)),"⚠ Class not found"))</f>
        <v/>
      </c>
    </row>
    <row r="201" customFormat="false" ht="15" hidden="false" customHeight="true" outlineLevel="0" collapsed="false">
      <c r="A201" s="20"/>
      <c r="B201" s="20"/>
      <c r="C201" s="20"/>
      <c r="D201" s="20"/>
      <c r="E201" s="26"/>
      <c r="F201" s="27"/>
      <c r="G201" s="20"/>
      <c r="H201" s="27"/>
      <c r="I201" s="26"/>
      <c r="J201" s="27"/>
      <c r="K201" s="22" t="str">
        <f aca="false">IF($F201="","",IFERROR(INDEX('Useful Lives'!$B$5:$B$24,MATCH(C201,'Useful Lives'!$A$5:$A$24,0)),0))</f>
        <v/>
      </c>
      <c r="L201" s="24" t="str">
        <f aca="false">IF($F201="","",IFERROR(INDEX('Useful Lives'!$C$5:$C$24,MATCH(C201,'Useful Lives'!$A$5:$A$24,0)),0))</f>
        <v/>
      </c>
      <c r="M201" s="22" t="str">
        <f aca="false">IF($F201="","",F201*L201)</f>
        <v/>
      </c>
      <c r="N201" s="24" t="str">
        <f aca="false">IF($F201="","",IF(K201=0,0,IF(G201="WDV",1-MAX(L201,0.0001)^(1/K201),(1-L201)/K201)))</f>
        <v/>
      </c>
      <c r="O201" s="22" t="n">
        <f aca="false">IF($F201="",0,IF(AND(E201&lt;$F$3,OR(I201="",I201&gt;=$F$3)),F201,0))</f>
        <v>0</v>
      </c>
      <c r="P201" s="22" t="n">
        <f aca="false">IF($F201="",0,IF(AND(E201&gt;=$F$3,E201&lt;=$H$3),F201,0))</f>
        <v>0</v>
      </c>
      <c r="Q201" s="22" t="n">
        <f aca="false">IF($F201="",0,IF(AND(I201&lt;&gt;"",I201&gt;=$F$3,I201&lt;=$H$3),F201,0))</f>
        <v>0</v>
      </c>
      <c r="R201" s="22" t="n">
        <f aca="false">O201+P201-Q201</f>
        <v>0</v>
      </c>
      <c r="S201" s="22" t="n">
        <f aca="false">IF(O201&gt;0,N(H201),0)</f>
        <v>0</v>
      </c>
      <c r="T201" s="22" t="n">
        <f aca="false">IF(OR($F201="",E201=""),0,MAX(0,MIN(IF(I201="",$H$3,I201-1),$H$3)-MAX(E201,$F$3)+1))</f>
        <v>0</v>
      </c>
      <c r="U201" s="22" t="n">
        <f aca="false">IF(OR($F201="",N(K201)=0),0,ROUND(IF(G201="WDV",MIN(MAX(0,F201-S201-M201),(F201-S201)*N201*T201/$J$3),MIN(MAX(0,F201-M201-S201),(F201-M201)/K201*T201/$J$3)),0))</f>
        <v>0</v>
      </c>
      <c r="V201" s="22" t="n">
        <f aca="false">IF($F201="",0,IF(AND(I201&lt;&gt;"",I201&gt;=$F$3,I201&lt;=$H$3),S201+U201,0))</f>
        <v>0</v>
      </c>
      <c r="W201" s="22" t="n">
        <f aca="false">S201+U201-V201</f>
        <v>0</v>
      </c>
      <c r="X201" s="22" t="n">
        <f aca="false">R201-W201</f>
        <v>0</v>
      </c>
      <c r="Y201" s="22" t="n">
        <f aca="false">IF($F201="",0,IF(AND(I201&lt;&gt;"",I201&gt;=$F$3,I201&lt;=$H$3),N(J201)-(F201-S201-U201),0))</f>
        <v>0</v>
      </c>
      <c r="Z201" s="25" t="str">
        <f aca="false">IF($F201="","",IFERROR(INDEX('Useful Lives'!$D$5:$D$24,MATCH(C201,'Useful Lives'!$A$5:$A$24,0)),"⚠ Class not found"))</f>
        <v/>
      </c>
    </row>
    <row r="202" customFormat="false" ht="15" hidden="false" customHeight="true" outlineLevel="0" collapsed="false">
      <c r="A202" s="20"/>
      <c r="B202" s="20"/>
      <c r="C202" s="20"/>
      <c r="D202" s="20"/>
      <c r="E202" s="26"/>
      <c r="F202" s="27"/>
      <c r="G202" s="20"/>
      <c r="H202" s="27"/>
      <c r="I202" s="26"/>
      <c r="J202" s="27"/>
      <c r="K202" s="22" t="str">
        <f aca="false">IF($F202="","",IFERROR(INDEX('Useful Lives'!$B$5:$B$24,MATCH(C202,'Useful Lives'!$A$5:$A$24,0)),0))</f>
        <v/>
      </c>
      <c r="L202" s="24" t="str">
        <f aca="false">IF($F202="","",IFERROR(INDEX('Useful Lives'!$C$5:$C$24,MATCH(C202,'Useful Lives'!$A$5:$A$24,0)),0))</f>
        <v/>
      </c>
      <c r="M202" s="22" t="str">
        <f aca="false">IF($F202="","",F202*L202)</f>
        <v/>
      </c>
      <c r="N202" s="24" t="str">
        <f aca="false">IF($F202="","",IF(K202=0,0,IF(G202="WDV",1-MAX(L202,0.0001)^(1/K202),(1-L202)/K202)))</f>
        <v/>
      </c>
      <c r="O202" s="22" t="n">
        <f aca="false">IF($F202="",0,IF(AND(E202&lt;$F$3,OR(I202="",I202&gt;=$F$3)),F202,0))</f>
        <v>0</v>
      </c>
      <c r="P202" s="22" t="n">
        <f aca="false">IF($F202="",0,IF(AND(E202&gt;=$F$3,E202&lt;=$H$3),F202,0))</f>
        <v>0</v>
      </c>
      <c r="Q202" s="22" t="n">
        <f aca="false">IF($F202="",0,IF(AND(I202&lt;&gt;"",I202&gt;=$F$3,I202&lt;=$H$3),F202,0))</f>
        <v>0</v>
      </c>
      <c r="R202" s="22" t="n">
        <f aca="false">O202+P202-Q202</f>
        <v>0</v>
      </c>
      <c r="S202" s="22" t="n">
        <f aca="false">IF(O202&gt;0,N(H202),0)</f>
        <v>0</v>
      </c>
      <c r="T202" s="22" t="n">
        <f aca="false">IF(OR($F202="",E202=""),0,MAX(0,MIN(IF(I202="",$H$3,I202-1),$H$3)-MAX(E202,$F$3)+1))</f>
        <v>0</v>
      </c>
      <c r="U202" s="22" t="n">
        <f aca="false">IF(OR($F202="",N(K202)=0),0,ROUND(IF(G202="WDV",MIN(MAX(0,F202-S202-M202),(F202-S202)*N202*T202/$J$3),MIN(MAX(0,F202-M202-S202),(F202-M202)/K202*T202/$J$3)),0))</f>
        <v>0</v>
      </c>
      <c r="V202" s="22" t="n">
        <f aca="false">IF($F202="",0,IF(AND(I202&lt;&gt;"",I202&gt;=$F$3,I202&lt;=$H$3),S202+U202,0))</f>
        <v>0</v>
      </c>
      <c r="W202" s="22" t="n">
        <f aca="false">S202+U202-V202</f>
        <v>0</v>
      </c>
      <c r="X202" s="22" t="n">
        <f aca="false">R202-W202</f>
        <v>0</v>
      </c>
      <c r="Y202" s="22" t="n">
        <f aca="false">IF($F202="",0,IF(AND(I202&lt;&gt;"",I202&gt;=$F$3,I202&lt;=$H$3),N(J202)-(F202-S202-U202),0))</f>
        <v>0</v>
      </c>
      <c r="Z202" s="25" t="str">
        <f aca="false">IF($F202="","",IFERROR(INDEX('Useful Lives'!$D$5:$D$24,MATCH(C202,'Useful Lives'!$A$5:$A$24,0)),"⚠ Class not found"))</f>
        <v/>
      </c>
    </row>
    <row r="203" customFormat="false" ht="15" hidden="false" customHeight="true" outlineLevel="0" collapsed="false">
      <c r="A203" s="20"/>
      <c r="B203" s="20"/>
      <c r="C203" s="20"/>
      <c r="D203" s="20"/>
      <c r="E203" s="26"/>
      <c r="F203" s="27"/>
      <c r="G203" s="20"/>
      <c r="H203" s="27"/>
      <c r="I203" s="26"/>
      <c r="J203" s="27"/>
      <c r="K203" s="22" t="str">
        <f aca="false">IF($F203="","",IFERROR(INDEX('Useful Lives'!$B$5:$B$24,MATCH(C203,'Useful Lives'!$A$5:$A$24,0)),0))</f>
        <v/>
      </c>
      <c r="L203" s="24" t="str">
        <f aca="false">IF($F203="","",IFERROR(INDEX('Useful Lives'!$C$5:$C$24,MATCH(C203,'Useful Lives'!$A$5:$A$24,0)),0))</f>
        <v/>
      </c>
      <c r="M203" s="22" t="str">
        <f aca="false">IF($F203="","",F203*L203)</f>
        <v/>
      </c>
      <c r="N203" s="24" t="str">
        <f aca="false">IF($F203="","",IF(K203=0,0,IF(G203="WDV",1-MAX(L203,0.0001)^(1/K203),(1-L203)/K203)))</f>
        <v/>
      </c>
      <c r="O203" s="22" t="n">
        <f aca="false">IF($F203="",0,IF(AND(E203&lt;$F$3,OR(I203="",I203&gt;=$F$3)),F203,0))</f>
        <v>0</v>
      </c>
      <c r="P203" s="22" t="n">
        <f aca="false">IF($F203="",0,IF(AND(E203&gt;=$F$3,E203&lt;=$H$3),F203,0))</f>
        <v>0</v>
      </c>
      <c r="Q203" s="22" t="n">
        <f aca="false">IF($F203="",0,IF(AND(I203&lt;&gt;"",I203&gt;=$F$3,I203&lt;=$H$3),F203,0))</f>
        <v>0</v>
      </c>
      <c r="R203" s="22" t="n">
        <f aca="false">O203+P203-Q203</f>
        <v>0</v>
      </c>
      <c r="S203" s="22" t="n">
        <f aca="false">IF(O203&gt;0,N(H203),0)</f>
        <v>0</v>
      </c>
      <c r="T203" s="22" t="n">
        <f aca="false">IF(OR($F203="",E203=""),0,MAX(0,MIN(IF(I203="",$H$3,I203-1),$H$3)-MAX(E203,$F$3)+1))</f>
        <v>0</v>
      </c>
      <c r="U203" s="22" t="n">
        <f aca="false">IF(OR($F203="",N(K203)=0),0,ROUND(IF(G203="WDV",MIN(MAX(0,F203-S203-M203),(F203-S203)*N203*T203/$J$3),MIN(MAX(0,F203-M203-S203),(F203-M203)/K203*T203/$J$3)),0))</f>
        <v>0</v>
      </c>
      <c r="V203" s="22" t="n">
        <f aca="false">IF($F203="",0,IF(AND(I203&lt;&gt;"",I203&gt;=$F$3,I203&lt;=$H$3),S203+U203,0))</f>
        <v>0</v>
      </c>
      <c r="W203" s="22" t="n">
        <f aca="false">S203+U203-V203</f>
        <v>0</v>
      </c>
      <c r="X203" s="22" t="n">
        <f aca="false">R203-W203</f>
        <v>0</v>
      </c>
      <c r="Y203" s="22" t="n">
        <f aca="false">IF($F203="",0,IF(AND(I203&lt;&gt;"",I203&gt;=$F$3,I203&lt;=$H$3),N(J203)-(F203-S203-U203),0))</f>
        <v>0</v>
      </c>
      <c r="Z203" s="25" t="str">
        <f aca="false">IF($F203="","",IFERROR(INDEX('Useful Lives'!$D$5:$D$24,MATCH(C203,'Useful Lives'!$A$5:$A$24,0)),"⚠ Class not found"))</f>
        <v/>
      </c>
    </row>
    <row r="204" customFormat="false" ht="15" hidden="false" customHeight="true" outlineLevel="0" collapsed="false">
      <c r="A204" s="20"/>
      <c r="B204" s="20"/>
      <c r="C204" s="20"/>
      <c r="D204" s="20"/>
      <c r="E204" s="26"/>
      <c r="F204" s="27"/>
      <c r="G204" s="20"/>
      <c r="H204" s="27"/>
      <c r="I204" s="26"/>
      <c r="J204" s="27"/>
      <c r="K204" s="22" t="str">
        <f aca="false">IF($F204="","",IFERROR(INDEX('Useful Lives'!$B$5:$B$24,MATCH(C204,'Useful Lives'!$A$5:$A$24,0)),0))</f>
        <v/>
      </c>
      <c r="L204" s="24" t="str">
        <f aca="false">IF($F204="","",IFERROR(INDEX('Useful Lives'!$C$5:$C$24,MATCH(C204,'Useful Lives'!$A$5:$A$24,0)),0))</f>
        <v/>
      </c>
      <c r="M204" s="22" t="str">
        <f aca="false">IF($F204="","",F204*L204)</f>
        <v/>
      </c>
      <c r="N204" s="24" t="str">
        <f aca="false">IF($F204="","",IF(K204=0,0,IF(G204="WDV",1-MAX(L204,0.0001)^(1/K204),(1-L204)/K204)))</f>
        <v/>
      </c>
      <c r="O204" s="22" t="n">
        <f aca="false">IF($F204="",0,IF(AND(E204&lt;$F$3,OR(I204="",I204&gt;=$F$3)),F204,0))</f>
        <v>0</v>
      </c>
      <c r="P204" s="22" t="n">
        <f aca="false">IF($F204="",0,IF(AND(E204&gt;=$F$3,E204&lt;=$H$3),F204,0))</f>
        <v>0</v>
      </c>
      <c r="Q204" s="22" t="n">
        <f aca="false">IF($F204="",0,IF(AND(I204&lt;&gt;"",I204&gt;=$F$3,I204&lt;=$H$3),F204,0))</f>
        <v>0</v>
      </c>
      <c r="R204" s="22" t="n">
        <f aca="false">O204+P204-Q204</f>
        <v>0</v>
      </c>
      <c r="S204" s="22" t="n">
        <f aca="false">IF(O204&gt;0,N(H204),0)</f>
        <v>0</v>
      </c>
      <c r="T204" s="22" t="n">
        <f aca="false">IF(OR($F204="",E204=""),0,MAX(0,MIN(IF(I204="",$H$3,I204-1),$H$3)-MAX(E204,$F$3)+1))</f>
        <v>0</v>
      </c>
      <c r="U204" s="22" t="n">
        <f aca="false">IF(OR($F204="",N(K204)=0),0,ROUND(IF(G204="WDV",MIN(MAX(0,F204-S204-M204),(F204-S204)*N204*T204/$J$3),MIN(MAX(0,F204-M204-S204),(F204-M204)/K204*T204/$J$3)),0))</f>
        <v>0</v>
      </c>
      <c r="V204" s="22" t="n">
        <f aca="false">IF($F204="",0,IF(AND(I204&lt;&gt;"",I204&gt;=$F$3,I204&lt;=$H$3),S204+U204,0))</f>
        <v>0</v>
      </c>
      <c r="W204" s="22" t="n">
        <f aca="false">S204+U204-V204</f>
        <v>0</v>
      </c>
      <c r="X204" s="22" t="n">
        <f aca="false">R204-W204</f>
        <v>0</v>
      </c>
      <c r="Y204" s="22" t="n">
        <f aca="false">IF($F204="",0,IF(AND(I204&lt;&gt;"",I204&gt;=$F$3,I204&lt;=$H$3),N(J204)-(F204-S204-U204),0))</f>
        <v>0</v>
      </c>
      <c r="Z204" s="25" t="str">
        <f aca="false">IF($F204="","",IFERROR(INDEX('Useful Lives'!$D$5:$D$24,MATCH(C204,'Useful Lives'!$A$5:$A$24,0)),"⚠ Class not found"))</f>
        <v/>
      </c>
    </row>
    <row r="205" customFormat="false" ht="15" hidden="false" customHeight="true" outlineLevel="0" collapsed="false">
      <c r="A205" s="20"/>
      <c r="B205" s="20"/>
      <c r="C205" s="20"/>
      <c r="D205" s="20"/>
      <c r="E205" s="26"/>
      <c r="F205" s="27"/>
      <c r="G205" s="20"/>
      <c r="H205" s="27"/>
      <c r="I205" s="26"/>
      <c r="J205" s="27"/>
      <c r="K205" s="22" t="str">
        <f aca="false">IF($F205="","",IFERROR(INDEX('Useful Lives'!$B$5:$B$24,MATCH(C205,'Useful Lives'!$A$5:$A$24,0)),0))</f>
        <v/>
      </c>
      <c r="L205" s="24" t="str">
        <f aca="false">IF($F205="","",IFERROR(INDEX('Useful Lives'!$C$5:$C$24,MATCH(C205,'Useful Lives'!$A$5:$A$24,0)),0))</f>
        <v/>
      </c>
      <c r="M205" s="22" t="str">
        <f aca="false">IF($F205="","",F205*L205)</f>
        <v/>
      </c>
      <c r="N205" s="24" t="str">
        <f aca="false">IF($F205="","",IF(K205=0,0,IF(G205="WDV",1-MAX(L205,0.0001)^(1/K205),(1-L205)/K205)))</f>
        <v/>
      </c>
      <c r="O205" s="22" t="n">
        <f aca="false">IF($F205="",0,IF(AND(E205&lt;$F$3,OR(I205="",I205&gt;=$F$3)),F205,0))</f>
        <v>0</v>
      </c>
      <c r="P205" s="22" t="n">
        <f aca="false">IF($F205="",0,IF(AND(E205&gt;=$F$3,E205&lt;=$H$3),F205,0))</f>
        <v>0</v>
      </c>
      <c r="Q205" s="22" t="n">
        <f aca="false">IF($F205="",0,IF(AND(I205&lt;&gt;"",I205&gt;=$F$3,I205&lt;=$H$3),F205,0))</f>
        <v>0</v>
      </c>
      <c r="R205" s="22" t="n">
        <f aca="false">O205+P205-Q205</f>
        <v>0</v>
      </c>
      <c r="S205" s="22" t="n">
        <f aca="false">IF(O205&gt;0,N(H205),0)</f>
        <v>0</v>
      </c>
      <c r="T205" s="22" t="n">
        <f aca="false">IF(OR($F205="",E205=""),0,MAX(0,MIN(IF(I205="",$H$3,I205-1),$H$3)-MAX(E205,$F$3)+1))</f>
        <v>0</v>
      </c>
      <c r="U205" s="22" t="n">
        <f aca="false">IF(OR($F205="",N(K205)=0),0,ROUND(IF(G205="WDV",MIN(MAX(0,F205-S205-M205),(F205-S205)*N205*T205/$J$3),MIN(MAX(0,F205-M205-S205),(F205-M205)/K205*T205/$J$3)),0))</f>
        <v>0</v>
      </c>
      <c r="V205" s="22" t="n">
        <f aca="false">IF($F205="",0,IF(AND(I205&lt;&gt;"",I205&gt;=$F$3,I205&lt;=$H$3),S205+U205,0))</f>
        <v>0</v>
      </c>
      <c r="W205" s="22" t="n">
        <f aca="false">S205+U205-V205</f>
        <v>0</v>
      </c>
      <c r="X205" s="22" t="n">
        <f aca="false">R205-W205</f>
        <v>0</v>
      </c>
      <c r="Y205" s="22" t="n">
        <f aca="false">IF($F205="",0,IF(AND(I205&lt;&gt;"",I205&gt;=$F$3,I205&lt;=$H$3),N(J205)-(F205-S205-U205),0))</f>
        <v>0</v>
      </c>
      <c r="Z205" s="25" t="str">
        <f aca="false">IF($F205="","",IFERROR(INDEX('Useful Lives'!$D$5:$D$24,MATCH(C205,'Useful Lives'!$A$5:$A$24,0)),"⚠ Class not found"))</f>
        <v/>
      </c>
    </row>
    <row r="206" customFormat="false" ht="15" hidden="false" customHeight="true" outlineLevel="0" collapsed="false">
      <c r="A206" s="20"/>
      <c r="B206" s="20"/>
      <c r="C206" s="20"/>
      <c r="D206" s="20"/>
      <c r="E206" s="26"/>
      <c r="F206" s="27"/>
      <c r="G206" s="20"/>
      <c r="H206" s="27"/>
      <c r="I206" s="26"/>
      <c r="J206" s="27"/>
      <c r="K206" s="22" t="str">
        <f aca="false">IF($F206="","",IFERROR(INDEX('Useful Lives'!$B$5:$B$24,MATCH(C206,'Useful Lives'!$A$5:$A$24,0)),0))</f>
        <v/>
      </c>
      <c r="L206" s="24" t="str">
        <f aca="false">IF($F206="","",IFERROR(INDEX('Useful Lives'!$C$5:$C$24,MATCH(C206,'Useful Lives'!$A$5:$A$24,0)),0))</f>
        <v/>
      </c>
      <c r="M206" s="22" t="str">
        <f aca="false">IF($F206="","",F206*L206)</f>
        <v/>
      </c>
      <c r="N206" s="24" t="str">
        <f aca="false">IF($F206="","",IF(K206=0,0,IF(G206="WDV",1-MAX(L206,0.0001)^(1/K206),(1-L206)/K206)))</f>
        <v/>
      </c>
      <c r="O206" s="22" t="n">
        <f aca="false">IF($F206="",0,IF(AND(E206&lt;$F$3,OR(I206="",I206&gt;=$F$3)),F206,0))</f>
        <v>0</v>
      </c>
      <c r="P206" s="22" t="n">
        <f aca="false">IF($F206="",0,IF(AND(E206&gt;=$F$3,E206&lt;=$H$3),F206,0))</f>
        <v>0</v>
      </c>
      <c r="Q206" s="22" t="n">
        <f aca="false">IF($F206="",0,IF(AND(I206&lt;&gt;"",I206&gt;=$F$3,I206&lt;=$H$3),F206,0))</f>
        <v>0</v>
      </c>
      <c r="R206" s="22" t="n">
        <f aca="false">O206+P206-Q206</f>
        <v>0</v>
      </c>
      <c r="S206" s="22" t="n">
        <f aca="false">IF(O206&gt;0,N(H206),0)</f>
        <v>0</v>
      </c>
      <c r="T206" s="22" t="n">
        <f aca="false">IF(OR($F206="",E206=""),0,MAX(0,MIN(IF(I206="",$H$3,I206-1),$H$3)-MAX(E206,$F$3)+1))</f>
        <v>0</v>
      </c>
      <c r="U206" s="22" t="n">
        <f aca="false">IF(OR($F206="",N(K206)=0),0,ROUND(IF(G206="WDV",MIN(MAX(0,F206-S206-M206),(F206-S206)*N206*T206/$J$3),MIN(MAX(0,F206-M206-S206),(F206-M206)/K206*T206/$J$3)),0))</f>
        <v>0</v>
      </c>
      <c r="V206" s="22" t="n">
        <f aca="false">IF($F206="",0,IF(AND(I206&lt;&gt;"",I206&gt;=$F$3,I206&lt;=$H$3),S206+U206,0))</f>
        <v>0</v>
      </c>
      <c r="W206" s="22" t="n">
        <f aca="false">S206+U206-V206</f>
        <v>0</v>
      </c>
      <c r="X206" s="22" t="n">
        <f aca="false">R206-W206</f>
        <v>0</v>
      </c>
      <c r="Y206" s="22" t="n">
        <f aca="false">IF($F206="",0,IF(AND(I206&lt;&gt;"",I206&gt;=$F$3,I206&lt;=$H$3),N(J206)-(F206-S206-U206),0))</f>
        <v>0</v>
      </c>
      <c r="Z206" s="25" t="str">
        <f aca="false">IF($F206="","",IFERROR(INDEX('Useful Lives'!$D$5:$D$24,MATCH(C206,'Useful Lives'!$A$5:$A$24,0)),"⚠ Class not found"))</f>
        <v/>
      </c>
    </row>
    <row r="207" customFormat="false" ht="15" hidden="false" customHeight="true" outlineLevel="0" collapsed="false">
      <c r="A207" s="20"/>
      <c r="B207" s="20"/>
      <c r="C207" s="20"/>
      <c r="D207" s="20"/>
      <c r="E207" s="26"/>
      <c r="F207" s="27"/>
      <c r="G207" s="20"/>
      <c r="H207" s="27"/>
      <c r="I207" s="26"/>
      <c r="J207" s="27"/>
      <c r="K207" s="22" t="str">
        <f aca="false">IF($F207="","",IFERROR(INDEX('Useful Lives'!$B$5:$B$24,MATCH(C207,'Useful Lives'!$A$5:$A$24,0)),0))</f>
        <v/>
      </c>
      <c r="L207" s="24" t="str">
        <f aca="false">IF($F207="","",IFERROR(INDEX('Useful Lives'!$C$5:$C$24,MATCH(C207,'Useful Lives'!$A$5:$A$24,0)),0))</f>
        <v/>
      </c>
      <c r="M207" s="22" t="str">
        <f aca="false">IF($F207="","",F207*L207)</f>
        <v/>
      </c>
      <c r="N207" s="24" t="str">
        <f aca="false">IF($F207="","",IF(K207=0,0,IF(G207="WDV",1-MAX(L207,0.0001)^(1/K207),(1-L207)/K207)))</f>
        <v/>
      </c>
      <c r="O207" s="22" t="n">
        <f aca="false">IF($F207="",0,IF(AND(E207&lt;$F$3,OR(I207="",I207&gt;=$F$3)),F207,0))</f>
        <v>0</v>
      </c>
      <c r="P207" s="22" t="n">
        <f aca="false">IF($F207="",0,IF(AND(E207&gt;=$F$3,E207&lt;=$H$3),F207,0))</f>
        <v>0</v>
      </c>
      <c r="Q207" s="22" t="n">
        <f aca="false">IF($F207="",0,IF(AND(I207&lt;&gt;"",I207&gt;=$F$3,I207&lt;=$H$3),F207,0))</f>
        <v>0</v>
      </c>
      <c r="R207" s="22" t="n">
        <f aca="false">O207+P207-Q207</f>
        <v>0</v>
      </c>
      <c r="S207" s="22" t="n">
        <f aca="false">IF(O207&gt;0,N(H207),0)</f>
        <v>0</v>
      </c>
      <c r="T207" s="22" t="n">
        <f aca="false">IF(OR($F207="",E207=""),0,MAX(0,MIN(IF(I207="",$H$3,I207-1),$H$3)-MAX(E207,$F$3)+1))</f>
        <v>0</v>
      </c>
      <c r="U207" s="22" t="n">
        <f aca="false">IF(OR($F207="",N(K207)=0),0,ROUND(IF(G207="WDV",MIN(MAX(0,F207-S207-M207),(F207-S207)*N207*T207/$J$3),MIN(MAX(0,F207-M207-S207),(F207-M207)/K207*T207/$J$3)),0))</f>
        <v>0</v>
      </c>
      <c r="V207" s="22" t="n">
        <f aca="false">IF($F207="",0,IF(AND(I207&lt;&gt;"",I207&gt;=$F$3,I207&lt;=$H$3),S207+U207,0))</f>
        <v>0</v>
      </c>
      <c r="W207" s="22" t="n">
        <f aca="false">S207+U207-V207</f>
        <v>0</v>
      </c>
      <c r="X207" s="22" t="n">
        <f aca="false">R207-W207</f>
        <v>0</v>
      </c>
      <c r="Y207" s="22" t="n">
        <f aca="false">IF($F207="",0,IF(AND(I207&lt;&gt;"",I207&gt;=$F$3,I207&lt;=$H$3),N(J207)-(F207-S207-U207),0))</f>
        <v>0</v>
      </c>
      <c r="Z207" s="25" t="str">
        <f aca="false">IF($F207="","",IFERROR(INDEX('Useful Lives'!$D$5:$D$24,MATCH(C207,'Useful Lives'!$A$5:$A$24,0)),"⚠ Class not found"))</f>
        <v/>
      </c>
    </row>
    <row r="208" customFormat="false" ht="15" hidden="false" customHeight="true" outlineLevel="0" collapsed="false">
      <c r="A208" s="20"/>
      <c r="B208" s="20"/>
      <c r="C208" s="20"/>
      <c r="D208" s="20"/>
      <c r="E208" s="26"/>
      <c r="F208" s="27"/>
      <c r="G208" s="20"/>
      <c r="H208" s="27"/>
      <c r="I208" s="26"/>
      <c r="J208" s="27"/>
      <c r="K208" s="22" t="str">
        <f aca="false">IF($F208="","",IFERROR(INDEX('Useful Lives'!$B$5:$B$24,MATCH(C208,'Useful Lives'!$A$5:$A$24,0)),0))</f>
        <v/>
      </c>
      <c r="L208" s="24" t="str">
        <f aca="false">IF($F208="","",IFERROR(INDEX('Useful Lives'!$C$5:$C$24,MATCH(C208,'Useful Lives'!$A$5:$A$24,0)),0))</f>
        <v/>
      </c>
      <c r="M208" s="22" t="str">
        <f aca="false">IF($F208="","",F208*L208)</f>
        <v/>
      </c>
      <c r="N208" s="24" t="str">
        <f aca="false">IF($F208="","",IF(K208=0,0,IF(G208="WDV",1-MAX(L208,0.0001)^(1/K208),(1-L208)/K208)))</f>
        <v/>
      </c>
      <c r="O208" s="22" t="n">
        <f aca="false">IF($F208="",0,IF(AND(E208&lt;$F$3,OR(I208="",I208&gt;=$F$3)),F208,0))</f>
        <v>0</v>
      </c>
      <c r="P208" s="22" t="n">
        <f aca="false">IF($F208="",0,IF(AND(E208&gt;=$F$3,E208&lt;=$H$3),F208,0))</f>
        <v>0</v>
      </c>
      <c r="Q208" s="22" t="n">
        <f aca="false">IF($F208="",0,IF(AND(I208&lt;&gt;"",I208&gt;=$F$3,I208&lt;=$H$3),F208,0))</f>
        <v>0</v>
      </c>
      <c r="R208" s="22" t="n">
        <f aca="false">O208+P208-Q208</f>
        <v>0</v>
      </c>
      <c r="S208" s="22" t="n">
        <f aca="false">IF(O208&gt;0,N(H208),0)</f>
        <v>0</v>
      </c>
      <c r="T208" s="22" t="n">
        <f aca="false">IF(OR($F208="",E208=""),0,MAX(0,MIN(IF(I208="",$H$3,I208-1),$H$3)-MAX(E208,$F$3)+1))</f>
        <v>0</v>
      </c>
      <c r="U208" s="22" t="n">
        <f aca="false">IF(OR($F208="",N(K208)=0),0,ROUND(IF(G208="WDV",MIN(MAX(0,F208-S208-M208),(F208-S208)*N208*T208/$J$3),MIN(MAX(0,F208-M208-S208),(F208-M208)/K208*T208/$J$3)),0))</f>
        <v>0</v>
      </c>
      <c r="V208" s="22" t="n">
        <f aca="false">IF($F208="",0,IF(AND(I208&lt;&gt;"",I208&gt;=$F$3,I208&lt;=$H$3),S208+U208,0))</f>
        <v>0</v>
      </c>
      <c r="W208" s="22" t="n">
        <f aca="false">S208+U208-V208</f>
        <v>0</v>
      </c>
      <c r="X208" s="22" t="n">
        <f aca="false">R208-W208</f>
        <v>0</v>
      </c>
      <c r="Y208" s="22" t="n">
        <f aca="false">IF($F208="",0,IF(AND(I208&lt;&gt;"",I208&gt;=$F$3,I208&lt;=$H$3),N(J208)-(F208-S208-U208),0))</f>
        <v>0</v>
      </c>
      <c r="Z208" s="25" t="str">
        <f aca="false">IF($F208="","",IFERROR(INDEX('Useful Lives'!$D$5:$D$24,MATCH(C208,'Useful Lives'!$A$5:$A$24,0)),"⚠ Class not found"))</f>
        <v/>
      </c>
    </row>
    <row r="209" customFormat="false" ht="15" hidden="false" customHeight="true" outlineLevel="0" collapsed="false">
      <c r="A209" s="20"/>
      <c r="B209" s="20"/>
      <c r="C209" s="20"/>
      <c r="D209" s="20"/>
      <c r="E209" s="26"/>
      <c r="F209" s="27"/>
      <c r="G209" s="20"/>
      <c r="H209" s="27"/>
      <c r="I209" s="26"/>
      <c r="J209" s="27"/>
      <c r="K209" s="22" t="str">
        <f aca="false">IF($F209="","",IFERROR(INDEX('Useful Lives'!$B$5:$B$24,MATCH(C209,'Useful Lives'!$A$5:$A$24,0)),0))</f>
        <v/>
      </c>
      <c r="L209" s="24" t="str">
        <f aca="false">IF($F209="","",IFERROR(INDEX('Useful Lives'!$C$5:$C$24,MATCH(C209,'Useful Lives'!$A$5:$A$24,0)),0))</f>
        <v/>
      </c>
      <c r="M209" s="22" t="str">
        <f aca="false">IF($F209="","",F209*L209)</f>
        <v/>
      </c>
      <c r="N209" s="24" t="str">
        <f aca="false">IF($F209="","",IF(K209=0,0,IF(G209="WDV",1-MAX(L209,0.0001)^(1/K209),(1-L209)/K209)))</f>
        <v/>
      </c>
      <c r="O209" s="22" t="n">
        <f aca="false">IF($F209="",0,IF(AND(E209&lt;$F$3,OR(I209="",I209&gt;=$F$3)),F209,0))</f>
        <v>0</v>
      </c>
      <c r="P209" s="22" t="n">
        <f aca="false">IF($F209="",0,IF(AND(E209&gt;=$F$3,E209&lt;=$H$3),F209,0))</f>
        <v>0</v>
      </c>
      <c r="Q209" s="22" t="n">
        <f aca="false">IF($F209="",0,IF(AND(I209&lt;&gt;"",I209&gt;=$F$3,I209&lt;=$H$3),F209,0))</f>
        <v>0</v>
      </c>
      <c r="R209" s="22" t="n">
        <f aca="false">O209+P209-Q209</f>
        <v>0</v>
      </c>
      <c r="S209" s="22" t="n">
        <f aca="false">IF(O209&gt;0,N(H209),0)</f>
        <v>0</v>
      </c>
      <c r="T209" s="22" t="n">
        <f aca="false">IF(OR($F209="",E209=""),0,MAX(0,MIN(IF(I209="",$H$3,I209-1),$H$3)-MAX(E209,$F$3)+1))</f>
        <v>0</v>
      </c>
      <c r="U209" s="22" t="n">
        <f aca="false">IF(OR($F209="",N(K209)=0),0,ROUND(IF(G209="WDV",MIN(MAX(0,F209-S209-M209),(F209-S209)*N209*T209/$J$3),MIN(MAX(0,F209-M209-S209),(F209-M209)/K209*T209/$J$3)),0))</f>
        <v>0</v>
      </c>
      <c r="V209" s="22" t="n">
        <f aca="false">IF($F209="",0,IF(AND(I209&lt;&gt;"",I209&gt;=$F$3,I209&lt;=$H$3),S209+U209,0))</f>
        <v>0</v>
      </c>
      <c r="W209" s="22" t="n">
        <f aca="false">S209+U209-V209</f>
        <v>0</v>
      </c>
      <c r="X209" s="22" t="n">
        <f aca="false">R209-W209</f>
        <v>0</v>
      </c>
      <c r="Y209" s="22" t="n">
        <f aca="false">IF($F209="",0,IF(AND(I209&lt;&gt;"",I209&gt;=$F$3,I209&lt;=$H$3),N(J209)-(F209-S209-U209),0))</f>
        <v>0</v>
      </c>
      <c r="Z209" s="25" t="str">
        <f aca="false">IF($F209="","",IFERROR(INDEX('Useful Lives'!$D$5:$D$24,MATCH(C209,'Useful Lives'!$A$5:$A$24,0)),"⚠ Class not found"))</f>
        <v/>
      </c>
    </row>
    <row r="210" customFormat="false" ht="15" hidden="false" customHeight="true" outlineLevel="0" collapsed="false">
      <c r="A210" s="20"/>
      <c r="B210" s="20"/>
      <c r="C210" s="20"/>
      <c r="D210" s="20"/>
      <c r="E210" s="26"/>
      <c r="F210" s="27"/>
      <c r="G210" s="20"/>
      <c r="H210" s="27"/>
      <c r="I210" s="26"/>
      <c r="J210" s="27"/>
      <c r="K210" s="22" t="str">
        <f aca="false">IF($F210="","",IFERROR(INDEX('Useful Lives'!$B$5:$B$24,MATCH(C210,'Useful Lives'!$A$5:$A$24,0)),0))</f>
        <v/>
      </c>
      <c r="L210" s="24" t="str">
        <f aca="false">IF($F210="","",IFERROR(INDEX('Useful Lives'!$C$5:$C$24,MATCH(C210,'Useful Lives'!$A$5:$A$24,0)),0))</f>
        <v/>
      </c>
      <c r="M210" s="22" t="str">
        <f aca="false">IF($F210="","",F210*L210)</f>
        <v/>
      </c>
      <c r="N210" s="24" t="str">
        <f aca="false">IF($F210="","",IF(K210=0,0,IF(G210="WDV",1-MAX(L210,0.0001)^(1/K210),(1-L210)/K210)))</f>
        <v/>
      </c>
      <c r="O210" s="22" t="n">
        <f aca="false">IF($F210="",0,IF(AND(E210&lt;$F$3,OR(I210="",I210&gt;=$F$3)),F210,0))</f>
        <v>0</v>
      </c>
      <c r="P210" s="22" t="n">
        <f aca="false">IF($F210="",0,IF(AND(E210&gt;=$F$3,E210&lt;=$H$3),F210,0))</f>
        <v>0</v>
      </c>
      <c r="Q210" s="22" t="n">
        <f aca="false">IF($F210="",0,IF(AND(I210&lt;&gt;"",I210&gt;=$F$3,I210&lt;=$H$3),F210,0))</f>
        <v>0</v>
      </c>
      <c r="R210" s="22" t="n">
        <f aca="false">O210+P210-Q210</f>
        <v>0</v>
      </c>
      <c r="S210" s="22" t="n">
        <f aca="false">IF(O210&gt;0,N(H210),0)</f>
        <v>0</v>
      </c>
      <c r="T210" s="22" t="n">
        <f aca="false">IF(OR($F210="",E210=""),0,MAX(0,MIN(IF(I210="",$H$3,I210-1),$H$3)-MAX(E210,$F$3)+1))</f>
        <v>0</v>
      </c>
      <c r="U210" s="22" t="n">
        <f aca="false">IF(OR($F210="",N(K210)=0),0,ROUND(IF(G210="WDV",MIN(MAX(0,F210-S210-M210),(F210-S210)*N210*T210/$J$3),MIN(MAX(0,F210-M210-S210),(F210-M210)/K210*T210/$J$3)),0))</f>
        <v>0</v>
      </c>
      <c r="V210" s="22" t="n">
        <f aca="false">IF($F210="",0,IF(AND(I210&lt;&gt;"",I210&gt;=$F$3,I210&lt;=$H$3),S210+U210,0))</f>
        <v>0</v>
      </c>
      <c r="W210" s="22" t="n">
        <f aca="false">S210+U210-V210</f>
        <v>0</v>
      </c>
      <c r="X210" s="22" t="n">
        <f aca="false">R210-W210</f>
        <v>0</v>
      </c>
      <c r="Y210" s="22" t="n">
        <f aca="false">IF($F210="",0,IF(AND(I210&lt;&gt;"",I210&gt;=$F$3,I210&lt;=$H$3),N(J210)-(F210-S210-U210),0))</f>
        <v>0</v>
      </c>
      <c r="Z210" s="25" t="str">
        <f aca="false">IF($F210="","",IFERROR(INDEX('Useful Lives'!$D$5:$D$24,MATCH(C210,'Useful Lives'!$A$5:$A$24,0)),"⚠ Class not found"))</f>
        <v/>
      </c>
    </row>
    <row r="211" customFormat="false" ht="15" hidden="false" customHeight="true" outlineLevel="0" collapsed="false">
      <c r="A211" s="20"/>
      <c r="B211" s="20"/>
      <c r="C211" s="20"/>
      <c r="D211" s="20"/>
      <c r="E211" s="26"/>
      <c r="F211" s="27"/>
      <c r="G211" s="20"/>
      <c r="H211" s="27"/>
      <c r="I211" s="26"/>
      <c r="J211" s="27"/>
      <c r="K211" s="22" t="str">
        <f aca="false">IF($F211="","",IFERROR(INDEX('Useful Lives'!$B$5:$B$24,MATCH(C211,'Useful Lives'!$A$5:$A$24,0)),0))</f>
        <v/>
      </c>
      <c r="L211" s="24" t="str">
        <f aca="false">IF($F211="","",IFERROR(INDEX('Useful Lives'!$C$5:$C$24,MATCH(C211,'Useful Lives'!$A$5:$A$24,0)),0))</f>
        <v/>
      </c>
      <c r="M211" s="22" t="str">
        <f aca="false">IF($F211="","",F211*L211)</f>
        <v/>
      </c>
      <c r="N211" s="24" t="str">
        <f aca="false">IF($F211="","",IF(K211=0,0,IF(G211="WDV",1-MAX(L211,0.0001)^(1/K211),(1-L211)/K211)))</f>
        <v/>
      </c>
      <c r="O211" s="22" t="n">
        <f aca="false">IF($F211="",0,IF(AND(E211&lt;$F$3,OR(I211="",I211&gt;=$F$3)),F211,0))</f>
        <v>0</v>
      </c>
      <c r="P211" s="22" t="n">
        <f aca="false">IF($F211="",0,IF(AND(E211&gt;=$F$3,E211&lt;=$H$3),F211,0))</f>
        <v>0</v>
      </c>
      <c r="Q211" s="22" t="n">
        <f aca="false">IF($F211="",0,IF(AND(I211&lt;&gt;"",I211&gt;=$F$3,I211&lt;=$H$3),F211,0))</f>
        <v>0</v>
      </c>
      <c r="R211" s="22" t="n">
        <f aca="false">O211+P211-Q211</f>
        <v>0</v>
      </c>
      <c r="S211" s="22" t="n">
        <f aca="false">IF(O211&gt;0,N(H211),0)</f>
        <v>0</v>
      </c>
      <c r="T211" s="22" t="n">
        <f aca="false">IF(OR($F211="",E211=""),0,MAX(0,MIN(IF(I211="",$H$3,I211-1),$H$3)-MAX(E211,$F$3)+1))</f>
        <v>0</v>
      </c>
      <c r="U211" s="22" t="n">
        <f aca="false">IF(OR($F211="",N(K211)=0),0,ROUND(IF(G211="WDV",MIN(MAX(0,F211-S211-M211),(F211-S211)*N211*T211/$J$3),MIN(MAX(0,F211-M211-S211),(F211-M211)/K211*T211/$J$3)),0))</f>
        <v>0</v>
      </c>
      <c r="V211" s="22" t="n">
        <f aca="false">IF($F211="",0,IF(AND(I211&lt;&gt;"",I211&gt;=$F$3,I211&lt;=$H$3),S211+U211,0))</f>
        <v>0</v>
      </c>
      <c r="W211" s="22" t="n">
        <f aca="false">S211+U211-V211</f>
        <v>0</v>
      </c>
      <c r="X211" s="22" t="n">
        <f aca="false">R211-W211</f>
        <v>0</v>
      </c>
      <c r="Y211" s="22" t="n">
        <f aca="false">IF($F211="",0,IF(AND(I211&lt;&gt;"",I211&gt;=$F$3,I211&lt;=$H$3),N(J211)-(F211-S211-U211),0))</f>
        <v>0</v>
      </c>
      <c r="Z211" s="25" t="str">
        <f aca="false">IF($F211="","",IFERROR(INDEX('Useful Lives'!$D$5:$D$24,MATCH(C211,'Useful Lives'!$A$5:$A$24,0)),"⚠ Class not found"))</f>
        <v/>
      </c>
    </row>
    <row r="212" customFormat="false" ht="15" hidden="false" customHeight="true" outlineLevel="0" collapsed="false">
      <c r="A212" s="20"/>
      <c r="B212" s="20"/>
      <c r="C212" s="20"/>
      <c r="D212" s="20"/>
      <c r="E212" s="26"/>
      <c r="F212" s="27"/>
      <c r="G212" s="20"/>
      <c r="H212" s="27"/>
      <c r="I212" s="26"/>
      <c r="J212" s="27"/>
      <c r="K212" s="22" t="str">
        <f aca="false">IF($F212="","",IFERROR(INDEX('Useful Lives'!$B$5:$B$24,MATCH(C212,'Useful Lives'!$A$5:$A$24,0)),0))</f>
        <v/>
      </c>
      <c r="L212" s="24" t="str">
        <f aca="false">IF($F212="","",IFERROR(INDEX('Useful Lives'!$C$5:$C$24,MATCH(C212,'Useful Lives'!$A$5:$A$24,0)),0))</f>
        <v/>
      </c>
      <c r="M212" s="22" t="str">
        <f aca="false">IF($F212="","",F212*L212)</f>
        <v/>
      </c>
      <c r="N212" s="24" t="str">
        <f aca="false">IF($F212="","",IF(K212=0,0,IF(G212="WDV",1-MAX(L212,0.0001)^(1/K212),(1-L212)/K212)))</f>
        <v/>
      </c>
      <c r="O212" s="22" t="n">
        <f aca="false">IF($F212="",0,IF(AND(E212&lt;$F$3,OR(I212="",I212&gt;=$F$3)),F212,0))</f>
        <v>0</v>
      </c>
      <c r="P212" s="22" t="n">
        <f aca="false">IF($F212="",0,IF(AND(E212&gt;=$F$3,E212&lt;=$H$3),F212,0))</f>
        <v>0</v>
      </c>
      <c r="Q212" s="22" t="n">
        <f aca="false">IF($F212="",0,IF(AND(I212&lt;&gt;"",I212&gt;=$F$3,I212&lt;=$H$3),F212,0))</f>
        <v>0</v>
      </c>
      <c r="R212" s="22" t="n">
        <f aca="false">O212+P212-Q212</f>
        <v>0</v>
      </c>
      <c r="S212" s="22" t="n">
        <f aca="false">IF(O212&gt;0,N(H212),0)</f>
        <v>0</v>
      </c>
      <c r="T212" s="22" t="n">
        <f aca="false">IF(OR($F212="",E212=""),0,MAX(0,MIN(IF(I212="",$H$3,I212-1),$H$3)-MAX(E212,$F$3)+1))</f>
        <v>0</v>
      </c>
      <c r="U212" s="22" t="n">
        <f aca="false">IF(OR($F212="",N(K212)=0),0,ROUND(IF(G212="WDV",MIN(MAX(0,F212-S212-M212),(F212-S212)*N212*T212/$J$3),MIN(MAX(0,F212-M212-S212),(F212-M212)/K212*T212/$J$3)),0))</f>
        <v>0</v>
      </c>
      <c r="V212" s="22" t="n">
        <f aca="false">IF($F212="",0,IF(AND(I212&lt;&gt;"",I212&gt;=$F$3,I212&lt;=$H$3),S212+U212,0))</f>
        <v>0</v>
      </c>
      <c r="W212" s="22" t="n">
        <f aca="false">S212+U212-V212</f>
        <v>0</v>
      </c>
      <c r="X212" s="22" t="n">
        <f aca="false">R212-W212</f>
        <v>0</v>
      </c>
      <c r="Y212" s="22" t="n">
        <f aca="false">IF($F212="",0,IF(AND(I212&lt;&gt;"",I212&gt;=$F$3,I212&lt;=$H$3),N(J212)-(F212-S212-U212),0))</f>
        <v>0</v>
      </c>
      <c r="Z212" s="25" t="str">
        <f aca="false">IF($F212="","",IFERROR(INDEX('Useful Lives'!$D$5:$D$24,MATCH(C212,'Useful Lives'!$A$5:$A$24,0)),"⚠ Class not found"))</f>
        <v/>
      </c>
    </row>
    <row r="213" customFormat="false" ht="15" hidden="false" customHeight="true" outlineLevel="0" collapsed="false">
      <c r="A213" s="20"/>
      <c r="B213" s="20"/>
      <c r="C213" s="20"/>
      <c r="D213" s="20"/>
      <c r="E213" s="26"/>
      <c r="F213" s="27"/>
      <c r="G213" s="20"/>
      <c r="H213" s="27"/>
      <c r="I213" s="26"/>
      <c r="J213" s="27"/>
      <c r="K213" s="22" t="str">
        <f aca="false">IF($F213="","",IFERROR(INDEX('Useful Lives'!$B$5:$B$24,MATCH(C213,'Useful Lives'!$A$5:$A$24,0)),0))</f>
        <v/>
      </c>
      <c r="L213" s="24" t="str">
        <f aca="false">IF($F213="","",IFERROR(INDEX('Useful Lives'!$C$5:$C$24,MATCH(C213,'Useful Lives'!$A$5:$A$24,0)),0))</f>
        <v/>
      </c>
      <c r="M213" s="22" t="str">
        <f aca="false">IF($F213="","",F213*L213)</f>
        <v/>
      </c>
      <c r="N213" s="24" t="str">
        <f aca="false">IF($F213="","",IF(K213=0,0,IF(G213="WDV",1-MAX(L213,0.0001)^(1/K213),(1-L213)/K213)))</f>
        <v/>
      </c>
      <c r="O213" s="22" t="n">
        <f aca="false">IF($F213="",0,IF(AND(E213&lt;$F$3,OR(I213="",I213&gt;=$F$3)),F213,0))</f>
        <v>0</v>
      </c>
      <c r="P213" s="22" t="n">
        <f aca="false">IF($F213="",0,IF(AND(E213&gt;=$F$3,E213&lt;=$H$3),F213,0))</f>
        <v>0</v>
      </c>
      <c r="Q213" s="22" t="n">
        <f aca="false">IF($F213="",0,IF(AND(I213&lt;&gt;"",I213&gt;=$F$3,I213&lt;=$H$3),F213,0))</f>
        <v>0</v>
      </c>
      <c r="R213" s="22" t="n">
        <f aca="false">O213+P213-Q213</f>
        <v>0</v>
      </c>
      <c r="S213" s="22" t="n">
        <f aca="false">IF(O213&gt;0,N(H213),0)</f>
        <v>0</v>
      </c>
      <c r="T213" s="22" t="n">
        <f aca="false">IF(OR($F213="",E213=""),0,MAX(0,MIN(IF(I213="",$H$3,I213-1),$H$3)-MAX(E213,$F$3)+1))</f>
        <v>0</v>
      </c>
      <c r="U213" s="22" t="n">
        <f aca="false">IF(OR($F213="",N(K213)=0),0,ROUND(IF(G213="WDV",MIN(MAX(0,F213-S213-M213),(F213-S213)*N213*T213/$J$3),MIN(MAX(0,F213-M213-S213),(F213-M213)/K213*T213/$J$3)),0))</f>
        <v>0</v>
      </c>
      <c r="V213" s="22" t="n">
        <f aca="false">IF($F213="",0,IF(AND(I213&lt;&gt;"",I213&gt;=$F$3,I213&lt;=$H$3),S213+U213,0))</f>
        <v>0</v>
      </c>
      <c r="W213" s="22" t="n">
        <f aca="false">S213+U213-V213</f>
        <v>0</v>
      </c>
      <c r="X213" s="22" t="n">
        <f aca="false">R213-W213</f>
        <v>0</v>
      </c>
      <c r="Y213" s="22" t="n">
        <f aca="false">IF($F213="",0,IF(AND(I213&lt;&gt;"",I213&gt;=$F$3,I213&lt;=$H$3),N(J213)-(F213-S213-U213),0))</f>
        <v>0</v>
      </c>
      <c r="Z213" s="25" t="str">
        <f aca="false">IF($F213="","",IFERROR(INDEX('Useful Lives'!$D$5:$D$24,MATCH(C213,'Useful Lives'!$A$5:$A$24,0)),"⚠ Class not found"))</f>
        <v/>
      </c>
    </row>
    <row r="214" customFormat="false" ht="15" hidden="false" customHeight="true" outlineLevel="0" collapsed="false">
      <c r="A214" s="20"/>
      <c r="B214" s="20"/>
      <c r="C214" s="20"/>
      <c r="D214" s="20"/>
      <c r="E214" s="26"/>
      <c r="F214" s="27"/>
      <c r="G214" s="20"/>
      <c r="H214" s="27"/>
      <c r="I214" s="26"/>
      <c r="J214" s="27"/>
      <c r="K214" s="22" t="str">
        <f aca="false">IF($F214="","",IFERROR(INDEX('Useful Lives'!$B$5:$B$24,MATCH(C214,'Useful Lives'!$A$5:$A$24,0)),0))</f>
        <v/>
      </c>
      <c r="L214" s="24" t="str">
        <f aca="false">IF($F214="","",IFERROR(INDEX('Useful Lives'!$C$5:$C$24,MATCH(C214,'Useful Lives'!$A$5:$A$24,0)),0))</f>
        <v/>
      </c>
      <c r="M214" s="22" t="str">
        <f aca="false">IF($F214="","",F214*L214)</f>
        <v/>
      </c>
      <c r="N214" s="24" t="str">
        <f aca="false">IF($F214="","",IF(K214=0,0,IF(G214="WDV",1-MAX(L214,0.0001)^(1/K214),(1-L214)/K214)))</f>
        <v/>
      </c>
      <c r="O214" s="22" t="n">
        <f aca="false">IF($F214="",0,IF(AND(E214&lt;$F$3,OR(I214="",I214&gt;=$F$3)),F214,0))</f>
        <v>0</v>
      </c>
      <c r="P214" s="22" t="n">
        <f aca="false">IF($F214="",0,IF(AND(E214&gt;=$F$3,E214&lt;=$H$3),F214,0))</f>
        <v>0</v>
      </c>
      <c r="Q214" s="22" t="n">
        <f aca="false">IF($F214="",0,IF(AND(I214&lt;&gt;"",I214&gt;=$F$3,I214&lt;=$H$3),F214,0))</f>
        <v>0</v>
      </c>
      <c r="R214" s="22" t="n">
        <f aca="false">O214+P214-Q214</f>
        <v>0</v>
      </c>
      <c r="S214" s="22" t="n">
        <f aca="false">IF(O214&gt;0,N(H214),0)</f>
        <v>0</v>
      </c>
      <c r="T214" s="22" t="n">
        <f aca="false">IF(OR($F214="",E214=""),0,MAX(0,MIN(IF(I214="",$H$3,I214-1),$H$3)-MAX(E214,$F$3)+1))</f>
        <v>0</v>
      </c>
      <c r="U214" s="22" t="n">
        <f aca="false">IF(OR($F214="",N(K214)=0),0,ROUND(IF(G214="WDV",MIN(MAX(0,F214-S214-M214),(F214-S214)*N214*T214/$J$3),MIN(MAX(0,F214-M214-S214),(F214-M214)/K214*T214/$J$3)),0))</f>
        <v>0</v>
      </c>
      <c r="V214" s="22" t="n">
        <f aca="false">IF($F214="",0,IF(AND(I214&lt;&gt;"",I214&gt;=$F$3,I214&lt;=$H$3),S214+U214,0))</f>
        <v>0</v>
      </c>
      <c r="W214" s="22" t="n">
        <f aca="false">S214+U214-V214</f>
        <v>0</v>
      </c>
      <c r="X214" s="22" t="n">
        <f aca="false">R214-W214</f>
        <v>0</v>
      </c>
      <c r="Y214" s="22" t="n">
        <f aca="false">IF($F214="",0,IF(AND(I214&lt;&gt;"",I214&gt;=$F$3,I214&lt;=$H$3),N(J214)-(F214-S214-U214),0))</f>
        <v>0</v>
      </c>
      <c r="Z214" s="25" t="str">
        <f aca="false">IF($F214="","",IFERROR(INDEX('Useful Lives'!$D$5:$D$24,MATCH(C214,'Useful Lives'!$A$5:$A$24,0)),"⚠ Class not found"))</f>
        <v/>
      </c>
    </row>
    <row r="215" customFormat="false" ht="15" hidden="false" customHeight="true" outlineLevel="0" collapsed="false">
      <c r="A215" s="20"/>
      <c r="B215" s="20"/>
      <c r="C215" s="20"/>
      <c r="D215" s="20"/>
      <c r="E215" s="26"/>
      <c r="F215" s="27"/>
      <c r="G215" s="20"/>
      <c r="H215" s="27"/>
      <c r="I215" s="26"/>
      <c r="J215" s="27"/>
      <c r="K215" s="22" t="str">
        <f aca="false">IF($F215="","",IFERROR(INDEX('Useful Lives'!$B$5:$B$24,MATCH(C215,'Useful Lives'!$A$5:$A$24,0)),0))</f>
        <v/>
      </c>
      <c r="L215" s="24" t="str">
        <f aca="false">IF($F215="","",IFERROR(INDEX('Useful Lives'!$C$5:$C$24,MATCH(C215,'Useful Lives'!$A$5:$A$24,0)),0))</f>
        <v/>
      </c>
      <c r="M215" s="22" t="str">
        <f aca="false">IF($F215="","",F215*L215)</f>
        <v/>
      </c>
      <c r="N215" s="24" t="str">
        <f aca="false">IF($F215="","",IF(K215=0,0,IF(G215="WDV",1-MAX(L215,0.0001)^(1/K215),(1-L215)/K215)))</f>
        <v/>
      </c>
      <c r="O215" s="22" t="n">
        <f aca="false">IF($F215="",0,IF(AND(E215&lt;$F$3,OR(I215="",I215&gt;=$F$3)),F215,0))</f>
        <v>0</v>
      </c>
      <c r="P215" s="22" t="n">
        <f aca="false">IF($F215="",0,IF(AND(E215&gt;=$F$3,E215&lt;=$H$3),F215,0))</f>
        <v>0</v>
      </c>
      <c r="Q215" s="22" t="n">
        <f aca="false">IF($F215="",0,IF(AND(I215&lt;&gt;"",I215&gt;=$F$3,I215&lt;=$H$3),F215,0))</f>
        <v>0</v>
      </c>
      <c r="R215" s="22" t="n">
        <f aca="false">O215+P215-Q215</f>
        <v>0</v>
      </c>
      <c r="S215" s="22" t="n">
        <f aca="false">IF(O215&gt;0,N(H215),0)</f>
        <v>0</v>
      </c>
      <c r="T215" s="22" t="n">
        <f aca="false">IF(OR($F215="",E215=""),0,MAX(0,MIN(IF(I215="",$H$3,I215-1),$H$3)-MAX(E215,$F$3)+1))</f>
        <v>0</v>
      </c>
      <c r="U215" s="22" t="n">
        <f aca="false">IF(OR($F215="",N(K215)=0),0,ROUND(IF(G215="WDV",MIN(MAX(0,F215-S215-M215),(F215-S215)*N215*T215/$J$3),MIN(MAX(0,F215-M215-S215),(F215-M215)/K215*T215/$J$3)),0))</f>
        <v>0</v>
      </c>
      <c r="V215" s="22" t="n">
        <f aca="false">IF($F215="",0,IF(AND(I215&lt;&gt;"",I215&gt;=$F$3,I215&lt;=$H$3),S215+U215,0))</f>
        <v>0</v>
      </c>
      <c r="W215" s="22" t="n">
        <f aca="false">S215+U215-V215</f>
        <v>0</v>
      </c>
      <c r="X215" s="22" t="n">
        <f aca="false">R215-W215</f>
        <v>0</v>
      </c>
      <c r="Y215" s="22" t="n">
        <f aca="false">IF($F215="",0,IF(AND(I215&lt;&gt;"",I215&gt;=$F$3,I215&lt;=$H$3),N(J215)-(F215-S215-U215),0))</f>
        <v>0</v>
      </c>
      <c r="Z215" s="25" t="str">
        <f aca="false">IF($F215="","",IFERROR(INDEX('Useful Lives'!$D$5:$D$24,MATCH(C215,'Useful Lives'!$A$5:$A$24,0)),"⚠ Class not found"))</f>
        <v/>
      </c>
    </row>
    <row r="216" customFormat="false" ht="15" hidden="false" customHeight="true" outlineLevel="0" collapsed="false">
      <c r="A216" s="20"/>
      <c r="B216" s="20"/>
      <c r="C216" s="20"/>
      <c r="D216" s="20"/>
      <c r="E216" s="26"/>
      <c r="F216" s="27"/>
      <c r="G216" s="20"/>
      <c r="H216" s="27"/>
      <c r="I216" s="26"/>
      <c r="J216" s="27"/>
      <c r="K216" s="22" t="str">
        <f aca="false">IF($F216="","",IFERROR(INDEX('Useful Lives'!$B$5:$B$24,MATCH(C216,'Useful Lives'!$A$5:$A$24,0)),0))</f>
        <v/>
      </c>
      <c r="L216" s="24" t="str">
        <f aca="false">IF($F216="","",IFERROR(INDEX('Useful Lives'!$C$5:$C$24,MATCH(C216,'Useful Lives'!$A$5:$A$24,0)),0))</f>
        <v/>
      </c>
      <c r="M216" s="22" t="str">
        <f aca="false">IF($F216="","",F216*L216)</f>
        <v/>
      </c>
      <c r="N216" s="24" t="str">
        <f aca="false">IF($F216="","",IF(K216=0,0,IF(G216="WDV",1-MAX(L216,0.0001)^(1/K216),(1-L216)/K216)))</f>
        <v/>
      </c>
      <c r="O216" s="22" t="n">
        <f aca="false">IF($F216="",0,IF(AND(E216&lt;$F$3,OR(I216="",I216&gt;=$F$3)),F216,0))</f>
        <v>0</v>
      </c>
      <c r="P216" s="22" t="n">
        <f aca="false">IF($F216="",0,IF(AND(E216&gt;=$F$3,E216&lt;=$H$3),F216,0))</f>
        <v>0</v>
      </c>
      <c r="Q216" s="22" t="n">
        <f aca="false">IF($F216="",0,IF(AND(I216&lt;&gt;"",I216&gt;=$F$3,I216&lt;=$H$3),F216,0))</f>
        <v>0</v>
      </c>
      <c r="R216" s="22" t="n">
        <f aca="false">O216+P216-Q216</f>
        <v>0</v>
      </c>
      <c r="S216" s="22" t="n">
        <f aca="false">IF(O216&gt;0,N(H216),0)</f>
        <v>0</v>
      </c>
      <c r="T216" s="22" t="n">
        <f aca="false">IF(OR($F216="",E216=""),0,MAX(0,MIN(IF(I216="",$H$3,I216-1),$H$3)-MAX(E216,$F$3)+1))</f>
        <v>0</v>
      </c>
      <c r="U216" s="22" t="n">
        <f aca="false">IF(OR($F216="",N(K216)=0),0,ROUND(IF(G216="WDV",MIN(MAX(0,F216-S216-M216),(F216-S216)*N216*T216/$J$3),MIN(MAX(0,F216-M216-S216),(F216-M216)/K216*T216/$J$3)),0))</f>
        <v>0</v>
      </c>
      <c r="V216" s="22" t="n">
        <f aca="false">IF($F216="",0,IF(AND(I216&lt;&gt;"",I216&gt;=$F$3,I216&lt;=$H$3),S216+U216,0))</f>
        <v>0</v>
      </c>
      <c r="W216" s="22" t="n">
        <f aca="false">S216+U216-V216</f>
        <v>0</v>
      </c>
      <c r="X216" s="22" t="n">
        <f aca="false">R216-W216</f>
        <v>0</v>
      </c>
      <c r="Y216" s="22" t="n">
        <f aca="false">IF($F216="",0,IF(AND(I216&lt;&gt;"",I216&gt;=$F$3,I216&lt;=$H$3),N(J216)-(F216-S216-U216),0))</f>
        <v>0</v>
      </c>
      <c r="Z216" s="25" t="str">
        <f aca="false">IF($F216="","",IFERROR(INDEX('Useful Lives'!$D$5:$D$24,MATCH(C216,'Useful Lives'!$A$5:$A$24,0)),"⚠ Class not found"))</f>
        <v/>
      </c>
    </row>
    <row r="217" customFormat="false" ht="15" hidden="false" customHeight="true" outlineLevel="0" collapsed="false">
      <c r="A217" s="20"/>
      <c r="B217" s="20"/>
      <c r="C217" s="20"/>
      <c r="D217" s="20"/>
      <c r="E217" s="26"/>
      <c r="F217" s="27"/>
      <c r="G217" s="20"/>
      <c r="H217" s="27"/>
      <c r="I217" s="26"/>
      <c r="J217" s="27"/>
      <c r="K217" s="22" t="str">
        <f aca="false">IF($F217="","",IFERROR(INDEX('Useful Lives'!$B$5:$B$24,MATCH(C217,'Useful Lives'!$A$5:$A$24,0)),0))</f>
        <v/>
      </c>
      <c r="L217" s="24" t="str">
        <f aca="false">IF($F217="","",IFERROR(INDEX('Useful Lives'!$C$5:$C$24,MATCH(C217,'Useful Lives'!$A$5:$A$24,0)),0))</f>
        <v/>
      </c>
      <c r="M217" s="22" t="str">
        <f aca="false">IF($F217="","",F217*L217)</f>
        <v/>
      </c>
      <c r="N217" s="24" t="str">
        <f aca="false">IF($F217="","",IF(K217=0,0,IF(G217="WDV",1-MAX(L217,0.0001)^(1/K217),(1-L217)/K217)))</f>
        <v/>
      </c>
      <c r="O217" s="22" t="n">
        <f aca="false">IF($F217="",0,IF(AND(E217&lt;$F$3,OR(I217="",I217&gt;=$F$3)),F217,0))</f>
        <v>0</v>
      </c>
      <c r="P217" s="22" t="n">
        <f aca="false">IF($F217="",0,IF(AND(E217&gt;=$F$3,E217&lt;=$H$3),F217,0))</f>
        <v>0</v>
      </c>
      <c r="Q217" s="22" t="n">
        <f aca="false">IF($F217="",0,IF(AND(I217&lt;&gt;"",I217&gt;=$F$3,I217&lt;=$H$3),F217,0))</f>
        <v>0</v>
      </c>
      <c r="R217" s="22" t="n">
        <f aca="false">O217+P217-Q217</f>
        <v>0</v>
      </c>
      <c r="S217" s="22" t="n">
        <f aca="false">IF(O217&gt;0,N(H217),0)</f>
        <v>0</v>
      </c>
      <c r="T217" s="22" t="n">
        <f aca="false">IF(OR($F217="",E217=""),0,MAX(0,MIN(IF(I217="",$H$3,I217-1),$H$3)-MAX(E217,$F$3)+1))</f>
        <v>0</v>
      </c>
      <c r="U217" s="22" t="n">
        <f aca="false">IF(OR($F217="",N(K217)=0),0,ROUND(IF(G217="WDV",MIN(MAX(0,F217-S217-M217),(F217-S217)*N217*T217/$J$3),MIN(MAX(0,F217-M217-S217),(F217-M217)/K217*T217/$J$3)),0))</f>
        <v>0</v>
      </c>
      <c r="V217" s="22" t="n">
        <f aca="false">IF($F217="",0,IF(AND(I217&lt;&gt;"",I217&gt;=$F$3,I217&lt;=$H$3),S217+U217,0))</f>
        <v>0</v>
      </c>
      <c r="W217" s="22" t="n">
        <f aca="false">S217+U217-V217</f>
        <v>0</v>
      </c>
      <c r="X217" s="22" t="n">
        <f aca="false">R217-W217</f>
        <v>0</v>
      </c>
      <c r="Y217" s="22" t="n">
        <f aca="false">IF($F217="",0,IF(AND(I217&lt;&gt;"",I217&gt;=$F$3,I217&lt;=$H$3),N(J217)-(F217-S217-U217),0))</f>
        <v>0</v>
      </c>
      <c r="Z217" s="25" t="str">
        <f aca="false">IF($F217="","",IFERROR(INDEX('Useful Lives'!$D$5:$D$24,MATCH(C217,'Useful Lives'!$A$5:$A$24,0)),"⚠ Class not found"))</f>
        <v/>
      </c>
    </row>
    <row r="218" customFormat="false" ht="15" hidden="false" customHeight="true" outlineLevel="0" collapsed="false">
      <c r="A218" s="20"/>
      <c r="B218" s="20"/>
      <c r="C218" s="20"/>
      <c r="D218" s="20"/>
      <c r="E218" s="26"/>
      <c r="F218" s="27"/>
      <c r="G218" s="20"/>
      <c r="H218" s="27"/>
      <c r="I218" s="26"/>
      <c r="J218" s="27"/>
      <c r="K218" s="22" t="str">
        <f aca="false">IF($F218="","",IFERROR(INDEX('Useful Lives'!$B$5:$B$24,MATCH(C218,'Useful Lives'!$A$5:$A$24,0)),0))</f>
        <v/>
      </c>
      <c r="L218" s="24" t="str">
        <f aca="false">IF($F218="","",IFERROR(INDEX('Useful Lives'!$C$5:$C$24,MATCH(C218,'Useful Lives'!$A$5:$A$24,0)),0))</f>
        <v/>
      </c>
      <c r="M218" s="22" t="str">
        <f aca="false">IF($F218="","",F218*L218)</f>
        <v/>
      </c>
      <c r="N218" s="24" t="str">
        <f aca="false">IF($F218="","",IF(K218=0,0,IF(G218="WDV",1-MAX(L218,0.0001)^(1/K218),(1-L218)/K218)))</f>
        <v/>
      </c>
      <c r="O218" s="22" t="n">
        <f aca="false">IF($F218="",0,IF(AND(E218&lt;$F$3,OR(I218="",I218&gt;=$F$3)),F218,0))</f>
        <v>0</v>
      </c>
      <c r="P218" s="22" t="n">
        <f aca="false">IF($F218="",0,IF(AND(E218&gt;=$F$3,E218&lt;=$H$3),F218,0))</f>
        <v>0</v>
      </c>
      <c r="Q218" s="22" t="n">
        <f aca="false">IF($F218="",0,IF(AND(I218&lt;&gt;"",I218&gt;=$F$3,I218&lt;=$H$3),F218,0))</f>
        <v>0</v>
      </c>
      <c r="R218" s="22" t="n">
        <f aca="false">O218+P218-Q218</f>
        <v>0</v>
      </c>
      <c r="S218" s="22" t="n">
        <f aca="false">IF(O218&gt;0,N(H218),0)</f>
        <v>0</v>
      </c>
      <c r="T218" s="22" t="n">
        <f aca="false">IF(OR($F218="",E218=""),0,MAX(0,MIN(IF(I218="",$H$3,I218-1),$H$3)-MAX(E218,$F$3)+1))</f>
        <v>0</v>
      </c>
      <c r="U218" s="22" t="n">
        <f aca="false">IF(OR($F218="",N(K218)=0),0,ROUND(IF(G218="WDV",MIN(MAX(0,F218-S218-M218),(F218-S218)*N218*T218/$J$3),MIN(MAX(0,F218-M218-S218),(F218-M218)/K218*T218/$J$3)),0))</f>
        <v>0</v>
      </c>
      <c r="V218" s="22" t="n">
        <f aca="false">IF($F218="",0,IF(AND(I218&lt;&gt;"",I218&gt;=$F$3,I218&lt;=$H$3),S218+U218,0))</f>
        <v>0</v>
      </c>
      <c r="W218" s="22" t="n">
        <f aca="false">S218+U218-V218</f>
        <v>0</v>
      </c>
      <c r="X218" s="22" t="n">
        <f aca="false">R218-W218</f>
        <v>0</v>
      </c>
      <c r="Y218" s="22" t="n">
        <f aca="false">IF($F218="",0,IF(AND(I218&lt;&gt;"",I218&gt;=$F$3,I218&lt;=$H$3),N(J218)-(F218-S218-U218),0))</f>
        <v>0</v>
      </c>
      <c r="Z218" s="25" t="str">
        <f aca="false">IF($F218="","",IFERROR(INDEX('Useful Lives'!$D$5:$D$24,MATCH(C218,'Useful Lives'!$A$5:$A$24,0)),"⚠ Class not found"))</f>
        <v/>
      </c>
    </row>
    <row r="219" customFormat="false" ht="15" hidden="false" customHeight="true" outlineLevel="0" collapsed="false">
      <c r="A219" s="20"/>
      <c r="B219" s="20"/>
      <c r="C219" s="20"/>
      <c r="D219" s="20"/>
      <c r="E219" s="26"/>
      <c r="F219" s="27"/>
      <c r="G219" s="20"/>
      <c r="H219" s="27"/>
      <c r="I219" s="26"/>
      <c r="J219" s="27"/>
      <c r="K219" s="22" t="str">
        <f aca="false">IF($F219="","",IFERROR(INDEX('Useful Lives'!$B$5:$B$24,MATCH(C219,'Useful Lives'!$A$5:$A$24,0)),0))</f>
        <v/>
      </c>
      <c r="L219" s="24" t="str">
        <f aca="false">IF($F219="","",IFERROR(INDEX('Useful Lives'!$C$5:$C$24,MATCH(C219,'Useful Lives'!$A$5:$A$24,0)),0))</f>
        <v/>
      </c>
      <c r="M219" s="22" t="str">
        <f aca="false">IF($F219="","",F219*L219)</f>
        <v/>
      </c>
      <c r="N219" s="24" t="str">
        <f aca="false">IF($F219="","",IF(K219=0,0,IF(G219="WDV",1-MAX(L219,0.0001)^(1/K219),(1-L219)/K219)))</f>
        <v/>
      </c>
      <c r="O219" s="22" t="n">
        <f aca="false">IF($F219="",0,IF(AND(E219&lt;$F$3,OR(I219="",I219&gt;=$F$3)),F219,0))</f>
        <v>0</v>
      </c>
      <c r="P219" s="22" t="n">
        <f aca="false">IF($F219="",0,IF(AND(E219&gt;=$F$3,E219&lt;=$H$3),F219,0))</f>
        <v>0</v>
      </c>
      <c r="Q219" s="22" t="n">
        <f aca="false">IF($F219="",0,IF(AND(I219&lt;&gt;"",I219&gt;=$F$3,I219&lt;=$H$3),F219,0))</f>
        <v>0</v>
      </c>
      <c r="R219" s="22" t="n">
        <f aca="false">O219+P219-Q219</f>
        <v>0</v>
      </c>
      <c r="S219" s="22" t="n">
        <f aca="false">IF(O219&gt;0,N(H219),0)</f>
        <v>0</v>
      </c>
      <c r="T219" s="22" t="n">
        <f aca="false">IF(OR($F219="",E219=""),0,MAX(0,MIN(IF(I219="",$H$3,I219-1),$H$3)-MAX(E219,$F$3)+1))</f>
        <v>0</v>
      </c>
      <c r="U219" s="22" t="n">
        <f aca="false">IF(OR($F219="",N(K219)=0),0,ROUND(IF(G219="WDV",MIN(MAX(0,F219-S219-M219),(F219-S219)*N219*T219/$J$3),MIN(MAX(0,F219-M219-S219),(F219-M219)/K219*T219/$J$3)),0))</f>
        <v>0</v>
      </c>
      <c r="V219" s="22" t="n">
        <f aca="false">IF($F219="",0,IF(AND(I219&lt;&gt;"",I219&gt;=$F$3,I219&lt;=$H$3),S219+U219,0))</f>
        <v>0</v>
      </c>
      <c r="W219" s="22" t="n">
        <f aca="false">S219+U219-V219</f>
        <v>0</v>
      </c>
      <c r="X219" s="22" t="n">
        <f aca="false">R219-W219</f>
        <v>0</v>
      </c>
      <c r="Y219" s="22" t="n">
        <f aca="false">IF($F219="",0,IF(AND(I219&lt;&gt;"",I219&gt;=$F$3,I219&lt;=$H$3),N(J219)-(F219-S219-U219),0))</f>
        <v>0</v>
      </c>
      <c r="Z219" s="25" t="str">
        <f aca="false">IF($F219="","",IFERROR(INDEX('Useful Lives'!$D$5:$D$24,MATCH(C219,'Useful Lives'!$A$5:$A$24,0)),"⚠ Class not found"))</f>
        <v/>
      </c>
    </row>
    <row r="220" customFormat="false" ht="15" hidden="false" customHeight="true" outlineLevel="0" collapsed="false">
      <c r="A220" s="20"/>
      <c r="B220" s="20"/>
      <c r="C220" s="20"/>
      <c r="D220" s="20"/>
      <c r="E220" s="26"/>
      <c r="F220" s="27"/>
      <c r="G220" s="20"/>
      <c r="H220" s="27"/>
      <c r="I220" s="26"/>
      <c r="J220" s="27"/>
      <c r="K220" s="22" t="str">
        <f aca="false">IF($F220="","",IFERROR(INDEX('Useful Lives'!$B$5:$B$24,MATCH(C220,'Useful Lives'!$A$5:$A$24,0)),0))</f>
        <v/>
      </c>
      <c r="L220" s="24" t="str">
        <f aca="false">IF($F220="","",IFERROR(INDEX('Useful Lives'!$C$5:$C$24,MATCH(C220,'Useful Lives'!$A$5:$A$24,0)),0))</f>
        <v/>
      </c>
      <c r="M220" s="22" t="str">
        <f aca="false">IF($F220="","",F220*L220)</f>
        <v/>
      </c>
      <c r="N220" s="24" t="str">
        <f aca="false">IF($F220="","",IF(K220=0,0,IF(G220="WDV",1-MAX(L220,0.0001)^(1/K220),(1-L220)/K220)))</f>
        <v/>
      </c>
      <c r="O220" s="22" t="n">
        <f aca="false">IF($F220="",0,IF(AND(E220&lt;$F$3,OR(I220="",I220&gt;=$F$3)),F220,0))</f>
        <v>0</v>
      </c>
      <c r="P220" s="22" t="n">
        <f aca="false">IF($F220="",0,IF(AND(E220&gt;=$F$3,E220&lt;=$H$3),F220,0))</f>
        <v>0</v>
      </c>
      <c r="Q220" s="22" t="n">
        <f aca="false">IF($F220="",0,IF(AND(I220&lt;&gt;"",I220&gt;=$F$3,I220&lt;=$H$3),F220,0))</f>
        <v>0</v>
      </c>
      <c r="R220" s="22" t="n">
        <f aca="false">O220+P220-Q220</f>
        <v>0</v>
      </c>
      <c r="S220" s="22" t="n">
        <f aca="false">IF(O220&gt;0,N(H220),0)</f>
        <v>0</v>
      </c>
      <c r="T220" s="22" t="n">
        <f aca="false">IF(OR($F220="",E220=""),0,MAX(0,MIN(IF(I220="",$H$3,I220-1),$H$3)-MAX(E220,$F$3)+1))</f>
        <v>0</v>
      </c>
      <c r="U220" s="22" t="n">
        <f aca="false">IF(OR($F220="",N(K220)=0),0,ROUND(IF(G220="WDV",MIN(MAX(0,F220-S220-M220),(F220-S220)*N220*T220/$J$3),MIN(MAX(0,F220-M220-S220),(F220-M220)/K220*T220/$J$3)),0))</f>
        <v>0</v>
      </c>
      <c r="V220" s="22" t="n">
        <f aca="false">IF($F220="",0,IF(AND(I220&lt;&gt;"",I220&gt;=$F$3,I220&lt;=$H$3),S220+U220,0))</f>
        <v>0</v>
      </c>
      <c r="W220" s="22" t="n">
        <f aca="false">S220+U220-V220</f>
        <v>0</v>
      </c>
      <c r="X220" s="22" t="n">
        <f aca="false">R220-W220</f>
        <v>0</v>
      </c>
      <c r="Y220" s="22" t="n">
        <f aca="false">IF($F220="",0,IF(AND(I220&lt;&gt;"",I220&gt;=$F$3,I220&lt;=$H$3),N(J220)-(F220-S220-U220),0))</f>
        <v>0</v>
      </c>
      <c r="Z220" s="25" t="str">
        <f aca="false">IF($F220="","",IFERROR(INDEX('Useful Lives'!$D$5:$D$24,MATCH(C220,'Useful Lives'!$A$5:$A$24,0)),"⚠ Class not found"))</f>
        <v/>
      </c>
    </row>
    <row r="221" customFormat="false" ht="15" hidden="false" customHeight="true" outlineLevel="0" collapsed="false">
      <c r="A221" s="20"/>
      <c r="B221" s="20"/>
      <c r="C221" s="20"/>
      <c r="D221" s="20"/>
      <c r="E221" s="26"/>
      <c r="F221" s="27"/>
      <c r="G221" s="20"/>
      <c r="H221" s="27"/>
      <c r="I221" s="26"/>
      <c r="J221" s="27"/>
      <c r="K221" s="22" t="str">
        <f aca="false">IF($F221="","",IFERROR(INDEX('Useful Lives'!$B$5:$B$24,MATCH(C221,'Useful Lives'!$A$5:$A$24,0)),0))</f>
        <v/>
      </c>
      <c r="L221" s="24" t="str">
        <f aca="false">IF($F221="","",IFERROR(INDEX('Useful Lives'!$C$5:$C$24,MATCH(C221,'Useful Lives'!$A$5:$A$24,0)),0))</f>
        <v/>
      </c>
      <c r="M221" s="22" t="str">
        <f aca="false">IF($F221="","",F221*L221)</f>
        <v/>
      </c>
      <c r="N221" s="24" t="str">
        <f aca="false">IF($F221="","",IF(K221=0,0,IF(G221="WDV",1-MAX(L221,0.0001)^(1/K221),(1-L221)/K221)))</f>
        <v/>
      </c>
      <c r="O221" s="22" t="n">
        <f aca="false">IF($F221="",0,IF(AND(E221&lt;$F$3,OR(I221="",I221&gt;=$F$3)),F221,0))</f>
        <v>0</v>
      </c>
      <c r="P221" s="22" t="n">
        <f aca="false">IF($F221="",0,IF(AND(E221&gt;=$F$3,E221&lt;=$H$3),F221,0))</f>
        <v>0</v>
      </c>
      <c r="Q221" s="22" t="n">
        <f aca="false">IF($F221="",0,IF(AND(I221&lt;&gt;"",I221&gt;=$F$3,I221&lt;=$H$3),F221,0))</f>
        <v>0</v>
      </c>
      <c r="R221" s="22" t="n">
        <f aca="false">O221+P221-Q221</f>
        <v>0</v>
      </c>
      <c r="S221" s="22" t="n">
        <f aca="false">IF(O221&gt;0,N(H221),0)</f>
        <v>0</v>
      </c>
      <c r="T221" s="22" t="n">
        <f aca="false">IF(OR($F221="",E221=""),0,MAX(0,MIN(IF(I221="",$H$3,I221-1),$H$3)-MAX(E221,$F$3)+1))</f>
        <v>0</v>
      </c>
      <c r="U221" s="22" t="n">
        <f aca="false">IF(OR($F221="",N(K221)=0),0,ROUND(IF(G221="WDV",MIN(MAX(0,F221-S221-M221),(F221-S221)*N221*T221/$J$3),MIN(MAX(0,F221-M221-S221),(F221-M221)/K221*T221/$J$3)),0))</f>
        <v>0</v>
      </c>
      <c r="V221" s="22" t="n">
        <f aca="false">IF($F221="",0,IF(AND(I221&lt;&gt;"",I221&gt;=$F$3,I221&lt;=$H$3),S221+U221,0))</f>
        <v>0</v>
      </c>
      <c r="W221" s="22" t="n">
        <f aca="false">S221+U221-V221</f>
        <v>0</v>
      </c>
      <c r="X221" s="22" t="n">
        <f aca="false">R221-W221</f>
        <v>0</v>
      </c>
      <c r="Y221" s="22" t="n">
        <f aca="false">IF($F221="",0,IF(AND(I221&lt;&gt;"",I221&gt;=$F$3,I221&lt;=$H$3),N(J221)-(F221-S221-U221),0))</f>
        <v>0</v>
      </c>
      <c r="Z221" s="25" t="str">
        <f aca="false">IF($F221="","",IFERROR(INDEX('Useful Lives'!$D$5:$D$24,MATCH(C221,'Useful Lives'!$A$5:$A$24,0)),"⚠ Class not found"))</f>
        <v/>
      </c>
    </row>
    <row r="222" customFormat="false" ht="15" hidden="false" customHeight="true" outlineLevel="0" collapsed="false">
      <c r="A222" s="20"/>
      <c r="B222" s="20"/>
      <c r="C222" s="20"/>
      <c r="D222" s="20"/>
      <c r="E222" s="26"/>
      <c r="F222" s="27"/>
      <c r="G222" s="20"/>
      <c r="H222" s="27"/>
      <c r="I222" s="26"/>
      <c r="J222" s="27"/>
      <c r="K222" s="22" t="str">
        <f aca="false">IF($F222="","",IFERROR(INDEX('Useful Lives'!$B$5:$B$24,MATCH(C222,'Useful Lives'!$A$5:$A$24,0)),0))</f>
        <v/>
      </c>
      <c r="L222" s="24" t="str">
        <f aca="false">IF($F222="","",IFERROR(INDEX('Useful Lives'!$C$5:$C$24,MATCH(C222,'Useful Lives'!$A$5:$A$24,0)),0))</f>
        <v/>
      </c>
      <c r="M222" s="22" t="str">
        <f aca="false">IF($F222="","",F222*L222)</f>
        <v/>
      </c>
      <c r="N222" s="24" t="str">
        <f aca="false">IF($F222="","",IF(K222=0,0,IF(G222="WDV",1-MAX(L222,0.0001)^(1/K222),(1-L222)/K222)))</f>
        <v/>
      </c>
      <c r="O222" s="22" t="n">
        <f aca="false">IF($F222="",0,IF(AND(E222&lt;$F$3,OR(I222="",I222&gt;=$F$3)),F222,0))</f>
        <v>0</v>
      </c>
      <c r="P222" s="22" t="n">
        <f aca="false">IF($F222="",0,IF(AND(E222&gt;=$F$3,E222&lt;=$H$3),F222,0))</f>
        <v>0</v>
      </c>
      <c r="Q222" s="22" t="n">
        <f aca="false">IF($F222="",0,IF(AND(I222&lt;&gt;"",I222&gt;=$F$3,I222&lt;=$H$3),F222,0))</f>
        <v>0</v>
      </c>
      <c r="R222" s="22" t="n">
        <f aca="false">O222+P222-Q222</f>
        <v>0</v>
      </c>
      <c r="S222" s="22" t="n">
        <f aca="false">IF(O222&gt;0,N(H222),0)</f>
        <v>0</v>
      </c>
      <c r="T222" s="22" t="n">
        <f aca="false">IF(OR($F222="",E222=""),0,MAX(0,MIN(IF(I222="",$H$3,I222-1),$H$3)-MAX(E222,$F$3)+1))</f>
        <v>0</v>
      </c>
      <c r="U222" s="22" t="n">
        <f aca="false">IF(OR($F222="",N(K222)=0),0,ROUND(IF(G222="WDV",MIN(MAX(0,F222-S222-M222),(F222-S222)*N222*T222/$J$3),MIN(MAX(0,F222-M222-S222),(F222-M222)/K222*T222/$J$3)),0))</f>
        <v>0</v>
      </c>
      <c r="V222" s="22" t="n">
        <f aca="false">IF($F222="",0,IF(AND(I222&lt;&gt;"",I222&gt;=$F$3,I222&lt;=$H$3),S222+U222,0))</f>
        <v>0</v>
      </c>
      <c r="W222" s="22" t="n">
        <f aca="false">S222+U222-V222</f>
        <v>0</v>
      </c>
      <c r="X222" s="22" t="n">
        <f aca="false">R222-W222</f>
        <v>0</v>
      </c>
      <c r="Y222" s="22" t="n">
        <f aca="false">IF($F222="",0,IF(AND(I222&lt;&gt;"",I222&gt;=$F$3,I222&lt;=$H$3),N(J222)-(F222-S222-U222),0))</f>
        <v>0</v>
      </c>
      <c r="Z222" s="25" t="str">
        <f aca="false">IF($F222="","",IFERROR(INDEX('Useful Lives'!$D$5:$D$24,MATCH(C222,'Useful Lives'!$A$5:$A$24,0)),"⚠ Class not found"))</f>
        <v/>
      </c>
    </row>
    <row r="223" customFormat="false" ht="15" hidden="false" customHeight="true" outlineLevel="0" collapsed="false">
      <c r="A223" s="20"/>
      <c r="B223" s="20"/>
      <c r="C223" s="20"/>
      <c r="D223" s="20"/>
      <c r="E223" s="26"/>
      <c r="F223" s="27"/>
      <c r="G223" s="20"/>
      <c r="H223" s="27"/>
      <c r="I223" s="26"/>
      <c r="J223" s="27"/>
      <c r="K223" s="22" t="str">
        <f aca="false">IF($F223="","",IFERROR(INDEX('Useful Lives'!$B$5:$B$24,MATCH(C223,'Useful Lives'!$A$5:$A$24,0)),0))</f>
        <v/>
      </c>
      <c r="L223" s="24" t="str">
        <f aca="false">IF($F223="","",IFERROR(INDEX('Useful Lives'!$C$5:$C$24,MATCH(C223,'Useful Lives'!$A$5:$A$24,0)),0))</f>
        <v/>
      </c>
      <c r="M223" s="22" t="str">
        <f aca="false">IF($F223="","",F223*L223)</f>
        <v/>
      </c>
      <c r="N223" s="24" t="str">
        <f aca="false">IF($F223="","",IF(K223=0,0,IF(G223="WDV",1-MAX(L223,0.0001)^(1/K223),(1-L223)/K223)))</f>
        <v/>
      </c>
      <c r="O223" s="22" t="n">
        <f aca="false">IF($F223="",0,IF(AND(E223&lt;$F$3,OR(I223="",I223&gt;=$F$3)),F223,0))</f>
        <v>0</v>
      </c>
      <c r="P223" s="22" t="n">
        <f aca="false">IF($F223="",0,IF(AND(E223&gt;=$F$3,E223&lt;=$H$3),F223,0))</f>
        <v>0</v>
      </c>
      <c r="Q223" s="22" t="n">
        <f aca="false">IF($F223="",0,IF(AND(I223&lt;&gt;"",I223&gt;=$F$3,I223&lt;=$H$3),F223,0))</f>
        <v>0</v>
      </c>
      <c r="R223" s="22" t="n">
        <f aca="false">O223+P223-Q223</f>
        <v>0</v>
      </c>
      <c r="S223" s="22" t="n">
        <f aca="false">IF(O223&gt;0,N(H223),0)</f>
        <v>0</v>
      </c>
      <c r="T223" s="22" t="n">
        <f aca="false">IF(OR($F223="",E223=""),0,MAX(0,MIN(IF(I223="",$H$3,I223-1),$H$3)-MAX(E223,$F$3)+1))</f>
        <v>0</v>
      </c>
      <c r="U223" s="22" t="n">
        <f aca="false">IF(OR($F223="",N(K223)=0),0,ROUND(IF(G223="WDV",MIN(MAX(0,F223-S223-M223),(F223-S223)*N223*T223/$J$3),MIN(MAX(0,F223-M223-S223),(F223-M223)/K223*T223/$J$3)),0))</f>
        <v>0</v>
      </c>
      <c r="V223" s="22" t="n">
        <f aca="false">IF($F223="",0,IF(AND(I223&lt;&gt;"",I223&gt;=$F$3,I223&lt;=$H$3),S223+U223,0))</f>
        <v>0</v>
      </c>
      <c r="W223" s="22" t="n">
        <f aca="false">S223+U223-V223</f>
        <v>0</v>
      </c>
      <c r="X223" s="22" t="n">
        <f aca="false">R223-W223</f>
        <v>0</v>
      </c>
      <c r="Y223" s="22" t="n">
        <f aca="false">IF($F223="",0,IF(AND(I223&lt;&gt;"",I223&gt;=$F$3,I223&lt;=$H$3),N(J223)-(F223-S223-U223),0))</f>
        <v>0</v>
      </c>
      <c r="Z223" s="25" t="str">
        <f aca="false">IF($F223="","",IFERROR(INDEX('Useful Lives'!$D$5:$D$24,MATCH(C223,'Useful Lives'!$A$5:$A$24,0)),"⚠ Class not found"))</f>
        <v/>
      </c>
    </row>
    <row r="224" customFormat="false" ht="15" hidden="false" customHeight="true" outlineLevel="0" collapsed="false">
      <c r="A224" s="20"/>
      <c r="B224" s="20"/>
      <c r="C224" s="20"/>
      <c r="D224" s="20"/>
      <c r="E224" s="26"/>
      <c r="F224" s="27"/>
      <c r="G224" s="20"/>
      <c r="H224" s="27"/>
      <c r="I224" s="26"/>
      <c r="J224" s="27"/>
      <c r="K224" s="22" t="str">
        <f aca="false">IF($F224="","",IFERROR(INDEX('Useful Lives'!$B$5:$B$24,MATCH(C224,'Useful Lives'!$A$5:$A$24,0)),0))</f>
        <v/>
      </c>
      <c r="L224" s="24" t="str">
        <f aca="false">IF($F224="","",IFERROR(INDEX('Useful Lives'!$C$5:$C$24,MATCH(C224,'Useful Lives'!$A$5:$A$24,0)),0))</f>
        <v/>
      </c>
      <c r="M224" s="22" t="str">
        <f aca="false">IF($F224="","",F224*L224)</f>
        <v/>
      </c>
      <c r="N224" s="24" t="str">
        <f aca="false">IF($F224="","",IF(K224=0,0,IF(G224="WDV",1-MAX(L224,0.0001)^(1/K224),(1-L224)/K224)))</f>
        <v/>
      </c>
      <c r="O224" s="22" t="n">
        <f aca="false">IF($F224="",0,IF(AND(E224&lt;$F$3,OR(I224="",I224&gt;=$F$3)),F224,0))</f>
        <v>0</v>
      </c>
      <c r="P224" s="22" t="n">
        <f aca="false">IF($F224="",0,IF(AND(E224&gt;=$F$3,E224&lt;=$H$3),F224,0))</f>
        <v>0</v>
      </c>
      <c r="Q224" s="22" t="n">
        <f aca="false">IF($F224="",0,IF(AND(I224&lt;&gt;"",I224&gt;=$F$3,I224&lt;=$H$3),F224,0))</f>
        <v>0</v>
      </c>
      <c r="R224" s="22" t="n">
        <f aca="false">O224+P224-Q224</f>
        <v>0</v>
      </c>
      <c r="S224" s="22" t="n">
        <f aca="false">IF(O224&gt;0,N(H224),0)</f>
        <v>0</v>
      </c>
      <c r="T224" s="22" t="n">
        <f aca="false">IF(OR($F224="",E224=""),0,MAX(0,MIN(IF(I224="",$H$3,I224-1),$H$3)-MAX(E224,$F$3)+1))</f>
        <v>0</v>
      </c>
      <c r="U224" s="22" t="n">
        <f aca="false">IF(OR($F224="",N(K224)=0),0,ROUND(IF(G224="WDV",MIN(MAX(0,F224-S224-M224),(F224-S224)*N224*T224/$J$3),MIN(MAX(0,F224-M224-S224),(F224-M224)/K224*T224/$J$3)),0))</f>
        <v>0</v>
      </c>
      <c r="V224" s="22" t="n">
        <f aca="false">IF($F224="",0,IF(AND(I224&lt;&gt;"",I224&gt;=$F$3,I224&lt;=$H$3),S224+U224,0))</f>
        <v>0</v>
      </c>
      <c r="W224" s="22" t="n">
        <f aca="false">S224+U224-V224</f>
        <v>0</v>
      </c>
      <c r="X224" s="22" t="n">
        <f aca="false">R224-W224</f>
        <v>0</v>
      </c>
      <c r="Y224" s="22" t="n">
        <f aca="false">IF($F224="",0,IF(AND(I224&lt;&gt;"",I224&gt;=$F$3,I224&lt;=$H$3),N(J224)-(F224-S224-U224),0))</f>
        <v>0</v>
      </c>
      <c r="Z224" s="25" t="str">
        <f aca="false">IF($F224="","",IFERROR(INDEX('Useful Lives'!$D$5:$D$24,MATCH(C224,'Useful Lives'!$A$5:$A$24,0)),"⚠ Class not found"))</f>
        <v/>
      </c>
    </row>
    <row r="225" customFormat="false" ht="15" hidden="false" customHeight="true" outlineLevel="0" collapsed="false">
      <c r="A225" s="20"/>
      <c r="B225" s="20"/>
      <c r="C225" s="20"/>
      <c r="D225" s="20"/>
      <c r="E225" s="26"/>
      <c r="F225" s="27"/>
      <c r="G225" s="20"/>
      <c r="H225" s="27"/>
      <c r="I225" s="26"/>
      <c r="J225" s="27"/>
      <c r="K225" s="22" t="str">
        <f aca="false">IF($F225="","",IFERROR(INDEX('Useful Lives'!$B$5:$B$24,MATCH(C225,'Useful Lives'!$A$5:$A$24,0)),0))</f>
        <v/>
      </c>
      <c r="L225" s="24" t="str">
        <f aca="false">IF($F225="","",IFERROR(INDEX('Useful Lives'!$C$5:$C$24,MATCH(C225,'Useful Lives'!$A$5:$A$24,0)),0))</f>
        <v/>
      </c>
      <c r="M225" s="22" t="str">
        <f aca="false">IF($F225="","",F225*L225)</f>
        <v/>
      </c>
      <c r="N225" s="24" t="str">
        <f aca="false">IF($F225="","",IF(K225=0,0,IF(G225="WDV",1-MAX(L225,0.0001)^(1/K225),(1-L225)/K225)))</f>
        <v/>
      </c>
      <c r="O225" s="22" t="n">
        <f aca="false">IF($F225="",0,IF(AND(E225&lt;$F$3,OR(I225="",I225&gt;=$F$3)),F225,0))</f>
        <v>0</v>
      </c>
      <c r="P225" s="22" t="n">
        <f aca="false">IF($F225="",0,IF(AND(E225&gt;=$F$3,E225&lt;=$H$3),F225,0))</f>
        <v>0</v>
      </c>
      <c r="Q225" s="22" t="n">
        <f aca="false">IF($F225="",0,IF(AND(I225&lt;&gt;"",I225&gt;=$F$3,I225&lt;=$H$3),F225,0))</f>
        <v>0</v>
      </c>
      <c r="R225" s="22" t="n">
        <f aca="false">O225+P225-Q225</f>
        <v>0</v>
      </c>
      <c r="S225" s="22" t="n">
        <f aca="false">IF(O225&gt;0,N(H225),0)</f>
        <v>0</v>
      </c>
      <c r="T225" s="22" t="n">
        <f aca="false">IF(OR($F225="",E225=""),0,MAX(0,MIN(IF(I225="",$H$3,I225-1),$H$3)-MAX(E225,$F$3)+1))</f>
        <v>0</v>
      </c>
      <c r="U225" s="22" t="n">
        <f aca="false">IF(OR($F225="",N(K225)=0),0,ROUND(IF(G225="WDV",MIN(MAX(0,F225-S225-M225),(F225-S225)*N225*T225/$J$3),MIN(MAX(0,F225-M225-S225),(F225-M225)/K225*T225/$J$3)),0))</f>
        <v>0</v>
      </c>
      <c r="V225" s="22" t="n">
        <f aca="false">IF($F225="",0,IF(AND(I225&lt;&gt;"",I225&gt;=$F$3,I225&lt;=$H$3),S225+U225,0))</f>
        <v>0</v>
      </c>
      <c r="W225" s="22" t="n">
        <f aca="false">S225+U225-V225</f>
        <v>0</v>
      </c>
      <c r="X225" s="22" t="n">
        <f aca="false">R225-W225</f>
        <v>0</v>
      </c>
      <c r="Y225" s="22" t="n">
        <f aca="false">IF($F225="",0,IF(AND(I225&lt;&gt;"",I225&gt;=$F$3,I225&lt;=$H$3),N(J225)-(F225-S225-U225),0))</f>
        <v>0</v>
      </c>
      <c r="Z225" s="25" t="str">
        <f aca="false">IF($F225="","",IFERROR(INDEX('Useful Lives'!$D$5:$D$24,MATCH(C225,'Useful Lives'!$A$5:$A$24,0)),"⚠ Class not found"))</f>
        <v/>
      </c>
    </row>
    <row r="226" customFormat="false" ht="15" hidden="false" customHeight="true" outlineLevel="0" collapsed="false">
      <c r="A226" s="20"/>
      <c r="B226" s="20"/>
      <c r="C226" s="20"/>
      <c r="D226" s="20"/>
      <c r="E226" s="26"/>
      <c r="F226" s="27"/>
      <c r="G226" s="20"/>
      <c r="H226" s="27"/>
      <c r="I226" s="26"/>
      <c r="J226" s="27"/>
      <c r="K226" s="22" t="str">
        <f aca="false">IF($F226="","",IFERROR(INDEX('Useful Lives'!$B$5:$B$24,MATCH(C226,'Useful Lives'!$A$5:$A$24,0)),0))</f>
        <v/>
      </c>
      <c r="L226" s="24" t="str">
        <f aca="false">IF($F226="","",IFERROR(INDEX('Useful Lives'!$C$5:$C$24,MATCH(C226,'Useful Lives'!$A$5:$A$24,0)),0))</f>
        <v/>
      </c>
      <c r="M226" s="22" t="str">
        <f aca="false">IF($F226="","",F226*L226)</f>
        <v/>
      </c>
      <c r="N226" s="24" t="str">
        <f aca="false">IF($F226="","",IF(K226=0,0,IF(G226="WDV",1-MAX(L226,0.0001)^(1/K226),(1-L226)/K226)))</f>
        <v/>
      </c>
      <c r="O226" s="22" t="n">
        <f aca="false">IF($F226="",0,IF(AND(E226&lt;$F$3,OR(I226="",I226&gt;=$F$3)),F226,0))</f>
        <v>0</v>
      </c>
      <c r="P226" s="22" t="n">
        <f aca="false">IF($F226="",0,IF(AND(E226&gt;=$F$3,E226&lt;=$H$3),F226,0))</f>
        <v>0</v>
      </c>
      <c r="Q226" s="22" t="n">
        <f aca="false">IF($F226="",0,IF(AND(I226&lt;&gt;"",I226&gt;=$F$3,I226&lt;=$H$3),F226,0))</f>
        <v>0</v>
      </c>
      <c r="R226" s="22" t="n">
        <f aca="false">O226+P226-Q226</f>
        <v>0</v>
      </c>
      <c r="S226" s="22" t="n">
        <f aca="false">IF(O226&gt;0,N(H226),0)</f>
        <v>0</v>
      </c>
      <c r="T226" s="22" t="n">
        <f aca="false">IF(OR($F226="",E226=""),0,MAX(0,MIN(IF(I226="",$H$3,I226-1),$H$3)-MAX(E226,$F$3)+1))</f>
        <v>0</v>
      </c>
      <c r="U226" s="22" t="n">
        <f aca="false">IF(OR($F226="",N(K226)=0),0,ROUND(IF(G226="WDV",MIN(MAX(0,F226-S226-M226),(F226-S226)*N226*T226/$J$3),MIN(MAX(0,F226-M226-S226),(F226-M226)/K226*T226/$J$3)),0))</f>
        <v>0</v>
      </c>
      <c r="V226" s="22" t="n">
        <f aca="false">IF($F226="",0,IF(AND(I226&lt;&gt;"",I226&gt;=$F$3,I226&lt;=$H$3),S226+U226,0))</f>
        <v>0</v>
      </c>
      <c r="W226" s="22" t="n">
        <f aca="false">S226+U226-V226</f>
        <v>0</v>
      </c>
      <c r="X226" s="22" t="n">
        <f aca="false">R226-W226</f>
        <v>0</v>
      </c>
      <c r="Y226" s="22" t="n">
        <f aca="false">IF($F226="",0,IF(AND(I226&lt;&gt;"",I226&gt;=$F$3,I226&lt;=$H$3),N(J226)-(F226-S226-U226),0))</f>
        <v>0</v>
      </c>
      <c r="Z226" s="25" t="str">
        <f aca="false">IF($F226="","",IFERROR(INDEX('Useful Lives'!$D$5:$D$24,MATCH(C226,'Useful Lives'!$A$5:$A$24,0)),"⚠ Class not found"))</f>
        <v/>
      </c>
    </row>
    <row r="227" customFormat="false" ht="15" hidden="false" customHeight="true" outlineLevel="0" collapsed="false">
      <c r="A227" s="20"/>
      <c r="B227" s="20"/>
      <c r="C227" s="20"/>
      <c r="D227" s="20"/>
      <c r="E227" s="26"/>
      <c r="F227" s="27"/>
      <c r="G227" s="20"/>
      <c r="H227" s="27"/>
      <c r="I227" s="26"/>
      <c r="J227" s="27"/>
      <c r="K227" s="22" t="str">
        <f aca="false">IF($F227="","",IFERROR(INDEX('Useful Lives'!$B$5:$B$24,MATCH(C227,'Useful Lives'!$A$5:$A$24,0)),0))</f>
        <v/>
      </c>
      <c r="L227" s="24" t="str">
        <f aca="false">IF($F227="","",IFERROR(INDEX('Useful Lives'!$C$5:$C$24,MATCH(C227,'Useful Lives'!$A$5:$A$24,0)),0))</f>
        <v/>
      </c>
      <c r="M227" s="22" t="str">
        <f aca="false">IF($F227="","",F227*L227)</f>
        <v/>
      </c>
      <c r="N227" s="24" t="str">
        <f aca="false">IF($F227="","",IF(K227=0,0,IF(G227="WDV",1-MAX(L227,0.0001)^(1/K227),(1-L227)/K227)))</f>
        <v/>
      </c>
      <c r="O227" s="22" t="n">
        <f aca="false">IF($F227="",0,IF(AND(E227&lt;$F$3,OR(I227="",I227&gt;=$F$3)),F227,0))</f>
        <v>0</v>
      </c>
      <c r="P227" s="22" t="n">
        <f aca="false">IF($F227="",0,IF(AND(E227&gt;=$F$3,E227&lt;=$H$3),F227,0))</f>
        <v>0</v>
      </c>
      <c r="Q227" s="22" t="n">
        <f aca="false">IF($F227="",0,IF(AND(I227&lt;&gt;"",I227&gt;=$F$3,I227&lt;=$H$3),F227,0))</f>
        <v>0</v>
      </c>
      <c r="R227" s="22" t="n">
        <f aca="false">O227+P227-Q227</f>
        <v>0</v>
      </c>
      <c r="S227" s="22" t="n">
        <f aca="false">IF(O227&gt;0,N(H227),0)</f>
        <v>0</v>
      </c>
      <c r="T227" s="22" t="n">
        <f aca="false">IF(OR($F227="",E227=""),0,MAX(0,MIN(IF(I227="",$H$3,I227-1),$H$3)-MAX(E227,$F$3)+1))</f>
        <v>0</v>
      </c>
      <c r="U227" s="22" t="n">
        <f aca="false">IF(OR($F227="",N(K227)=0),0,ROUND(IF(G227="WDV",MIN(MAX(0,F227-S227-M227),(F227-S227)*N227*T227/$J$3),MIN(MAX(0,F227-M227-S227),(F227-M227)/K227*T227/$J$3)),0))</f>
        <v>0</v>
      </c>
      <c r="V227" s="22" t="n">
        <f aca="false">IF($F227="",0,IF(AND(I227&lt;&gt;"",I227&gt;=$F$3,I227&lt;=$H$3),S227+U227,0))</f>
        <v>0</v>
      </c>
      <c r="W227" s="22" t="n">
        <f aca="false">S227+U227-V227</f>
        <v>0</v>
      </c>
      <c r="X227" s="22" t="n">
        <f aca="false">R227-W227</f>
        <v>0</v>
      </c>
      <c r="Y227" s="22" t="n">
        <f aca="false">IF($F227="",0,IF(AND(I227&lt;&gt;"",I227&gt;=$F$3,I227&lt;=$H$3),N(J227)-(F227-S227-U227),0))</f>
        <v>0</v>
      </c>
      <c r="Z227" s="25" t="str">
        <f aca="false">IF($F227="","",IFERROR(INDEX('Useful Lives'!$D$5:$D$24,MATCH(C227,'Useful Lives'!$A$5:$A$24,0)),"⚠ Class not found"))</f>
        <v/>
      </c>
    </row>
    <row r="228" customFormat="false" ht="15" hidden="false" customHeight="true" outlineLevel="0" collapsed="false">
      <c r="A228" s="20"/>
      <c r="B228" s="20"/>
      <c r="C228" s="20"/>
      <c r="D228" s="20"/>
      <c r="E228" s="26"/>
      <c r="F228" s="27"/>
      <c r="G228" s="20"/>
      <c r="H228" s="27"/>
      <c r="I228" s="26"/>
      <c r="J228" s="27"/>
      <c r="K228" s="22" t="str">
        <f aca="false">IF($F228="","",IFERROR(INDEX('Useful Lives'!$B$5:$B$24,MATCH(C228,'Useful Lives'!$A$5:$A$24,0)),0))</f>
        <v/>
      </c>
      <c r="L228" s="24" t="str">
        <f aca="false">IF($F228="","",IFERROR(INDEX('Useful Lives'!$C$5:$C$24,MATCH(C228,'Useful Lives'!$A$5:$A$24,0)),0))</f>
        <v/>
      </c>
      <c r="M228" s="22" t="str">
        <f aca="false">IF($F228="","",F228*L228)</f>
        <v/>
      </c>
      <c r="N228" s="24" t="str">
        <f aca="false">IF($F228="","",IF(K228=0,0,IF(G228="WDV",1-MAX(L228,0.0001)^(1/K228),(1-L228)/K228)))</f>
        <v/>
      </c>
      <c r="O228" s="22" t="n">
        <f aca="false">IF($F228="",0,IF(AND(E228&lt;$F$3,OR(I228="",I228&gt;=$F$3)),F228,0))</f>
        <v>0</v>
      </c>
      <c r="P228" s="22" t="n">
        <f aca="false">IF($F228="",0,IF(AND(E228&gt;=$F$3,E228&lt;=$H$3),F228,0))</f>
        <v>0</v>
      </c>
      <c r="Q228" s="22" t="n">
        <f aca="false">IF($F228="",0,IF(AND(I228&lt;&gt;"",I228&gt;=$F$3,I228&lt;=$H$3),F228,0))</f>
        <v>0</v>
      </c>
      <c r="R228" s="22" t="n">
        <f aca="false">O228+P228-Q228</f>
        <v>0</v>
      </c>
      <c r="S228" s="22" t="n">
        <f aca="false">IF(O228&gt;0,N(H228),0)</f>
        <v>0</v>
      </c>
      <c r="T228" s="22" t="n">
        <f aca="false">IF(OR($F228="",E228=""),0,MAX(0,MIN(IF(I228="",$H$3,I228-1),$H$3)-MAX(E228,$F$3)+1))</f>
        <v>0</v>
      </c>
      <c r="U228" s="22" t="n">
        <f aca="false">IF(OR($F228="",N(K228)=0),0,ROUND(IF(G228="WDV",MIN(MAX(0,F228-S228-M228),(F228-S228)*N228*T228/$J$3),MIN(MAX(0,F228-M228-S228),(F228-M228)/K228*T228/$J$3)),0))</f>
        <v>0</v>
      </c>
      <c r="V228" s="22" t="n">
        <f aca="false">IF($F228="",0,IF(AND(I228&lt;&gt;"",I228&gt;=$F$3,I228&lt;=$H$3),S228+U228,0))</f>
        <v>0</v>
      </c>
      <c r="W228" s="22" t="n">
        <f aca="false">S228+U228-V228</f>
        <v>0</v>
      </c>
      <c r="X228" s="22" t="n">
        <f aca="false">R228-W228</f>
        <v>0</v>
      </c>
      <c r="Y228" s="22" t="n">
        <f aca="false">IF($F228="",0,IF(AND(I228&lt;&gt;"",I228&gt;=$F$3,I228&lt;=$H$3),N(J228)-(F228-S228-U228),0))</f>
        <v>0</v>
      </c>
      <c r="Z228" s="25" t="str">
        <f aca="false">IF($F228="","",IFERROR(INDEX('Useful Lives'!$D$5:$D$24,MATCH(C228,'Useful Lives'!$A$5:$A$24,0)),"⚠ Class not found"))</f>
        <v/>
      </c>
    </row>
    <row r="229" customFormat="false" ht="15" hidden="false" customHeight="true" outlineLevel="0" collapsed="false">
      <c r="A229" s="20"/>
      <c r="B229" s="20"/>
      <c r="C229" s="20"/>
      <c r="D229" s="20"/>
      <c r="E229" s="26"/>
      <c r="F229" s="27"/>
      <c r="G229" s="20"/>
      <c r="H229" s="27"/>
      <c r="I229" s="26"/>
      <c r="J229" s="27"/>
      <c r="K229" s="22" t="str">
        <f aca="false">IF($F229="","",IFERROR(INDEX('Useful Lives'!$B$5:$B$24,MATCH(C229,'Useful Lives'!$A$5:$A$24,0)),0))</f>
        <v/>
      </c>
      <c r="L229" s="24" t="str">
        <f aca="false">IF($F229="","",IFERROR(INDEX('Useful Lives'!$C$5:$C$24,MATCH(C229,'Useful Lives'!$A$5:$A$24,0)),0))</f>
        <v/>
      </c>
      <c r="M229" s="22" t="str">
        <f aca="false">IF($F229="","",F229*L229)</f>
        <v/>
      </c>
      <c r="N229" s="24" t="str">
        <f aca="false">IF($F229="","",IF(K229=0,0,IF(G229="WDV",1-MAX(L229,0.0001)^(1/K229),(1-L229)/K229)))</f>
        <v/>
      </c>
      <c r="O229" s="22" t="n">
        <f aca="false">IF($F229="",0,IF(AND(E229&lt;$F$3,OR(I229="",I229&gt;=$F$3)),F229,0))</f>
        <v>0</v>
      </c>
      <c r="P229" s="22" t="n">
        <f aca="false">IF($F229="",0,IF(AND(E229&gt;=$F$3,E229&lt;=$H$3),F229,0))</f>
        <v>0</v>
      </c>
      <c r="Q229" s="22" t="n">
        <f aca="false">IF($F229="",0,IF(AND(I229&lt;&gt;"",I229&gt;=$F$3,I229&lt;=$H$3),F229,0))</f>
        <v>0</v>
      </c>
      <c r="R229" s="22" t="n">
        <f aca="false">O229+P229-Q229</f>
        <v>0</v>
      </c>
      <c r="S229" s="22" t="n">
        <f aca="false">IF(O229&gt;0,N(H229),0)</f>
        <v>0</v>
      </c>
      <c r="T229" s="22" t="n">
        <f aca="false">IF(OR($F229="",E229=""),0,MAX(0,MIN(IF(I229="",$H$3,I229-1),$H$3)-MAX(E229,$F$3)+1))</f>
        <v>0</v>
      </c>
      <c r="U229" s="22" t="n">
        <f aca="false">IF(OR($F229="",N(K229)=0),0,ROUND(IF(G229="WDV",MIN(MAX(0,F229-S229-M229),(F229-S229)*N229*T229/$J$3),MIN(MAX(0,F229-M229-S229),(F229-M229)/K229*T229/$J$3)),0))</f>
        <v>0</v>
      </c>
      <c r="V229" s="22" t="n">
        <f aca="false">IF($F229="",0,IF(AND(I229&lt;&gt;"",I229&gt;=$F$3,I229&lt;=$H$3),S229+U229,0))</f>
        <v>0</v>
      </c>
      <c r="W229" s="22" t="n">
        <f aca="false">S229+U229-V229</f>
        <v>0</v>
      </c>
      <c r="X229" s="22" t="n">
        <f aca="false">R229-W229</f>
        <v>0</v>
      </c>
      <c r="Y229" s="22" t="n">
        <f aca="false">IF($F229="",0,IF(AND(I229&lt;&gt;"",I229&gt;=$F$3,I229&lt;=$H$3),N(J229)-(F229-S229-U229),0))</f>
        <v>0</v>
      </c>
      <c r="Z229" s="25" t="str">
        <f aca="false">IF($F229="","",IFERROR(INDEX('Useful Lives'!$D$5:$D$24,MATCH(C229,'Useful Lives'!$A$5:$A$24,0)),"⚠ Class not found"))</f>
        <v/>
      </c>
    </row>
    <row r="230" customFormat="false" ht="15" hidden="false" customHeight="true" outlineLevel="0" collapsed="false">
      <c r="A230" s="20"/>
      <c r="B230" s="20"/>
      <c r="C230" s="20"/>
      <c r="D230" s="20"/>
      <c r="E230" s="26"/>
      <c r="F230" s="27"/>
      <c r="G230" s="20"/>
      <c r="H230" s="27"/>
      <c r="I230" s="26"/>
      <c r="J230" s="27"/>
      <c r="K230" s="22" t="str">
        <f aca="false">IF($F230="","",IFERROR(INDEX('Useful Lives'!$B$5:$B$24,MATCH(C230,'Useful Lives'!$A$5:$A$24,0)),0))</f>
        <v/>
      </c>
      <c r="L230" s="24" t="str">
        <f aca="false">IF($F230="","",IFERROR(INDEX('Useful Lives'!$C$5:$C$24,MATCH(C230,'Useful Lives'!$A$5:$A$24,0)),0))</f>
        <v/>
      </c>
      <c r="M230" s="22" t="str">
        <f aca="false">IF($F230="","",F230*L230)</f>
        <v/>
      </c>
      <c r="N230" s="24" t="str">
        <f aca="false">IF($F230="","",IF(K230=0,0,IF(G230="WDV",1-MAX(L230,0.0001)^(1/K230),(1-L230)/K230)))</f>
        <v/>
      </c>
      <c r="O230" s="22" t="n">
        <f aca="false">IF($F230="",0,IF(AND(E230&lt;$F$3,OR(I230="",I230&gt;=$F$3)),F230,0))</f>
        <v>0</v>
      </c>
      <c r="P230" s="22" t="n">
        <f aca="false">IF($F230="",0,IF(AND(E230&gt;=$F$3,E230&lt;=$H$3),F230,0))</f>
        <v>0</v>
      </c>
      <c r="Q230" s="22" t="n">
        <f aca="false">IF($F230="",0,IF(AND(I230&lt;&gt;"",I230&gt;=$F$3,I230&lt;=$H$3),F230,0))</f>
        <v>0</v>
      </c>
      <c r="R230" s="22" t="n">
        <f aca="false">O230+P230-Q230</f>
        <v>0</v>
      </c>
      <c r="S230" s="22" t="n">
        <f aca="false">IF(O230&gt;0,N(H230),0)</f>
        <v>0</v>
      </c>
      <c r="T230" s="22" t="n">
        <f aca="false">IF(OR($F230="",E230=""),0,MAX(0,MIN(IF(I230="",$H$3,I230-1),$H$3)-MAX(E230,$F$3)+1))</f>
        <v>0</v>
      </c>
      <c r="U230" s="22" t="n">
        <f aca="false">IF(OR($F230="",N(K230)=0),0,ROUND(IF(G230="WDV",MIN(MAX(0,F230-S230-M230),(F230-S230)*N230*T230/$J$3),MIN(MAX(0,F230-M230-S230),(F230-M230)/K230*T230/$J$3)),0))</f>
        <v>0</v>
      </c>
      <c r="V230" s="22" t="n">
        <f aca="false">IF($F230="",0,IF(AND(I230&lt;&gt;"",I230&gt;=$F$3,I230&lt;=$H$3),S230+U230,0))</f>
        <v>0</v>
      </c>
      <c r="W230" s="22" t="n">
        <f aca="false">S230+U230-V230</f>
        <v>0</v>
      </c>
      <c r="X230" s="22" t="n">
        <f aca="false">R230-W230</f>
        <v>0</v>
      </c>
      <c r="Y230" s="22" t="n">
        <f aca="false">IF($F230="",0,IF(AND(I230&lt;&gt;"",I230&gt;=$F$3,I230&lt;=$H$3),N(J230)-(F230-S230-U230),0))</f>
        <v>0</v>
      </c>
      <c r="Z230" s="25" t="str">
        <f aca="false">IF($F230="","",IFERROR(INDEX('Useful Lives'!$D$5:$D$24,MATCH(C230,'Useful Lives'!$A$5:$A$24,0)),"⚠ Class not found"))</f>
        <v/>
      </c>
    </row>
    <row r="231" customFormat="false" ht="15" hidden="false" customHeight="true" outlineLevel="0" collapsed="false">
      <c r="A231" s="20"/>
      <c r="B231" s="20"/>
      <c r="C231" s="20"/>
      <c r="D231" s="20"/>
      <c r="E231" s="26"/>
      <c r="F231" s="27"/>
      <c r="G231" s="20"/>
      <c r="H231" s="27"/>
      <c r="I231" s="26"/>
      <c r="J231" s="27"/>
      <c r="K231" s="22" t="str">
        <f aca="false">IF($F231="","",IFERROR(INDEX('Useful Lives'!$B$5:$B$24,MATCH(C231,'Useful Lives'!$A$5:$A$24,0)),0))</f>
        <v/>
      </c>
      <c r="L231" s="24" t="str">
        <f aca="false">IF($F231="","",IFERROR(INDEX('Useful Lives'!$C$5:$C$24,MATCH(C231,'Useful Lives'!$A$5:$A$24,0)),0))</f>
        <v/>
      </c>
      <c r="M231" s="22" t="str">
        <f aca="false">IF($F231="","",F231*L231)</f>
        <v/>
      </c>
      <c r="N231" s="24" t="str">
        <f aca="false">IF($F231="","",IF(K231=0,0,IF(G231="WDV",1-MAX(L231,0.0001)^(1/K231),(1-L231)/K231)))</f>
        <v/>
      </c>
      <c r="O231" s="22" t="n">
        <f aca="false">IF($F231="",0,IF(AND(E231&lt;$F$3,OR(I231="",I231&gt;=$F$3)),F231,0))</f>
        <v>0</v>
      </c>
      <c r="P231" s="22" t="n">
        <f aca="false">IF($F231="",0,IF(AND(E231&gt;=$F$3,E231&lt;=$H$3),F231,0))</f>
        <v>0</v>
      </c>
      <c r="Q231" s="22" t="n">
        <f aca="false">IF($F231="",0,IF(AND(I231&lt;&gt;"",I231&gt;=$F$3,I231&lt;=$H$3),F231,0))</f>
        <v>0</v>
      </c>
      <c r="R231" s="22" t="n">
        <f aca="false">O231+P231-Q231</f>
        <v>0</v>
      </c>
      <c r="S231" s="22" t="n">
        <f aca="false">IF(O231&gt;0,N(H231),0)</f>
        <v>0</v>
      </c>
      <c r="T231" s="22" t="n">
        <f aca="false">IF(OR($F231="",E231=""),0,MAX(0,MIN(IF(I231="",$H$3,I231-1),$H$3)-MAX(E231,$F$3)+1))</f>
        <v>0</v>
      </c>
      <c r="U231" s="22" t="n">
        <f aca="false">IF(OR($F231="",N(K231)=0),0,ROUND(IF(G231="WDV",MIN(MAX(0,F231-S231-M231),(F231-S231)*N231*T231/$J$3),MIN(MAX(0,F231-M231-S231),(F231-M231)/K231*T231/$J$3)),0))</f>
        <v>0</v>
      </c>
      <c r="V231" s="22" t="n">
        <f aca="false">IF($F231="",0,IF(AND(I231&lt;&gt;"",I231&gt;=$F$3,I231&lt;=$H$3),S231+U231,0))</f>
        <v>0</v>
      </c>
      <c r="W231" s="22" t="n">
        <f aca="false">S231+U231-V231</f>
        <v>0</v>
      </c>
      <c r="X231" s="22" t="n">
        <f aca="false">R231-W231</f>
        <v>0</v>
      </c>
      <c r="Y231" s="22" t="n">
        <f aca="false">IF($F231="",0,IF(AND(I231&lt;&gt;"",I231&gt;=$F$3,I231&lt;=$H$3),N(J231)-(F231-S231-U231),0))</f>
        <v>0</v>
      </c>
      <c r="Z231" s="25" t="str">
        <f aca="false">IF($F231="","",IFERROR(INDEX('Useful Lives'!$D$5:$D$24,MATCH(C231,'Useful Lives'!$A$5:$A$24,0)),"⚠ Class not found"))</f>
        <v/>
      </c>
    </row>
    <row r="232" customFormat="false" ht="15" hidden="false" customHeight="true" outlineLevel="0" collapsed="false">
      <c r="A232" s="20"/>
      <c r="B232" s="20"/>
      <c r="C232" s="20"/>
      <c r="D232" s="20"/>
      <c r="E232" s="26"/>
      <c r="F232" s="27"/>
      <c r="G232" s="20"/>
      <c r="H232" s="27"/>
      <c r="I232" s="26"/>
      <c r="J232" s="27"/>
      <c r="K232" s="22" t="str">
        <f aca="false">IF($F232="","",IFERROR(INDEX('Useful Lives'!$B$5:$B$24,MATCH(C232,'Useful Lives'!$A$5:$A$24,0)),0))</f>
        <v/>
      </c>
      <c r="L232" s="24" t="str">
        <f aca="false">IF($F232="","",IFERROR(INDEX('Useful Lives'!$C$5:$C$24,MATCH(C232,'Useful Lives'!$A$5:$A$24,0)),0))</f>
        <v/>
      </c>
      <c r="M232" s="22" t="str">
        <f aca="false">IF($F232="","",F232*L232)</f>
        <v/>
      </c>
      <c r="N232" s="24" t="str">
        <f aca="false">IF($F232="","",IF(K232=0,0,IF(G232="WDV",1-MAX(L232,0.0001)^(1/K232),(1-L232)/K232)))</f>
        <v/>
      </c>
      <c r="O232" s="22" t="n">
        <f aca="false">IF($F232="",0,IF(AND(E232&lt;$F$3,OR(I232="",I232&gt;=$F$3)),F232,0))</f>
        <v>0</v>
      </c>
      <c r="P232" s="22" t="n">
        <f aca="false">IF($F232="",0,IF(AND(E232&gt;=$F$3,E232&lt;=$H$3),F232,0))</f>
        <v>0</v>
      </c>
      <c r="Q232" s="22" t="n">
        <f aca="false">IF($F232="",0,IF(AND(I232&lt;&gt;"",I232&gt;=$F$3,I232&lt;=$H$3),F232,0))</f>
        <v>0</v>
      </c>
      <c r="R232" s="22" t="n">
        <f aca="false">O232+P232-Q232</f>
        <v>0</v>
      </c>
      <c r="S232" s="22" t="n">
        <f aca="false">IF(O232&gt;0,N(H232),0)</f>
        <v>0</v>
      </c>
      <c r="T232" s="22" t="n">
        <f aca="false">IF(OR($F232="",E232=""),0,MAX(0,MIN(IF(I232="",$H$3,I232-1),$H$3)-MAX(E232,$F$3)+1))</f>
        <v>0</v>
      </c>
      <c r="U232" s="22" t="n">
        <f aca="false">IF(OR($F232="",N(K232)=0),0,ROUND(IF(G232="WDV",MIN(MAX(0,F232-S232-M232),(F232-S232)*N232*T232/$J$3),MIN(MAX(0,F232-M232-S232),(F232-M232)/K232*T232/$J$3)),0))</f>
        <v>0</v>
      </c>
      <c r="V232" s="22" t="n">
        <f aca="false">IF($F232="",0,IF(AND(I232&lt;&gt;"",I232&gt;=$F$3,I232&lt;=$H$3),S232+U232,0))</f>
        <v>0</v>
      </c>
      <c r="W232" s="22" t="n">
        <f aca="false">S232+U232-V232</f>
        <v>0</v>
      </c>
      <c r="X232" s="22" t="n">
        <f aca="false">R232-W232</f>
        <v>0</v>
      </c>
      <c r="Y232" s="22" t="n">
        <f aca="false">IF($F232="",0,IF(AND(I232&lt;&gt;"",I232&gt;=$F$3,I232&lt;=$H$3),N(J232)-(F232-S232-U232),0))</f>
        <v>0</v>
      </c>
      <c r="Z232" s="25" t="str">
        <f aca="false">IF($F232="","",IFERROR(INDEX('Useful Lives'!$D$5:$D$24,MATCH(C232,'Useful Lives'!$A$5:$A$24,0)),"⚠ Class not found"))</f>
        <v/>
      </c>
    </row>
    <row r="233" customFormat="false" ht="15" hidden="false" customHeight="true" outlineLevel="0" collapsed="false">
      <c r="A233" s="20"/>
      <c r="B233" s="20"/>
      <c r="C233" s="20"/>
      <c r="D233" s="20"/>
      <c r="E233" s="26"/>
      <c r="F233" s="27"/>
      <c r="G233" s="20"/>
      <c r="H233" s="27"/>
      <c r="I233" s="26"/>
      <c r="J233" s="27"/>
      <c r="K233" s="22" t="str">
        <f aca="false">IF($F233="","",IFERROR(INDEX('Useful Lives'!$B$5:$B$24,MATCH(C233,'Useful Lives'!$A$5:$A$24,0)),0))</f>
        <v/>
      </c>
      <c r="L233" s="24" t="str">
        <f aca="false">IF($F233="","",IFERROR(INDEX('Useful Lives'!$C$5:$C$24,MATCH(C233,'Useful Lives'!$A$5:$A$24,0)),0))</f>
        <v/>
      </c>
      <c r="M233" s="22" t="str">
        <f aca="false">IF($F233="","",F233*L233)</f>
        <v/>
      </c>
      <c r="N233" s="24" t="str">
        <f aca="false">IF($F233="","",IF(K233=0,0,IF(G233="WDV",1-MAX(L233,0.0001)^(1/K233),(1-L233)/K233)))</f>
        <v/>
      </c>
      <c r="O233" s="22" t="n">
        <f aca="false">IF($F233="",0,IF(AND(E233&lt;$F$3,OR(I233="",I233&gt;=$F$3)),F233,0))</f>
        <v>0</v>
      </c>
      <c r="P233" s="22" t="n">
        <f aca="false">IF($F233="",0,IF(AND(E233&gt;=$F$3,E233&lt;=$H$3),F233,0))</f>
        <v>0</v>
      </c>
      <c r="Q233" s="22" t="n">
        <f aca="false">IF($F233="",0,IF(AND(I233&lt;&gt;"",I233&gt;=$F$3,I233&lt;=$H$3),F233,0))</f>
        <v>0</v>
      </c>
      <c r="R233" s="22" t="n">
        <f aca="false">O233+P233-Q233</f>
        <v>0</v>
      </c>
      <c r="S233" s="22" t="n">
        <f aca="false">IF(O233&gt;0,N(H233),0)</f>
        <v>0</v>
      </c>
      <c r="T233" s="22" t="n">
        <f aca="false">IF(OR($F233="",E233=""),0,MAX(0,MIN(IF(I233="",$H$3,I233-1),$H$3)-MAX(E233,$F$3)+1))</f>
        <v>0</v>
      </c>
      <c r="U233" s="22" t="n">
        <f aca="false">IF(OR($F233="",N(K233)=0),0,ROUND(IF(G233="WDV",MIN(MAX(0,F233-S233-M233),(F233-S233)*N233*T233/$J$3),MIN(MAX(0,F233-M233-S233),(F233-M233)/K233*T233/$J$3)),0))</f>
        <v>0</v>
      </c>
      <c r="V233" s="22" t="n">
        <f aca="false">IF($F233="",0,IF(AND(I233&lt;&gt;"",I233&gt;=$F$3,I233&lt;=$H$3),S233+U233,0))</f>
        <v>0</v>
      </c>
      <c r="W233" s="22" t="n">
        <f aca="false">S233+U233-V233</f>
        <v>0</v>
      </c>
      <c r="X233" s="22" t="n">
        <f aca="false">R233-W233</f>
        <v>0</v>
      </c>
      <c r="Y233" s="22" t="n">
        <f aca="false">IF($F233="",0,IF(AND(I233&lt;&gt;"",I233&gt;=$F$3,I233&lt;=$H$3),N(J233)-(F233-S233-U233),0))</f>
        <v>0</v>
      </c>
      <c r="Z233" s="25" t="str">
        <f aca="false">IF($F233="","",IFERROR(INDEX('Useful Lives'!$D$5:$D$24,MATCH(C233,'Useful Lives'!$A$5:$A$24,0)),"⚠ Class not found"))</f>
        <v/>
      </c>
    </row>
    <row r="234" customFormat="false" ht="15" hidden="false" customHeight="true" outlineLevel="0" collapsed="false">
      <c r="A234" s="20"/>
      <c r="B234" s="20"/>
      <c r="C234" s="20"/>
      <c r="D234" s="20"/>
      <c r="E234" s="26"/>
      <c r="F234" s="27"/>
      <c r="G234" s="20"/>
      <c r="H234" s="27"/>
      <c r="I234" s="26"/>
      <c r="J234" s="27"/>
      <c r="K234" s="22" t="str">
        <f aca="false">IF($F234="","",IFERROR(INDEX('Useful Lives'!$B$5:$B$24,MATCH(C234,'Useful Lives'!$A$5:$A$24,0)),0))</f>
        <v/>
      </c>
      <c r="L234" s="24" t="str">
        <f aca="false">IF($F234="","",IFERROR(INDEX('Useful Lives'!$C$5:$C$24,MATCH(C234,'Useful Lives'!$A$5:$A$24,0)),0))</f>
        <v/>
      </c>
      <c r="M234" s="22" t="str">
        <f aca="false">IF($F234="","",F234*L234)</f>
        <v/>
      </c>
      <c r="N234" s="24" t="str">
        <f aca="false">IF($F234="","",IF(K234=0,0,IF(G234="WDV",1-MAX(L234,0.0001)^(1/K234),(1-L234)/K234)))</f>
        <v/>
      </c>
      <c r="O234" s="22" t="n">
        <f aca="false">IF($F234="",0,IF(AND(E234&lt;$F$3,OR(I234="",I234&gt;=$F$3)),F234,0))</f>
        <v>0</v>
      </c>
      <c r="P234" s="22" t="n">
        <f aca="false">IF($F234="",0,IF(AND(E234&gt;=$F$3,E234&lt;=$H$3),F234,0))</f>
        <v>0</v>
      </c>
      <c r="Q234" s="22" t="n">
        <f aca="false">IF($F234="",0,IF(AND(I234&lt;&gt;"",I234&gt;=$F$3,I234&lt;=$H$3),F234,0))</f>
        <v>0</v>
      </c>
      <c r="R234" s="22" t="n">
        <f aca="false">O234+P234-Q234</f>
        <v>0</v>
      </c>
      <c r="S234" s="22" t="n">
        <f aca="false">IF(O234&gt;0,N(H234),0)</f>
        <v>0</v>
      </c>
      <c r="T234" s="22" t="n">
        <f aca="false">IF(OR($F234="",E234=""),0,MAX(0,MIN(IF(I234="",$H$3,I234-1),$H$3)-MAX(E234,$F$3)+1))</f>
        <v>0</v>
      </c>
      <c r="U234" s="22" t="n">
        <f aca="false">IF(OR($F234="",N(K234)=0),0,ROUND(IF(G234="WDV",MIN(MAX(0,F234-S234-M234),(F234-S234)*N234*T234/$J$3),MIN(MAX(0,F234-M234-S234),(F234-M234)/K234*T234/$J$3)),0))</f>
        <v>0</v>
      </c>
      <c r="V234" s="22" t="n">
        <f aca="false">IF($F234="",0,IF(AND(I234&lt;&gt;"",I234&gt;=$F$3,I234&lt;=$H$3),S234+U234,0))</f>
        <v>0</v>
      </c>
      <c r="W234" s="22" t="n">
        <f aca="false">S234+U234-V234</f>
        <v>0</v>
      </c>
      <c r="X234" s="22" t="n">
        <f aca="false">R234-W234</f>
        <v>0</v>
      </c>
      <c r="Y234" s="22" t="n">
        <f aca="false">IF($F234="",0,IF(AND(I234&lt;&gt;"",I234&gt;=$F$3,I234&lt;=$H$3),N(J234)-(F234-S234-U234),0))</f>
        <v>0</v>
      </c>
      <c r="Z234" s="25" t="str">
        <f aca="false">IF($F234="","",IFERROR(INDEX('Useful Lives'!$D$5:$D$24,MATCH(C234,'Useful Lives'!$A$5:$A$24,0)),"⚠ Class not found"))</f>
        <v/>
      </c>
    </row>
    <row r="235" customFormat="false" ht="15" hidden="false" customHeight="true" outlineLevel="0" collapsed="false">
      <c r="A235" s="20"/>
      <c r="B235" s="20"/>
      <c r="C235" s="20"/>
      <c r="D235" s="20"/>
      <c r="E235" s="26"/>
      <c r="F235" s="27"/>
      <c r="G235" s="20"/>
      <c r="H235" s="27"/>
      <c r="I235" s="26"/>
      <c r="J235" s="27"/>
      <c r="K235" s="22" t="str">
        <f aca="false">IF($F235="","",IFERROR(INDEX('Useful Lives'!$B$5:$B$24,MATCH(C235,'Useful Lives'!$A$5:$A$24,0)),0))</f>
        <v/>
      </c>
      <c r="L235" s="24" t="str">
        <f aca="false">IF($F235="","",IFERROR(INDEX('Useful Lives'!$C$5:$C$24,MATCH(C235,'Useful Lives'!$A$5:$A$24,0)),0))</f>
        <v/>
      </c>
      <c r="M235" s="22" t="str">
        <f aca="false">IF($F235="","",F235*L235)</f>
        <v/>
      </c>
      <c r="N235" s="24" t="str">
        <f aca="false">IF($F235="","",IF(K235=0,0,IF(G235="WDV",1-MAX(L235,0.0001)^(1/K235),(1-L235)/K235)))</f>
        <v/>
      </c>
      <c r="O235" s="22" t="n">
        <f aca="false">IF($F235="",0,IF(AND(E235&lt;$F$3,OR(I235="",I235&gt;=$F$3)),F235,0))</f>
        <v>0</v>
      </c>
      <c r="P235" s="22" t="n">
        <f aca="false">IF($F235="",0,IF(AND(E235&gt;=$F$3,E235&lt;=$H$3),F235,0))</f>
        <v>0</v>
      </c>
      <c r="Q235" s="22" t="n">
        <f aca="false">IF($F235="",0,IF(AND(I235&lt;&gt;"",I235&gt;=$F$3,I235&lt;=$H$3),F235,0))</f>
        <v>0</v>
      </c>
      <c r="R235" s="22" t="n">
        <f aca="false">O235+P235-Q235</f>
        <v>0</v>
      </c>
      <c r="S235" s="22" t="n">
        <f aca="false">IF(O235&gt;0,N(H235),0)</f>
        <v>0</v>
      </c>
      <c r="T235" s="22" t="n">
        <f aca="false">IF(OR($F235="",E235=""),0,MAX(0,MIN(IF(I235="",$H$3,I235-1),$H$3)-MAX(E235,$F$3)+1))</f>
        <v>0</v>
      </c>
      <c r="U235" s="22" t="n">
        <f aca="false">IF(OR($F235="",N(K235)=0),0,ROUND(IF(G235="WDV",MIN(MAX(0,F235-S235-M235),(F235-S235)*N235*T235/$J$3),MIN(MAX(0,F235-M235-S235),(F235-M235)/K235*T235/$J$3)),0))</f>
        <v>0</v>
      </c>
      <c r="V235" s="22" t="n">
        <f aca="false">IF($F235="",0,IF(AND(I235&lt;&gt;"",I235&gt;=$F$3,I235&lt;=$H$3),S235+U235,0))</f>
        <v>0</v>
      </c>
      <c r="W235" s="22" t="n">
        <f aca="false">S235+U235-V235</f>
        <v>0</v>
      </c>
      <c r="X235" s="22" t="n">
        <f aca="false">R235-W235</f>
        <v>0</v>
      </c>
      <c r="Y235" s="22" t="n">
        <f aca="false">IF($F235="",0,IF(AND(I235&lt;&gt;"",I235&gt;=$F$3,I235&lt;=$H$3),N(J235)-(F235-S235-U235),0))</f>
        <v>0</v>
      </c>
      <c r="Z235" s="25" t="str">
        <f aca="false">IF($F235="","",IFERROR(INDEX('Useful Lives'!$D$5:$D$24,MATCH(C235,'Useful Lives'!$A$5:$A$24,0)),"⚠ Class not found"))</f>
        <v/>
      </c>
    </row>
    <row r="236" customFormat="false" ht="15" hidden="false" customHeight="true" outlineLevel="0" collapsed="false">
      <c r="A236" s="20"/>
      <c r="B236" s="20"/>
      <c r="C236" s="20"/>
      <c r="D236" s="20"/>
      <c r="E236" s="26"/>
      <c r="F236" s="27"/>
      <c r="G236" s="20"/>
      <c r="H236" s="27"/>
      <c r="I236" s="26"/>
      <c r="J236" s="27"/>
      <c r="K236" s="22" t="str">
        <f aca="false">IF($F236="","",IFERROR(INDEX('Useful Lives'!$B$5:$B$24,MATCH(C236,'Useful Lives'!$A$5:$A$24,0)),0))</f>
        <v/>
      </c>
      <c r="L236" s="24" t="str">
        <f aca="false">IF($F236="","",IFERROR(INDEX('Useful Lives'!$C$5:$C$24,MATCH(C236,'Useful Lives'!$A$5:$A$24,0)),0))</f>
        <v/>
      </c>
      <c r="M236" s="22" t="str">
        <f aca="false">IF($F236="","",F236*L236)</f>
        <v/>
      </c>
      <c r="N236" s="24" t="str">
        <f aca="false">IF($F236="","",IF(K236=0,0,IF(G236="WDV",1-MAX(L236,0.0001)^(1/K236),(1-L236)/K236)))</f>
        <v/>
      </c>
      <c r="O236" s="22" t="n">
        <f aca="false">IF($F236="",0,IF(AND(E236&lt;$F$3,OR(I236="",I236&gt;=$F$3)),F236,0))</f>
        <v>0</v>
      </c>
      <c r="P236" s="22" t="n">
        <f aca="false">IF($F236="",0,IF(AND(E236&gt;=$F$3,E236&lt;=$H$3),F236,0))</f>
        <v>0</v>
      </c>
      <c r="Q236" s="22" t="n">
        <f aca="false">IF($F236="",0,IF(AND(I236&lt;&gt;"",I236&gt;=$F$3,I236&lt;=$H$3),F236,0))</f>
        <v>0</v>
      </c>
      <c r="R236" s="22" t="n">
        <f aca="false">O236+P236-Q236</f>
        <v>0</v>
      </c>
      <c r="S236" s="22" t="n">
        <f aca="false">IF(O236&gt;0,N(H236),0)</f>
        <v>0</v>
      </c>
      <c r="T236" s="22" t="n">
        <f aca="false">IF(OR($F236="",E236=""),0,MAX(0,MIN(IF(I236="",$H$3,I236-1),$H$3)-MAX(E236,$F$3)+1))</f>
        <v>0</v>
      </c>
      <c r="U236" s="22" t="n">
        <f aca="false">IF(OR($F236="",N(K236)=0),0,ROUND(IF(G236="WDV",MIN(MAX(0,F236-S236-M236),(F236-S236)*N236*T236/$J$3),MIN(MAX(0,F236-M236-S236),(F236-M236)/K236*T236/$J$3)),0))</f>
        <v>0</v>
      </c>
      <c r="V236" s="22" t="n">
        <f aca="false">IF($F236="",0,IF(AND(I236&lt;&gt;"",I236&gt;=$F$3,I236&lt;=$H$3),S236+U236,0))</f>
        <v>0</v>
      </c>
      <c r="W236" s="22" t="n">
        <f aca="false">S236+U236-V236</f>
        <v>0</v>
      </c>
      <c r="X236" s="22" t="n">
        <f aca="false">R236-W236</f>
        <v>0</v>
      </c>
      <c r="Y236" s="22" t="n">
        <f aca="false">IF($F236="",0,IF(AND(I236&lt;&gt;"",I236&gt;=$F$3,I236&lt;=$H$3),N(J236)-(F236-S236-U236),0))</f>
        <v>0</v>
      </c>
      <c r="Z236" s="25" t="str">
        <f aca="false">IF($F236="","",IFERROR(INDEX('Useful Lives'!$D$5:$D$24,MATCH(C236,'Useful Lives'!$A$5:$A$24,0)),"⚠ Class not found"))</f>
        <v/>
      </c>
    </row>
    <row r="237" customFormat="false" ht="15" hidden="false" customHeight="true" outlineLevel="0" collapsed="false">
      <c r="A237" s="20"/>
      <c r="B237" s="20"/>
      <c r="C237" s="20"/>
      <c r="D237" s="20"/>
      <c r="E237" s="26"/>
      <c r="F237" s="27"/>
      <c r="G237" s="20"/>
      <c r="H237" s="27"/>
      <c r="I237" s="26"/>
      <c r="J237" s="27"/>
      <c r="K237" s="22" t="str">
        <f aca="false">IF($F237="","",IFERROR(INDEX('Useful Lives'!$B$5:$B$24,MATCH(C237,'Useful Lives'!$A$5:$A$24,0)),0))</f>
        <v/>
      </c>
      <c r="L237" s="24" t="str">
        <f aca="false">IF($F237="","",IFERROR(INDEX('Useful Lives'!$C$5:$C$24,MATCH(C237,'Useful Lives'!$A$5:$A$24,0)),0))</f>
        <v/>
      </c>
      <c r="M237" s="22" t="str">
        <f aca="false">IF($F237="","",F237*L237)</f>
        <v/>
      </c>
      <c r="N237" s="24" t="str">
        <f aca="false">IF($F237="","",IF(K237=0,0,IF(G237="WDV",1-MAX(L237,0.0001)^(1/K237),(1-L237)/K237)))</f>
        <v/>
      </c>
      <c r="O237" s="22" t="n">
        <f aca="false">IF($F237="",0,IF(AND(E237&lt;$F$3,OR(I237="",I237&gt;=$F$3)),F237,0))</f>
        <v>0</v>
      </c>
      <c r="P237" s="22" t="n">
        <f aca="false">IF($F237="",0,IF(AND(E237&gt;=$F$3,E237&lt;=$H$3),F237,0))</f>
        <v>0</v>
      </c>
      <c r="Q237" s="22" t="n">
        <f aca="false">IF($F237="",0,IF(AND(I237&lt;&gt;"",I237&gt;=$F$3,I237&lt;=$H$3),F237,0))</f>
        <v>0</v>
      </c>
      <c r="R237" s="22" t="n">
        <f aca="false">O237+P237-Q237</f>
        <v>0</v>
      </c>
      <c r="S237" s="22" t="n">
        <f aca="false">IF(O237&gt;0,N(H237),0)</f>
        <v>0</v>
      </c>
      <c r="T237" s="22" t="n">
        <f aca="false">IF(OR($F237="",E237=""),0,MAX(0,MIN(IF(I237="",$H$3,I237-1),$H$3)-MAX(E237,$F$3)+1))</f>
        <v>0</v>
      </c>
      <c r="U237" s="22" t="n">
        <f aca="false">IF(OR($F237="",N(K237)=0),0,ROUND(IF(G237="WDV",MIN(MAX(0,F237-S237-M237),(F237-S237)*N237*T237/$J$3),MIN(MAX(0,F237-M237-S237),(F237-M237)/K237*T237/$J$3)),0))</f>
        <v>0</v>
      </c>
      <c r="V237" s="22" t="n">
        <f aca="false">IF($F237="",0,IF(AND(I237&lt;&gt;"",I237&gt;=$F$3,I237&lt;=$H$3),S237+U237,0))</f>
        <v>0</v>
      </c>
      <c r="W237" s="22" t="n">
        <f aca="false">S237+U237-V237</f>
        <v>0</v>
      </c>
      <c r="X237" s="22" t="n">
        <f aca="false">R237-W237</f>
        <v>0</v>
      </c>
      <c r="Y237" s="22" t="n">
        <f aca="false">IF($F237="",0,IF(AND(I237&lt;&gt;"",I237&gt;=$F$3,I237&lt;=$H$3),N(J237)-(F237-S237-U237),0))</f>
        <v>0</v>
      </c>
      <c r="Z237" s="25" t="str">
        <f aca="false">IF($F237="","",IFERROR(INDEX('Useful Lives'!$D$5:$D$24,MATCH(C237,'Useful Lives'!$A$5:$A$24,0)),"⚠ Class not found"))</f>
        <v/>
      </c>
    </row>
    <row r="238" customFormat="false" ht="15" hidden="false" customHeight="true" outlineLevel="0" collapsed="false">
      <c r="A238" s="20"/>
      <c r="B238" s="20"/>
      <c r="C238" s="20"/>
      <c r="D238" s="20"/>
      <c r="E238" s="26"/>
      <c r="F238" s="27"/>
      <c r="G238" s="20"/>
      <c r="H238" s="27"/>
      <c r="I238" s="26"/>
      <c r="J238" s="27"/>
      <c r="K238" s="22" t="str">
        <f aca="false">IF($F238="","",IFERROR(INDEX('Useful Lives'!$B$5:$B$24,MATCH(C238,'Useful Lives'!$A$5:$A$24,0)),0))</f>
        <v/>
      </c>
      <c r="L238" s="24" t="str">
        <f aca="false">IF($F238="","",IFERROR(INDEX('Useful Lives'!$C$5:$C$24,MATCH(C238,'Useful Lives'!$A$5:$A$24,0)),0))</f>
        <v/>
      </c>
      <c r="M238" s="22" t="str">
        <f aca="false">IF($F238="","",F238*L238)</f>
        <v/>
      </c>
      <c r="N238" s="24" t="str">
        <f aca="false">IF($F238="","",IF(K238=0,0,IF(G238="WDV",1-MAX(L238,0.0001)^(1/K238),(1-L238)/K238)))</f>
        <v/>
      </c>
      <c r="O238" s="22" t="n">
        <f aca="false">IF($F238="",0,IF(AND(E238&lt;$F$3,OR(I238="",I238&gt;=$F$3)),F238,0))</f>
        <v>0</v>
      </c>
      <c r="P238" s="22" t="n">
        <f aca="false">IF($F238="",0,IF(AND(E238&gt;=$F$3,E238&lt;=$H$3),F238,0))</f>
        <v>0</v>
      </c>
      <c r="Q238" s="22" t="n">
        <f aca="false">IF($F238="",0,IF(AND(I238&lt;&gt;"",I238&gt;=$F$3,I238&lt;=$H$3),F238,0))</f>
        <v>0</v>
      </c>
      <c r="R238" s="22" t="n">
        <f aca="false">O238+P238-Q238</f>
        <v>0</v>
      </c>
      <c r="S238" s="22" t="n">
        <f aca="false">IF(O238&gt;0,N(H238),0)</f>
        <v>0</v>
      </c>
      <c r="T238" s="22" t="n">
        <f aca="false">IF(OR($F238="",E238=""),0,MAX(0,MIN(IF(I238="",$H$3,I238-1),$H$3)-MAX(E238,$F$3)+1))</f>
        <v>0</v>
      </c>
      <c r="U238" s="22" t="n">
        <f aca="false">IF(OR($F238="",N(K238)=0),0,ROUND(IF(G238="WDV",MIN(MAX(0,F238-S238-M238),(F238-S238)*N238*T238/$J$3),MIN(MAX(0,F238-M238-S238),(F238-M238)/K238*T238/$J$3)),0))</f>
        <v>0</v>
      </c>
      <c r="V238" s="22" t="n">
        <f aca="false">IF($F238="",0,IF(AND(I238&lt;&gt;"",I238&gt;=$F$3,I238&lt;=$H$3),S238+U238,0))</f>
        <v>0</v>
      </c>
      <c r="W238" s="22" t="n">
        <f aca="false">S238+U238-V238</f>
        <v>0</v>
      </c>
      <c r="X238" s="22" t="n">
        <f aca="false">R238-W238</f>
        <v>0</v>
      </c>
      <c r="Y238" s="22" t="n">
        <f aca="false">IF($F238="",0,IF(AND(I238&lt;&gt;"",I238&gt;=$F$3,I238&lt;=$H$3),N(J238)-(F238-S238-U238),0))</f>
        <v>0</v>
      </c>
      <c r="Z238" s="25" t="str">
        <f aca="false">IF($F238="","",IFERROR(INDEX('Useful Lives'!$D$5:$D$24,MATCH(C238,'Useful Lives'!$A$5:$A$24,0)),"⚠ Class not found"))</f>
        <v/>
      </c>
    </row>
    <row r="239" customFormat="false" ht="15" hidden="false" customHeight="true" outlineLevel="0" collapsed="false">
      <c r="A239" s="20"/>
      <c r="B239" s="20"/>
      <c r="C239" s="20"/>
      <c r="D239" s="20"/>
      <c r="E239" s="26"/>
      <c r="F239" s="27"/>
      <c r="G239" s="20"/>
      <c r="H239" s="27"/>
      <c r="I239" s="26"/>
      <c r="J239" s="27"/>
      <c r="K239" s="22" t="str">
        <f aca="false">IF($F239="","",IFERROR(INDEX('Useful Lives'!$B$5:$B$24,MATCH(C239,'Useful Lives'!$A$5:$A$24,0)),0))</f>
        <v/>
      </c>
      <c r="L239" s="24" t="str">
        <f aca="false">IF($F239="","",IFERROR(INDEX('Useful Lives'!$C$5:$C$24,MATCH(C239,'Useful Lives'!$A$5:$A$24,0)),0))</f>
        <v/>
      </c>
      <c r="M239" s="22" t="str">
        <f aca="false">IF($F239="","",F239*L239)</f>
        <v/>
      </c>
      <c r="N239" s="24" t="str">
        <f aca="false">IF($F239="","",IF(K239=0,0,IF(G239="WDV",1-MAX(L239,0.0001)^(1/K239),(1-L239)/K239)))</f>
        <v/>
      </c>
      <c r="O239" s="22" t="n">
        <f aca="false">IF($F239="",0,IF(AND(E239&lt;$F$3,OR(I239="",I239&gt;=$F$3)),F239,0))</f>
        <v>0</v>
      </c>
      <c r="P239" s="22" t="n">
        <f aca="false">IF($F239="",0,IF(AND(E239&gt;=$F$3,E239&lt;=$H$3),F239,0))</f>
        <v>0</v>
      </c>
      <c r="Q239" s="22" t="n">
        <f aca="false">IF($F239="",0,IF(AND(I239&lt;&gt;"",I239&gt;=$F$3,I239&lt;=$H$3),F239,0))</f>
        <v>0</v>
      </c>
      <c r="R239" s="22" t="n">
        <f aca="false">O239+P239-Q239</f>
        <v>0</v>
      </c>
      <c r="S239" s="22" t="n">
        <f aca="false">IF(O239&gt;0,N(H239),0)</f>
        <v>0</v>
      </c>
      <c r="T239" s="22" t="n">
        <f aca="false">IF(OR($F239="",E239=""),0,MAX(0,MIN(IF(I239="",$H$3,I239-1),$H$3)-MAX(E239,$F$3)+1))</f>
        <v>0</v>
      </c>
      <c r="U239" s="22" t="n">
        <f aca="false">IF(OR($F239="",N(K239)=0),0,ROUND(IF(G239="WDV",MIN(MAX(0,F239-S239-M239),(F239-S239)*N239*T239/$J$3),MIN(MAX(0,F239-M239-S239),(F239-M239)/K239*T239/$J$3)),0))</f>
        <v>0</v>
      </c>
      <c r="V239" s="22" t="n">
        <f aca="false">IF($F239="",0,IF(AND(I239&lt;&gt;"",I239&gt;=$F$3,I239&lt;=$H$3),S239+U239,0))</f>
        <v>0</v>
      </c>
      <c r="W239" s="22" t="n">
        <f aca="false">S239+U239-V239</f>
        <v>0</v>
      </c>
      <c r="X239" s="22" t="n">
        <f aca="false">R239-W239</f>
        <v>0</v>
      </c>
      <c r="Y239" s="22" t="n">
        <f aca="false">IF($F239="",0,IF(AND(I239&lt;&gt;"",I239&gt;=$F$3,I239&lt;=$H$3),N(J239)-(F239-S239-U239),0))</f>
        <v>0</v>
      </c>
      <c r="Z239" s="25" t="str">
        <f aca="false">IF($F239="","",IFERROR(INDEX('Useful Lives'!$D$5:$D$24,MATCH(C239,'Useful Lives'!$A$5:$A$24,0)),"⚠ Class not found"))</f>
        <v/>
      </c>
    </row>
    <row r="240" customFormat="false" ht="15" hidden="false" customHeight="true" outlineLevel="0" collapsed="false">
      <c r="A240" s="20"/>
      <c r="B240" s="20"/>
      <c r="C240" s="20"/>
      <c r="D240" s="20"/>
      <c r="E240" s="26"/>
      <c r="F240" s="27"/>
      <c r="G240" s="20"/>
      <c r="H240" s="27"/>
      <c r="I240" s="26"/>
      <c r="J240" s="27"/>
      <c r="K240" s="22" t="str">
        <f aca="false">IF($F240="","",IFERROR(INDEX('Useful Lives'!$B$5:$B$24,MATCH(C240,'Useful Lives'!$A$5:$A$24,0)),0))</f>
        <v/>
      </c>
      <c r="L240" s="24" t="str">
        <f aca="false">IF($F240="","",IFERROR(INDEX('Useful Lives'!$C$5:$C$24,MATCH(C240,'Useful Lives'!$A$5:$A$24,0)),0))</f>
        <v/>
      </c>
      <c r="M240" s="22" t="str">
        <f aca="false">IF($F240="","",F240*L240)</f>
        <v/>
      </c>
      <c r="N240" s="24" t="str">
        <f aca="false">IF($F240="","",IF(K240=0,0,IF(G240="WDV",1-MAX(L240,0.0001)^(1/K240),(1-L240)/K240)))</f>
        <v/>
      </c>
      <c r="O240" s="22" t="n">
        <f aca="false">IF($F240="",0,IF(AND(E240&lt;$F$3,OR(I240="",I240&gt;=$F$3)),F240,0))</f>
        <v>0</v>
      </c>
      <c r="P240" s="22" t="n">
        <f aca="false">IF($F240="",0,IF(AND(E240&gt;=$F$3,E240&lt;=$H$3),F240,0))</f>
        <v>0</v>
      </c>
      <c r="Q240" s="22" t="n">
        <f aca="false">IF($F240="",0,IF(AND(I240&lt;&gt;"",I240&gt;=$F$3,I240&lt;=$H$3),F240,0))</f>
        <v>0</v>
      </c>
      <c r="R240" s="22" t="n">
        <f aca="false">O240+P240-Q240</f>
        <v>0</v>
      </c>
      <c r="S240" s="22" t="n">
        <f aca="false">IF(O240&gt;0,N(H240),0)</f>
        <v>0</v>
      </c>
      <c r="T240" s="22" t="n">
        <f aca="false">IF(OR($F240="",E240=""),0,MAX(0,MIN(IF(I240="",$H$3,I240-1),$H$3)-MAX(E240,$F$3)+1))</f>
        <v>0</v>
      </c>
      <c r="U240" s="22" t="n">
        <f aca="false">IF(OR($F240="",N(K240)=0),0,ROUND(IF(G240="WDV",MIN(MAX(0,F240-S240-M240),(F240-S240)*N240*T240/$J$3),MIN(MAX(0,F240-M240-S240),(F240-M240)/K240*T240/$J$3)),0))</f>
        <v>0</v>
      </c>
      <c r="V240" s="22" t="n">
        <f aca="false">IF($F240="",0,IF(AND(I240&lt;&gt;"",I240&gt;=$F$3,I240&lt;=$H$3),S240+U240,0))</f>
        <v>0</v>
      </c>
      <c r="W240" s="22" t="n">
        <f aca="false">S240+U240-V240</f>
        <v>0</v>
      </c>
      <c r="X240" s="22" t="n">
        <f aca="false">R240-W240</f>
        <v>0</v>
      </c>
      <c r="Y240" s="22" t="n">
        <f aca="false">IF($F240="",0,IF(AND(I240&lt;&gt;"",I240&gt;=$F$3,I240&lt;=$H$3),N(J240)-(F240-S240-U240),0))</f>
        <v>0</v>
      </c>
      <c r="Z240" s="25" t="str">
        <f aca="false">IF($F240="","",IFERROR(INDEX('Useful Lives'!$D$5:$D$24,MATCH(C240,'Useful Lives'!$A$5:$A$24,0)),"⚠ Class not found"))</f>
        <v/>
      </c>
    </row>
    <row r="241" customFormat="false" ht="15" hidden="false" customHeight="true" outlineLevel="0" collapsed="false">
      <c r="A241" s="20"/>
      <c r="B241" s="20"/>
      <c r="C241" s="20"/>
      <c r="D241" s="20"/>
      <c r="E241" s="26"/>
      <c r="F241" s="27"/>
      <c r="G241" s="20"/>
      <c r="H241" s="27"/>
      <c r="I241" s="26"/>
      <c r="J241" s="27"/>
      <c r="K241" s="22" t="str">
        <f aca="false">IF($F241="","",IFERROR(INDEX('Useful Lives'!$B$5:$B$24,MATCH(C241,'Useful Lives'!$A$5:$A$24,0)),0))</f>
        <v/>
      </c>
      <c r="L241" s="24" t="str">
        <f aca="false">IF($F241="","",IFERROR(INDEX('Useful Lives'!$C$5:$C$24,MATCH(C241,'Useful Lives'!$A$5:$A$24,0)),0))</f>
        <v/>
      </c>
      <c r="M241" s="22" t="str">
        <f aca="false">IF($F241="","",F241*L241)</f>
        <v/>
      </c>
      <c r="N241" s="24" t="str">
        <f aca="false">IF($F241="","",IF(K241=0,0,IF(G241="WDV",1-MAX(L241,0.0001)^(1/K241),(1-L241)/K241)))</f>
        <v/>
      </c>
      <c r="O241" s="22" t="n">
        <f aca="false">IF($F241="",0,IF(AND(E241&lt;$F$3,OR(I241="",I241&gt;=$F$3)),F241,0))</f>
        <v>0</v>
      </c>
      <c r="P241" s="22" t="n">
        <f aca="false">IF($F241="",0,IF(AND(E241&gt;=$F$3,E241&lt;=$H$3),F241,0))</f>
        <v>0</v>
      </c>
      <c r="Q241" s="22" t="n">
        <f aca="false">IF($F241="",0,IF(AND(I241&lt;&gt;"",I241&gt;=$F$3,I241&lt;=$H$3),F241,0))</f>
        <v>0</v>
      </c>
      <c r="R241" s="22" t="n">
        <f aca="false">O241+P241-Q241</f>
        <v>0</v>
      </c>
      <c r="S241" s="22" t="n">
        <f aca="false">IF(O241&gt;0,N(H241),0)</f>
        <v>0</v>
      </c>
      <c r="T241" s="22" t="n">
        <f aca="false">IF(OR($F241="",E241=""),0,MAX(0,MIN(IF(I241="",$H$3,I241-1),$H$3)-MAX(E241,$F$3)+1))</f>
        <v>0</v>
      </c>
      <c r="U241" s="22" t="n">
        <f aca="false">IF(OR($F241="",N(K241)=0),0,ROUND(IF(G241="WDV",MIN(MAX(0,F241-S241-M241),(F241-S241)*N241*T241/$J$3),MIN(MAX(0,F241-M241-S241),(F241-M241)/K241*T241/$J$3)),0))</f>
        <v>0</v>
      </c>
      <c r="V241" s="22" t="n">
        <f aca="false">IF($F241="",0,IF(AND(I241&lt;&gt;"",I241&gt;=$F$3,I241&lt;=$H$3),S241+U241,0))</f>
        <v>0</v>
      </c>
      <c r="W241" s="22" t="n">
        <f aca="false">S241+U241-V241</f>
        <v>0</v>
      </c>
      <c r="X241" s="22" t="n">
        <f aca="false">R241-W241</f>
        <v>0</v>
      </c>
      <c r="Y241" s="22" t="n">
        <f aca="false">IF($F241="",0,IF(AND(I241&lt;&gt;"",I241&gt;=$F$3,I241&lt;=$H$3),N(J241)-(F241-S241-U241),0))</f>
        <v>0</v>
      </c>
      <c r="Z241" s="25" t="str">
        <f aca="false">IF($F241="","",IFERROR(INDEX('Useful Lives'!$D$5:$D$24,MATCH(C241,'Useful Lives'!$A$5:$A$24,0)),"⚠ Class not found"))</f>
        <v/>
      </c>
    </row>
    <row r="242" customFormat="false" ht="15" hidden="false" customHeight="true" outlineLevel="0" collapsed="false">
      <c r="A242" s="20"/>
      <c r="B242" s="20"/>
      <c r="C242" s="20"/>
      <c r="D242" s="20"/>
      <c r="E242" s="26"/>
      <c r="F242" s="27"/>
      <c r="G242" s="20"/>
      <c r="H242" s="27"/>
      <c r="I242" s="26"/>
      <c r="J242" s="27"/>
      <c r="K242" s="22" t="str">
        <f aca="false">IF($F242="","",IFERROR(INDEX('Useful Lives'!$B$5:$B$24,MATCH(C242,'Useful Lives'!$A$5:$A$24,0)),0))</f>
        <v/>
      </c>
      <c r="L242" s="24" t="str">
        <f aca="false">IF($F242="","",IFERROR(INDEX('Useful Lives'!$C$5:$C$24,MATCH(C242,'Useful Lives'!$A$5:$A$24,0)),0))</f>
        <v/>
      </c>
      <c r="M242" s="22" t="str">
        <f aca="false">IF($F242="","",F242*L242)</f>
        <v/>
      </c>
      <c r="N242" s="24" t="str">
        <f aca="false">IF($F242="","",IF(K242=0,0,IF(G242="WDV",1-MAX(L242,0.0001)^(1/K242),(1-L242)/K242)))</f>
        <v/>
      </c>
      <c r="O242" s="22" t="n">
        <f aca="false">IF($F242="",0,IF(AND(E242&lt;$F$3,OR(I242="",I242&gt;=$F$3)),F242,0))</f>
        <v>0</v>
      </c>
      <c r="P242" s="22" t="n">
        <f aca="false">IF($F242="",0,IF(AND(E242&gt;=$F$3,E242&lt;=$H$3),F242,0))</f>
        <v>0</v>
      </c>
      <c r="Q242" s="22" t="n">
        <f aca="false">IF($F242="",0,IF(AND(I242&lt;&gt;"",I242&gt;=$F$3,I242&lt;=$H$3),F242,0))</f>
        <v>0</v>
      </c>
      <c r="R242" s="22" t="n">
        <f aca="false">O242+P242-Q242</f>
        <v>0</v>
      </c>
      <c r="S242" s="22" t="n">
        <f aca="false">IF(O242&gt;0,N(H242),0)</f>
        <v>0</v>
      </c>
      <c r="T242" s="22" t="n">
        <f aca="false">IF(OR($F242="",E242=""),0,MAX(0,MIN(IF(I242="",$H$3,I242-1),$H$3)-MAX(E242,$F$3)+1))</f>
        <v>0</v>
      </c>
      <c r="U242" s="22" t="n">
        <f aca="false">IF(OR($F242="",N(K242)=0),0,ROUND(IF(G242="WDV",MIN(MAX(0,F242-S242-M242),(F242-S242)*N242*T242/$J$3),MIN(MAX(0,F242-M242-S242),(F242-M242)/K242*T242/$J$3)),0))</f>
        <v>0</v>
      </c>
      <c r="V242" s="22" t="n">
        <f aca="false">IF($F242="",0,IF(AND(I242&lt;&gt;"",I242&gt;=$F$3,I242&lt;=$H$3),S242+U242,0))</f>
        <v>0</v>
      </c>
      <c r="W242" s="22" t="n">
        <f aca="false">S242+U242-V242</f>
        <v>0</v>
      </c>
      <c r="X242" s="22" t="n">
        <f aca="false">R242-W242</f>
        <v>0</v>
      </c>
      <c r="Y242" s="22" t="n">
        <f aca="false">IF($F242="",0,IF(AND(I242&lt;&gt;"",I242&gt;=$F$3,I242&lt;=$H$3),N(J242)-(F242-S242-U242),0))</f>
        <v>0</v>
      </c>
      <c r="Z242" s="25" t="str">
        <f aca="false">IF($F242="","",IFERROR(INDEX('Useful Lives'!$D$5:$D$24,MATCH(C242,'Useful Lives'!$A$5:$A$24,0)),"⚠ Class not found"))</f>
        <v/>
      </c>
    </row>
    <row r="243" customFormat="false" ht="15" hidden="false" customHeight="true" outlineLevel="0" collapsed="false">
      <c r="A243" s="20"/>
      <c r="B243" s="20"/>
      <c r="C243" s="20"/>
      <c r="D243" s="20"/>
      <c r="E243" s="26"/>
      <c r="F243" s="27"/>
      <c r="G243" s="20"/>
      <c r="H243" s="27"/>
      <c r="I243" s="26"/>
      <c r="J243" s="27"/>
      <c r="K243" s="22" t="str">
        <f aca="false">IF($F243="","",IFERROR(INDEX('Useful Lives'!$B$5:$B$24,MATCH(C243,'Useful Lives'!$A$5:$A$24,0)),0))</f>
        <v/>
      </c>
      <c r="L243" s="24" t="str">
        <f aca="false">IF($F243="","",IFERROR(INDEX('Useful Lives'!$C$5:$C$24,MATCH(C243,'Useful Lives'!$A$5:$A$24,0)),0))</f>
        <v/>
      </c>
      <c r="M243" s="22" t="str">
        <f aca="false">IF($F243="","",F243*L243)</f>
        <v/>
      </c>
      <c r="N243" s="24" t="str">
        <f aca="false">IF($F243="","",IF(K243=0,0,IF(G243="WDV",1-MAX(L243,0.0001)^(1/K243),(1-L243)/K243)))</f>
        <v/>
      </c>
      <c r="O243" s="22" t="n">
        <f aca="false">IF($F243="",0,IF(AND(E243&lt;$F$3,OR(I243="",I243&gt;=$F$3)),F243,0))</f>
        <v>0</v>
      </c>
      <c r="P243" s="22" t="n">
        <f aca="false">IF($F243="",0,IF(AND(E243&gt;=$F$3,E243&lt;=$H$3),F243,0))</f>
        <v>0</v>
      </c>
      <c r="Q243" s="22" t="n">
        <f aca="false">IF($F243="",0,IF(AND(I243&lt;&gt;"",I243&gt;=$F$3,I243&lt;=$H$3),F243,0))</f>
        <v>0</v>
      </c>
      <c r="R243" s="22" t="n">
        <f aca="false">O243+P243-Q243</f>
        <v>0</v>
      </c>
      <c r="S243" s="22" t="n">
        <f aca="false">IF(O243&gt;0,N(H243),0)</f>
        <v>0</v>
      </c>
      <c r="T243" s="22" t="n">
        <f aca="false">IF(OR($F243="",E243=""),0,MAX(0,MIN(IF(I243="",$H$3,I243-1),$H$3)-MAX(E243,$F$3)+1))</f>
        <v>0</v>
      </c>
      <c r="U243" s="22" t="n">
        <f aca="false">IF(OR($F243="",N(K243)=0),0,ROUND(IF(G243="WDV",MIN(MAX(0,F243-S243-M243),(F243-S243)*N243*T243/$J$3),MIN(MAX(0,F243-M243-S243),(F243-M243)/K243*T243/$J$3)),0))</f>
        <v>0</v>
      </c>
      <c r="V243" s="22" t="n">
        <f aca="false">IF($F243="",0,IF(AND(I243&lt;&gt;"",I243&gt;=$F$3,I243&lt;=$H$3),S243+U243,0))</f>
        <v>0</v>
      </c>
      <c r="W243" s="22" t="n">
        <f aca="false">S243+U243-V243</f>
        <v>0</v>
      </c>
      <c r="X243" s="22" t="n">
        <f aca="false">R243-W243</f>
        <v>0</v>
      </c>
      <c r="Y243" s="22" t="n">
        <f aca="false">IF($F243="",0,IF(AND(I243&lt;&gt;"",I243&gt;=$F$3,I243&lt;=$H$3),N(J243)-(F243-S243-U243),0))</f>
        <v>0</v>
      </c>
      <c r="Z243" s="25" t="str">
        <f aca="false">IF($F243="","",IFERROR(INDEX('Useful Lives'!$D$5:$D$24,MATCH(C243,'Useful Lives'!$A$5:$A$24,0)),"⚠ Class not found"))</f>
        <v/>
      </c>
    </row>
    <row r="244" customFormat="false" ht="15" hidden="false" customHeight="true" outlineLevel="0" collapsed="false">
      <c r="A244" s="20"/>
      <c r="B244" s="20"/>
      <c r="C244" s="20"/>
      <c r="D244" s="20"/>
      <c r="E244" s="26"/>
      <c r="F244" s="27"/>
      <c r="G244" s="20"/>
      <c r="H244" s="27"/>
      <c r="I244" s="26"/>
      <c r="J244" s="27"/>
      <c r="K244" s="22" t="str">
        <f aca="false">IF($F244="","",IFERROR(INDEX('Useful Lives'!$B$5:$B$24,MATCH(C244,'Useful Lives'!$A$5:$A$24,0)),0))</f>
        <v/>
      </c>
      <c r="L244" s="24" t="str">
        <f aca="false">IF($F244="","",IFERROR(INDEX('Useful Lives'!$C$5:$C$24,MATCH(C244,'Useful Lives'!$A$5:$A$24,0)),0))</f>
        <v/>
      </c>
      <c r="M244" s="22" t="str">
        <f aca="false">IF($F244="","",F244*L244)</f>
        <v/>
      </c>
      <c r="N244" s="24" t="str">
        <f aca="false">IF($F244="","",IF(K244=0,0,IF(G244="WDV",1-MAX(L244,0.0001)^(1/K244),(1-L244)/K244)))</f>
        <v/>
      </c>
      <c r="O244" s="22" t="n">
        <f aca="false">IF($F244="",0,IF(AND(E244&lt;$F$3,OR(I244="",I244&gt;=$F$3)),F244,0))</f>
        <v>0</v>
      </c>
      <c r="P244" s="22" t="n">
        <f aca="false">IF($F244="",0,IF(AND(E244&gt;=$F$3,E244&lt;=$H$3),F244,0))</f>
        <v>0</v>
      </c>
      <c r="Q244" s="22" t="n">
        <f aca="false">IF($F244="",0,IF(AND(I244&lt;&gt;"",I244&gt;=$F$3,I244&lt;=$H$3),F244,0))</f>
        <v>0</v>
      </c>
      <c r="R244" s="22" t="n">
        <f aca="false">O244+P244-Q244</f>
        <v>0</v>
      </c>
      <c r="S244" s="22" t="n">
        <f aca="false">IF(O244&gt;0,N(H244),0)</f>
        <v>0</v>
      </c>
      <c r="T244" s="22" t="n">
        <f aca="false">IF(OR($F244="",E244=""),0,MAX(0,MIN(IF(I244="",$H$3,I244-1),$H$3)-MAX(E244,$F$3)+1))</f>
        <v>0</v>
      </c>
      <c r="U244" s="22" t="n">
        <f aca="false">IF(OR($F244="",N(K244)=0),0,ROUND(IF(G244="WDV",MIN(MAX(0,F244-S244-M244),(F244-S244)*N244*T244/$J$3),MIN(MAX(0,F244-M244-S244),(F244-M244)/K244*T244/$J$3)),0))</f>
        <v>0</v>
      </c>
      <c r="V244" s="22" t="n">
        <f aca="false">IF($F244="",0,IF(AND(I244&lt;&gt;"",I244&gt;=$F$3,I244&lt;=$H$3),S244+U244,0))</f>
        <v>0</v>
      </c>
      <c r="W244" s="22" t="n">
        <f aca="false">S244+U244-V244</f>
        <v>0</v>
      </c>
      <c r="X244" s="22" t="n">
        <f aca="false">R244-W244</f>
        <v>0</v>
      </c>
      <c r="Y244" s="22" t="n">
        <f aca="false">IF($F244="",0,IF(AND(I244&lt;&gt;"",I244&gt;=$F$3,I244&lt;=$H$3),N(J244)-(F244-S244-U244),0))</f>
        <v>0</v>
      </c>
      <c r="Z244" s="25" t="str">
        <f aca="false">IF($F244="","",IFERROR(INDEX('Useful Lives'!$D$5:$D$24,MATCH(C244,'Useful Lives'!$A$5:$A$24,0)),"⚠ Class not found"))</f>
        <v/>
      </c>
    </row>
    <row r="245" customFormat="false" ht="15" hidden="false" customHeight="true" outlineLevel="0" collapsed="false">
      <c r="A245" s="20"/>
      <c r="B245" s="20"/>
      <c r="C245" s="20"/>
      <c r="D245" s="20"/>
      <c r="E245" s="26"/>
      <c r="F245" s="27"/>
      <c r="G245" s="20"/>
      <c r="H245" s="27"/>
      <c r="I245" s="26"/>
      <c r="J245" s="27"/>
      <c r="K245" s="22" t="str">
        <f aca="false">IF($F245="","",IFERROR(INDEX('Useful Lives'!$B$5:$B$24,MATCH(C245,'Useful Lives'!$A$5:$A$24,0)),0))</f>
        <v/>
      </c>
      <c r="L245" s="24" t="str">
        <f aca="false">IF($F245="","",IFERROR(INDEX('Useful Lives'!$C$5:$C$24,MATCH(C245,'Useful Lives'!$A$5:$A$24,0)),0))</f>
        <v/>
      </c>
      <c r="M245" s="22" t="str">
        <f aca="false">IF($F245="","",F245*L245)</f>
        <v/>
      </c>
      <c r="N245" s="24" t="str">
        <f aca="false">IF($F245="","",IF(K245=0,0,IF(G245="WDV",1-MAX(L245,0.0001)^(1/K245),(1-L245)/K245)))</f>
        <v/>
      </c>
      <c r="O245" s="22" t="n">
        <f aca="false">IF($F245="",0,IF(AND(E245&lt;$F$3,OR(I245="",I245&gt;=$F$3)),F245,0))</f>
        <v>0</v>
      </c>
      <c r="P245" s="22" t="n">
        <f aca="false">IF($F245="",0,IF(AND(E245&gt;=$F$3,E245&lt;=$H$3),F245,0))</f>
        <v>0</v>
      </c>
      <c r="Q245" s="22" t="n">
        <f aca="false">IF($F245="",0,IF(AND(I245&lt;&gt;"",I245&gt;=$F$3,I245&lt;=$H$3),F245,0))</f>
        <v>0</v>
      </c>
      <c r="R245" s="22" t="n">
        <f aca="false">O245+P245-Q245</f>
        <v>0</v>
      </c>
      <c r="S245" s="22" t="n">
        <f aca="false">IF(O245&gt;0,N(H245),0)</f>
        <v>0</v>
      </c>
      <c r="T245" s="22" t="n">
        <f aca="false">IF(OR($F245="",E245=""),0,MAX(0,MIN(IF(I245="",$H$3,I245-1),$H$3)-MAX(E245,$F$3)+1))</f>
        <v>0</v>
      </c>
      <c r="U245" s="22" t="n">
        <f aca="false">IF(OR($F245="",N(K245)=0),0,ROUND(IF(G245="WDV",MIN(MAX(0,F245-S245-M245),(F245-S245)*N245*T245/$J$3),MIN(MAX(0,F245-M245-S245),(F245-M245)/K245*T245/$J$3)),0))</f>
        <v>0</v>
      </c>
      <c r="V245" s="22" t="n">
        <f aca="false">IF($F245="",0,IF(AND(I245&lt;&gt;"",I245&gt;=$F$3,I245&lt;=$H$3),S245+U245,0))</f>
        <v>0</v>
      </c>
      <c r="W245" s="22" t="n">
        <f aca="false">S245+U245-V245</f>
        <v>0</v>
      </c>
      <c r="X245" s="22" t="n">
        <f aca="false">R245-W245</f>
        <v>0</v>
      </c>
      <c r="Y245" s="22" t="n">
        <f aca="false">IF($F245="",0,IF(AND(I245&lt;&gt;"",I245&gt;=$F$3,I245&lt;=$H$3),N(J245)-(F245-S245-U245),0))</f>
        <v>0</v>
      </c>
      <c r="Z245" s="25" t="str">
        <f aca="false">IF($F245="","",IFERROR(INDEX('Useful Lives'!$D$5:$D$24,MATCH(C245,'Useful Lives'!$A$5:$A$24,0)),"⚠ Class not found"))</f>
        <v/>
      </c>
    </row>
    <row r="246" customFormat="false" ht="15" hidden="false" customHeight="true" outlineLevel="0" collapsed="false">
      <c r="A246" s="20"/>
      <c r="B246" s="20"/>
      <c r="C246" s="20"/>
      <c r="D246" s="20"/>
      <c r="E246" s="26"/>
      <c r="F246" s="27"/>
      <c r="G246" s="20"/>
      <c r="H246" s="27"/>
      <c r="I246" s="26"/>
      <c r="J246" s="27"/>
      <c r="K246" s="22" t="str">
        <f aca="false">IF($F246="","",IFERROR(INDEX('Useful Lives'!$B$5:$B$24,MATCH(C246,'Useful Lives'!$A$5:$A$24,0)),0))</f>
        <v/>
      </c>
      <c r="L246" s="24" t="str">
        <f aca="false">IF($F246="","",IFERROR(INDEX('Useful Lives'!$C$5:$C$24,MATCH(C246,'Useful Lives'!$A$5:$A$24,0)),0))</f>
        <v/>
      </c>
      <c r="M246" s="22" t="str">
        <f aca="false">IF($F246="","",F246*L246)</f>
        <v/>
      </c>
      <c r="N246" s="24" t="str">
        <f aca="false">IF($F246="","",IF(K246=0,0,IF(G246="WDV",1-MAX(L246,0.0001)^(1/K246),(1-L246)/K246)))</f>
        <v/>
      </c>
      <c r="O246" s="22" t="n">
        <f aca="false">IF($F246="",0,IF(AND(E246&lt;$F$3,OR(I246="",I246&gt;=$F$3)),F246,0))</f>
        <v>0</v>
      </c>
      <c r="P246" s="22" t="n">
        <f aca="false">IF($F246="",0,IF(AND(E246&gt;=$F$3,E246&lt;=$H$3),F246,0))</f>
        <v>0</v>
      </c>
      <c r="Q246" s="22" t="n">
        <f aca="false">IF($F246="",0,IF(AND(I246&lt;&gt;"",I246&gt;=$F$3,I246&lt;=$H$3),F246,0))</f>
        <v>0</v>
      </c>
      <c r="R246" s="22" t="n">
        <f aca="false">O246+P246-Q246</f>
        <v>0</v>
      </c>
      <c r="S246" s="22" t="n">
        <f aca="false">IF(O246&gt;0,N(H246),0)</f>
        <v>0</v>
      </c>
      <c r="T246" s="22" t="n">
        <f aca="false">IF(OR($F246="",E246=""),0,MAX(0,MIN(IF(I246="",$H$3,I246-1),$H$3)-MAX(E246,$F$3)+1))</f>
        <v>0</v>
      </c>
      <c r="U246" s="22" t="n">
        <f aca="false">IF(OR($F246="",N(K246)=0),0,ROUND(IF(G246="WDV",MIN(MAX(0,F246-S246-M246),(F246-S246)*N246*T246/$J$3),MIN(MAX(0,F246-M246-S246),(F246-M246)/K246*T246/$J$3)),0))</f>
        <v>0</v>
      </c>
      <c r="V246" s="22" t="n">
        <f aca="false">IF($F246="",0,IF(AND(I246&lt;&gt;"",I246&gt;=$F$3,I246&lt;=$H$3),S246+U246,0))</f>
        <v>0</v>
      </c>
      <c r="W246" s="22" t="n">
        <f aca="false">S246+U246-V246</f>
        <v>0</v>
      </c>
      <c r="X246" s="22" t="n">
        <f aca="false">R246-W246</f>
        <v>0</v>
      </c>
      <c r="Y246" s="22" t="n">
        <f aca="false">IF($F246="",0,IF(AND(I246&lt;&gt;"",I246&gt;=$F$3,I246&lt;=$H$3),N(J246)-(F246-S246-U246),0))</f>
        <v>0</v>
      </c>
      <c r="Z246" s="25" t="str">
        <f aca="false">IF($F246="","",IFERROR(INDEX('Useful Lives'!$D$5:$D$24,MATCH(C246,'Useful Lives'!$A$5:$A$24,0)),"⚠ Class not found"))</f>
        <v/>
      </c>
    </row>
    <row r="247" customFormat="false" ht="15" hidden="false" customHeight="true" outlineLevel="0" collapsed="false">
      <c r="A247" s="20"/>
      <c r="B247" s="20"/>
      <c r="C247" s="20"/>
      <c r="D247" s="20"/>
      <c r="E247" s="26"/>
      <c r="F247" s="27"/>
      <c r="G247" s="20"/>
      <c r="H247" s="27"/>
      <c r="I247" s="26"/>
      <c r="J247" s="27"/>
      <c r="K247" s="22" t="str">
        <f aca="false">IF($F247="","",IFERROR(INDEX('Useful Lives'!$B$5:$B$24,MATCH(C247,'Useful Lives'!$A$5:$A$24,0)),0))</f>
        <v/>
      </c>
      <c r="L247" s="24" t="str">
        <f aca="false">IF($F247="","",IFERROR(INDEX('Useful Lives'!$C$5:$C$24,MATCH(C247,'Useful Lives'!$A$5:$A$24,0)),0))</f>
        <v/>
      </c>
      <c r="M247" s="22" t="str">
        <f aca="false">IF($F247="","",F247*L247)</f>
        <v/>
      </c>
      <c r="N247" s="24" t="str">
        <f aca="false">IF($F247="","",IF(K247=0,0,IF(G247="WDV",1-MAX(L247,0.0001)^(1/K247),(1-L247)/K247)))</f>
        <v/>
      </c>
      <c r="O247" s="22" t="n">
        <f aca="false">IF($F247="",0,IF(AND(E247&lt;$F$3,OR(I247="",I247&gt;=$F$3)),F247,0))</f>
        <v>0</v>
      </c>
      <c r="P247" s="22" t="n">
        <f aca="false">IF($F247="",0,IF(AND(E247&gt;=$F$3,E247&lt;=$H$3),F247,0))</f>
        <v>0</v>
      </c>
      <c r="Q247" s="22" t="n">
        <f aca="false">IF($F247="",0,IF(AND(I247&lt;&gt;"",I247&gt;=$F$3,I247&lt;=$H$3),F247,0))</f>
        <v>0</v>
      </c>
      <c r="R247" s="22" t="n">
        <f aca="false">O247+P247-Q247</f>
        <v>0</v>
      </c>
      <c r="S247" s="22" t="n">
        <f aca="false">IF(O247&gt;0,N(H247),0)</f>
        <v>0</v>
      </c>
      <c r="T247" s="22" t="n">
        <f aca="false">IF(OR($F247="",E247=""),0,MAX(0,MIN(IF(I247="",$H$3,I247-1),$H$3)-MAX(E247,$F$3)+1))</f>
        <v>0</v>
      </c>
      <c r="U247" s="22" t="n">
        <f aca="false">IF(OR($F247="",N(K247)=0),0,ROUND(IF(G247="WDV",MIN(MAX(0,F247-S247-M247),(F247-S247)*N247*T247/$J$3),MIN(MAX(0,F247-M247-S247),(F247-M247)/K247*T247/$J$3)),0))</f>
        <v>0</v>
      </c>
      <c r="V247" s="22" t="n">
        <f aca="false">IF($F247="",0,IF(AND(I247&lt;&gt;"",I247&gt;=$F$3,I247&lt;=$H$3),S247+U247,0))</f>
        <v>0</v>
      </c>
      <c r="W247" s="22" t="n">
        <f aca="false">S247+U247-V247</f>
        <v>0</v>
      </c>
      <c r="X247" s="22" t="n">
        <f aca="false">R247-W247</f>
        <v>0</v>
      </c>
      <c r="Y247" s="22" t="n">
        <f aca="false">IF($F247="",0,IF(AND(I247&lt;&gt;"",I247&gt;=$F$3,I247&lt;=$H$3),N(J247)-(F247-S247-U247),0))</f>
        <v>0</v>
      </c>
      <c r="Z247" s="25" t="str">
        <f aca="false">IF($F247="","",IFERROR(INDEX('Useful Lives'!$D$5:$D$24,MATCH(C247,'Useful Lives'!$A$5:$A$24,0)),"⚠ Class not found"))</f>
        <v/>
      </c>
    </row>
    <row r="248" customFormat="false" ht="15" hidden="false" customHeight="true" outlineLevel="0" collapsed="false">
      <c r="A248" s="20"/>
      <c r="B248" s="20"/>
      <c r="C248" s="20"/>
      <c r="D248" s="20"/>
      <c r="E248" s="26"/>
      <c r="F248" s="27"/>
      <c r="G248" s="20"/>
      <c r="H248" s="27"/>
      <c r="I248" s="26"/>
      <c r="J248" s="27"/>
      <c r="K248" s="22" t="str">
        <f aca="false">IF($F248="","",IFERROR(INDEX('Useful Lives'!$B$5:$B$24,MATCH(C248,'Useful Lives'!$A$5:$A$24,0)),0))</f>
        <v/>
      </c>
      <c r="L248" s="24" t="str">
        <f aca="false">IF($F248="","",IFERROR(INDEX('Useful Lives'!$C$5:$C$24,MATCH(C248,'Useful Lives'!$A$5:$A$24,0)),0))</f>
        <v/>
      </c>
      <c r="M248" s="22" t="str">
        <f aca="false">IF($F248="","",F248*L248)</f>
        <v/>
      </c>
      <c r="N248" s="24" t="str">
        <f aca="false">IF($F248="","",IF(K248=0,0,IF(G248="WDV",1-MAX(L248,0.0001)^(1/K248),(1-L248)/K248)))</f>
        <v/>
      </c>
      <c r="O248" s="22" t="n">
        <f aca="false">IF($F248="",0,IF(AND(E248&lt;$F$3,OR(I248="",I248&gt;=$F$3)),F248,0))</f>
        <v>0</v>
      </c>
      <c r="P248" s="22" t="n">
        <f aca="false">IF($F248="",0,IF(AND(E248&gt;=$F$3,E248&lt;=$H$3),F248,0))</f>
        <v>0</v>
      </c>
      <c r="Q248" s="22" t="n">
        <f aca="false">IF($F248="",0,IF(AND(I248&lt;&gt;"",I248&gt;=$F$3,I248&lt;=$H$3),F248,0))</f>
        <v>0</v>
      </c>
      <c r="R248" s="22" t="n">
        <f aca="false">O248+P248-Q248</f>
        <v>0</v>
      </c>
      <c r="S248" s="22" t="n">
        <f aca="false">IF(O248&gt;0,N(H248),0)</f>
        <v>0</v>
      </c>
      <c r="T248" s="22" t="n">
        <f aca="false">IF(OR($F248="",E248=""),0,MAX(0,MIN(IF(I248="",$H$3,I248-1),$H$3)-MAX(E248,$F$3)+1))</f>
        <v>0</v>
      </c>
      <c r="U248" s="22" t="n">
        <f aca="false">IF(OR($F248="",N(K248)=0),0,ROUND(IF(G248="WDV",MIN(MAX(0,F248-S248-M248),(F248-S248)*N248*T248/$J$3),MIN(MAX(0,F248-M248-S248),(F248-M248)/K248*T248/$J$3)),0))</f>
        <v>0</v>
      </c>
      <c r="V248" s="22" t="n">
        <f aca="false">IF($F248="",0,IF(AND(I248&lt;&gt;"",I248&gt;=$F$3,I248&lt;=$H$3),S248+U248,0))</f>
        <v>0</v>
      </c>
      <c r="W248" s="22" t="n">
        <f aca="false">S248+U248-V248</f>
        <v>0</v>
      </c>
      <c r="X248" s="22" t="n">
        <f aca="false">R248-W248</f>
        <v>0</v>
      </c>
      <c r="Y248" s="22" t="n">
        <f aca="false">IF($F248="",0,IF(AND(I248&lt;&gt;"",I248&gt;=$F$3,I248&lt;=$H$3),N(J248)-(F248-S248-U248),0))</f>
        <v>0</v>
      </c>
      <c r="Z248" s="25" t="str">
        <f aca="false">IF($F248="","",IFERROR(INDEX('Useful Lives'!$D$5:$D$24,MATCH(C248,'Useful Lives'!$A$5:$A$24,0)),"⚠ Class not found"))</f>
        <v/>
      </c>
    </row>
    <row r="249" customFormat="false" ht="15" hidden="false" customHeight="true" outlineLevel="0" collapsed="false">
      <c r="A249" s="20"/>
      <c r="B249" s="20"/>
      <c r="C249" s="20"/>
      <c r="D249" s="20"/>
      <c r="E249" s="26"/>
      <c r="F249" s="27"/>
      <c r="G249" s="20"/>
      <c r="H249" s="27"/>
      <c r="I249" s="26"/>
      <c r="J249" s="27"/>
      <c r="K249" s="22" t="str">
        <f aca="false">IF($F249="","",IFERROR(INDEX('Useful Lives'!$B$5:$B$24,MATCH(C249,'Useful Lives'!$A$5:$A$24,0)),0))</f>
        <v/>
      </c>
      <c r="L249" s="24" t="str">
        <f aca="false">IF($F249="","",IFERROR(INDEX('Useful Lives'!$C$5:$C$24,MATCH(C249,'Useful Lives'!$A$5:$A$24,0)),0))</f>
        <v/>
      </c>
      <c r="M249" s="22" t="str">
        <f aca="false">IF($F249="","",F249*L249)</f>
        <v/>
      </c>
      <c r="N249" s="24" t="str">
        <f aca="false">IF($F249="","",IF(K249=0,0,IF(G249="WDV",1-MAX(L249,0.0001)^(1/K249),(1-L249)/K249)))</f>
        <v/>
      </c>
      <c r="O249" s="22" t="n">
        <f aca="false">IF($F249="",0,IF(AND(E249&lt;$F$3,OR(I249="",I249&gt;=$F$3)),F249,0))</f>
        <v>0</v>
      </c>
      <c r="P249" s="22" t="n">
        <f aca="false">IF($F249="",0,IF(AND(E249&gt;=$F$3,E249&lt;=$H$3),F249,0))</f>
        <v>0</v>
      </c>
      <c r="Q249" s="22" t="n">
        <f aca="false">IF($F249="",0,IF(AND(I249&lt;&gt;"",I249&gt;=$F$3,I249&lt;=$H$3),F249,0))</f>
        <v>0</v>
      </c>
      <c r="R249" s="22" t="n">
        <f aca="false">O249+P249-Q249</f>
        <v>0</v>
      </c>
      <c r="S249" s="22" t="n">
        <f aca="false">IF(O249&gt;0,N(H249),0)</f>
        <v>0</v>
      </c>
      <c r="T249" s="22" t="n">
        <f aca="false">IF(OR($F249="",E249=""),0,MAX(0,MIN(IF(I249="",$H$3,I249-1),$H$3)-MAX(E249,$F$3)+1))</f>
        <v>0</v>
      </c>
      <c r="U249" s="22" t="n">
        <f aca="false">IF(OR($F249="",N(K249)=0),0,ROUND(IF(G249="WDV",MIN(MAX(0,F249-S249-M249),(F249-S249)*N249*T249/$J$3),MIN(MAX(0,F249-M249-S249),(F249-M249)/K249*T249/$J$3)),0))</f>
        <v>0</v>
      </c>
      <c r="V249" s="22" t="n">
        <f aca="false">IF($F249="",0,IF(AND(I249&lt;&gt;"",I249&gt;=$F$3,I249&lt;=$H$3),S249+U249,0))</f>
        <v>0</v>
      </c>
      <c r="W249" s="22" t="n">
        <f aca="false">S249+U249-V249</f>
        <v>0</v>
      </c>
      <c r="X249" s="22" t="n">
        <f aca="false">R249-W249</f>
        <v>0</v>
      </c>
      <c r="Y249" s="22" t="n">
        <f aca="false">IF($F249="",0,IF(AND(I249&lt;&gt;"",I249&gt;=$F$3,I249&lt;=$H$3),N(J249)-(F249-S249-U249),0))</f>
        <v>0</v>
      </c>
      <c r="Z249" s="25" t="str">
        <f aca="false">IF($F249="","",IFERROR(INDEX('Useful Lives'!$D$5:$D$24,MATCH(C249,'Useful Lives'!$A$5:$A$24,0)),"⚠ Class not found"))</f>
        <v/>
      </c>
    </row>
    <row r="250" customFormat="false" ht="15" hidden="false" customHeight="true" outlineLevel="0" collapsed="false">
      <c r="A250" s="20"/>
      <c r="B250" s="20"/>
      <c r="C250" s="20"/>
      <c r="D250" s="20"/>
      <c r="E250" s="26"/>
      <c r="F250" s="27"/>
      <c r="G250" s="20"/>
      <c r="H250" s="27"/>
      <c r="I250" s="26"/>
      <c r="J250" s="27"/>
      <c r="K250" s="22" t="str">
        <f aca="false">IF($F250="","",IFERROR(INDEX('Useful Lives'!$B$5:$B$24,MATCH(C250,'Useful Lives'!$A$5:$A$24,0)),0))</f>
        <v/>
      </c>
      <c r="L250" s="24" t="str">
        <f aca="false">IF($F250="","",IFERROR(INDEX('Useful Lives'!$C$5:$C$24,MATCH(C250,'Useful Lives'!$A$5:$A$24,0)),0))</f>
        <v/>
      </c>
      <c r="M250" s="22" t="str">
        <f aca="false">IF($F250="","",F250*L250)</f>
        <v/>
      </c>
      <c r="N250" s="24" t="str">
        <f aca="false">IF($F250="","",IF(K250=0,0,IF(G250="WDV",1-MAX(L250,0.0001)^(1/K250),(1-L250)/K250)))</f>
        <v/>
      </c>
      <c r="O250" s="22" t="n">
        <f aca="false">IF($F250="",0,IF(AND(E250&lt;$F$3,OR(I250="",I250&gt;=$F$3)),F250,0))</f>
        <v>0</v>
      </c>
      <c r="P250" s="22" t="n">
        <f aca="false">IF($F250="",0,IF(AND(E250&gt;=$F$3,E250&lt;=$H$3),F250,0))</f>
        <v>0</v>
      </c>
      <c r="Q250" s="22" t="n">
        <f aca="false">IF($F250="",0,IF(AND(I250&lt;&gt;"",I250&gt;=$F$3,I250&lt;=$H$3),F250,0))</f>
        <v>0</v>
      </c>
      <c r="R250" s="22" t="n">
        <f aca="false">O250+P250-Q250</f>
        <v>0</v>
      </c>
      <c r="S250" s="22" t="n">
        <f aca="false">IF(O250&gt;0,N(H250),0)</f>
        <v>0</v>
      </c>
      <c r="T250" s="22" t="n">
        <f aca="false">IF(OR($F250="",E250=""),0,MAX(0,MIN(IF(I250="",$H$3,I250-1),$H$3)-MAX(E250,$F$3)+1))</f>
        <v>0</v>
      </c>
      <c r="U250" s="22" t="n">
        <f aca="false">IF(OR($F250="",N(K250)=0),0,ROUND(IF(G250="WDV",MIN(MAX(0,F250-S250-M250),(F250-S250)*N250*T250/$J$3),MIN(MAX(0,F250-M250-S250),(F250-M250)/K250*T250/$J$3)),0))</f>
        <v>0</v>
      </c>
      <c r="V250" s="22" t="n">
        <f aca="false">IF($F250="",0,IF(AND(I250&lt;&gt;"",I250&gt;=$F$3,I250&lt;=$H$3),S250+U250,0))</f>
        <v>0</v>
      </c>
      <c r="W250" s="22" t="n">
        <f aca="false">S250+U250-V250</f>
        <v>0</v>
      </c>
      <c r="X250" s="22" t="n">
        <f aca="false">R250-W250</f>
        <v>0</v>
      </c>
      <c r="Y250" s="22" t="n">
        <f aca="false">IF($F250="",0,IF(AND(I250&lt;&gt;"",I250&gt;=$F$3,I250&lt;=$H$3),N(J250)-(F250-S250-U250),0))</f>
        <v>0</v>
      </c>
      <c r="Z250" s="25" t="str">
        <f aca="false">IF($F250="","",IFERROR(INDEX('Useful Lives'!$D$5:$D$24,MATCH(C250,'Useful Lives'!$A$5:$A$24,0)),"⚠ Class not found"))</f>
        <v/>
      </c>
    </row>
    <row r="251" customFormat="false" ht="15" hidden="false" customHeight="true" outlineLevel="0" collapsed="false">
      <c r="A251" s="20"/>
      <c r="B251" s="20"/>
      <c r="C251" s="20"/>
      <c r="D251" s="20"/>
      <c r="E251" s="26"/>
      <c r="F251" s="27"/>
      <c r="G251" s="20"/>
      <c r="H251" s="27"/>
      <c r="I251" s="26"/>
      <c r="J251" s="27"/>
      <c r="K251" s="22" t="str">
        <f aca="false">IF($F251="","",IFERROR(INDEX('Useful Lives'!$B$5:$B$24,MATCH(C251,'Useful Lives'!$A$5:$A$24,0)),0))</f>
        <v/>
      </c>
      <c r="L251" s="24" t="str">
        <f aca="false">IF($F251="","",IFERROR(INDEX('Useful Lives'!$C$5:$C$24,MATCH(C251,'Useful Lives'!$A$5:$A$24,0)),0))</f>
        <v/>
      </c>
      <c r="M251" s="22" t="str">
        <f aca="false">IF($F251="","",F251*L251)</f>
        <v/>
      </c>
      <c r="N251" s="24" t="str">
        <f aca="false">IF($F251="","",IF(K251=0,0,IF(G251="WDV",1-MAX(L251,0.0001)^(1/K251),(1-L251)/K251)))</f>
        <v/>
      </c>
      <c r="O251" s="22" t="n">
        <f aca="false">IF($F251="",0,IF(AND(E251&lt;$F$3,OR(I251="",I251&gt;=$F$3)),F251,0))</f>
        <v>0</v>
      </c>
      <c r="P251" s="22" t="n">
        <f aca="false">IF($F251="",0,IF(AND(E251&gt;=$F$3,E251&lt;=$H$3),F251,0))</f>
        <v>0</v>
      </c>
      <c r="Q251" s="22" t="n">
        <f aca="false">IF($F251="",0,IF(AND(I251&lt;&gt;"",I251&gt;=$F$3,I251&lt;=$H$3),F251,0))</f>
        <v>0</v>
      </c>
      <c r="R251" s="22" t="n">
        <f aca="false">O251+P251-Q251</f>
        <v>0</v>
      </c>
      <c r="S251" s="22" t="n">
        <f aca="false">IF(O251&gt;0,N(H251),0)</f>
        <v>0</v>
      </c>
      <c r="T251" s="22" t="n">
        <f aca="false">IF(OR($F251="",E251=""),0,MAX(0,MIN(IF(I251="",$H$3,I251-1),$H$3)-MAX(E251,$F$3)+1))</f>
        <v>0</v>
      </c>
      <c r="U251" s="22" t="n">
        <f aca="false">IF(OR($F251="",N(K251)=0),0,ROUND(IF(G251="WDV",MIN(MAX(0,F251-S251-M251),(F251-S251)*N251*T251/$J$3),MIN(MAX(0,F251-M251-S251),(F251-M251)/K251*T251/$J$3)),0))</f>
        <v>0</v>
      </c>
      <c r="V251" s="22" t="n">
        <f aca="false">IF($F251="",0,IF(AND(I251&lt;&gt;"",I251&gt;=$F$3,I251&lt;=$H$3),S251+U251,0))</f>
        <v>0</v>
      </c>
      <c r="W251" s="22" t="n">
        <f aca="false">S251+U251-V251</f>
        <v>0</v>
      </c>
      <c r="X251" s="22" t="n">
        <f aca="false">R251-W251</f>
        <v>0</v>
      </c>
      <c r="Y251" s="22" t="n">
        <f aca="false">IF($F251="",0,IF(AND(I251&lt;&gt;"",I251&gt;=$F$3,I251&lt;=$H$3),N(J251)-(F251-S251-U251),0))</f>
        <v>0</v>
      </c>
      <c r="Z251" s="25" t="str">
        <f aca="false">IF($F251="","",IFERROR(INDEX('Useful Lives'!$D$5:$D$24,MATCH(C251,'Useful Lives'!$A$5:$A$24,0)),"⚠ Class not found"))</f>
        <v/>
      </c>
    </row>
    <row r="252" customFormat="false" ht="15" hidden="false" customHeight="true" outlineLevel="0" collapsed="false">
      <c r="A252" s="20"/>
      <c r="B252" s="20"/>
      <c r="C252" s="20"/>
      <c r="D252" s="20"/>
      <c r="E252" s="26"/>
      <c r="F252" s="27"/>
      <c r="G252" s="20"/>
      <c r="H252" s="27"/>
      <c r="I252" s="26"/>
      <c r="J252" s="27"/>
      <c r="K252" s="22" t="str">
        <f aca="false">IF($F252="","",IFERROR(INDEX('Useful Lives'!$B$5:$B$24,MATCH(C252,'Useful Lives'!$A$5:$A$24,0)),0))</f>
        <v/>
      </c>
      <c r="L252" s="24" t="str">
        <f aca="false">IF($F252="","",IFERROR(INDEX('Useful Lives'!$C$5:$C$24,MATCH(C252,'Useful Lives'!$A$5:$A$24,0)),0))</f>
        <v/>
      </c>
      <c r="M252" s="22" t="str">
        <f aca="false">IF($F252="","",F252*L252)</f>
        <v/>
      </c>
      <c r="N252" s="24" t="str">
        <f aca="false">IF($F252="","",IF(K252=0,0,IF(G252="WDV",1-MAX(L252,0.0001)^(1/K252),(1-L252)/K252)))</f>
        <v/>
      </c>
      <c r="O252" s="22" t="n">
        <f aca="false">IF($F252="",0,IF(AND(E252&lt;$F$3,OR(I252="",I252&gt;=$F$3)),F252,0))</f>
        <v>0</v>
      </c>
      <c r="P252" s="22" t="n">
        <f aca="false">IF($F252="",0,IF(AND(E252&gt;=$F$3,E252&lt;=$H$3),F252,0))</f>
        <v>0</v>
      </c>
      <c r="Q252" s="22" t="n">
        <f aca="false">IF($F252="",0,IF(AND(I252&lt;&gt;"",I252&gt;=$F$3,I252&lt;=$H$3),F252,0))</f>
        <v>0</v>
      </c>
      <c r="R252" s="22" t="n">
        <f aca="false">O252+P252-Q252</f>
        <v>0</v>
      </c>
      <c r="S252" s="22" t="n">
        <f aca="false">IF(O252&gt;0,N(H252),0)</f>
        <v>0</v>
      </c>
      <c r="T252" s="22" t="n">
        <f aca="false">IF(OR($F252="",E252=""),0,MAX(0,MIN(IF(I252="",$H$3,I252-1),$H$3)-MAX(E252,$F$3)+1))</f>
        <v>0</v>
      </c>
      <c r="U252" s="22" t="n">
        <f aca="false">IF(OR($F252="",N(K252)=0),0,ROUND(IF(G252="WDV",MIN(MAX(0,F252-S252-M252),(F252-S252)*N252*T252/$J$3),MIN(MAX(0,F252-M252-S252),(F252-M252)/K252*T252/$J$3)),0))</f>
        <v>0</v>
      </c>
      <c r="V252" s="22" t="n">
        <f aca="false">IF($F252="",0,IF(AND(I252&lt;&gt;"",I252&gt;=$F$3,I252&lt;=$H$3),S252+U252,0))</f>
        <v>0</v>
      </c>
      <c r="W252" s="22" t="n">
        <f aca="false">S252+U252-V252</f>
        <v>0</v>
      </c>
      <c r="X252" s="22" t="n">
        <f aca="false">R252-W252</f>
        <v>0</v>
      </c>
      <c r="Y252" s="22" t="n">
        <f aca="false">IF($F252="",0,IF(AND(I252&lt;&gt;"",I252&gt;=$F$3,I252&lt;=$H$3),N(J252)-(F252-S252-U252),0))</f>
        <v>0</v>
      </c>
      <c r="Z252" s="25" t="str">
        <f aca="false">IF($F252="","",IFERROR(INDEX('Useful Lives'!$D$5:$D$24,MATCH(C252,'Useful Lives'!$A$5:$A$24,0)),"⚠ Class not found"))</f>
        <v/>
      </c>
    </row>
    <row r="253" customFormat="false" ht="15" hidden="false" customHeight="true" outlineLevel="0" collapsed="false">
      <c r="A253" s="20"/>
      <c r="B253" s="20"/>
      <c r="C253" s="20"/>
      <c r="D253" s="20"/>
      <c r="E253" s="26"/>
      <c r="F253" s="27"/>
      <c r="G253" s="20"/>
      <c r="H253" s="27"/>
      <c r="I253" s="26"/>
      <c r="J253" s="27"/>
      <c r="K253" s="22" t="str">
        <f aca="false">IF($F253="","",IFERROR(INDEX('Useful Lives'!$B$5:$B$24,MATCH(C253,'Useful Lives'!$A$5:$A$24,0)),0))</f>
        <v/>
      </c>
      <c r="L253" s="24" t="str">
        <f aca="false">IF($F253="","",IFERROR(INDEX('Useful Lives'!$C$5:$C$24,MATCH(C253,'Useful Lives'!$A$5:$A$24,0)),0))</f>
        <v/>
      </c>
      <c r="M253" s="22" t="str">
        <f aca="false">IF($F253="","",F253*L253)</f>
        <v/>
      </c>
      <c r="N253" s="24" t="str">
        <f aca="false">IF($F253="","",IF(K253=0,0,IF(G253="WDV",1-MAX(L253,0.0001)^(1/K253),(1-L253)/K253)))</f>
        <v/>
      </c>
      <c r="O253" s="22" t="n">
        <f aca="false">IF($F253="",0,IF(AND(E253&lt;$F$3,OR(I253="",I253&gt;=$F$3)),F253,0))</f>
        <v>0</v>
      </c>
      <c r="P253" s="22" t="n">
        <f aca="false">IF($F253="",0,IF(AND(E253&gt;=$F$3,E253&lt;=$H$3),F253,0))</f>
        <v>0</v>
      </c>
      <c r="Q253" s="22" t="n">
        <f aca="false">IF($F253="",0,IF(AND(I253&lt;&gt;"",I253&gt;=$F$3,I253&lt;=$H$3),F253,0))</f>
        <v>0</v>
      </c>
      <c r="R253" s="22" t="n">
        <f aca="false">O253+P253-Q253</f>
        <v>0</v>
      </c>
      <c r="S253" s="22" t="n">
        <f aca="false">IF(O253&gt;0,N(H253),0)</f>
        <v>0</v>
      </c>
      <c r="T253" s="22" t="n">
        <f aca="false">IF(OR($F253="",E253=""),0,MAX(0,MIN(IF(I253="",$H$3,I253-1),$H$3)-MAX(E253,$F$3)+1))</f>
        <v>0</v>
      </c>
      <c r="U253" s="22" t="n">
        <f aca="false">IF(OR($F253="",N(K253)=0),0,ROUND(IF(G253="WDV",MIN(MAX(0,F253-S253-M253),(F253-S253)*N253*T253/$J$3),MIN(MAX(0,F253-M253-S253),(F253-M253)/K253*T253/$J$3)),0))</f>
        <v>0</v>
      </c>
      <c r="V253" s="22" t="n">
        <f aca="false">IF($F253="",0,IF(AND(I253&lt;&gt;"",I253&gt;=$F$3,I253&lt;=$H$3),S253+U253,0))</f>
        <v>0</v>
      </c>
      <c r="W253" s="22" t="n">
        <f aca="false">S253+U253-V253</f>
        <v>0</v>
      </c>
      <c r="X253" s="22" t="n">
        <f aca="false">R253-W253</f>
        <v>0</v>
      </c>
      <c r="Y253" s="22" t="n">
        <f aca="false">IF($F253="",0,IF(AND(I253&lt;&gt;"",I253&gt;=$F$3,I253&lt;=$H$3),N(J253)-(F253-S253-U253),0))</f>
        <v>0</v>
      </c>
      <c r="Z253" s="25" t="str">
        <f aca="false">IF($F253="","",IFERROR(INDEX('Useful Lives'!$D$5:$D$24,MATCH(C253,'Useful Lives'!$A$5:$A$24,0)),"⚠ Class not found"))</f>
        <v/>
      </c>
    </row>
    <row r="254" customFormat="false" ht="15" hidden="false" customHeight="true" outlineLevel="0" collapsed="false">
      <c r="A254" s="20"/>
      <c r="B254" s="20"/>
      <c r="C254" s="20"/>
      <c r="D254" s="20"/>
      <c r="E254" s="26"/>
      <c r="F254" s="27"/>
      <c r="G254" s="20"/>
      <c r="H254" s="27"/>
      <c r="I254" s="26"/>
      <c r="J254" s="27"/>
      <c r="K254" s="22" t="str">
        <f aca="false">IF($F254="","",IFERROR(INDEX('Useful Lives'!$B$5:$B$24,MATCH(C254,'Useful Lives'!$A$5:$A$24,0)),0))</f>
        <v/>
      </c>
      <c r="L254" s="24" t="str">
        <f aca="false">IF($F254="","",IFERROR(INDEX('Useful Lives'!$C$5:$C$24,MATCH(C254,'Useful Lives'!$A$5:$A$24,0)),0))</f>
        <v/>
      </c>
      <c r="M254" s="22" t="str">
        <f aca="false">IF($F254="","",F254*L254)</f>
        <v/>
      </c>
      <c r="N254" s="24" t="str">
        <f aca="false">IF($F254="","",IF(K254=0,0,IF(G254="WDV",1-MAX(L254,0.0001)^(1/K254),(1-L254)/K254)))</f>
        <v/>
      </c>
      <c r="O254" s="22" t="n">
        <f aca="false">IF($F254="",0,IF(AND(E254&lt;$F$3,OR(I254="",I254&gt;=$F$3)),F254,0))</f>
        <v>0</v>
      </c>
      <c r="P254" s="22" t="n">
        <f aca="false">IF($F254="",0,IF(AND(E254&gt;=$F$3,E254&lt;=$H$3),F254,0))</f>
        <v>0</v>
      </c>
      <c r="Q254" s="22" t="n">
        <f aca="false">IF($F254="",0,IF(AND(I254&lt;&gt;"",I254&gt;=$F$3,I254&lt;=$H$3),F254,0))</f>
        <v>0</v>
      </c>
      <c r="R254" s="22" t="n">
        <f aca="false">O254+P254-Q254</f>
        <v>0</v>
      </c>
      <c r="S254" s="22" t="n">
        <f aca="false">IF(O254&gt;0,N(H254),0)</f>
        <v>0</v>
      </c>
      <c r="T254" s="22" t="n">
        <f aca="false">IF(OR($F254="",E254=""),0,MAX(0,MIN(IF(I254="",$H$3,I254-1),$H$3)-MAX(E254,$F$3)+1))</f>
        <v>0</v>
      </c>
      <c r="U254" s="22" t="n">
        <f aca="false">IF(OR($F254="",N(K254)=0),0,ROUND(IF(G254="WDV",MIN(MAX(0,F254-S254-M254),(F254-S254)*N254*T254/$J$3),MIN(MAX(0,F254-M254-S254),(F254-M254)/K254*T254/$J$3)),0))</f>
        <v>0</v>
      </c>
      <c r="V254" s="22" t="n">
        <f aca="false">IF($F254="",0,IF(AND(I254&lt;&gt;"",I254&gt;=$F$3,I254&lt;=$H$3),S254+U254,0))</f>
        <v>0</v>
      </c>
      <c r="W254" s="22" t="n">
        <f aca="false">S254+U254-V254</f>
        <v>0</v>
      </c>
      <c r="X254" s="22" t="n">
        <f aca="false">R254-W254</f>
        <v>0</v>
      </c>
      <c r="Y254" s="22" t="n">
        <f aca="false">IF($F254="",0,IF(AND(I254&lt;&gt;"",I254&gt;=$F$3,I254&lt;=$H$3),N(J254)-(F254-S254-U254),0))</f>
        <v>0</v>
      </c>
      <c r="Z254" s="25" t="str">
        <f aca="false">IF($F254="","",IFERROR(INDEX('Useful Lives'!$D$5:$D$24,MATCH(C254,'Useful Lives'!$A$5:$A$24,0)),"⚠ Class not found"))</f>
        <v/>
      </c>
    </row>
    <row r="255" customFormat="false" ht="15" hidden="false" customHeight="true" outlineLevel="0" collapsed="false">
      <c r="A255" s="20"/>
      <c r="B255" s="20"/>
      <c r="C255" s="20"/>
      <c r="D255" s="20"/>
      <c r="E255" s="26"/>
      <c r="F255" s="27"/>
      <c r="G255" s="20"/>
      <c r="H255" s="27"/>
      <c r="I255" s="26"/>
      <c r="J255" s="27"/>
      <c r="K255" s="22" t="str">
        <f aca="false">IF($F255="","",IFERROR(INDEX('Useful Lives'!$B$5:$B$24,MATCH(C255,'Useful Lives'!$A$5:$A$24,0)),0))</f>
        <v/>
      </c>
      <c r="L255" s="24" t="str">
        <f aca="false">IF($F255="","",IFERROR(INDEX('Useful Lives'!$C$5:$C$24,MATCH(C255,'Useful Lives'!$A$5:$A$24,0)),0))</f>
        <v/>
      </c>
      <c r="M255" s="22" t="str">
        <f aca="false">IF($F255="","",F255*L255)</f>
        <v/>
      </c>
      <c r="N255" s="24" t="str">
        <f aca="false">IF($F255="","",IF(K255=0,0,IF(G255="WDV",1-MAX(L255,0.0001)^(1/K255),(1-L255)/K255)))</f>
        <v/>
      </c>
      <c r="O255" s="22" t="n">
        <f aca="false">IF($F255="",0,IF(AND(E255&lt;$F$3,OR(I255="",I255&gt;=$F$3)),F255,0))</f>
        <v>0</v>
      </c>
      <c r="P255" s="22" t="n">
        <f aca="false">IF($F255="",0,IF(AND(E255&gt;=$F$3,E255&lt;=$H$3),F255,0))</f>
        <v>0</v>
      </c>
      <c r="Q255" s="22" t="n">
        <f aca="false">IF($F255="",0,IF(AND(I255&lt;&gt;"",I255&gt;=$F$3,I255&lt;=$H$3),F255,0))</f>
        <v>0</v>
      </c>
      <c r="R255" s="22" t="n">
        <f aca="false">O255+P255-Q255</f>
        <v>0</v>
      </c>
      <c r="S255" s="22" t="n">
        <f aca="false">IF(O255&gt;0,N(H255),0)</f>
        <v>0</v>
      </c>
      <c r="T255" s="22" t="n">
        <f aca="false">IF(OR($F255="",E255=""),0,MAX(0,MIN(IF(I255="",$H$3,I255-1),$H$3)-MAX(E255,$F$3)+1))</f>
        <v>0</v>
      </c>
      <c r="U255" s="22" t="n">
        <f aca="false">IF(OR($F255="",N(K255)=0),0,ROUND(IF(G255="WDV",MIN(MAX(0,F255-S255-M255),(F255-S255)*N255*T255/$J$3),MIN(MAX(0,F255-M255-S255),(F255-M255)/K255*T255/$J$3)),0))</f>
        <v>0</v>
      </c>
      <c r="V255" s="22" t="n">
        <f aca="false">IF($F255="",0,IF(AND(I255&lt;&gt;"",I255&gt;=$F$3,I255&lt;=$H$3),S255+U255,0))</f>
        <v>0</v>
      </c>
      <c r="W255" s="22" t="n">
        <f aca="false">S255+U255-V255</f>
        <v>0</v>
      </c>
      <c r="X255" s="22" t="n">
        <f aca="false">R255-W255</f>
        <v>0</v>
      </c>
      <c r="Y255" s="22" t="n">
        <f aca="false">IF($F255="",0,IF(AND(I255&lt;&gt;"",I255&gt;=$F$3,I255&lt;=$H$3),N(J255)-(F255-S255-U255),0))</f>
        <v>0</v>
      </c>
      <c r="Z255" s="25" t="str">
        <f aca="false">IF($F255="","",IFERROR(INDEX('Useful Lives'!$D$5:$D$24,MATCH(C255,'Useful Lives'!$A$5:$A$24,0)),"⚠ Class not found"))</f>
        <v/>
      </c>
    </row>
    <row r="256" customFormat="false" ht="15" hidden="false" customHeight="true" outlineLevel="0" collapsed="false">
      <c r="A256" s="20"/>
      <c r="B256" s="20"/>
      <c r="C256" s="20"/>
      <c r="D256" s="20"/>
      <c r="E256" s="26"/>
      <c r="F256" s="27"/>
      <c r="G256" s="20"/>
      <c r="H256" s="27"/>
      <c r="I256" s="26"/>
      <c r="J256" s="27"/>
      <c r="K256" s="22" t="str">
        <f aca="false">IF($F256="","",IFERROR(INDEX('Useful Lives'!$B$5:$B$24,MATCH(C256,'Useful Lives'!$A$5:$A$24,0)),0))</f>
        <v/>
      </c>
      <c r="L256" s="24" t="str">
        <f aca="false">IF($F256="","",IFERROR(INDEX('Useful Lives'!$C$5:$C$24,MATCH(C256,'Useful Lives'!$A$5:$A$24,0)),0))</f>
        <v/>
      </c>
      <c r="M256" s="22" t="str">
        <f aca="false">IF($F256="","",F256*L256)</f>
        <v/>
      </c>
      <c r="N256" s="24" t="str">
        <f aca="false">IF($F256="","",IF(K256=0,0,IF(G256="WDV",1-MAX(L256,0.0001)^(1/K256),(1-L256)/K256)))</f>
        <v/>
      </c>
      <c r="O256" s="22" t="n">
        <f aca="false">IF($F256="",0,IF(AND(E256&lt;$F$3,OR(I256="",I256&gt;=$F$3)),F256,0))</f>
        <v>0</v>
      </c>
      <c r="P256" s="22" t="n">
        <f aca="false">IF($F256="",0,IF(AND(E256&gt;=$F$3,E256&lt;=$H$3),F256,0))</f>
        <v>0</v>
      </c>
      <c r="Q256" s="22" t="n">
        <f aca="false">IF($F256="",0,IF(AND(I256&lt;&gt;"",I256&gt;=$F$3,I256&lt;=$H$3),F256,0))</f>
        <v>0</v>
      </c>
      <c r="R256" s="22" t="n">
        <f aca="false">O256+P256-Q256</f>
        <v>0</v>
      </c>
      <c r="S256" s="22" t="n">
        <f aca="false">IF(O256&gt;0,N(H256),0)</f>
        <v>0</v>
      </c>
      <c r="T256" s="22" t="n">
        <f aca="false">IF(OR($F256="",E256=""),0,MAX(0,MIN(IF(I256="",$H$3,I256-1),$H$3)-MAX(E256,$F$3)+1))</f>
        <v>0</v>
      </c>
      <c r="U256" s="22" t="n">
        <f aca="false">IF(OR($F256="",N(K256)=0),0,ROUND(IF(G256="WDV",MIN(MAX(0,F256-S256-M256),(F256-S256)*N256*T256/$J$3),MIN(MAX(0,F256-M256-S256),(F256-M256)/K256*T256/$J$3)),0))</f>
        <v>0</v>
      </c>
      <c r="V256" s="22" t="n">
        <f aca="false">IF($F256="",0,IF(AND(I256&lt;&gt;"",I256&gt;=$F$3,I256&lt;=$H$3),S256+U256,0))</f>
        <v>0</v>
      </c>
      <c r="W256" s="22" t="n">
        <f aca="false">S256+U256-V256</f>
        <v>0</v>
      </c>
      <c r="X256" s="22" t="n">
        <f aca="false">R256-W256</f>
        <v>0</v>
      </c>
      <c r="Y256" s="22" t="n">
        <f aca="false">IF($F256="",0,IF(AND(I256&lt;&gt;"",I256&gt;=$F$3,I256&lt;=$H$3),N(J256)-(F256-S256-U256),0))</f>
        <v>0</v>
      </c>
      <c r="Z256" s="25" t="str">
        <f aca="false">IF($F256="","",IFERROR(INDEX('Useful Lives'!$D$5:$D$24,MATCH(C256,'Useful Lives'!$A$5:$A$24,0)),"⚠ Class not found"))</f>
        <v/>
      </c>
    </row>
    <row r="257" customFormat="false" ht="15" hidden="false" customHeight="true" outlineLevel="0" collapsed="false">
      <c r="A257" s="20"/>
      <c r="B257" s="20"/>
      <c r="C257" s="20"/>
      <c r="D257" s="20"/>
      <c r="E257" s="26"/>
      <c r="F257" s="27"/>
      <c r="G257" s="20"/>
      <c r="H257" s="27"/>
      <c r="I257" s="26"/>
      <c r="J257" s="27"/>
      <c r="K257" s="22" t="str">
        <f aca="false">IF($F257="","",IFERROR(INDEX('Useful Lives'!$B$5:$B$24,MATCH(C257,'Useful Lives'!$A$5:$A$24,0)),0))</f>
        <v/>
      </c>
      <c r="L257" s="24" t="str">
        <f aca="false">IF($F257="","",IFERROR(INDEX('Useful Lives'!$C$5:$C$24,MATCH(C257,'Useful Lives'!$A$5:$A$24,0)),0))</f>
        <v/>
      </c>
      <c r="M257" s="22" t="str">
        <f aca="false">IF($F257="","",F257*L257)</f>
        <v/>
      </c>
      <c r="N257" s="24" t="str">
        <f aca="false">IF($F257="","",IF(K257=0,0,IF(G257="WDV",1-MAX(L257,0.0001)^(1/K257),(1-L257)/K257)))</f>
        <v/>
      </c>
      <c r="O257" s="22" t="n">
        <f aca="false">IF($F257="",0,IF(AND(E257&lt;$F$3,OR(I257="",I257&gt;=$F$3)),F257,0))</f>
        <v>0</v>
      </c>
      <c r="P257" s="22" t="n">
        <f aca="false">IF($F257="",0,IF(AND(E257&gt;=$F$3,E257&lt;=$H$3),F257,0))</f>
        <v>0</v>
      </c>
      <c r="Q257" s="22" t="n">
        <f aca="false">IF($F257="",0,IF(AND(I257&lt;&gt;"",I257&gt;=$F$3,I257&lt;=$H$3),F257,0))</f>
        <v>0</v>
      </c>
      <c r="R257" s="22" t="n">
        <f aca="false">O257+P257-Q257</f>
        <v>0</v>
      </c>
      <c r="S257" s="22" t="n">
        <f aca="false">IF(O257&gt;0,N(H257),0)</f>
        <v>0</v>
      </c>
      <c r="T257" s="22" t="n">
        <f aca="false">IF(OR($F257="",E257=""),0,MAX(0,MIN(IF(I257="",$H$3,I257-1),$H$3)-MAX(E257,$F$3)+1))</f>
        <v>0</v>
      </c>
      <c r="U257" s="22" t="n">
        <f aca="false">IF(OR($F257="",N(K257)=0),0,ROUND(IF(G257="WDV",MIN(MAX(0,F257-S257-M257),(F257-S257)*N257*T257/$J$3),MIN(MAX(0,F257-M257-S257),(F257-M257)/K257*T257/$J$3)),0))</f>
        <v>0</v>
      </c>
      <c r="V257" s="22" t="n">
        <f aca="false">IF($F257="",0,IF(AND(I257&lt;&gt;"",I257&gt;=$F$3,I257&lt;=$H$3),S257+U257,0))</f>
        <v>0</v>
      </c>
      <c r="W257" s="22" t="n">
        <f aca="false">S257+U257-V257</f>
        <v>0</v>
      </c>
      <c r="X257" s="22" t="n">
        <f aca="false">R257-W257</f>
        <v>0</v>
      </c>
      <c r="Y257" s="22" t="n">
        <f aca="false">IF($F257="",0,IF(AND(I257&lt;&gt;"",I257&gt;=$F$3,I257&lt;=$H$3),N(J257)-(F257-S257-U257),0))</f>
        <v>0</v>
      </c>
      <c r="Z257" s="25" t="str">
        <f aca="false">IF($F257="","",IFERROR(INDEX('Useful Lives'!$D$5:$D$24,MATCH(C257,'Useful Lives'!$A$5:$A$24,0)),"⚠ Class not found"))</f>
        <v/>
      </c>
    </row>
    <row r="258" customFormat="false" ht="15" hidden="false" customHeight="true" outlineLevel="0" collapsed="false">
      <c r="A258" s="20"/>
      <c r="B258" s="20"/>
      <c r="C258" s="20"/>
      <c r="D258" s="20"/>
      <c r="E258" s="26"/>
      <c r="F258" s="27"/>
      <c r="G258" s="20"/>
      <c r="H258" s="27"/>
      <c r="I258" s="26"/>
      <c r="J258" s="27"/>
      <c r="K258" s="22" t="str">
        <f aca="false">IF($F258="","",IFERROR(INDEX('Useful Lives'!$B$5:$B$24,MATCH(C258,'Useful Lives'!$A$5:$A$24,0)),0))</f>
        <v/>
      </c>
      <c r="L258" s="24" t="str">
        <f aca="false">IF($F258="","",IFERROR(INDEX('Useful Lives'!$C$5:$C$24,MATCH(C258,'Useful Lives'!$A$5:$A$24,0)),0))</f>
        <v/>
      </c>
      <c r="M258" s="22" t="str">
        <f aca="false">IF($F258="","",F258*L258)</f>
        <v/>
      </c>
      <c r="N258" s="24" t="str">
        <f aca="false">IF($F258="","",IF(K258=0,0,IF(G258="WDV",1-MAX(L258,0.0001)^(1/K258),(1-L258)/K258)))</f>
        <v/>
      </c>
      <c r="O258" s="22" t="n">
        <f aca="false">IF($F258="",0,IF(AND(E258&lt;$F$3,OR(I258="",I258&gt;=$F$3)),F258,0))</f>
        <v>0</v>
      </c>
      <c r="P258" s="22" t="n">
        <f aca="false">IF($F258="",0,IF(AND(E258&gt;=$F$3,E258&lt;=$H$3),F258,0))</f>
        <v>0</v>
      </c>
      <c r="Q258" s="22" t="n">
        <f aca="false">IF($F258="",0,IF(AND(I258&lt;&gt;"",I258&gt;=$F$3,I258&lt;=$H$3),F258,0))</f>
        <v>0</v>
      </c>
      <c r="R258" s="22" t="n">
        <f aca="false">O258+P258-Q258</f>
        <v>0</v>
      </c>
      <c r="S258" s="22" t="n">
        <f aca="false">IF(O258&gt;0,N(H258),0)</f>
        <v>0</v>
      </c>
      <c r="T258" s="22" t="n">
        <f aca="false">IF(OR($F258="",E258=""),0,MAX(0,MIN(IF(I258="",$H$3,I258-1),$H$3)-MAX(E258,$F$3)+1))</f>
        <v>0</v>
      </c>
      <c r="U258" s="22" t="n">
        <f aca="false">IF(OR($F258="",N(K258)=0),0,ROUND(IF(G258="WDV",MIN(MAX(0,F258-S258-M258),(F258-S258)*N258*T258/$J$3),MIN(MAX(0,F258-M258-S258),(F258-M258)/K258*T258/$J$3)),0))</f>
        <v>0</v>
      </c>
      <c r="V258" s="22" t="n">
        <f aca="false">IF($F258="",0,IF(AND(I258&lt;&gt;"",I258&gt;=$F$3,I258&lt;=$H$3),S258+U258,0))</f>
        <v>0</v>
      </c>
      <c r="W258" s="22" t="n">
        <f aca="false">S258+U258-V258</f>
        <v>0</v>
      </c>
      <c r="X258" s="22" t="n">
        <f aca="false">R258-W258</f>
        <v>0</v>
      </c>
      <c r="Y258" s="22" t="n">
        <f aca="false">IF($F258="",0,IF(AND(I258&lt;&gt;"",I258&gt;=$F$3,I258&lt;=$H$3),N(J258)-(F258-S258-U258),0))</f>
        <v>0</v>
      </c>
      <c r="Z258" s="25" t="str">
        <f aca="false">IF($F258="","",IFERROR(INDEX('Useful Lives'!$D$5:$D$24,MATCH(C258,'Useful Lives'!$A$5:$A$24,0)),"⚠ Class not found"))</f>
        <v/>
      </c>
    </row>
    <row r="259" customFormat="false" ht="15" hidden="false" customHeight="true" outlineLevel="0" collapsed="false">
      <c r="A259" s="20"/>
      <c r="B259" s="20"/>
      <c r="C259" s="20"/>
      <c r="D259" s="20"/>
      <c r="E259" s="26"/>
      <c r="F259" s="27"/>
      <c r="G259" s="20"/>
      <c r="H259" s="27"/>
      <c r="I259" s="26"/>
      <c r="J259" s="27"/>
      <c r="K259" s="22" t="str">
        <f aca="false">IF($F259="","",IFERROR(INDEX('Useful Lives'!$B$5:$B$24,MATCH(C259,'Useful Lives'!$A$5:$A$24,0)),0))</f>
        <v/>
      </c>
      <c r="L259" s="24" t="str">
        <f aca="false">IF($F259="","",IFERROR(INDEX('Useful Lives'!$C$5:$C$24,MATCH(C259,'Useful Lives'!$A$5:$A$24,0)),0))</f>
        <v/>
      </c>
      <c r="M259" s="22" t="str">
        <f aca="false">IF($F259="","",F259*L259)</f>
        <v/>
      </c>
      <c r="N259" s="24" t="str">
        <f aca="false">IF($F259="","",IF(K259=0,0,IF(G259="WDV",1-MAX(L259,0.0001)^(1/K259),(1-L259)/K259)))</f>
        <v/>
      </c>
      <c r="O259" s="22" t="n">
        <f aca="false">IF($F259="",0,IF(AND(E259&lt;$F$3,OR(I259="",I259&gt;=$F$3)),F259,0))</f>
        <v>0</v>
      </c>
      <c r="P259" s="22" t="n">
        <f aca="false">IF($F259="",0,IF(AND(E259&gt;=$F$3,E259&lt;=$H$3),F259,0))</f>
        <v>0</v>
      </c>
      <c r="Q259" s="22" t="n">
        <f aca="false">IF($F259="",0,IF(AND(I259&lt;&gt;"",I259&gt;=$F$3,I259&lt;=$H$3),F259,0))</f>
        <v>0</v>
      </c>
      <c r="R259" s="22" t="n">
        <f aca="false">O259+P259-Q259</f>
        <v>0</v>
      </c>
      <c r="S259" s="22" t="n">
        <f aca="false">IF(O259&gt;0,N(H259),0)</f>
        <v>0</v>
      </c>
      <c r="T259" s="22" t="n">
        <f aca="false">IF(OR($F259="",E259=""),0,MAX(0,MIN(IF(I259="",$H$3,I259-1),$H$3)-MAX(E259,$F$3)+1))</f>
        <v>0</v>
      </c>
      <c r="U259" s="22" t="n">
        <f aca="false">IF(OR($F259="",N(K259)=0),0,ROUND(IF(G259="WDV",MIN(MAX(0,F259-S259-M259),(F259-S259)*N259*T259/$J$3),MIN(MAX(0,F259-M259-S259),(F259-M259)/K259*T259/$J$3)),0))</f>
        <v>0</v>
      </c>
      <c r="V259" s="22" t="n">
        <f aca="false">IF($F259="",0,IF(AND(I259&lt;&gt;"",I259&gt;=$F$3,I259&lt;=$H$3),S259+U259,0))</f>
        <v>0</v>
      </c>
      <c r="W259" s="22" t="n">
        <f aca="false">S259+U259-V259</f>
        <v>0</v>
      </c>
      <c r="X259" s="22" t="n">
        <f aca="false">R259-W259</f>
        <v>0</v>
      </c>
      <c r="Y259" s="22" t="n">
        <f aca="false">IF($F259="",0,IF(AND(I259&lt;&gt;"",I259&gt;=$F$3,I259&lt;=$H$3),N(J259)-(F259-S259-U259),0))</f>
        <v>0</v>
      </c>
      <c r="Z259" s="25" t="str">
        <f aca="false">IF($F259="","",IFERROR(INDEX('Useful Lives'!$D$5:$D$24,MATCH(C259,'Useful Lives'!$A$5:$A$24,0)),"⚠ Class not found"))</f>
        <v/>
      </c>
    </row>
    <row r="260" customFormat="false" ht="15" hidden="false" customHeight="true" outlineLevel="0" collapsed="false">
      <c r="A260" s="20"/>
      <c r="B260" s="20"/>
      <c r="C260" s="20"/>
      <c r="D260" s="20"/>
      <c r="E260" s="26"/>
      <c r="F260" s="27"/>
      <c r="G260" s="20"/>
      <c r="H260" s="27"/>
      <c r="I260" s="26"/>
      <c r="J260" s="27"/>
      <c r="K260" s="22" t="str">
        <f aca="false">IF($F260="","",IFERROR(INDEX('Useful Lives'!$B$5:$B$24,MATCH(C260,'Useful Lives'!$A$5:$A$24,0)),0))</f>
        <v/>
      </c>
      <c r="L260" s="24" t="str">
        <f aca="false">IF($F260="","",IFERROR(INDEX('Useful Lives'!$C$5:$C$24,MATCH(C260,'Useful Lives'!$A$5:$A$24,0)),0))</f>
        <v/>
      </c>
      <c r="M260" s="22" t="str">
        <f aca="false">IF($F260="","",F260*L260)</f>
        <v/>
      </c>
      <c r="N260" s="24" t="str">
        <f aca="false">IF($F260="","",IF(K260=0,0,IF(G260="WDV",1-MAX(L260,0.0001)^(1/K260),(1-L260)/K260)))</f>
        <v/>
      </c>
      <c r="O260" s="22" t="n">
        <f aca="false">IF($F260="",0,IF(AND(E260&lt;$F$3,OR(I260="",I260&gt;=$F$3)),F260,0))</f>
        <v>0</v>
      </c>
      <c r="P260" s="22" t="n">
        <f aca="false">IF($F260="",0,IF(AND(E260&gt;=$F$3,E260&lt;=$H$3),F260,0))</f>
        <v>0</v>
      </c>
      <c r="Q260" s="22" t="n">
        <f aca="false">IF($F260="",0,IF(AND(I260&lt;&gt;"",I260&gt;=$F$3,I260&lt;=$H$3),F260,0))</f>
        <v>0</v>
      </c>
      <c r="R260" s="22" t="n">
        <f aca="false">O260+P260-Q260</f>
        <v>0</v>
      </c>
      <c r="S260" s="22" t="n">
        <f aca="false">IF(O260&gt;0,N(H260),0)</f>
        <v>0</v>
      </c>
      <c r="T260" s="22" t="n">
        <f aca="false">IF(OR($F260="",E260=""),0,MAX(0,MIN(IF(I260="",$H$3,I260-1),$H$3)-MAX(E260,$F$3)+1))</f>
        <v>0</v>
      </c>
      <c r="U260" s="22" t="n">
        <f aca="false">IF(OR($F260="",N(K260)=0),0,ROUND(IF(G260="WDV",MIN(MAX(0,F260-S260-M260),(F260-S260)*N260*T260/$J$3),MIN(MAX(0,F260-M260-S260),(F260-M260)/K260*T260/$J$3)),0))</f>
        <v>0</v>
      </c>
      <c r="V260" s="22" t="n">
        <f aca="false">IF($F260="",0,IF(AND(I260&lt;&gt;"",I260&gt;=$F$3,I260&lt;=$H$3),S260+U260,0))</f>
        <v>0</v>
      </c>
      <c r="W260" s="22" t="n">
        <f aca="false">S260+U260-V260</f>
        <v>0</v>
      </c>
      <c r="X260" s="22" t="n">
        <f aca="false">R260-W260</f>
        <v>0</v>
      </c>
      <c r="Y260" s="22" t="n">
        <f aca="false">IF($F260="",0,IF(AND(I260&lt;&gt;"",I260&gt;=$F$3,I260&lt;=$H$3),N(J260)-(F260-S260-U260),0))</f>
        <v>0</v>
      </c>
      <c r="Z260" s="25" t="str">
        <f aca="false">IF($F260="","",IFERROR(INDEX('Useful Lives'!$D$5:$D$24,MATCH(C260,'Useful Lives'!$A$5:$A$24,0)),"⚠ Class not found"))</f>
        <v/>
      </c>
    </row>
    <row r="261" customFormat="false" ht="15" hidden="false" customHeight="true" outlineLevel="0" collapsed="false">
      <c r="A261" s="20"/>
      <c r="B261" s="20"/>
      <c r="C261" s="20"/>
      <c r="D261" s="20"/>
      <c r="E261" s="26"/>
      <c r="F261" s="27"/>
      <c r="G261" s="20"/>
      <c r="H261" s="27"/>
      <c r="I261" s="26"/>
      <c r="J261" s="27"/>
      <c r="K261" s="22" t="str">
        <f aca="false">IF($F261="","",IFERROR(INDEX('Useful Lives'!$B$5:$B$24,MATCH(C261,'Useful Lives'!$A$5:$A$24,0)),0))</f>
        <v/>
      </c>
      <c r="L261" s="24" t="str">
        <f aca="false">IF($F261="","",IFERROR(INDEX('Useful Lives'!$C$5:$C$24,MATCH(C261,'Useful Lives'!$A$5:$A$24,0)),0))</f>
        <v/>
      </c>
      <c r="M261" s="22" t="str">
        <f aca="false">IF($F261="","",F261*L261)</f>
        <v/>
      </c>
      <c r="N261" s="24" t="str">
        <f aca="false">IF($F261="","",IF(K261=0,0,IF(G261="WDV",1-MAX(L261,0.0001)^(1/K261),(1-L261)/K261)))</f>
        <v/>
      </c>
      <c r="O261" s="22" t="n">
        <f aca="false">IF($F261="",0,IF(AND(E261&lt;$F$3,OR(I261="",I261&gt;=$F$3)),F261,0))</f>
        <v>0</v>
      </c>
      <c r="P261" s="22" t="n">
        <f aca="false">IF($F261="",0,IF(AND(E261&gt;=$F$3,E261&lt;=$H$3),F261,0))</f>
        <v>0</v>
      </c>
      <c r="Q261" s="22" t="n">
        <f aca="false">IF($F261="",0,IF(AND(I261&lt;&gt;"",I261&gt;=$F$3,I261&lt;=$H$3),F261,0))</f>
        <v>0</v>
      </c>
      <c r="R261" s="22" t="n">
        <f aca="false">O261+P261-Q261</f>
        <v>0</v>
      </c>
      <c r="S261" s="22" t="n">
        <f aca="false">IF(O261&gt;0,N(H261),0)</f>
        <v>0</v>
      </c>
      <c r="T261" s="22" t="n">
        <f aca="false">IF(OR($F261="",E261=""),0,MAX(0,MIN(IF(I261="",$H$3,I261-1),$H$3)-MAX(E261,$F$3)+1))</f>
        <v>0</v>
      </c>
      <c r="U261" s="22" t="n">
        <f aca="false">IF(OR($F261="",N(K261)=0),0,ROUND(IF(G261="WDV",MIN(MAX(0,F261-S261-M261),(F261-S261)*N261*T261/$J$3),MIN(MAX(0,F261-M261-S261),(F261-M261)/K261*T261/$J$3)),0))</f>
        <v>0</v>
      </c>
      <c r="V261" s="22" t="n">
        <f aca="false">IF($F261="",0,IF(AND(I261&lt;&gt;"",I261&gt;=$F$3,I261&lt;=$H$3),S261+U261,0))</f>
        <v>0</v>
      </c>
      <c r="W261" s="22" t="n">
        <f aca="false">S261+U261-V261</f>
        <v>0</v>
      </c>
      <c r="X261" s="22" t="n">
        <f aca="false">R261-W261</f>
        <v>0</v>
      </c>
      <c r="Y261" s="22" t="n">
        <f aca="false">IF($F261="",0,IF(AND(I261&lt;&gt;"",I261&gt;=$F$3,I261&lt;=$H$3),N(J261)-(F261-S261-U261),0))</f>
        <v>0</v>
      </c>
      <c r="Z261" s="25" t="str">
        <f aca="false">IF($F261="","",IFERROR(INDEX('Useful Lives'!$D$5:$D$24,MATCH(C261,'Useful Lives'!$A$5:$A$24,0)),"⚠ Class not found"))</f>
        <v/>
      </c>
    </row>
    <row r="262" customFormat="false" ht="15" hidden="false" customHeight="true" outlineLevel="0" collapsed="false">
      <c r="A262" s="20"/>
      <c r="B262" s="20"/>
      <c r="C262" s="20"/>
      <c r="D262" s="20"/>
      <c r="E262" s="26"/>
      <c r="F262" s="27"/>
      <c r="G262" s="20"/>
      <c r="H262" s="27"/>
      <c r="I262" s="26"/>
      <c r="J262" s="27"/>
      <c r="K262" s="22" t="str">
        <f aca="false">IF($F262="","",IFERROR(INDEX('Useful Lives'!$B$5:$B$24,MATCH(C262,'Useful Lives'!$A$5:$A$24,0)),0))</f>
        <v/>
      </c>
      <c r="L262" s="24" t="str">
        <f aca="false">IF($F262="","",IFERROR(INDEX('Useful Lives'!$C$5:$C$24,MATCH(C262,'Useful Lives'!$A$5:$A$24,0)),0))</f>
        <v/>
      </c>
      <c r="M262" s="22" t="str">
        <f aca="false">IF($F262="","",F262*L262)</f>
        <v/>
      </c>
      <c r="N262" s="24" t="str">
        <f aca="false">IF($F262="","",IF(K262=0,0,IF(G262="WDV",1-MAX(L262,0.0001)^(1/K262),(1-L262)/K262)))</f>
        <v/>
      </c>
      <c r="O262" s="22" t="n">
        <f aca="false">IF($F262="",0,IF(AND(E262&lt;$F$3,OR(I262="",I262&gt;=$F$3)),F262,0))</f>
        <v>0</v>
      </c>
      <c r="P262" s="22" t="n">
        <f aca="false">IF($F262="",0,IF(AND(E262&gt;=$F$3,E262&lt;=$H$3),F262,0))</f>
        <v>0</v>
      </c>
      <c r="Q262" s="22" t="n">
        <f aca="false">IF($F262="",0,IF(AND(I262&lt;&gt;"",I262&gt;=$F$3,I262&lt;=$H$3),F262,0))</f>
        <v>0</v>
      </c>
      <c r="R262" s="22" t="n">
        <f aca="false">O262+P262-Q262</f>
        <v>0</v>
      </c>
      <c r="S262" s="22" t="n">
        <f aca="false">IF(O262&gt;0,N(H262),0)</f>
        <v>0</v>
      </c>
      <c r="T262" s="22" t="n">
        <f aca="false">IF(OR($F262="",E262=""),0,MAX(0,MIN(IF(I262="",$H$3,I262-1),$H$3)-MAX(E262,$F$3)+1))</f>
        <v>0</v>
      </c>
      <c r="U262" s="22" t="n">
        <f aca="false">IF(OR($F262="",N(K262)=0),0,ROUND(IF(G262="WDV",MIN(MAX(0,F262-S262-M262),(F262-S262)*N262*T262/$J$3),MIN(MAX(0,F262-M262-S262),(F262-M262)/K262*T262/$J$3)),0))</f>
        <v>0</v>
      </c>
      <c r="V262" s="22" t="n">
        <f aca="false">IF($F262="",0,IF(AND(I262&lt;&gt;"",I262&gt;=$F$3,I262&lt;=$H$3),S262+U262,0))</f>
        <v>0</v>
      </c>
      <c r="W262" s="22" t="n">
        <f aca="false">S262+U262-V262</f>
        <v>0</v>
      </c>
      <c r="X262" s="22" t="n">
        <f aca="false">R262-W262</f>
        <v>0</v>
      </c>
      <c r="Y262" s="22" t="n">
        <f aca="false">IF($F262="",0,IF(AND(I262&lt;&gt;"",I262&gt;=$F$3,I262&lt;=$H$3),N(J262)-(F262-S262-U262),0))</f>
        <v>0</v>
      </c>
      <c r="Z262" s="25" t="str">
        <f aca="false">IF($F262="","",IFERROR(INDEX('Useful Lives'!$D$5:$D$24,MATCH(C262,'Useful Lives'!$A$5:$A$24,0)),"⚠ Class not found"))</f>
        <v/>
      </c>
    </row>
    <row r="263" customFormat="false" ht="15" hidden="false" customHeight="true" outlineLevel="0" collapsed="false">
      <c r="A263" s="20"/>
      <c r="B263" s="20"/>
      <c r="C263" s="20"/>
      <c r="D263" s="20"/>
      <c r="E263" s="26"/>
      <c r="F263" s="27"/>
      <c r="G263" s="20"/>
      <c r="H263" s="27"/>
      <c r="I263" s="26"/>
      <c r="J263" s="27"/>
      <c r="K263" s="22" t="str">
        <f aca="false">IF($F263="","",IFERROR(INDEX('Useful Lives'!$B$5:$B$24,MATCH(C263,'Useful Lives'!$A$5:$A$24,0)),0))</f>
        <v/>
      </c>
      <c r="L263" s="24" t="str">
        <f aca="false">IF($F263="","",IFERROR(INDEX('Useful Lives'!$C$5:$C$24,MATCH(C263,'Useful Lives'!$A$5:$A$24,0)),0))</f>
        <v/>
      </c>
      <c r="M263" s="22" t="str">
        <f aca="false">IF($F263="","",F263*L263)</f>
        <v/>
      </c>
      <c r="N263" s="24" t="str">
        <f aca="false">IF($F263="","",IF(K263=0,0,IF(G263="WDV",1-MAX(L263,0.0001)^(1/K263),(1-L263)/K263)))</f>
        <v/>
      </c>
      <c r="O263" s="22" t="n">
        <f aca="false">IF($F263="",0,IF(AND(E263&lt;$F$3,OR(I263="",I263&gt;=$F$3)),F263,0))</f>
        <v>0</v>
      </c>
      <c r="P263" s="22" t="n">
        <f aca="false">IF($F263="",0,IF(AND(E263&gt;=$F$3,E263&lt;=$H$3),F263,0))</f>
        <v>0</v>
      </c>
      <c r="Q263" s="22" t="n">
        <f aca="false">IF($F263="",0,IF(AND(I263&lt;&gt;"",I263&gt;=$F$3,I263&lt;=$H$3),F263,0))</f>
        <v>0</v>
      </c>
      <c r="R263" s="22" t="n">
        <f aca="false">O263+P263-Q263</f>
        <v>0</v>
      </c>
      <c r="S263" s="22" t="n">
        <f aca="false">IF(O263&gt;0,N(H263),0)</f>
        <v>0</v>
      </c>
      <c r="T263" s="22" t="n">
        <f aca="false">IF(OR($F263="",E263=""),0,MAX(0,MIN(IF(I263="",$H$3,I263-1),$H$3)-MAX(E263,$F$3)+1))</f>
        <v>0</v>
      </c>
      <c r="U263" s="22" t="n">
        <f aca="false">IF(OR($F263="",N(K263)=0),0,ROUND(IF(G263="WDV",MIN(MAX(0,F263-S263-M263),(F263-S263)*N263*T263/$J$3),MIN(MAX(0,F263-M263-S263),(F263-M263)/K263*T263/$J$3)),0))</f>
        <v>0</v>
      </c>
      <c r="V263" s="22" t="n">
        <f aca="false">IF($F263="",0,IF(AND(I263&lt;&gt;"",I263&gt;=$F$3,I263&lt;=$H$3),S263+U263,0))</f>
        <v>0</v>
      </c>
      <c r="W263" s="22" t="n">
        <f aca="false">S263+U263-V263</f>
        <v>0</v>
      </c>
      <c r="X263" s="22" t="n">
        <f aca="false">R263-W263</f>
        <v>0</v>
      </c>
      <c r="Y263" s="22" t="n">
        <f aca="false">IF($F263="",0,IF(AND(I263&lt;&gt;"",I263&gt;=$F$3,I263&lt;=$H$3),N(J263)-(F263-S263-U263),0))</f>
        <v>0</v>
      </c>
      <c r="Z263" s="25" t="str">
        <f aca="false">IF($F263="","",IFERROR(INDEX('Useful Lives'!$D$5:$D$24,MATCH(C263,'Useful Lives'!$A$5:$A$24,0)),"⚠ Class not found"))</f>
        <v/>
      </c>
    </row>
    <row r="264" customFormat="false" ht="15" hidden="false" customHeight="true" outlineLevel="0" collapsed="false">
      <c r="A264" s="20"/>
      <c r="B264" s="20"/>
      <c r="C264" s="20"/>
      <c r="D264" s="20"/>
      <c r="E264" s="26"/>
      <c r="F264" s="27"/>
      <c r="G264" s="20"/>
      <c r="H264" s="27"/>
      <c r="I264" s="26"/>
      <c r="J264" s="27"/>
      <c r="K264" s="22" t="str">
        <f aca="false">IF($F264="","",IFERROR(INDEX('Useful Lives'!$B$5:$B$24,MATCH(C264,'Useful Lives'!$A$5:$A$24,0)),0))</f>
        <v/>
      </c>
      <c r="L264" s="24" t="str">
        <f aca="false">IF($F264="","",IFERROR(INDEX('Useful Lives'!$C$5:$C$24,MATCH(C264,'Useful Lives'!$A$5:$A$24,0)),0))</f>
        <v/>
      </c>
      <c r="M264" s="22" t="str">
        <f aca="false">IF($F264="","",F264*L264)</f>
        <v/>
      </c>
      <c r="N264" s="24" t="str">
        <f aca="false">IF($F264="","",IF(K264=0,0,IF(G264="WDV",1-MAX(L264,0.0001)^(1/K264),(1-L264)/K264)))</f>
        <v/>
      </c>
      <c r="O264" s="22" t="n">
        <f aca="false">IF($F264="",0,IF(AND(E264&lt;$F$3,OR(I264="",I264&gt;=$F$3)),F264,0))</f>
        <v>0</v>
      </c>
      <c r="P264" s="22" t="n">
        <f aca="false">IF($F264="",0,IF(AND(E264&gt;=$F$3,E264&lt;=$H$3),F264,0))</f>
        <v>0</v>
      </c>
      <c r="Q264" s="22" t="n">
        <f aca="false">IF($F264="",0,IF(AND(I264&lt;&gt;"",I264&gt;=$F$3,I264&lt;=$H$3),F264,0))</f>
        <v>0</v>
      </c>
      <c r="R264" s="22" t="n">
        <f aca="false">O264+P264-Q264</f>
        <v>0</v>
      </c>
      <c r="S264" s="22" t="n">
        <f aca="false">IF(O264&gt;0,N(H264),0)</f>
        <v>0</v>
      </c>
      <c r="T264" s="22" t="n">
        <f aca="false">IF(OR($F264="",E264=""),0,MAX(0,MIN(IF(I264="",$H$3,I264-1),$H$3)-MAX(E264,$F$3)+1))</f>
        <v>0</v>
      </c>
      <c r="U264" s="22" t="n">
        <f aca="false">IF(OR($F264="",N(K264)=0),0,ROUND(IF(G264="WDV",MIN(MAX(0,F264-S264-M264),(F264-S264)*N264*T264/$J$3),MIN(MAX(0,F264-M264-S264),(F264-M264)/K264*T264/$J$3)),0))</f>
        <v>0</v>
      </c>
      <c r="V264" s="22" t="n">
        <f aca="false">IF($F264="",0,IF(AND(I264&lt;&gt;"",I264&gt;=$F$3,I264&lt;=$H$3),S264+U264,0))</f>
        <v>0</v>
      </c>
      <c r="W264" s="22" t="n">
        <f aca="false">S264+U264-V264</f>
        <v>0</v>
      </c>
      <c r="X264" s="22" t="n">
        <f aca="false">R264-W264</f>
        <v>0</v>
      </c>
      <c r="Y264" s="22" t="n">
        <f aca="false">IF($F264="",0,IF(AND(I264&lt;&gt;"",I264&gt;=$F$3,I264&lt;=$H$3),N(J264)-(F264-S264-U264),0))</f>
        <v>0</v>
      </c>
      <c r="Z264" s="25" t="str">
        <f aca="false">IF($F264="","",IFERROR(INDEX('Useful Lives'!$D$5:$D$24,MATCH(C264,'Useful Lives'!$A$5:$A$24,0)),"⚠ Class not found"))</f>
        <v/>
      </c>
    </row>
    <row r="265" customFormat="false" ht="15" hidden="false" customHeight="true" outlineLevel="0" collapsed="false">
      <c r="A265" s="20"/>
      <c r="B265" s="20"/>
      <c r="C265" s="20"/>
      <c r="D265" s="20"/>
      <c r="E265" s="26"/>
      <c r="F265" s="27"/>
      <c r="G265" s="20"/>
      <c r="H265" s="27"/>
      <c r="I265" s="26"/>
      <c r="J265" s="27"/>
      <c r="K265" s="22" t="str">
        <f aca="false">IF($F265="","",IFERROR(INDEX('Useful Lives'!$B$5:$B$24,MATCH(C265,'Useful Lives'!$A$5:$A$24,0)),0))</f>
        <v/>
      </c>
      <c r="L265" s="24" t="str">
        <f aca="false">IF($F265="","",IFERROR(INDEX('Useful Lives'!$C$5:$C$24,MATCH(C265,'Useful Lives'!$A$5:$A$24,0)),0))</f>
        <v/>
      </c>
      <c r="M265" s="22" t="str">
        <f aca="false">IF($F265="","",F265*L265)</f>
        <v/>
      </c>
      <c r="N265" s="24" t="str">
        <f aca="false">IF($F265="","",IF(K265=0,0,IF(G265="WDV",1-MAX(L265,0.0001)^(1/K265),(1-L265)/K265)))</f>
        <v/>
      </c>
      <c r="O265" s="22" t="n">
        <f aca="false">IF($F265="",0,IF(AND(E265&lt;$F$3,OR(I265="",I265&gt;=$F$3)),F265,0))</f>
        <v>0</v>
      </c>
      <c r="P265" s="22" t="n">
        <f aca="false">IF($F265="",0,IF(AND(E265&gt;=$F$3,E265&lt;=$H$3),F265,0))</f>
        <v>0</v>
      </c>
      <c r="Q265" s="22" t="n">
        <f aca="false">IF($F265="",0,IF(AND(I265&lt;&gt;"",I265&gt;=$F$3,I265&lt;=$H$3),F265,0))</f>
        <v>0</v>
      </c>
      <c r="R265" s="22" t="n">
        <f aca="false">O265+P265-Q265</f>
        <v>0</v>
      </c>
      <c r="S265" s="22" t="n">
        <f aca="false">IF(O265&gt;0,N(H265),0)</f>
        <v>0</v>
      </c>
      <c r="T265" s="22" t="n">
        <f aca="false">IF(OR($F265="",E265=""),0,MAX(0,MIN(IF(I265="",$H$3,I265-1),$H$3)-MAX(E265,$F$3)+1))</f>
        <v>0</v>
      </c>
      <c r="U265" s="22" t="n">
        <f aca="false">IF(OR($F265="",N(K265)=0),0,ROUND(IF(G265="WDV",MIN(MAX(0,F265-S265-M265),(F265-S265)*N265*T265/$J$3),MIN(MAX(0,F265-M265-S265),(F265-M265)/K265*T265/$J$3)),0))</f>
        <v>0</v>
      </c>
      <c r="V265" s="22" t="n">
        <f aca="false">IF($F265="",0,IF(AND(I265&lt;&gt;"",I265&gt;=$F$3,I265&lt;=$H$3),S265+U265,0))</f>
        <v>0</v>
      </c>
      <c r="W265" s="22" t="n">
        <f aca="false">S265+U265-V265</f>
        <v>0</v>
      </c>
      <c r="X265" s="22" t="n">
        <f aca="false">R265-W265</f>
        <v>0</v>
      </c>
      <c r="Y265" s="22" t="n">
        <f aca="false">IF($F265="",0,IF(AND(I265&lt;&gt;"",I265&gt;=$F$3,I265&lt;=$H$3),N(J265)-(F265-S265-U265),0))</f>
        <v>0</v>
      </c>
      <c r="Z265" s="25" t="str">
        <f aca="false">IF($F265="","",IFERROR(INDEX('Useful Lives'!$D$5:$D$24,MATCH(C265,'Useful Lives'!$A$5:$A$24,0)),"⚠ Class not found"))</f>
        <v/>
      </c>
    </row>
    <row r="266" customFormat="false" ht="15" hidden="false" customHeight="true" outlineLevel="0" collapsed="false">
      <c r="A266" s="20"/>
      <c r="B266" s="20"/>
      <c r="C266" s="20"/>
      <c r="D266" s="20"/>
      <c r="E266" s="26"/>
      <c r="F266" s="27"/>
      <c r="G266" s="20"/>
      <c r="H266" s="27"/>
      <c r="I266" s="26"/>
      <c r="J266" s="27"/>
      <c r="K266" s="22" t="str">
        <f aca="false">IF($F266="","",IFERROR(INDEX('Useful Lives'!$B$5:$B$24,MATCH(C266,'Useful Lives'!$A$5:$A$24,0)),0))</f>
        <v/>
      </c>
      <c r="L266" s="24" t="str">
        <f aca="false">IF($F266="","",IFERROR(INDEX('Useful Lives'!$C$5:$C$24,MATCH(C266,'Useful Lives'!$A$5:$A$24,0)),0))</f>
        <v/>
      </c>
      <c r="M266" s="22" t="str">
        <f aca="false">IF($F266="","",F266*L266)</f>
        <v/>
      </c>
      <c r="N266" s="24" t="str">
        <f aca="false">IF($F266="","",IF(K266=0,0,IF(G266="WDV",1-MAX(L266,0.0001)^(1/K266),(1-L266)/K266)))</f>
        <v/>
      </c>
      <c r="O266" s="22" t="n">
        <f aca="false">IF($F266="",0,IF(AND(E266&lt;$F$3,OR(I266="",I266&gt;=$F$3)),F266,0))</f>
        <v>0</v>
      </c>
      <c r="P266" s="22" t="n">
        <f aca="false">IF($F266="",0,IF(AND(E266&gt;=$F$3,E266&lt;=$H$3),F266,0))</f>
        <v>0</v>
      </c>
      <c r="Q266" s="22" t="n">
        <f aca="false">IF($F266="",0,IF(AND(I266&lt;&gt;"",I266&gt;=$F$3,I266&lt;=$H$3),F266,0))</f>
        <v>0</v>
      </c>
      <c r="R266" s="22" t="n">
        <f aca="false">O266+P266-Q266</f>
        <v>0</v>
      </c>
      <c r="S266" s="22" t="n">
        <f aca="false">IF(O266&gt;0,N(H266),0)</f>
        <v>0</v>
      </c>
      <c r="T266" s="22" t="n">
        <f aca="false">IF(OR($F266="",E266=""),0,MAX(0,MIN(IF(I266="",$H$3,I266-1),$H$3)-MAX(E266,$F$3)+1))</f>
        <v>0</v>
      </c>
      <c r="U266" s="22" t="n">
        <f aca="false">IF(OR($F266="",N(K266)=0),0,ROUND(IF(G266="WDV",MIN(MAX(0,F266-S266-M266),(F266-S266)*N266*T266/$J$3),MIN(MAX(0,F266-M266-S266),(F266-M266)/K266*T266/$J$3)),0))</f>
        <v>0</v>
      </c>
      <c r="V266" s="22" t="n">
        <f aca="false">IF($F266="",0,IF(AND(I266&lt;&gt;"",I266&gt;=$F$3,I266&lt;=$H$3),S266+U266,0))</f>
        <v>0</v>
      </c>
      <c r="W266" s="22" t="n">
        <f aca="false">S266+U266-V266</f>
        <v>0</v>
      </c>
      <c r="X266" s="22" t="n">
        <f aca="false">R266-W266</f>
        <v>0</v>
      </c>
      <c r="Y266" s="22" t="n">
        <f aca="false">IF($F266="",0,IF(AND(I266&lt;&gt;"",I266&gt;=$F$3,I266&lt;=$H$3),N(J266)-(F266-S266-U266),0))</f>
        <v>0</v>
      </c>
      <c r="Z266" s="25" t="str">
        <f aca="false">IF($F266="","",IFERROR(INDEX('Useful Lives'!$D$5:$D$24,MATCH(C266,'Useful Lives'!$A$5:$A$24,0)),"⚠ Class not found"))</f>
        <v/>
      </c>
    </row>
    <row r="267" customFormat="false" ht="15" hidden="false" customHeight="true" outlineLevel="0" collapsed="false">
      <c r="A267" s="20"/>
      <c r="B267" s="20"/>
      <c r="C267" s="20"/>
      <c r="D267" s="20"/>
      <c r="E267" s="26"/>
      <c r="F267" s="27"/>
      <c r="G267" s="20"/>
      <c r="H267" s="27"/>
      <c r="I267" s="26"/>
      <c r="J267" s="27"/>
      <c r="K267" s="22" t="str">
        <f aca="false">IF($F267="","",IFERROR(INDEX('Useful Lives'!$B$5:$B$24,MATCH(C267,'Useful Lives'!$A$5:$A$24,0)),0))</f>
        <v/>
      </c>
      <c r="L267" s="24" t="str">
        <f aca="false">IF($F267="","",IFERROR(INDEX('Useful Lives'!$C$5:$C$24,MATCH(C267,'Useful Lives'!$A$5:$A$24,0)),0))</f>
        <v/>
      </c>
      <c r="M267" s="22" t="str">
        <f aca="false">IF($F267="","",F267*L267)</f>
        <v/>
      </c>
      <c r="N267" s="24" t="str">
        <f aca="false">IF($F267="","",IF(K267=0,0,IF(G267="WDV",1-MAX(L267,0.0001)^(1/K267),(1-L267)/K267)))</f>
        <v/>
      </c>
      <c r="O267" s="22" t="n">
        <f aca="false">IF($F267="",0,IF(AND(E267&lt;$F$3,OR(I267="",I267&gt;=$F$3)),F267,0))</f>
        <v>0</v>
      </c>
      <c r="P267" s="22" t="n">
        <f aca="false">IF($F267="",0,IF(AND(E267&gt;=$F$3,E267&lt;=$H$3),F267,0))</f>
        <v>0</v>
      </c>
      <c r="Q267" s="22" t="n">
        <f aca="false">IF($F267="",0,IF(AND(I267&lt;&gt;"",I267&gt;=$F$3,I267&lt;=$H$3),F267,0))</f>
        <v>0</v>
      </c>
      <c r="R267" s="22" t="n">
        <f aca="false">O267+P267-Q267</f>
        <v>0</v>
      </c>
      <c r="S267" s="22" t="n">
        <f aca="false">IF(O267&gt;0,N(H267),0)</f>
        <v>0</v>
      </c>
      <c r="T267" s="22" t="n">
        <f aca="false">IF(OR($F267="",E267=""),0,MAX(0,MIN(IF(I267="",$H$3,I267-1),$H$3)-MAX(E267,$F$3)+1))</f>
        <v>0</v>
      </c>
      <c r="U267" s="22" t="n">
        <f aca="false">IF(OR($F267="",N(K267)=0),0,ROUND(IF(G267="WDV",MIN(MAX(0,F267-S267-M267),(F267-S267)*N267*T267/$J$3),MIN(MAX(0,F267-M267-S267),(F267-M267)/K267*T267/$J$3)),0))</f>
        <v>0</v>
      </c>
      <c r="V267" s="22" t="n">
        <f aca="false">IF($F267="",0,IF(AND(I267&lt;&gt;"",I267&gt;=$F$3,I267&lt;=$H$3),S267+U267,0))</f>
        <v>0</v>
      </c>
      <c r="W267" s="22" t="n">
        <f aca="false">S267+U267-V267</f>
        <v>0</v>
      </c>
      <c r="X267" s="22" t="n">
        <f aca="false">R267-W267</f>
        <v>0</v>
      </c>
      <c r="Y267" s="22" t="n">
        <f aca="false">IF($F267="",0,IF(AND(I267&lt;&gt;"",I267&gt;=$F$3,I267&lt;=$H$3),N(J267)-(F267-S267-U267),0))</f>
        <v>0</v>
      </c>
      <c r="Z267" s="25" t="str">
        <f aca="false">IF($F267="","",IFERROR(INDEX('Useful Lives'!$D$5:$D$24,MATCH(C267,'Useful Lives'!$A$5:$A$24,0)),"⚠ Class not found"))</f>
        <v/>
      </c>
    </row>
    <row r="268" customFormat="false" ht="15" hidden="false" customHeight="true" outlineLevel="0" collapsed="false">
      <c r="A268" s="20"/>
      <c r="B268" s="20"/>
      <c r="C268" s="20"/>
      <c r="D268" s="20"/>
      <c r="E268" s="26"/>
      <c r="F268" s="27"/>
      <c r="G268" s="20"/>
      <c r="H268" s="27"/>
      <c r="I268" s="26"/>
      <c r="J268" s="27"/>
      <c r="K268" s="22" t="str">
        <f aca="false">IF($F268="","",IFERROR(INDEX('Useful Lives'!$B$5:$B$24,MATCH(C268,'Useful Lives'!$A$5:$A$24,0)),0))</f>
        <v/>
      </c>
      <c r="L268" s="24" t="str">
        <f aca="false">IF($F268="","",IFERROR(INDEX('Useful Lives'!$C$5:$C$24,MATCH(C268,'Useful Lives'!$A$5:$A$24,0)),0))</f>
        <v/>
      </c>
      <c r="M268" s="22" t="str">
        <f aca="false">IF($F268="","",F268*L268)</f>
        <v/>
      </c>
      <c r="N268" s="24" t="str">
        <f aca="false">IF($F268="","",IF(K268=0,0,IF(G268="WDV",1-MAX(L268,0.0001)^(1/K268),(1-L268)/K268)))</f>
        <v/>
      </c>
      <c r="O268" s="22" t="n">
        <f aca="false">IF($F268="",0,IF(AND(E268&lt;$F$3,OR(I268="",I268&gt;=$F$3)),F268,0))</f>
        <v>0</v>
      </c>
      <c r="P268" s="22" t="n">
        <f aca="false">IF($F268="",0,IF(AND(E268&gt;=$F$3,E268&lt;=$H$3),F268,0))</f>
        <v>0</v>
      </c>
      <c r="Q268" s="22" t="n">
        <f aca="false">IF($F268="",0,IF(AND(I268&lt;&gt;"",I268&gt;=$F$3,I268&lt;=$H$3),F268,0))</f>
        <v>0</v>
      </c>
      <c r="R268" s="22" t="n">
        <f aca="false">O268+P268-Q268</f>
        <v>0</v>
      </c>
      <c r="S268" s="22" t="n">
        <f aca="false">IF(O268&gt;0,N(H268),0)</f>
        <v>0</v>
      </c>
      <c r="T268" s="22" t="n">
        <f aca="false">IF(OR($F268="",E268=""),0,MAX(0,MIN(IF(I268="",$H$3,I268-1),$H$3)-MAX(E268,$F$3)+1))</f>
        <v>0</v>
      </c>
      <c r="U268" s="22" t="n">
        <f aca="false">IF(OR($F268="",N(K268)=0),0,ROUND(IF(G268="WDV",MIN(MAX(0,F268-S268-M268),(F268-S268)*N268*T268/$J$3),MIN(MAX(0,F268-M268-S268),(F268-M268)/K268*T268/$J$3)),0))</f>
        <v>0</v>
      </c>
      <c r="V268" s="22" t="n">
        <f aca="false">IF($F268="",0,IF(AND(I268&lt;&gt;"",I268&gt;=$F$3,I268&lt;=$H$3),S268+U268,0))</f>
        <v>0</v>
      </c>
      <c r="W268" s="22" t="n">
        <f aca="false">S268+U268-V268</f>
        <v>0</v>
      </c>
      <c r="X268" s="22" t="n">
        <f aca="false">R268-W268</f>
        <v>0</v>
      </c>
      <c r="Y268" s="22" t="n">
        <f aca="false">IF($F268="",0,IF(AND(I268&lt;&gt;"",I268&gt;=$F$3,I268&lt;=$H$3),N(J268)-(F268-S268-U268),0))</f>
        <v>0</v>
      </c>
      <c r="Z268" s="25" t="str">
        <f aca="false">IF($F268="","",IFERROR(INDEX('Useful Lives'!$D$5:$D$24,MATCH(C268,'Useful Lives'!$A$5:$A$24,0)),"⚠ Class not found"))</f>
        <v/>
      </c>
    </row>
    <row r="269" customFormat="false" ht="15" hidden="false" customHeight="true" outlineLevel="0" collapsed="false">
      <c r="A269" s="20"/>
      <c r="B269" s="20"/>
      <c r="C269" s="20"/>
      <c r="D269" s="20"/>
      <c r="E269" s="26"/>
      <c r="F269" s="27"/>
      <c r="G269" s="20"/>
      <c r="H269" s="27"/>
      <c r="I269" s="26"/>
      <c r="J269" s="27"/>
      <c r="K269" s="22" t="str">
        <f aca="false">IF($F269="","",IFERROR(INDEX('Useful Lives'!$B$5:$B$24,MATCH(C269,'Useful Lives'!$A$5:$A$24,0)),0))</f>
        <v/>
      </c>
      <c r="L269" s="24" t="str">
        <f aca="false">IF($F269="","",IFERROR(INDEX('Useful Lives'!$C$5:$C$24,MATCH(C269,'Useful Lives'!$A$5:$A$24,0)),0))</f>
        <v/>
      </c>
      <c r="M269" s="22" t="str">
        <f aca="false">IF($F269="","",F269*L269)</f>
        <v/>
      </c>
      <c r="N269" s="24" t="str">
        <f aca="false">IF($F269="","",IF(K269=0,0,IF(G269="WDV",1-MAX(L269,0.0001)^(1/K269),(1-L269)/K269)))</f>
        <v/>
      </c>
      <c r="O269" s="22" t="n">
        <f aca="false">IF($F269="",0,IF(AND(E269&lt;$F$3,OR(I269="",I269&gt;=$F$3)),F269,0))</f>
        <v>0</v>
      </c>
      <c r="P269" s="22" t="n">
        <f aca="false">IF($F269="",0,IF(AND(E269&gt;=$F$3,E269&lt;=$H$3),F269,0))</f>
        <v>0</v>
      </c>
      <c r="Q269" s="22" t="n">
        <f aca="false">IF($F269="",0,IF(AND(I269&lt;&gt;"",I269&gt;=$F$3,I269&lt;=$H$3),F269,0))</f>
        <v>0</v>
      </c>
      <c r="R269" s="22" t="n">
        <f aca="false">O269+P269-Q269</f>
        <v>0</v>
      </c>
      <c r="S269" s="22" t="n">
        <f aca="false">IF(O269&gt;0,N(H269),0)</f>
        <v>0</v>
      </c>
      <c r="T269" s="22" t="n">
        <f aca="false">IF(OR($F269="",E269=""),0,MAX(0,MIN(IF(I269="",$H$3,I269-1),$H$3)-MAX(E269,$F$3)+1))</f>
        <v>0</v>
      </c>
      <c r="U269" s="22" t="n">
        <f aca="false">IF(OR($F269="",N(K269)=0),0,ROUND(IF(G269="WDV",MIN(MAX(0,F269-S269-M269),(F269-S269)*N269*T269/$J$3),MIN(MAX(0,F269-M269-S269),(F269-M269)/K269*T269/$J$3)),0))</f>
        <v>0</v>
      </c>
      <c r="V269" s="22" t="n">
        <f aca="false">IF($F269="",0,IF(AND(I269&lt;&gt;"",I269&gt;=$F$3,I269&lt;=$H$3),S269+U269,0))</f>
        <v>0</v>
      </c>
      <c r="W269" s="22" t="n">
        <f aca="false">S269+U269-V269</f>
        <v>0</v>
      </c>
      <c r="X269" s="22" t="n">
        <f aca="false">R269-W269</f>
        <v>0</v>
      </c>
      <c r="Y269" s="22" t="n">
        <f aca="false">IF($F269="",0,IF(AND(I269&lt;&gt;"",I269&gt;=$F$3,I269&lt;=$H$3),N(J269)-(F269-S269-U269),0))</f>
        <v>0</v>
      </c>
      <c r="Z269" s="25" t="str">
        <f aca="false">IF($F269="","",IFERROR(INDEX('Useful Lives'!$D$5:$D$24,MATCH(C269,'Useful Lives'!$A$5:$A$24,0)),"⚠ Class not found"))</f>
        <v/>
      </c>
    </row>
    <row r="270" customFormat="false" ht="15" hidden="false" customHeight="true" outlineLevel="0" collapsed="false">
      <c r="A270" s="20"/>
      <c r="B270" s="20"/>
      <c r="C270" s="20"/>
      <c r="D270" s="20"/>
      <c r="E270" s="26"/>
      <c r="F270" s="27"/>
      <c r="G270" s="20"/>
      <c r="H270" s="27"/>
      <c r="I270" s="26"/>
      <c r="J270" s="27"/>
      <c r="K270" s="22" t="str">
        <f aca="false">IF($F270="","",IFERROR(INDEX('Useful Lives'!$B$5:$B$24,MATCH(C270,'Useful Lives'!$A$5:$A$24,0)),0))</f>
        <v/>
      </c>
      <c r="L270" s="24" t="str">
        <f aca="false">IF($F270="","",IFERROR(INDEX('Useful Lives'!$C$5:$C$24,MATCH(C270,'Useful Lives'!$A$5:$A$24,0)),0))</f>
        <v/>
      </c>
      <c r="M270" s="22" t="str">
        <f aca="false">IF($F270="","",F270*L270)</f>
        <v/>
      </c>
      <c r="N270" s="24" t="str">
        <f aca="false">IF($F270="","",IF(K270=0,0,IF(G270="WDV",1-MAX(L270,0.0001)^(1/K270),(1-L270)/K270)))</f>
        <v/>
      </c>
      <c r="O270" s="22" t="n">
        <f aca="false">IF($F270="",0,IF(AND(E270&lt;$F$3,OR(I270="",I270&gt;=$F$3)),F270,0))</f>
        <v>0</v>
      </c>
      <c r="P270" s="22" t="n">
        <f aca="false">IF($F270="",0,IF(AND(E270&gt;=$F$3,E270&lt;=$H$3),F270,0))</f>
        <v>0</v>
      </c>
      <c r="Q270" s="22" t="n">
        <f aca="false">IF($F270="",0,IF(AND(I270&lt;&gt;"",I270&gt;=$F$3,I270&lt;=$H$3),F270,0))</f>
        <v>0</v>
      </c>
      <c r="R270" s="22" t="n">
        <f aca="false">O270+P270-Q270</f>
        <v>0</v>
      </c>
      <c r="S270" s="22" t="n">
        <f aca="false">IF(O270&gt;0,N(H270),0)</f>
        <v>0</v>
      </c>
      <c r="T270" s="22" t="n">
        <f aca="false">IF(OR($F270="",E270=""),0,MAX(0,MIN(IF(I270="",$H$3,I270-1),$H$3)-MAX(E270,$F$3)+1))</f>
        <v>0</v>
      </c>
      <c r="U270" s="22" t="n">
        <f aca="false">IF(OR($F270="",N(K270)=0),0,ROUND(IF(G270="WDV",MIN(MAX(0,F270-S270-M270),(F270-S270)*N270*T270/$J$3),MIN(MAX(0,F270-M270-S270),(F270-M270)/K270*T270/$J$3)),0))</f>
        <v>0</v>
      </c>
      <c r="V270" s="22" t="n">
        <f aca="false">IF($F270="",0,IF(AND(I270&lt;&gt;"",I270&gt;=$F$3,I270&lt;=$H$3),S270+U270,0))</f>
        <v>0</v>
      </c>
      <c r="W270" s="22" t="n">
        <f aca="false">S270+U270-V270</f>
        <v>0</v>
      </c>
      <c r="X270" s="22" t="n">
        <f aca="false">R270-W270</f>
        <v>0</v>
      </c>
      <c r="Y270" s="22" t="n">
        <f aca="false">IF($F270="",0,IF(AND(I270&lt;&gt;"",I270&gt;=$F$3,I270&lt;=$H$3),N(J270)-(F270-S270-U270),0))</f>
        <v>0</v>
      </c>
      <c r="Z270" s="25" t="str">
        <f aca="false">IF($F270="","",IFERROR(INDEX('Useful Lives'!$D$5:$D$24,MATCH(C270,'Useful Lives'!$A$5:$A$24,0)),"⚠ Class not found"))</f>
        <v/>
      </c>
    </row>
    <row r="271" customFormat="false" ht="15" hidden="false" customHeight="true" outlineLevel="0" collapsed="false">
      <c r="A271" s="20"/>
      <c r="B271" s="20"/>
      <c r="C271" s="20"/>
      <c r="D271" s="20"/>
      <c r="E271" s="26"/>
      <c r="F271" s="27"/>
      <c r="G271" s="20"/>
      <c r="H271" s="27"/>
      <c r="I271" s="26"/>
      <c r="J271" s="27"/>
      <c r="K271" s="22" t="str">
        <f aca="false">IF($F271="","",IFERROR(INDEX('Useful Lives'!$B$5:$B$24,MATCH(C271,'Useful Lives'!$A$5:$A$24,0)),0))</f>
        <v/>
      </c>
      <c r="L271" s="24" t="str">
        <f aca="false">IF($F271="","",IFERROR(INDEX('Useful Lives'!$C$5:$C$24,MATCH(C271,'Useful Lives'!$A$5:$A$24,0)),0))</f>
        <v/>
      </c>
      <c r="M271" s="22" t="str">
        <f aca="false">IF($F271="","",F271*L271)</f>
        <v/>
      </c>
      <c r="N271" s="24" t="str">
        <f aca="false">IF($F271="","",IF(K271=0,0,IF(G271="WDV",1-MAX(L271,0.0001)^(1/K271),(1-L271)/K271)))</f>
        <v/>
      </c>
      <c r="O271" s="22" t="n">
        <f aca="false">IF($F271="",0,IF(AND(E271&lt;$F$3,OR(I271="",I271&gt;=$F$3)),F271,0))</f>
        <v>0</v>
      </c>
      <c r="P271" s="22" t="n">
        <f aca="false">IF($F271="",0,IF(AND(E271&gt;=$F$3,E271&lt;=$H$3),F271,0))</f>
        <v>0</v>
      </c>
      <c r="Q271" s="22" t="n">
        <f aca="false">IF($F271="",0,IF(AND(I271&lt;&gt;"",I271&gt;=$F$3,I271&lt;=$H$3),F271,0))</f>
        <v>0</v>
      </c>
      <c r="R271" s="22" t="n">
        <f aca="false">O271+P271-Q271</f>
        <v>0</v>
      </c>
      <c r="S271" s="22" t="n">
        <f aca="false">IF(O271&gt;0,N(H271),0)</f>
        <v>0</v>
      </c>
      <c r="T271" s="22" t="n">
        <f aca="false">IF(OR($F271="",E271=""),0,MAX(0,MIN(IF(I271="",$H$3,I271-1),$H$3)-MAX(E271,$F$3)+1))</f>
        <v>0</v>
      </c>
      <c r="U271" s="22" t="n">
        <f aca="false">IF(OR($F271="",N(K271)=0),0,ROUND(IF(G271="WDV",MIN(MAX(0,F271-S271-M271),(F271-S271)*N271*T271/$J$3),MIN(MAX(0,F271-M271-S271),(F271-M271)/K271*T271/$J$3)),0))</f>
        <v>0</v>
      </c>
      <c r="V271" s="22" t="n">
        <f aca="false">IF($F271="",0,IF(AND(I271&lt;&gt;"",I271&gt;=$F$3,I271&lt;=$H$3),S271+U271,0))</f>
        <v>0</v>
      </c>
      <c r="W271" s="22" t="n">
        <f aca="false">S271+U271-V271</f>
        <v>0</v>
      </c>
      <c r="X271" s="22" t="n">
        <f aca="false">R271-W271</f>
        <v>0</v>
      </c>
      <c r="Y271" s="22" t="n">
        <f aca="false">IF($F271="",0,IF(AND(I271&lt;&gt;"",I271&gt;=$F$3,I271&lt;=$H$3),N(J271)-(F271-S271-U271),0))</f>
        <v>0</v>
      </c>
      <c r="Z271" s="25" t="str">
        <f aca="false">IF($F271="","",IFERROR(INDEX('Useful Lives'!$D$5:$D$24,MATCH(C271,'Useful Lives'!$A$5:$A$24,0)),"⚠ Class not found"))</f>
        <v/>
      </c>
    </row>
    <row r="272" customFormat="false" ht="15" hidden="false" customHeight="true" outlineLevel="0" collapsed="false">
      <c r="A272" s="20"/>
      <c r="B272" s="20"/>
      <c r="C272" s="20"/>
      <c r="D272" s="20"/>
      <c r="E272" s="26"/>
      <c r="F272" s="27"/>
      <c r="G272" s="20"/>
      <c r="H272" s="27"/>
      <c r="I272" s="26"/>
      <c r="J272" s="27"/>
      <c r="K272" s="22" t="str">
        <f aca="false">IF($F272="","",IFERROR(INDEX('Useful Lives'!$B$5:$B$24,MATCH(C272,'Useful Lives'!$A$5:$A$24,0)),0))</f>
        <v/>
      </c>
      <c r="L272" s="24" t="str">
        <f aca="false">IF($F272="","",IFERROR(INDEX('Useful Lives'!$C$5:$C$24,MATCH(C272,'Useful Lives'!$A$5:$A$24,0)),0))</f>
        <v/>
      </c>
      <c r="M272" s="22" t="str">
        <f aca="false">IF($F272="","",F272*L272)</f>
        <v/>
      </c>
      <c r="N272" s="24" t="str">
        <f aca="false">IF($F272="","",IF(K272=0,0,IF(G272="WDV",1-MAX(L272,0.0001)^(1/K272),(1-L272)/K272)))</f>
        <v/>
      </c>
      <c r="O272" s="22" t="n">
        <f aca="false">IF($F272="",0,IF(AND(E272&lt;$F$3,OR(I272="",I272&gt;=$F$3)),F272,0))</f>
        <v>0</v>
      </c>
      <c r="P272" s="22" t="n">
        <f aca="false">IF($F272="",0,IF(AND(E272&gt;=$F$3,E272&lt;=$H$3),F272,0))</f>
        <v>0</v>
      </c>
      <c r="Q272" s="22" t="n">
        <f aca="false">IF($F272="",0,IF(AND(I272&lt;&gt;"",I272&gt;=$F$3,I272&lt;=$H$3),F272,0))</f>
        <v>0</v>
      </c>
      <c r="R272" s="22" t="n">
        <f aca="false">O272+P272-Q272</f>
        <v>0</v>
      </c>
      <c r="S272" s="22" t="n">
        <f aca="false">IF(O272&gt;0,N(H272),0)</f>
        <v>0</v>
      </c>
      <c r="T272" s="22" t="n">
        <f aca="false">IF(OR($F272="",E272=""),0,MAX(0,MIN(IF(I272="",$H$3,I272-1),$H$3)-MAX(E272,$F$3)+1))</f>
        <v>0</v>
      </c>
      <c r="U272" s="22" t="n">
        <f aca="false">IF(OR($F272="",N(K272)=0),0,ROUND(IF(G272="WDV",MIN(MAX(0,F272-S272-M272),(F272-S272)*N272*T272/$J$3),MIN(MAX(0,F272-M272-S272),(F272-M272)/K272*T272/$J$3)),0))</f>
        <v>0</v>
      </c>
      <c r="V272" s="22" t="n">
        <f aca="false">IF($F272="",0,IF(AND(I272&lt;&gt;"",I272&gt;=$F$3,I272&lt;=$H$3),S272+U272,0))</f>
        <v>0</v>
      </c>
      <c r="W272" s="22" t="n">
        <f aca="false">S272+U272-V272</f>
        <v>0</v>
      </c>
      <c r="X272" s="22" t="n">
        <f aca="false">R272-W272</f>
        <v>0</v>
      </c>
      <c r="Y272" s="22" t="n">
        <f aca="false">IF($F272="",0,IF(AND(I272&lt;&gt;"",I272&gt;=$F$3,I272&lt;=$H$3),N(J272)-(F272-S272-U272),0))</f>
        <v>0</v>
      </c>
      <c r="Z272" s="25" t="str">
        <f aca="false">IF($F272="","",IFERROR(INDEX('Useful Lives'!$D$5:$D$24,MATCH(C272,'Useful Lives'!$A$5:$A$24,0)),"⚠ Class not found"))</f>
        <v/>
      </c>
    </row>
    <row r="273" customFormat="false" ht="15" hidden="false" customHeight="true" outlineLevel="0" collapsed="false">
      <c r="A273" s="20"/>
      <c r="B273" s="20"/>
      <c r="C273" s="20"/>
      <c r="D273" s="20"/>
      <c r="E273" s="26"/>
      <c r="F273" s="27"/>
      <c r="G273" s="20"/>
      <c r="H273" s="27"/>
      <c r="I273" s="26"/>
      <c r="J273" s="27"/>
      <c r="K273" s="22" t="str">
        <f aca="false">IF($F273="","",IFERROR(INDEX('Useful Lives'!$B$5:$B$24,MATCH(C273,'Useful Lives'!$A$5:$A$24,0)),0))</f>
        <v/>
      </c>
      <c r="L273" s="24" t="str">
        <f aca="false">IF($F273="","",IFERROR(INDEX('Useful Lives'!$C$5:$C$24,MATCH(C273,'Useful Lives'!$A$5:$A$24,0)),0))</f>
        <v/>
      </c>
      <c r="M273" s="22" t="str">
        <f aca="false">IF($F273="","",F273*L273)</f>
        <v/>
      </c>
      <c r="N273" s="24" t="str">
        <f aca="false">IF($F273="","",IF(K273=0,0,IF(G273="WDV",1-MAX(L273,0.0001)^(1/K273),(1-L273)/K273)))</f>
        <v/>
      </c>
      <c r="O273" s="22" t="n">
        <f aca="false">IF($F273="",0,IF(AND(E273&lt;$F$3,OR(I273="",I273&gt;=$F$3)),F273,0))</f>
        <v>0</v>
      </c>
      <c r="P273" s="22" t="n">
        <f aca="false">IF($F273="",0,IF(AND(E273&gt;=$F$3,E273&lt;=$H$3),F273,0))</f>
        <v>0</v>
      </c>
      <c r="Q273" s="22" t="n">
        <f aca="false">IF($F273="",0,IF(AND(I273&lt;&gt;"",I273&gt;=$F$3,I273&lt;=$H$3),F273,0))</f>
        <v>0</v>
      </c>
      <c r="R273" s="22" t="n">
        <f aca="false">O273+P273-Q273</f>
        <v>0</v>
      </c>
      <c r="S273" s="22" t="n">
        <f aca="false">IF(O273&gt;0,N(H273),0)</f>
        <v>0</v>
      </c>
      <c r="T273" s="22" t="n">
        <f aca="false">IF(OR($F273="",E273=""),0,MAX(0,MIN(IF(I273="",$H$3,I273-1),$H$3)-MAX(E273,$F$3)+1))</f>
        <v>0</v>
      </c>
      <c r="U273" s="22" t="n">
        <f aca="false">IF(OR($F273="",N(K273)=0),0,ROUND(IF(G273="WDV",MIN(MAX(0,F273-S273-M273),(F273-S273)*N273*T273/$J$3),MIN(MAX(0,F273-M273-S273),(F273-M273)/K273*T273/$J$3)),0))</f>
        <v>0</v>
      </c>
      <c r="V273" s="22" t="n">
        <f aca="false">IF($F273="",0,IF(AND(I273&lt;&gt;"",I273&gt;=$F$3,I273&lt;=$H$3),S273+U273,0))</f>
        <v>0</v>
      </c>
      <c r="W273" s="22" t="n">
        <f aca="false">S273+U273-V273</f>
        <v>0</v>
      </c>
      <c r="X273" s="22" t="n">
        <f aca="false">R273-W273</f>
        <v>0</v>
      </c>
      <c r="Y273" s="22" t="n">
        <f aca="false">IF($F273="",0,IF(AND(I273&lt;&gt;"",I273&gt;=$F$3,I273&lt;=$H$3),N(J273)-(F273-S273-U273),0))</f>
        <v>0</v>
      </c>
      <c r="Z273" s="25" t="str">
        <f aca="false">IF($F273="","",IFERROR(INDEX('Useful Lives'!$D$5:$D$24,MATCH(C273,'Useful Lives'!$A$5:$A$24,0)),"⚠ Class not found"))</f>
        <v/>
      </c>
    </row>
    <row r="274" customFormat="false" ht="15" hidden="false" customHeight="true" outlineLevel="0" collapsed="false">
      <c r="A274" s="20"/>
      <c r="B274" s="20"/>
      <c r="C274" s="20"/>
      <c r="D274" s="20"/>
      <c r="E274" s="26"/>
      <c r="F274" s="27"/>
      <c r="G274" s="20"/>
      <c r="H274" s="27"/>
      <c r="I274" s="26"/>
      <c r="J274" s="27"/>
      <c r="K274" s="22" t="str">
        <f aca="false">IF($F274="","",IFERROR(INDEX('Useful Lives'!$B$5:$B$24,MATCH(C274,'Useful Lives'!$A$5:$A$24,0)),0))</f>
        <v/>
      </c>
      <c r="L274" s="24" t="str">
        <f aca="false">IF($F274="","",IFERROR(INDEX('Useful Lives'!$C$5:$C$24,MATCH(C274,'Useful Lives'!$A$5:$A$24,0)),0))</f>
        <v/>
      </c>
      <c r="M274" s="22" t="str">
        <f aca="false">IF($F274="","",F274*L274)</f>
        <v/>
      </c>
      <c r="N274" s="24" t="str">
        <f aca="false">IF($F274="","",IF(K274=0,0,IF(G274="WDV",1-MAX(L274,0.0001)^(1/K274),(1-L274)/K274)))</f>
        <v/>
      </c>
      <c r="O274" s="22" t="n">
        <f aca="false">IF($F274="",0,IF(AND(E274&lt;$F$3,OR(I274="",I274&gt;=$F$3)),F274,0))</f>
        <v>0</v>
      </c>
      <c r="P274" s="22" t="n">
        <f aca="false">IF($F274="",0,IF(AND(E274&gt;=$F$3,E274&lt;=$H$3),F274,0))</f>
        <v>0</v>
      </c>
      <c r="Q274" s="22" t="n">
        <f aca="false">IF($F274="",0,IF(AND(I274&lt;&gt;"",I274&gt;=$F$3,I274&lt;=$H$3),F274,0))</f>
        <v>0</v>
      </c>
      <c r="R274" s="22" t="n">
        <f aca="false">O274+P274-Q274</f>
        <v>0</v>
      </c>
      <c r="S274" s="22" t="n">
        <f aca="false">IF(O274&gt;0,N(H274),0)</f>
        <v>0</v>
      </c>
      <c r="T274" s="22" t="n">
        <f aca="false">IF(OR($F274="",E274=""),0,MAX(0,MIN(IF(I274="",$H$3,I274-1),$H$3)-MAX(E274,$F$3)+1))</f>
        <v>0</v>
      </c>
      <c r="U274" s="22" t="n">
        <f aca="false">IF(OR($F274="",N(K274)=0),0,ROUND(IF(G274="WDV",MIN(MAX(0,F274-S274-M274),(F274-S274)*N274*T274/$J$3),MIN(MAX(0,F274-M274-S274),(F274-M274)/K274*T274/$J$3)),0))</f>
        <v>0</v>
      </c>
      <c r="V274" s="22" t="n">
        <f aca="false">IF($F274="",0,IF(AND(I274&lt;&gt;"",I274&gt;=$F$3,I274&lt;=$H$3),S274+U274,0))</f>
        <v>0</v>
      </c>
      <c r="W274" s="22" t="n">
        <f aca="false">S274+U274-V274</f>
        <v>0</v>
      </c>
      <c r="X274" s="22" t="n">
        <f aca="false">R274-W274</f>
        <v>0</v>
      </c>
      <c r="Y274" s="22" t="n">
        <f aca="false">IF($F274="",0,IF(AND(I274&lt;&gt;"",I274&gt;=$F$3,I274&lt;=$H$3),N(J274)-(F274-S274-U274),0))</f>
        <v>0</v>
      </c>
      <c r="Z274" s="25" t="str">
        <f aca="false">IF($F274="","",IFERROR(INDEX('Useful Lives'!$D$5:$D$24,MATCH(C274,'Useful Lives'!$A$5:$A$24,0)),"⚠ Class not found"))</f>
        <v/>
      </c>
    </row>
    <row r="275" customFormat="false" ht="15" hidden="false" customHeight="true" outlineLevel="0" collapsed="false">
      <c r="A275" s="20"/>
      <c r="B275" s="20"/>
      <c r="C275" s="20"/>
      <c r="D275" s="20"/>
      <c r="E275" s="26"/>
      <c r="F275" s="27"/>
      <c r="G275" s="20"/>
      <c r="H275" s="27"/>
      <c r="I275" s="26"/>
      <c r="J275" s="27"/>
      <c r="K275" s="22" t="str">
        <f aca="false">IF($F275="","",IFERROR(INDEX('Useful Lives'!$B$5:$B$24,MATCH(C275,'Useful Lives'!$A$5:$A$24,0)),0))</f>
        <v/>
      </c>
      <c r="L275" s="24" t="str">
        <f aca="false">IF($F275="","",IFERROR(INDEX('Useful Lives'!$C$5:$C$24,MATCH(C275,'Useful Lives'!$A$5:$A$24,0)),0))</f>
        <v/>
      </c>
      <c r="M275" s="22" t="str">
        <f aca="false">IF($F275="","",F275*L275)</f>
        <v/>
      </c>
      <c r="N275" s="24" t="str">
        <f aca="false">IF($F275="","",IF(K275=0,0,IF(G275="WDV",1-MAX(L275,0.0001)^(1/K275),(1-L275)/K275)))</f>
        <v/>
      </c>
      <c r="O275" s="22" t="n">
        <f aca="false">IF($F275="",0,IF(AND(E275&lt;$F$3,OR(I275="",I275&gt;=$F$3)),F275,0))</f>
        <v>0</v>
      </c>
      <c r="P275" s="22" t="n">
        <f aca="false">IF($F275="",0,IF(AND(E275&gt;=$F$3,E275&lt;=$H$3),F275,0))</f>
        <v>0</v>
      </c>
      <c r="Q275" s="22" t="n">
        <f aca="false">IF($F275="",0,IF(AND(I275&lt;&gt;"",I275&gt;=$F$3,I275&lt;=$H$3),F275,0))</f>
        <v>0</v>
      </c>
      <c r="R275" s="22" t="n">
        <f aca="false">O275+P275-Q275</f>
        <v>0</v>
      </c>
      <c r="S275" s="22" t="n">
        <f aca="false">IF(O275&gt;0,N(H275),0)</f>
        <v>0</v>
      </c>
      <c r="T275" s="22" t="n">
        <f aca="false">IF(OR($F275="",E275=""),0,MAX(0,MIN(IF(I275="",$H$3,I275-1),$H$3)-MAX(E275,$F$3)+1))</f>
        <v>0</v>
      </c>
      <c r="U275" s="22" t="n">
        <f aca="false">IF(OR($F275="",N(K275)=0),0,ROUND(IF(G275="WDV",MIN(MAX(0,F275-S275-M275),(F275-S275)*N275*T275/$J$3),MIN(MAX(0,F275-M275-S275),(F275-M275)/K275*T275/$J$3)),0))</f>
        <v>0</v>
      </c>
      <c r="V275" s="22" t="n">
        <f aca="false">IF($F275="",0,IF(AND(I275&lt;&gt;"",I275&gt;=$F$3,I275&lt;=$H$3),S275+U275,0))</f>
        <v>0</v>
      </c>
      <c r="W275" s="22" t="n">
        <f aca="false">S275+U275-V275</f>
        <v>0</v>
      </c>
      <c r="X275" s="22" t="n">
        <f aca="false">R275-W275</f>
        <v>0</v>
      </c>
      <c r="Y275" s="22" t="n">
        <f aca="false">IF($F275="",0,IF(AND(I275&lt;&gt;"",I275&gt;=$F$3,I275&lt;=$H$3),N(J275)-(F275-S275-U275),0))</f>
        <v>0</v>
      </c>
      <c r="Z275" s="25" t="str">
        <f aca="false">IF($F275="","",IFERROR(INDEX('Useful Lives'!$D$5:$D$24,MATCH(C275,'Useful Lives'!$A$5:$A$24,0)),"⚠ Class not found"))</f>
        <v/>
      </c>
    </row>
    <row r="276" customFormat="false" ht="15" hidden="false" customHeight="true" outlineLevel="0" collapsed="false">
      <c r="A276" s="20"/>
      <c r="B276" s="20"/>
      <c r="C276" s="20"/>
      <c r="D276" s="20"/>
      <c r="E276" s="26"/>
      <c r="F276" s="27"/>
      <c r="G276" s="20"/>
      <c r="H276" s="27"/>
      <c r="I276" s="26"/>
      <c r="J276" s="27"/>
      <c r="K276" s="22" t="str">
        <f aca="false">IF($F276="","",IFERROR(INDEX('Useful Lives'!$B$5:$B$24,MATCH(C276,'Useful Lives'!$A$5:$A$24,0)),0))</f>
        <v/>
      </c>
      <c r="L276" s="24" t="str">
        <f aca="false">IF($F276="","",IFERROR(INDEX('Useful Lives'!$C$5:$C$24,MATCH(C276,'Useful Lives'!$A$5:$A$24,0)),0))</f>
        <v/>
      </c>
      <c r="M276" s="22" t="str">
        <f aca="false">IF($F276="","",F276*L276)</f>
        <v/>
      </c>
      <c r="N276" s="24" t="str">
        <f aca="false">IF($F276="","",IF(K276=0,0,IF(G276="WDV",1-MAX(L276,0.0001)^(1/K276),(1-L276)/K276)))</f>
        <v/>
      </c>
      <c r="O276" s="22" t="n">
        <f aca="false">IF($F276="",0,IF(AND(E276&lt;$F$3,OR(I276="",I276&gt;=$F$3)),F276,0))</f>
        <v>0</v>
      </c>
      <c r="P276" s="22" t="n">
        <f aca="false">IF($F276="",0,IF(AND(E276&gt;=$F$3,E276&lt;=$H$3),F276,0))</f>
        <v>0</v>
      </c>
      <c r="Q276" s="22" t="n">
        <f aca="false">IF($F276="",0,IF(AND(I276&lt;&gt;"",I276&gt;=$F$3,I276&lt;=$H$3),F276,0))</f>
        <v>0</v>
      </c>
      <c r="R276" s="22" t="n">
        <f aca="false">O276+P276-Q276</f>
        <v>0</v>
      </c>
      <c r="S276" s="22" t="n">
        <f aca="false">IF(O276&gt;0,N(H276),0)</f>
        <v>0</v>
      </c>
      <c r="T276" s="22" t="n">
        <f aca="false">IF(OR($F276="",E276=""),0,MAX(0,MIN(IF(I276="",$H$3,I276-1),$H$3)-MAX(E276,$F$3)+1))</f>
        <v>0</v>
      </c>
      <c r="U276" s="22" t="n">
        <f aca="false">IF(OR($F276="",N(K276)=0),0,ROUND(IF(G276="WDV",MIN(MAX(0,F276-S276-M276),(F276-S276)*N276*T276/$J$3),MIN(MAX(0,F276-M276-S276),(F276-M276)/K276*T276/$J$3)),0))</f>
        <v>0</v>
      </c>
      <c r="V276" s="22" t="n">
        <f aca="false">IF($F276="",0,IF(AND(I276&lt;&gt;"",I276&gt;=$F$3,I276&lt;=$H$3),S276+U276,0))</f>
        <v>0</v>
      </c>
      <c r="W276" s="22" t="n">
        <f aca="false">S276+U276-V276</f>
        <v>0</v>
      </c>
      <c r="X276" s="22" t="n">
        <f aca="false">R276-W276</f>
        <v>0</v>
      </c>
      <c r="Y276" s="22" t="n">
        <f aca="false">IF($F276="",0,IF(AND(I276&lt;&gt;"",I276&gt;=$F$3,I276&lt;=$H$3),N(J276)-(F276-S276-U276),0))</f>
        <v>0</v>
      </c>
      <c r="Z276" s="25" t="str">
        <f aca="false">IF($F276="","",IFERROR(INDEX('Useful Lives'!$D$5:$D$24,MATCH(C276,'Useful Lives'!$A$5:$A$24,0)),"⚠ Class not found"))</f>
        <v/>
      </c>
    </row>
    <row r="277" customFormat="false" ht="15" hidden="false" customHeight="true" outlineLevel="0" collapsed="false">
      <c r="A277" s="20"/>
      <c r="B277" s="20"/>
      <c r="C277" s="20"/>
      <c r="D277" s="20"/>
      <c r="E277" s="26"/>
      <c r="F277" s="27"/>
      <c r="G277" s="20"/>
      <c r="H277" s="27"/>
      <c r="I277" s="26"/>
      <c r="J277" s="27"/>
      <c r="K277" s="22" t="str">
        <f aca="false">IF($F277="","",IFERROR(INDEX('Useful Lives'!$B$5:$B$24,MATCH(C277,'Useful Lives'!$A$5:$A$24,0)),0))</f>
        <v/>
      </c>
      <c r="L277" s="24" t="str">
        <f aca="false">IF($F277="","",IFERROR(INDEX('Useful Lives'!$C$5:$C$24,MATCH(C277,'Useful Lives'!$A$5:$A$24,0)),0))</f>
        <v/>
      </c>
      <c r="M277" s="22" t="str">
        <f aca="false">IF($F277="","",F277*L277)</f>
        <v/>
      </c>
      <c r="N277" s="24" t="str">
        <f aca="false">IF($F277="","",IF(K277=0,0,IF(G277="WDV",1-MAX(L277,0.0001)^(1/K277),(1-L277)/K277)))</f>
        <v/>
      </c>
      <c r="O277" s="22" t="n">
        <f aca="false">IF($F277="",0,IF(AND(E277&lt;$F$3,OR(I277="",I277&gt;=$F$3)),F277,0))</f>
        <v>0</v>
      </c>
      <c r="P277" s="22" t="n">
        <f aca="false">IF($F277="",0,IF(AND(E277&gt;=$F$3,E277&lt;=$H$3),F277,0))</f>
        <v>0</v>
      </c>
      <c r="Q277" s="22" t="n">
        <f aca="false">IF($F277="",0,IF(AND(I277&lt;&gt;"",I277&gt;=$F$3,I277&lt;=$H$3),F277,0))</f>
        <v>0</v>
      </c>
      <c r="R277" s="22" t="n">
        <f aca="false">O277+P277-Q277</f>
        <v>0</v>
      </c>
      <c r="S277" s="22" t="n">
        <f aca="false">IF(O277&gt;0,N(H277),0)</f>
        <v>0</v>
      </c>
      <c r="T277" s="22" t="n">
        <f aca="false">IF(OR($F277="",E277=""),0,MAX(0,MIN(IF(I277="",$H$3,I277-1),$H$3)-MAX(E277,$F$3)+1))</f>
        <v>0</v>
      </c>
      <c r="U277" s="22" t="n">
        <f aca="false">IF(OR($F277="",N(K277)=0),0,ROUND(IF(G277="WDV",MIN(MAX(0,F277-S277-M277),(F277-S277)*N277*T277/$J$3),MIN(MAX(0,F277-M277-S277),(F277-M277)/K277*T277/$J$3)),0))</f>
        <v>0</v>
      </c>
      <c r="V277" s="22" t="n">
        <f aca="false">IF($F277="",0,IF(AND(I277&lt;&gt;"",I277&gt;=$F$3,I277&lt;=$H$3),S277+U277,0))</f>
        <v>0</v>
      </c>
      <c r="W277" s="22" t="n">
        <f aca="false">S277+U277-V277</f>
        <v>0</v>
      </c>
      <c r="X277" s="22" t="n">
        <f aca="false">R277-W277</f>
        <v>0</v>
      </c>
      <c r="Y277" s="22" t="n">
        <f aca="false">IF($F277="",0,IF(AND(I277&lt;&gt;"",I277&gt;=$F$3,I277&lt;=$H$3),N(J277)-(F277-S277-U277),0))</f>
        <v>0</v>
      </c>
      <c r="Z277" s="25" t="str">
        <f aca="false">IF($F277="","",IFERROR(INDEX('Useful Lives'!$D$5:$D$24,MATCH(C277,'Useful Lives'!$A$5:$A$24,0)),"⚠ Class not found"))</f>
        <v/>
      </c>
    </row>
    <row r="278" customFormat="false" ht="15" hidden="false" customHeight="true" outlineLevel="0" collapsed="false">
      <c r="A278" s="20"/>
      <c r="B278" s="20"/>
      <c r="C278" s="20"/>
      <c r="D278" s="20"/>
      <c r="E278" s="26"/>
      <c r="F278" s="27"/>
      <c r="G278" s="20"/>
      <c r="H278" s="27"/>
      <c r="I278" s="26"/>
      <c r="J278" s="27"/>
      <c r="K278" s="22" t="str">
        <f aca="false">IF($F278="","",IFERROR(INDEX('Useful Lives'!$B$5:$B$24,MATCH(C278,'Useful Lives'!$A$5:$A$24,0)),0))</f>
        <v/>
      </c>
      <c r="L278" s="24" t="str">
        <f aca="false">IF($F278="","",IFERROR(INDEX('Useful Lives'!$C$5:$C$24,MATCH(C278,'Useful Lives'!$A$5:$A$24,0)),0))</f>
        <v/>
      </c>
      <c r="M278" s="22" t="str">
        <f aca="false">IF($F278="","",F278*L278)</f>
        <v/>
      </c>
      <c r="N278" s="24" t="str">
        <f aca="false">IF($F278="","",IF(K278=0,0,IF(G278="WDV",1-MAX(L278,0.0001)^(1/K278),(1-L278)/K278)))</f>
        <v/>
      </c>
      <c r="O278" s="22" t="n">
        <f aca="false">IF($F278="",0,IF(AND(E278&lt;$F$3,OR(I278="",I278&gt;=$F$3)),F278,0))</f>
        <v>0</v>
      </c>
      <c r="P278" s="22" t="n">
        <f aca="false">IF($F278="",0,IF(AND(E278&gt;=$F$3,E278&lt;=$H$3),F278,0))</f>
        <v>0</v>
      </c>
      <c r="Q278" s="22" t="n">
        <f aca="false">IF($F278="",0,IF(AND(I278&lt;&gt;"",I278&gt;=$F$3,I278&lt;=$H$3),F278,0))</f>
        <v>0</v>
      </c>
      <c r="R278" s="22" t="n">
        <f aca="false">O278+P278-Q278</f>
        <v>0</v>
      </c>
      <c r="S278" s="22" t="n">
        <f aca="false">IF(O278&gt;0,N(H278),0)</f>
        <v>0</v>
      </c>
      <c r="T278" s="22" t="n">
        <f aca="false">IF(OR($F278="",E278=""),0,MAX(0,MIN(IF(I278="",$H$3,I278-1),$H$3)-MAX(E278,$F$3)+1))</f>
        <v>0</v>
      </c>
      <c r="U278" s="22" t="n">
        <f aca="false">IF(OR($F278="",N(K278)=0),0,ROUND(IF(G278="WDV",MIN(MAX(0,F278-S278-M278),(F278-S278)*N278*T278/$J$3),MIN(MAX(0,F278-M278-S278),(F278-M278)/K278*T278/$J$3)),0))</f>
        <v>0</v>
      </c>
      <c r="V278" s="22" t="n">
        <f aca="false">IF($F278="",0,IF(AND(I278&lt;&gt;"",I278&gt;=$F$3,I278&lt;=$H$3),S278+U278,0))</f>
        <v>0</v>
      </c>
      <c r="W278" s="22" t="n">
        <f aca="false">S278+U278-V278</f>
        <v>0</v>
      </c>
      <c r="X278" s="22" t="n">
        <f aca="false">R278-W278</f>
        <v>0</v>
      </c>
      <c r="Y278" s="22" t="n">
        <f aca="false">IF($F278="",0,IF(AND(I278&lt;&gt;"",I278&gt;=$F$3,I278&lt;=$H$3),N(J278)-(F278-S278-U278),0))</f>
        <v>0</v>
      </c>
      <c r="Z278" s="25" t="str">
        <f aca="false">IF($F278="","",IFERROR(INDEX('Useful Lives'!$D$5:$D$24,MATCH(C278,'Useful Lives'!$A$5:$A$24,0)),"⚠ Class not found"))</f>
        <v/>
      </c>
    </row>
    <row r="279" customFormat="false" ht="15" hidden="false" customHeight="true" outlineLevel="0" collapsed="false">
      <c r="A279" s="20"/>
      <c r="B279" s="20"/>
      <c r="C279" s="20"/>
      <c r="D279" s="20"/>
      <c r="E279" s="26"/>
      <c r="F279" s="27"/>
      <c r="G279" s="20"/>
      <c r="H279" s="27"/>
      <c r="I279" s="26"/>
      <c r="J279" s="27"/>
      <c r="K279" s="22" t="str">
        <f aca="false">IF($F279="","",IFERROR(INDEX('Useful Lives'!$B$5:$B$24,MATCH(C279,'Useful Lives'!$A$5:$A$24,0)),0))</f>
        <v/>
      </c>
      <c r="L279" s="24" t="str">
        <f aca="false">IF($F279="","",IFERROR(INDEX('Useful Lives'!$C$5:$C$24,MATCH(C279,'Useful Lives'!$A$5:$A$24,0)),0))</f>
        <v/>
      </c>
      <c r="M279" s="22" t="str">
        <f aca="false">IF($F279="","",F279*L279)</f>
        <v/>
      </c>
      <c r="N279" s="24" t="str">
        <f aca="false">IF($F279="","",IF(K279=0,0,IF(G279="WDV",1-MAX(L279,0.0001)^(1/K279),(1-L279)/K279)))</f>
        <v/>
      </c>
      <c r="O279" s="22" t="n">
        <f aca="false">IF($F279="",0,IF(AND(E279&lt;$F$3,OR(I279="",I279&gt;=$F$3)),F279,0))</f>
        <v>0</v>
      </c>
      <c r="P279" s="22" t="n">
        <f aca="false">IF($F279="",0,IF(AND(E279&gt;=$F$3,E279&lt;=$H$3),F279,0))</f>
        <v>0</v>
      </c>
      <c r="Q279" s="22" t="n">
        <f aca="false">IF($F279="",0,IF(AND(I279&lt;&gt;"",I279&gt;=$F$3,I279&lt;=$H$3),F279,0))</f>
        <v>0</v>
      </c>
      <c r="R279" s="22" t="n">
        <f aca="false">O279+P279-Q279</f>
        <v>0</v>
      </c>
      <c r="S279" s="22" t="n">
        <f aca="false">IF(O279&gt;0,N(H279),0)</f>
        <v>0</v>
      </c>
      <c r="T279" s="22" t="n">
        <f aca="false">IF(OR($F279="",E279=""),0,MAX(0,MIN(IF(I279="",$H$3,I279-1),$H$3)-MAX(E279,$F$3)+1))</f>
        <v>0</v>
      </c>
      <c r="U279" s="22" t="n">
        <f aca="false">IF(OR($F279="",N(K279)=0),0,ROUND(IF(G279="WDV",MIN(MAX(0,F279-S279-M279),(F279-S279)*N279*T279/$J$3),MIN(MAX(0,F279-M279-S279),(F279-M279)/K279*T279/$J$3)),0))</f>
        <v>0</v>
      </c>
      <c r="V279" s="22" t="n">
        <f aca="false">IF($F279="",0,IF(AND(I279&lt;&gt;"",I279&gt;=$F$3,I279&lt;=$H$3),S279+U279,0))</f>
        <v>0</v>
      </c>
      <c r="W279" s="22" t="n">
        <f aca="false">S279+U279-V279</f>
        <v>0</v>
      </c>
      <c r="X279" s="22" t="n">
        <f aca="false">R279-W279</f>
        <v>0</v>
      </c>
      <c r="Y279" s="22" t="n">
        <f aca="false">IF($F279="",0,IF(AND(I279&lt;&gt;"",I279&gt;=$F$3,I279&lt;=$H$3),N(J279)-(F279-S279-U279),0))</f>
        <v>0</v>
      </c>
      <c r="Z279" s="25" t="str">
        <f aca="false">IF($F279="","",IFERROR(INDEX('Useful Lives'!$D$5:$D$24,MATCH(C279,'Useful Lives'!$A$5:$A$24,0)),"⚠ Class not found"))</f>
        <v/>
      </c>
    </row>
    <row r="280" customFormat="false" ht="15" hidden="false" customHeight="true" outlineLevel="0" collapsed="false">
      <c r="A280" s="20"/>
      <c r="B280" s="20"/>
      <c r="C280" s="20"/>
      <c r="D280" s="20"/>
      <c r="E280" s="26"/>
      <c r="F280" s="27"/>
      <c r="G280" s="20"/>
      <c r="H280" s="27"/>
      <c r="I280" s="26"/>
      <c r="J280" s="27"/>
      <c r="K280" s="22" t="str">
        <f aca="false">IF($F280="","",IFERROR(INDEX('Useful Lives'!$B$5:$B$24,MATCH(C280,'Useful Lives'!$A$5:$A$24,0)),0))</f>
        <v/>
      </c>
      <c r="L280" s="24" t="str">
        <f aca="false">IF($F280="","",IFERROR(INDEX('Useful Lives'!$C$5:$C$24,MATCH(C280,'Useful Lives'!$A$5:$A$24,0)),0))</f>
        <v/>
      </c>
      <c r="M280" s="22" t="str">
        <f aca="false">IF($F280="","",F280*L280)</f>
        <v/>
      </c>
      <c r="N280" s="24" t="str">
        <f aca="false">IF($F280="","",IF(K280=0,0,IF(G280="WDV",1-MAX(L280,0.0001)^(1/K280),(1-L280)/K280)))</f>
        <v/>
      </c>
      <c r="O280" s="22" t="n">
        <f aca="false">IF($F280="",0,IF(AND(E280&lt;$F$3,OR(I280="",I280&gt;=$F$3)),F280,0))</f>
        <v>0</v>
      </c>
      <c r="P280" s="22" t="n">
        <f aca="false">IF($F280="",0,IF(AND(E280&gt;=$F$3,E280&lt;=$H$3),F280,0))</f>
        <v>0</v>
      </c>
      <c r="Q280" s="22" t="n">
        <f aca="false">IF($F280="",0,IF(AND(I280&lt;&gt;"",I280&gt;=$F$3,I280&lt;=$H$3),F280,0))</f>
        <v>0</v>
      </c>
      <c r="R280" s="22" t="n">
        <f aca="false">O280+P280-Q280</f>
        <v>0</v>
      </c>
      <c r="S280" s="22" t="n">
        <f aca="false">IF(O280&gt;0,N(H280),0)</f>
        <v>0</v>
      </c>
      <c r="T280" s="22" t="n">
        <f aca="false">IF(OR($F280="",E280=""),0,MAX(0,MIN(IF(I280="",$H$3,I280-1),$H$3)-MAX(E280,$F$3)+1))</f>
        <v>0</v>
      </c>
      <c r="U280" s="22" t="n">
        <f aca="false">IF(OR($F280="",N(K280)=0),0,ROUND(IF(G280="WDV",MIN(MAX(0,F280-S280-M280),(F280-S280)*N280*T280/$J$3),MIN(MAX(0,F280-M280-S280),(F280-M280)/K280*T280/$J$3)),0))</f>
        <v>0</v>
      </c>
      <c r="V280" s="22" t="n">
        <f aca="false">IF($F280="",0,IF(AND(I280&lt;&gt;"",I280&gt;=$F$3,I280&lt;=$H$3),S280+U280,0))</f>
        <v>0</v>
      </c>
      <c r="W280" s="22" t="n">
        <f aca="false">S280+U280-V280</f>
        <v>0</v>
      </c>
      <c r="X280" s="22" t="n">
        <f aca="false">R280-W280</f>
        <v>0</v>
      </c>
      <c r="Y280" s="22" t="n">
        <f aca="false">IF($F280="",0,IF(AND(I280&lt;&gt;"",I280&gt;=$F$3,I280&lt;=$H$3),N(J280)-(F280-S280-U280),0))</f>
        <v>0</v>
      </c>
      <c r="Z280" s="25" t="str">
        <f aca="false">IF($F280="","",IFERROR(INDEX('Useful Lives'!$D$5:$D$24,MATCH(C280,'Useful Lives'!$A$5:$A$24,0)),"⚠ Class not found"))</f>
        <v/>
      </c>
    </row>
    <row r="281" customFormat="false" ht="15" hidden="false" customHeight="true" outlineLevel="0" collapsed="false">
      <c r="A281" s="20"/>
      <c r="B281" s="20"/>
      <c r="C281" s="20"/>
      <c r="D281" s="20"/>
      <c r="E281" s="26"/>
      <c r="F281" s="27"/>
      <c r="G281" s="20"/>
      <c r="H281" s="27"/>
      <c r="I281" s="26"/>
      <c r="J281" s="27"/>
      <c r="K281" s="22" t="str">
        <f aca="false">IF($F281="","",IFERROR(INDEX('Useful Lives'!$B$5:$B$24,MATCH(C281,'Useful Lives'!$A$5:$A$24,0)),0))</f>
        <v/>
      </c>
      <c r="L281" s="24" t="str">
        <f aca="false">IF($F281="","",IFERROR(INDEX('Useful Lives'!$C$5:$C$24,MATCH(C281,'Useful Lives'!$A$5:$A$24,0)),0))</f>
        <v/>
      </c>
      <c r="M281" s="22" t="str">
        <f aca="false">IF($F281="","",F281*L281)</f>
        <v/>
      </c>
      <c r="N281" s="24" t="str">
        <f aca="false">IF($F281="","",IF(K281=0,0,IF(G281="WDV",1-MAX(L281,0.0001)^(1/K281),(1-L281)/K281)))</f>
        <v/>
      </c>
      <c r="O281" s="22" t="n">
        <f aca="false">IF($F281="",0,IF(AND(E281&lt;$F$3,OR(I281="",I281&gt;=$F$3)),F281,0))</f>
        <v>0</v>
      </c>
      <c r="P281" s="22" t="n">
        <f aca="false">IF($F281="",0,IF(AND(E281&gt;=$F$3,E281&lt;=$H$3),F281,0))</f>
        <v>0</v>
      </c>
      <c r="Q281" s="22" t="n">
        <f aca="false">IF($F281="",0,IF(AND(I281&lt;&gt;"",I281&gt;=$F$3,I281&lt;=$H$3),F281,0))</f>
        <v>0</v>
      </c>
      <c r="R281" s="22" t="n">
        <f aca="false">O281+P281-Q281</f>
        <v>0</v>
      </c>
      <c r="S281" s="22" t="n">
        <f aca="false">IF(O281&gt;0,N(H281),0)</f>
        <v>0</v>
      </c>
      <c r="T281" s="22" t="n">
        <f aca="false">IF(OR($F281="",E281=""),0,MAX(0,MIN(IF(I281="",$H$3,I281-1),$H$3)-MAX(E281,$F$3)+1))</f>
        <v>0</v>
      </c>
      <c r="U281" s="22" t="n">
        <f aca="false">IF(OR($F281="",N(K281)=0),0,ROUND(IF(G281="WDV",MIN(MAX(0,F281-S281-M281),(F281-S281)*N281*T281/$J$3),MIN(MAX(0,F281-M281-S281),(F281-M281)/K281*T281/$J$3)),0))</f>
        <v>0</v>
      </c>
      <c r="V281" s="22" t="n">
        <f aca="false">IF($F281="",0,IF(AND(I281&lt;&gt;"",I281&gt;=$F$3,I281&lt;=$H$3),S281+U281,0))</f>
        <v>0</v>
      </c>
      <c r="W281" s="22" t="n">
        <f aca="false">S281+U281-V281</f>
        <v>0</v>
      </c>
      <c r="X281" s="22" t="n">
        <f aca="false">R281-W281</f>
        <v>0</v>
      </c>
      <c r="Y281" s="22" t="n">
        <f aca="false">IF($F281="",0,IF(AND(I281&lt;&gt;"",I281&gt;=$F$3,I281&lt;=$H$3),N(J281)-(F281-S281-U281),0))</f>
        <v>0</v>
      </c>
      <c r="Z281" s="25" t="str">
        <f aca="false">IF($F281="","",IFERROR(INDEX('Useful Lives'!$D$5:$D$24,MATCH(C281,'Useful Lives'!$A$5:$A$24,0)),"⚠ Class not found"))</f>
        <v/>
      </c>
    </row>
    <row r="282" customFormat="false" ht="15" hidden="false" customHeight="true" outlineLevel="0" collapsed="false">
      <c r="A282" s="20"/>
      <c r="B282" s="20"/>
      <c r="C282" s="20"/>
      <c r="D282" s="20"/>
      <c r="E282" s="26"/>
      <c r="F282" s="27"/>
      <c r="G282" s="20"/>
      <c r="H282" s="27"/>
      <c r="I282" s="26"/>
      <c r="J282" s="27"/>
      <c r="K282" s="22" t="str">
        <f aca="false">IF($F282="","",IFERROR(INDEX('Useful Lives'!$B$5:$B$24,MATCH(C282,'Useful Lives'!$A$5:$A$24,0)),0))</f>
        <v/>
      </c>
      <c r="L282" s="24" t="str">
        <f aca="false">IF($F282="","",IFERROR(INDEX('Useful Lives'!$C$5:$C$24,MATCH(C282,'Useful Lives'!$A$5:$A$24,0)),0))</f>
        <v/>
      </c>
      <c r="M282" s="22" t="str">
        <f aca="false">IF($F282="","",F282*L282)</f>
        <v/>
      </c>
      <c r="N282" s="24" t="str">
        <f aca="false">IF($F282="","",IF(K282=0,0,IF(G282="WDV",1-MAX(L282,0.0001)^(1/K282),(1-L282)/K282)))</f>
        <v/>
      </c>
      <c r="O282" s="22" t="n">
        <f aca="false">IF($F282="",0,IF(AND(E282&lt;$F$3,OR(I282="",I282&gt;=$F$3)),F282,0))</f>
        <v>0</v>
      </c>
      <c r="P282" s="22" t="n">
        <f aca="false">IF($F282="",0,IF(AND(E282&gt;=$F$3,E282&lt;=$H$3),F282,0))</f>
        <v>0</v>
      </c>
      <c r="Q282" s="22" t="n">
        <f aca="false">IF($F282="",0,IF(AND(I282&lt;&gt;"",I282&gt;=$F$3,I282&lt;=$H$3),F282,0))</f>
        <v>0</v>
      </c>
      <c r="R282" s="22" t="n">
        <f aca="false">O282+P282-Q282</f>
        <v>0</v>
      </c>
      <c r="S282" s="22" t="n">
        <f aca="false">IF(O282&gt;0,N(H282),0)</f>
        <v>0</v>
      </c>
      <c r="T282" s="22" t="n">
        <f aca="false">IF(OR($F282="",E282=""),0,MAX(0,MIN(IF(I282="",$H$3,I282-1),$H$3)-MAX(E282,$F$3)+1))</f>
        <v>0</v>
      </c>
      <c r="U282" s="22" t="n">
        <f aca="false">IF(OR($F282="",N(K282)=0),0,ROUND(IF(G282="WDV",MIN(MAX(0,F282-S282-M282),(F282-S282)*N282*T282/$J$3),MIN(MAX(0,F282-M282-S282),(F282-M282)/K282*T282/$J$3)),0))</f>
        <v>0</v>
      </c>
      <c r="V282" s="22" t="n">
        <f aca="false">IF($F282="",0,IF(AND(I282&lt;&gt;"",I282&gt;=$F$3,I282&lt;=$H$3),S282+U282,0))</f>
        <v>0</v>
      </c>
      <c r="W282" s="22" t="n">
        <f aca="false">S282+U282-V282</f>
        <v>0</v>
      </c>
      <c r="X282" s="22" t="n">
        <f aca="false">R282-W282</f>
        <v>0</v>
      </c>
      <c r="Y282" s="22" t="n">
        <f aca="false">IF($F282="",0,IF(AND(I282&lt;&gt;"",I282&gt;=$F$3,I282&lt;=$H$3),N(J282)-(F282-S282-U282),0))</f>
        <v>0</v>
      </c>
      <c r="Z282" s="25" t="str">
        <f aca="false">IF($F282="","",IFERROR(INDEX('Useful Lives'!$D$5:$D$24,MATCH(C282,'Useful Lives'!$A$5:$A$24,0)),"⚠ Class not found"))</f>
        <v/>
      </c>
    </row>
    <row r="283" customFormat="false" ht="15" hidden="false" customHeight="true" outlineLevel="0" collapsed="false">
      <c r="A283" s="20"/>
      <c r="B283" s="20"/>
      <c r="C283" s="20"/>
      <c r="D283" s="20"/>
      <c r="E283" s="26"/>
      <c r="F283" s="27"/>
      <c r="G283" s="20"/>
      <c r="H283" s="27"/>
      <c r="I283" s="26"/>
      <c r="J283" s="27"/>
      <c r="K283" s="22" t="str">
        <f aca="false">IF($F283="","",IFERROR(INDEX('Useful Lives'!$B$5:$B$24,MATCH(C283,'Useful Lives'!$A$5:$A$24,0)),0))</f>
        <v/>
      </c>
      <c r="L283" s="24" t="str">
        <f aca="false">IF($F283="","",IFERROR(INDEX('Useful Lives'!$C$5:$C$24,MATCH(C283,'Useful Lives'!$A$5:$A$24,0)),0))</f>
        <v/>
      </c>
      <c r="M283" s="22" t="str">
        <f aca="false">IF($F283="","",F283*L283)</f>
        <v/>
      </c>
      <c r="N283" s="24" t="str">
        <f aca="false">IF($F283="","",IF(K283=0,0,IF(G283="WDV",1-MAX(L283,0.0001)^(1/K283),(1-L283)/K283)))</f>
        <v/>
      </c>
      <c r="O283" s="22" t="n">
        <f aca="false">IF($F283="",0,IF(AND(E283&lt;$F$3,OR(I283="",I283&gt;=$F$3)),F283,0))</f>
        <v>0</v>
      </c>
      <c r="P283" s="22" t="n">
        <f aca="false">IF($F283="",0,IF(AND(E283&gt;=$F$3,E283&lt;=$H$3),F283,0))</f>
        <v>0</v>
      </c>
      <c r="Q283" s="22" t="n">
        <f aca="false">IF($F283="",0,IF(AND(I283&lt;&gt;"",I283&gt;=$F$3,I283&lt;=$H$3),F283,0))</f>
        <v>0</v>
      </c>
      <c r="R283" s="22" t="n">
        <f aca="false">O283+P283-Q283</f>
        <v>0</v>
      </c>
      <c r="S283" s="22" t="n">
        <f aca="false">IF(O283&gt;0,N(H283),0)</f>
        <v>0</v>
      </c>
      <c r="T283" s="22" t="n">
        <f aca="false">IF(OR($F283="",E283=""),0,MAX(0,MIN(IF(I283="",$H$3,I283-1),$H$3)-MAX(E283,$F$3)+1))</f>
        <v>0</v>
      </c>
      <c r="U283" s="22" t="n">
        <f aca="false">IF(OR($F283="",N(K283)=0),0,ROUND(IF(G283="WDV",MIN(MAX(0,F283-S283-M283),(F283-S283)*N283*T283/$J$3),MIN(MAX(0,F283-M283-S283),(F283-M283)/K283*T283/$J$3)),0))</f>
        <v>0</v>
      </c>
      <c r="V283" s="22" t="n">
        <f aca="false">IF($F283="",0,IF(AND(I283&lt;&gt;"",I283&gt;=$F$3,I283&lt;=$H$3),S283+U283,0))</f>
        <v>0</v>
      </c>
      <c r="W283" s="22" t="n">
        <f aca="false">S283+U283-V283</f>
        <v>0</v>
      </c>
      <c r="X283" s="22" t="n">
        <f aca="false">R283-W283</f>
        <v>0</v>
      </c>
      <c r="Y283" s="22" t="n">
        <f aca="false">IF($F283="",0,IF(AND(I283&lt;&gt;"",I283&gt;=$F$3,I283&lt;=$H$3),N(J283)-(F283-S283-U283),0))</f>
        <v>0</v>
      </c>
      <c r="Z283" s="25" t="str">
        <f aca="false">IF($F283="","",IFERROR(INDEX('Useful Lives'!$D$5:$D$24,MATCH(C283,'Useful Lives'!$A$5:$A$24,0)),"⚠ Class not found"))</f>
        <v/>
      </c>
    </row>
    <row r="284" customFormat="false" ht="15" hidden="false" customHeight="true" outlineLevel="0" collapsed="false">
      <c r="A284" s="20"/>
      <c r="B284" s="20"/>
      <c r="C284" s="20"/>
      <c r="D284" s="20"/>
      <c r="E284" s="26"/>
      <c r="F284" s="27"/>
      <c r="G284" s="20"/>
      <c r="H284" s="27"/>
      <c r="I284" s="26"/>
      <c r="J284" s="27"/>
      <c r="K284" s="22" t="str">
        <f aca="false">IF($F284="","",IFERROR(INDEX('Useful Lives'!$B$5:$B$24,MATCH(C284,'Useful Lives'!$A$5:$A$24,0)),0))</f>
        <v/>
      </c>
      <c r="L284" s="24" t="str">
        <f aca="false">IF($F284="","",IFERROR(INDEX('Useful Lives'!$C$5:$C$24,MATCH(C284,'Useful Lives'!$A$5:$A$24,0)),0))</f>
        <v/>
      </c>
      <c r="M284" s="22" t="str">
        <f aca="false">IF($F284="","",F284*L284)</f>
        <v/>
      </c>
      <c r="N284" s="24" t="str">
        <f aca="false">IF($F284="","",IF(K284=0,0,IF(G284="WDV",1-MAX(L284,0.0001)^(1/K284),(1-L284)/K284)))</f>
        <v/>
      </c>
      <c r="O284" s="22" t="n">
        <f aca="false">IF($F284="",0,IF(AND(E284&lt;$F$3,OR(I284="",I284&gt;=$F$3)),F284,0))</f>
        <v>0</v>
      </c>
      <c r="P284" s="22" t="n">
        <f aca="false">IF($F284="",0,IF(AND(E284&gt;=$F$3,E284&lt;=$H$3),F284,0))</f>
        <v>0</v>
      </c>
      <c r="Q284" s="22" t="n">
        <f aca="false">IF($F284="",0,IF(AND(I284&lt;&gt;"",I284&gt;=$F$3,I284&lt;=$H$3),F284,0))</f>
        <v>0</v>
      </c>
      <c r="R284" s="22" t="n">
        <f aca="false">O284+P284-Q284</f>
        <v>0</v>
      </c>
      <c r="S284" s="22" t="n">
        <f aca="false">IF(O284&gt;0,N(H284),0)</f>
        <v>0</v>
      </c>
      <c r="T284" s="22" t="n">
        <f aca="false">IF(OR($F284="",E284=""),0,MAX(0,MIN(IF(I284="",$H$3,I284-1),$H$3)-MAX(E284,$F$3)+1))</f>
        <v>0</v>
      </c>
      <c r="U284" s="22" t="n">
        <f aca="false">IF(OR($F284="",N(K284)=0),0,ROUND(IF(G284="WDV",MIN(MAX(0,F284-S284-M284),(F284-S284)*N284*T284/$J$3),MIN(MAX(0,F284-M284-S284),(F284-M284)/K284*T284/$J$3)),0))</f>
        <v>0</v>
      </c>
      <c r="V284" s="22" t="n">
        <f aca="false">IF($F284="",0,IF(AND(I284&lt;&gt;"",I284&gt;=$F$3,I284&lt;=$H$3),S284+U284,0))</f>
        <v>0</v>
      </c>
      <c r="W284" s="22" t="n">
        <f aca="false">S284+U284-V284</f>
        <v>0</v>
      </c>
      <c r="X284" s="22" t="n">
        <f aca="false">R284-W284</f>
        <v>0</v>
      </c>
      <c r="Y284" s="22" t="n">
        <f aca="false">IF($F284="",0,IF(AND(I284&lt;&gt;"",I284&gt;=$F$3,I284&lt;=$H$3),N(J284)-(F284-S284-U284),0))</f>
        <v>0</v>
      </c>
      <c r="Z284" s="25" t="str">
        <f aca="false">IF($F284="","",IFERROR(INDEX('Useful Lives'!$D$5:$D$24,MATCH(C284,'Useful Lives'!$A$5:$A$24,0)),"⚠ Class not found"))</f>
        <v/>
      </c>
    </row>
    <row r="285" customFormat="false" ht="15" hidden="false" customHeight="true" outlineLevel="0" collapsed="false">
      <c r="A285" s="20"/>
      <c r="B285" s="20"/>
      <c r="C285" s="20"/>
      <c r="D285" s="20"/>
      <c r="E285" s="26"/>
      <c r="F285" s="27"/>
      <c r="G285" s="20"/>
      <c r="H285" s="27"/>
      <c r="I285" s="26"/>
      <c r="J285" s="27"/>
      <c r="K285" s="22" t="str">
        <f aca="false">IF($F285="","",IFERROR(INDEX('Useful Lives'!$B$5:$B$24,MATCH(C285,'Useful Lives'!$A$5:$A$24,0)),0))</f>
        <v/>
      </c>
      <c r="L285" s="24" t="str">
        <f aca="false">IF($F285="","",IFERROR(INDEX('Useful Lives'!$C$5:$C$24,MATCH(C285,'Useful Lives'!$A$5:$A$24,0)),0))</f>
        <v/>
      </c>
      <c r="M285" s="22" t="str">
        <f aca="false">IF($F285="","",F285*L285)</f>
        <v/>
      </c>
      <c r="N285" s="24" t="str">
        <f aca="false">IF($F285="","",IF(K285=0,0,IF(G285="WDV",1-MAX(L285,0.0001)^(1/K285),(1-L285)/K285)))</f>
        <v/>
      </c>
      <c r="O285" s="22" t="n">
        <f aca="false">IF($F285="",0,IF(AND(E285&lt;$F$3,OR(I285="",I285&gt;=$F$3)),F285,0))</f>
        <v>0</v>
      </c>
      <c r="P285" s="22" t="n">
        <f aca="false">IF($F285="",0,IF(AND(E285&gt;=$F$3,E285&lt;=$H$3),F285,0))</f>
        <v>0</v>
      </c>
      <c r="Q285" s="22" t="n">
        <f aca="false">IF($F285="",0,IF(AND(I285&lt;&gt;"",I285&gt;=$F$3,I285&lt;=$H$3),F285,0))</f>
        <v>0</v>
      </c>
      <c r="R285" s="22" t="n">
        <f aca="false">O285+P285-Q285</f>
        <v>0</v>
      </c>
      <c r="S285" s="22" t="n">
        <f aca="false">IF(O285&gt;0,N(H285),0)</f>
        <v>0</v>
      </c>
      <c r="T285" s="22" t="n">
        <f aca="false">IF(OR($F285="",E285=""),0,MAX(0,MIN(IF(I285="",$H$3,I285-1),$H$3)-MAX(E285,$F$3)+1))</f>
        <v>0</v>
      </c>
      <c r="U285" s="22" t="n">
        <f aca="false">IF(OR($F285="",N(K285)=0),0,ROUND(IF(G285="WDV",MIN(MAX(0,F285-S285-M285),(F285-S285)*N285*T285/$J$3),MIN(MAX(0,F285-M285-S285),(F285-M285)/K285*T285/$J$3)),0))</f>
        <v>0</v>
      </c>
      <c r="V285" s="22" t="n">
        <f aca="false">IF($F285="",0,IF(AND(I285&lt;&gt;"",I285&gt;=$F$3,I285&lt;=$H$3),S285+U285,0))</f>
        <v>0</v>
      </c>
      <c r="W285" s="22" t="n">
        <f aca="false">S285+U285-V285</f>
        <v>0</v>
      </c>
      <c r="X285" s="22" t="n">
        <f aca="false">R285-W285</f>
        <v>0</v>
      </c>
      <c r="Y285" s="22" t="n">
        <f aca="false">IF($F285="",0,IF(AND(I285&lt;&gt;"",I285&gt;=$F$3,I285&lt;=$H$3),N(J285)-(F285-S285-U285),0))</f>
        <v>0</v>
      </c>
      <c r="Z285" s="25" t="str">
        <f aca="false">IF($F285="","",IFERROR(INDEX('Useful Lives'!$D$5:$D$24,MATCH(C285,'Useful Lives'!$A$5:$A$24,0)),"⚠ Class not found"))</f>
        <v/>
      </c>
    </row>
    <row r="286" customFormat="false" ht="15" hidden="false" customHeight="true" outlineLevel="0" collapsed="false">
      <c r="A286" s="20"/>
      <c r="B286" s="20"/>
      <c r="C286" s="20"/>
      <c r="D286" s="20"/>
      <c r="E286" s="26"/>
      <c r="F286" s="27"/>
      <c r="G286" s="20"/>
      <c r="H286" s="27"/>
      <c r="I286" s="26"/>
      <c r="J286" s="27"/>
      <c r="K286" s="22" t="str">
        <f aca="false">IF($F286="","",IFERROR(INDEX('Useful Lives'!$B$5:$B$24,MATCH(C286,'Useful Lives'!$A$5:$A$24,0)),0))</f>
        <v/>
      </c>
      <c r="L286" s="24" t="str">
        <f aca="false">IF($F286="","",IFERROR(INDEX('Useful Lives'!$C$5:$C$24,MATCH(C286,'Useful Lives'!$A$5:$A$24,0)),0))</f>
        <v/>
      </c>
      <c r="M286" s="22" t="str">
        <f aca="false">IF($F286="","",F286*L286)</f>
        <v/>
      </c>
      <c r="N286" s="24" t="str">
        <f aca="false">IF($F286="","",IF(K286=0,0,IF(G286="WDV",1-MAX(L286,0.0001)^(1/K286),(1-L286)/K286)))</f>
        <v/>
      </c>
      <c r="O286" s="22" t="n">
        <f aca="false">IF($F286="",0,IF(AND(E286&lt;$F$3,OR(I286="",I286&gt;=$F$3)),F286,0))</f>
        <v>0</v>
      </c>
      <c r="P286" s="22" t="n">
        <f aca="false">IF($F286="",0,IF(AND(E286&gt;=$F$3,E286&lt;=$H$3),F286,0))</f>
        <v>0</v>
      </c>
      <c r="Q286" s="22" t="n">
        <f aca="false">IF($F286="",0,IF(AND(I286&lt;&gt;"",I286&gt;=$F$3,I286&lt;=$H$3),F286,0))</f>
        <v>0</v>
      </c>
      <c r="R286" s="22" t="n">
        <f aca="false">O286+P286-Q286</f>
        <v>0</v>
      </c>
      <c r="S286" s="22" t="n">
        <f aca="false">IF(O286&gt;0,N(H286),0)</f>
        <v>0</v>
      </c>
      <c r="T286" s="22" t="n">
        <f aca="false">IF(OR($F286="",E286=""),0,MAX(0,MIN(IF(I286="",$H$3,I286-1),$H$3)-MAX(E286,$F$3)+1))</f>
        <v>0</v>
      </c>
      <c r="U286" s="22" t="n">
        <f aca="false">IF(OR($F286="",N(K286)=0),0,ROUND(IF(G286="WDV",MIN(MAX(0,F286-S286-M286),(F286-S286)*N286*T286/$J$3),MIN(MAX(0,F286-M286-S286),(F286-M286)/K286*T286/$J$3)),0))</f>
        <v>0</v>
      </c>
      <c r="V286" s="22" t="n">
        <f aca="false">IF($F286="",0,IF(AND(I286&lt;&gt;"",I286&gt;=$F$3,I286&lt;=$H$3),S286+U286,0))</f>
        <v>0</v>
      </c>
      <c r="W286" s="22" t="n">
        <f aca="false">S286+U286-V286</f>
        <v>0</v>
      </c>
      <c r="X286" s="22" t="n">
        <f aca="false">R286-W286</f>
        <v>0</v>
      </c>
      <c r="Y286" s="22" t="n">
        <f aca="false">IF($F286="",0,IF(AND(I286&lt;&gt;"",I286&gt;=$F$3,I286&lt;=$H$3),N(J286)-(F286-S286-U286),0))</f>
        <v>0</v>
      </c>
      <c r="Z286" s="25" t="str">
        <f aca="false">IF($F286="","",IFERROR(INDEX('Useful Lives'!$D$5:$D$24,MATCH(C286,'Useful Lives'!$A$5:$A$24,0)),"⚠ Class not found"))</f>
        <v/>
      </c>
    </row>
    <row r="287" customFormat="false" ht="15" hidden="false" customHeight="true" outlineLevel="0" collapsed="false">
      <c r="A287" s="20"/>
      <c r="B287" s="20"/>
      <c r="C287" s="20"/>
      <c r="D287" s="20"/>
      <c r="E287" s="26"/>
      <c r="F287" s="27"/>
      <c r="G287" s="20"/>
      <c r="H287" s="27"/>
      <c r="I287" s="26"/>
      <c r="J287" s="27"/>
      <c r="K287" s="22" t="str">
        <f aca="false">IF($F287="","",IFERROR(INDEX('Useful Lives'!$B$5:$B$24,MATCH(C287,'Useful Lives'!$A$5:$A$24,0)),0))</f>
        <v/>
      </c>
      <c r="L287" s="24" t="str">
        <f aca="false">IF($F287="","",IFERROR(INDEX('Useful Lives'!$C$5:$C$24,MATCH(C287,'Useful Lives'!$A$5:$A$24,0)),0))</f>
        <v/>
      </c>
      <c r="M287" s="22" t="str">
        <f aca="false">IF($F287="","",F287*L287)</f>
        <v/>
      </c>
      <c r="N287" s="24" t="str">
        <f aca="false">IF($F287="","",IF(K287=0,0,IF(G287="WDV",1-MAX(L287,0.0001)^(1/K287),(1-L287)/K287)))</f>
        <v/>
      </c>
      <c r="O287" s="22" t="n">
        <f aca="false">IF($F287="",0,IF(AND(E287&lt;$F$3,OR(I287="",I287&gt;=$F$3)),F287,0))</f>
        <v>0</v>
      </c>
      <c r="P287" s="22" t="n">
        <f aca="false">IF($F287="",0,IF(AND(E287&gt;=$F$3,E287&lt;=$H$3),F287,0))</f>
        <v>0</v>
      </c>
      <c r="Q287" s="22" t="n">
        <f aca="false">IF($F287="",0,IF(AND(I287&lt;&gt;"",I287&gt;=$F$3,I287&lt;=$H$3),F287,0))</f>
        <v>0</v>
      </c>
      <c r="R287" s="22" t="n">
        <f aca="false">O287+P287-Q287</f>
        <v>0</v>
      </c>
      <c r="S287" s="22" t="n">
        <f aca="false">IF(O287&gt;0,N(H287),0)</f>
        <v>0</v>
      </c>
      <c r="T287" s="22" t="n">
        <f aca="false">IF(OR($F287="",E287=""),0,MAX(0,MIN(IF(I287="",$H$3,I287-1),$H$3)-MAX(E287,$F$3)+1))</f>
        <v>0</v>
      </c>
      <c r="U287" s="22" t="n">
        <f aca="false">IF(OR($F287="",N(K287)=0),0,ROUND(IF(G287="WDV",MIN(MAX(0,F287-S287-M287),(F287-S287)*N287*T287/$J$3),MIN(MAX(0,F287-M287-S287),(F287-M287)/K287*T287/$J$3)),0))</f>
        <v>0</v>
      </c>
      <c r="V287" s="22" t="n">
        <f aca="false">IF($F287="",0,IF(AND(I287&lt;&gt;"",I287&gt;=$F$3,I287&lt;=$H$3),S287+U287,0))</f>
        <v>0</v>
      </c>
      <c r="W287" s="22" t="n">
        <f aca="false">S287+U287-V287</f>
        <v>0</v>
      </c>
      <c r="X287" s="22" t="n">
        <f aca="false">R287-W287</f>
        <v>0</v>
      </c>
      <c r="Y287" s="22" t="n">
        <f aca="false">IF($F287="",0,IF(AND(I287&lt;&gt;"",I287&gt;=$F$3,I287&lt;=$H$3),N(J287)-(F287-S287-U287),0))</f>
        <v>0</v>
      </c>
      <c r="Z287" s="25" t="str">
        <f aca="false">IF($F287="","",IFERROR(INDEX('Useful Lives'!$D$5:$D$24,MATCH(C287,'Useful Lives'!$A$5:$A$24,0)),"⚠ Class not found"))</f>
        <v/>
      </c>
    </row>
    <row r="288" customFormat="false" ht="15" hidden="false" customHeight="true" outlineLevel="0" collapsed="false">
      <c r="A288" s="20"/>
      <c r="B288" s="20"/>
      <c r="C288" s="20"/>
      <c r="D288" s="20"/>
      <c r="E288" s="26"/>
      <c r="F288" s="27"/>
      <c r="G288" s="20"/>
      <c r="H288" s="27"/>
      <c r="I288" s="26"/>
      <c r="J288" s="27"/>
      <c r="K288" s="22" t="str">
        <f aca="false">IF($F288="","",IFERROR(INDEX('Useful Lives'!$B$5:$B$24,MATCH(C288,'Useful Lives'!$A$5:$A$24,0)),0))</f>
        <v/>
      </c>
      <c r="L288" s="24" t="str">
        <f aca="false">IF($F288="","",IFERROR(INDEX('Useful Lives'!$C$5:$C$24,MATCH(C288,'Useful Lives'!$A$5:$A$24,0)),0))</f>
        <v/>
      </c>
      <c r="M288" s="22" t="str">
        <f aca="false">IF($F288="","",F288*L288)</f>
        <v/>
      </c>
      <c r="N288" s="24" t="str">
        <f aca="false">IF($F288="","",IF(K288=0,0,IF(G288="WDV",1-MAX(L288,0.0001)^(1/K288),(1-L288)/K288)))</f>
        <v/>
      </c>
      <c r="O288" s="22" t="n">
        <f aca="false">IF($F288="",0,IF(AND(E288&lt;$F$3,OR(I288="",I288&gt;=$F$3)),F288,0))</f>
        <v>0</v>
      </c>
      <c r="P288" s="22" t="n">
        <f aca="false">IF($F288="",0,IF(AND(E288&gt;=$F$3,E288&lt;=$H$3),F288,0))</f>
        <v>0</v>
      </c>
      <c r="Q288" s="22" t="n">
        <f aca="false">IF($F288="",0,IF(AND(I288&lt;&gt;"",I288&gt;=$F$3,I288&lt;=$H$3),F288,0))</f>
        <v>0</v>
      </c>
      <c r="R288" s="22" t="n">
        <f aca="false">O288+P288-Q288</f>
        <v>0</v>
      </c>
      <c r="S288" s="22" t="n">
        <f aca="false">IF(O288&gt;0,N(H288),0)</f>
        <v>0</v>
      </c>
      <c r="T288" s="22" t="n">
        <f aca="false">IF(OR($F288="",E288=""),0,MAX(0,MIN(IF(I288="",$H$3,I288-1),$H$3)-MAX(E288,$F$3)+1))</f>
        <v>0</v>
      </c>
      <c r="U288" s="22" t="n">
        <f aca="false">IF(OR($F288="",N(K288)=0),0,ROUND(IF(G288="WDV",MIN(MAX(0,F288-S288-M288),(F288-S288)*N288*T288/$J$3),MIN(MAX(0,F288-M288-S288),(F288-M288)/K288*T288/$J$3)),0))</f>
        <v>0</v>
      </c>
      <c r="V288" s="22" t="n">
        <f aca="false">IF($F288="",0,IF(AND(I288&lt;&gt;"",I288&gt;=$F$3,I288&lt;=$H$3),S288+U288,0))</f>
        <v>0</v>
      </c>
      <c r="W288" s="22" t="n">
        <f aca="false">S288+U288-V288</f>
        <v>0</v>
      </c>
      <c r="X288" s="22" t="n">
        <f aca="false">R288-W288</f>
        <v>0</v>
      </c>
      <c r="Y288" s="22" t="n">
        <f aca="false">IF($F288="",0,IF(AND(I288&lt;&gt;"",I288&gt;=$F$3,I288&lt;=$H$3),N(J288)-(F288-S288-U288),0))</f>
        <v>0</v>
      </c>
      <c r="Z288" s="25" t="str">
        <f aca="false">IF($F288="","",IFERROR(INDEX('Useful Lives'!$D$5:$D$24,MATCH(C288,'Useful Lives'!$A$5:$A$24,0)),"⚠ Class not found"))</f>
        <v/>
      </c>
    </row>
    <row r="289" customFormat="false" ht="15" hidden="false" customHeight="true" outlineLevel="0" collapsed="false">
      <c r="A289" s="20"/>
      <c r="B289" s="20"/>
      <c r="C289" s="20"/>
      <c r="D289" s="20"/>
      <c r="E289" s="26"/>
      <c r="F289" s="27"/>
      <c r="G289" s="20"/>
      <c r="H289" s="27"/>
      <c r="I289" s="26"/>
      <c r="J289" s="27"/>
      <c r="K289" s="22" t="str">
        <f aca="false">IF($F289="","",IFERROR(INDEX('Useful Lives'!$B$5:$B$24,MATCH(C289,'Useful Lives'!$A$5:$A$24,0)),0))</f>
        <v/>
      </c>
      <c r="L289" s="24" t="str">
        <f aca="false">IF($F289="","",IFERROR(INDEX('Useful Lives'!$C$5:$C$24,MATCH(C289,'Useful Lives'!$A$5:$A$24,0)),0))</f>
        <v/>
      </c>
      <c r="M289" s="22" t="str">
        <f aca="false">IF($F289="","",F289*L289)</f>
        <v/>
      </c>
      <c r="N289" s="24" t="str">
        <f aca="false">IF($F289="","",IF(K289=0,0,IF(G289="WDV",1-MAX(L289,0.0001)^(1/K289),(1-L289)/K289)))</f>
        <v/>
      </c>
      <c r="O289" s="22" t="n">
        <f aca="false">IF($F289="",0,IF(AND(E289&lt;$F$3,OR(I289="",I289&gt;=$F$3)),F289,0))</f>
        <v>0</v>
      </c>
      <c r="P289" s="22" t="n">
        <f aca="false">IF($F289="",0,IF(AND(E289&gt;=$F$3,E289&lt;=$H$3),F289,0))</f>
        <v>0</v>
      </c>
      <c r="Q289" s="22" t="n">
        <f aca="false">IF($F289="",0,IF(AND(I289&lt;&gt;"",I289&gt;=$F$3,I289&lt;=$H$3),F289,0))</f>
        <v>0</v>
      </c>
      <c r="R289" s="22" t="n">
        <f aca="false">O289+P289-Q289</f>
        <v>0</v>
      </c>
      <c r="S289" s="22" t="n">
        <f aca="false">IF(O289&gt;0,N(H289),0)</f>
        <v>0</v>
      </c>
      <c r="T289" s="22" t="n">
        <f aca="false">IF(OR($F289="",E289=""),0,MAX(0,MIN(IF(I289="",$H$3,I289-1),$H$3)-MAX(E289,$F$3)+1))</f>
        <v>0</v>
      </c>
      <c r="U289" s="22" t="n">
        <f aca="false">IF(OR($F289="",N(K289)=0),0,ROUND(IF(G289="WDV",MIN(MAX(0,F289-S289-M289),(F289-S289)*N289*T289/$J$3),MIN(MAX(0,F289-M289-S289),(F289-M289)/K289*T289/$J$3)),0))</f>
        <v>0</v>
      </c>
      <c r="V289" s="22" t="n">
        <f aca="false">IF($F289="",0,IF(AND(I289&lt;&gt;"",I289&gt;=$F$3,I289&lt;=$H$3),S289+U289,0))</f>
        <v>0</v>
      </c>
      <c r="W289" s="22" t="n">
        <f aca="false">S289+U289-V289</f>
        <v>0</v>
      </c>
      <c r="X289" s="22" t="n">
        <f aca="false">R289-W289</f>
        <v>0</v>
      </c>
      <c r="Y289" s="22" t="n">
        <f aca="false">IF($F289="",0,IF(AND(I289&lt;&gt;"",I289&gt;=$F$3,I289&lt;=$H$3),N(J289)-(F289-S289-U289),0))</f>
        <v>0</v>
      </c>
      <c r="Z289" s="25" t="str">
        <f aca="false">IF($F289="","",IFERROR(INDEX('Useful Lives'!$D$5:$D$24,MATCH(C289,'Useful Lives'!$A$5:$A$24,0)),"⚠ Class not found"))</f>
        <v/>
      </c>
    </row>
    <row r="290" customFormat="false" ht="15" hidden="false" customHeight="true" outlineLevel="0" collapsed="false">
      <c r="A290" s="20"/>
      <c r="B290" s="20"/>
      <c r="C290" s="20"/>
      <c r="D290" s="20"/>
      <c r="E290" s="26"/>
      <c r="F290" s="27"/>
      <c r="G290" s="20"/>
      <c r="H290" s="27"/>
      <c r="I290" s="26"/>
      <c r="J290" s="27"/>
      <c r="K290" s="22" t="str">
        <f aca="false">IF($F290="","",IFERROR(INDEX('Useful Lives'!$B$5:$B$24,MATCH(C290,'Useful Lives'!$A$5:$A$24,0)),0))</f>
        <v/>
      </c>
      <c r="L290" s="24" t="str">
        <f aca="false">IF($F290="","",IFERROR(INDEX('Useful Lives'!$C$5:$C$24,MATCH(C290,'Useful Lives'!$A$5:$A$24,0)),0))</f>
        <v/>
      </c>
      <c r="M290" s="22" t="str">
        <f aca="false">IF($F290="","",F290*L290)</f>
        <v/>
      </c>
      <c r="N290" s="24" t="str">
        <f aca="false">IF($F290="","",IF(K290=0,0,IF(G290="WDV",1-MAX(L290,0.0001)^(1/K290),(1-L290)/K290)))</f>
        <v/>
      </c>
      <c r="O290" s="22" t="n">
        <f aca="false">IF($F290="",0,IF(AND(E290&lt;$F$3,OR(I290="",I290&gt;=$F$3)),F290,0))</f>
        <v>0</v>
      </c>
      <c r="P290" s="22" t="n">
        <f aca="false">IF($F290="",0,IF(AND(E290&gt;=$F$3,E290&lt;=$H$3),F290,0))</f>
        <v>0</v>
      </c>
      <c r="Q290" s="22" t="n">
        <f aca="false">IF($F290="",0,IF(AND(I290&lt;&gt;"",I290&gt;=$F$3,I290&lt;=$H$3),F290,0))</f>
        <v>0</v>
      </c>
      <c r="R290" s="22" t="n">
        <f aca="false">O290+P290-Q290</f>
        <v>0</v>
      </c>
      <c r="S290" s="22" t="n">
        <f aca="false">IF(O290&gt;0,N(H290),0)</f>
        <v>0</v>
      </c>
      <c r="T290" s="22" t="n">
        <f aca="false">IF(OR($F290="",E290=""),0,MAX(0,MIN(IF(I290="",$H$3,I290-1),$H$3)-MAX(E290,$F$3)+1))</f>
        <v>0</v>
      </c>
      <c r="U290" s="22" t="n">
        <f aca="false">IF(OR($F290="",N(K290)=0),0,ROUND(IF(G290="WDV",MIN(MAX(0,F290-S290-M290),(F290-S290)*N290*T290/$J$3),MIN(MAX(0,F290-M290-S290),(F290-M290)/K290*T290/$J$3)),0))</f>
        <v>0</v>
      </c>
      <c r="V290" s="22" t="n">
        <f aca="false">IF($F290="",0,IF(AND(I290&lt;&gt;"",I290&gt;=$F$3,I290&lt;=$H$3),S290+U290,0))</f>
        <v>0</v>
      </c>
      <c r="W290" s="22" t="n">
        <f aca="false">S290+U290-V290</f>
        <v>0</v>
      </c>
      <c r="X290" s="22" t="n">
        <f aca="false">R290-W290</f>
        <v>0</v>
      </c>
      <c r="Y290" s="22" t="n">
        <f aca="false">IF($F290="",0,IF(AND(I290&lt;&gt;"",I290&gt;=$F$3,I290&lt;=$H$3),N(J290)-(F290-S290-U290),0))</f>
        <v>0</v>
      </c>
      <c r="Z290" s="25" t="str">
        <f aca="false">IF($F290="","",IFERROR(INDEX('Useful Lives'!$D$5:$D$24,MATCH(C290,'Useful Lives'!$A$5:$A$24,0)),"⚠ Class not found"))</f>
        <v/>
      </c>
    </row>
    <row r="291" customFormat="false" ht="15" hidden="false" customHeight="true" outlineLevel="0" collapsed="false">
      <c r="A291" s="20"/>
      <c r="B291" s="20"/>
      <c r="C291" s="20"/>
      <c r="D291" s="20"/>
      <c r="E291" s="26"/>
      <c r="F291" s="27"/>
      <c r="G291" s="20"/>
      <c r="H291" s="27"/>
      <c r="I291" s="26"/>
      <c r="J291" s="27"/>
      <c r="K291" s="22" t="str">
        <f aca="false">IF($F291="","",IFERROR(INDEX('Useful Lives'!$B$5:$B$24,MATCH(C291,'Useful Lives'!$A$5:$A$24,0)),0))</f>
        <v/>
      </c>
      <c r="L291" s="24" t="str">
        <f aca="false">IF($F291="","",IFERROR(INDEX('Useful Lives'!$C$5:$C$24,MATCH(C291,'Useful Lives'!$A$5:$A$24,0)),0))</f>
        <v/>
      </c>
      <c r="M291" s="22" t="str">
        <f aca="false">IF($F291="","",F291*L291)</f>
        <v/>
      </c>
      <c r="N291" s="24" t="str">
        <f aca="false">IF($F291="","",IF(K291=0,0,IF(G291="WDV",1-MAX(L291,0.0001)^(1/K291),(1-L291)/K291)))</f>
        <v/>
      </c>
      <c r="O291" s="22" t="n">
        <f aca="false">IF($F291="",0,IF(AND(E291&lt;$F$3,OR(I291="",I291&gt;=$F$3)),F291,0))</f>
        <v>0</v>
      </c>
      <c r="P291" s="22" t="n">
        <f aca="false">IF($F291="",0,IF(AND(E291&gt;=$F$3,E291&lt;=$H$3),F291,0))</f>
        <v>0</v>
      </c>
      <c r="Q291" s="22" t="n">
        <f aca="false">IF($F291="",0,IF(AND(I291&lt;&gt;"",I291&gt;=$F$3,I291&lt;=$H$3),F291,0))</f>
        <v>0</v>
      </c>
      <c r="R291" s="22" t="n">
        <f aca="false">O291+P291-Q291</f>
        <v>0</v>
      </c>
      <c r="S291" s="22" t="n">
        <f aca="false">IF(O291&gt;0,N(H291),0)</f>
        <v>0</v>
      </c>
      <c r="T291" s="22" t="n">
        <f aca="false">IF(OR($F291="",E291=""),0,MAX(0,MIN(IF(I291="",$H$3,I291-1),$H$3)-MAX(E291,$F$3)+1))</f>
        <v>0</v>
      </c>
      <c r="U291" s="22" t="n">
        <f aca="false">IF(OR($F291="",N(K291)=0),0,ROUND(IF(G291="WDV",MIN(MAX(0,F291-S291-M291),(F291-S291)*N291*T291/$J$3),MIN(MAX(0,F291-M291-S291),(F291-M291)/K291*T291/$J$3)),0))</f>
        <v>0</v>
      </c>
      <c r="V291" s="22" t="n">
        <f aca="false">IF($F291="",0,IF(AND(I291&lt;&gt;"",I291&gt;=$F$3,I291&lt;=$H$3),S291+U291,0))</f>
        <v>0</v>
      </c>
      <c r="W291" s="22" t="n">
        <f aca="false">S291+U291-V291</f>
        <v>0</v>
      </c>
      <c r="X291" s="22" t="n">
        <f aca="false">R291-W291</f>
        <v>0</v>
      </c>
      <c r="Y291" s="22" t="n">
        <f aca="false">IF($F291="",0,IF(AND(I291&lt;&gt;"",I291&gt;=$F$3,I291&lt;=$H$3),N(J291)-(F291-S291-U291),0))</f>
        <v>0</v>
      </c>
      <c r="Z291" s="25" t="str">
        <f aca="false">IF($F291="","",IFERROR(INDEX('Useful Lives'!$D$5:$D$24,MATCH(C291,'Useful Lives'!$A$5:$A$24,0)),"⚠ Class not found"))</f>
        <v/>
      </c>
    </row>
    <row r="292" customFormat="false" ht="15" hidden="false" customHeight="true" outlineLevel="0" collapsed="false">
      <c r="A292" s="20"/>
      <c r="B292" s="20"/>
      <c r="C292" s="20"/>
      <c r="D292" s="20"/>
      <c r="E292" s="26"/>
      <c r="F292" s="27"/>
      <c r="G292" s="20"/>
      <c r="H292" s="27"/>
      <c r="I292" s="26"/>
      <c r="J292" s="27"/>
      <c r="K292" s="22" t="str">
        <f aca="false">IF($F292="","",IFERROR(INDEX('Useful Lives'!$B$5:$B$24,MATCH(C292,'Useful Lives'!$A$5:$A$24,0)),0))</f>
        <v/>
      </c>
      <c r="L292" s="24" t="str">
        <f aca="false">IF($F292="","",IFERROR(INDEX('Useful Lives'!$C$5:$C$24,MATCH(C292,'Useful Lives'!$A$5:$A$24,0)),0))</f>
        <v/>
      </c>
      <c r="M292" s="22" t="str">
        <f aca="false">IF($F292="","",F292*L292)</f>
        <v/>
      </c>
      <c r="N292" s="24" t="str">
        <f aca="false">IF($F292="","",IF(K292=0,0,IF(G292="WDV",1-MAX(L292,0.0001)^(1/K292),(1-L292)/K292)))</f>
        <v/>
      </c>
      <c r="O292" s="22" t="n">
        <f aca="false">IF($F292="",0,IF(AND(E292&lt;$F$3,OR(I292="",I292&gt;=$F$3)),F292,0))</f>
        <v>0</v>
      </c>
      <c r="P292" s="22" t="n">
        <f aca="false">IF($F292="",0,IF(AND(E292&gt;=$F$3,E292&lt;=$H$3),F292,0))</f>
        <v>0</v>
      </c>
      <c r="Q292" s="22" t="n">
        <f aca="false">IF($F292="",0,IF(AND(I292&lt;&gt;"",I292&gt;=$F$3,I292&lt;=$H$3),F292,0))</f>
        <v>0</v>
      </c>
      <c r="R292" s="22" t="n">
        <f aca="false">O292+P292-Q292</f>
        <v>0</v>
      </c>
      <c r="S292" s="22" t="n">
        <f aca="false">IF(O292&gt;0,N(H292),0)</f>
        <v>0</v>
      </c>
      <c r="T292" s="22" t="n">
        <f aca="false">IF(OR($F292="",E292=""),0,MAX(0,MIN(IF(I292="",$H$3,I292-1),$H$3)-MAX(E292,$F$3)+1))</f>
        <v>0</v>
      </c>
      <c r="U292" s="22" t="n">
        <f aca="false">IF(OR($F292="",N(K292)=0),0,ROUND(IF(G292="WDV",MIN(MAX(0,F292-S292-M292),(F292-S292)*N292*T292/$J$3),MIN(MAX(0,F292-M292-S292),(F292-M292)/K292*T292/$J$3)),0))</f>
        <v>0</v>
      </c>
      <c r="V292" s="22" t="n">
        <f aca="false">IF($F292="",0,IF(AND(I292&lt;&gt;"",I292&gt;=$F$3,I292&lt;=$H$3),S292+U292,0))</f>
        <v>0</v>
      </c>
      <c r="W292" s="22" t="n">
        <f aca="false">S292+U292-V292</f>
        <v>0</v>
      </c>
      <c r="X292" s="22" t="n">
        <f aca="false">R292-W292</f>
        <v>0</v>
      </c>
      <c r="Y292" s="22" t="n">
        <f aca="false">IF($F292="",0,IF(AND(I292&lt;&gt;"",I292&gt;=$F$3,I292&lt;=$H$3),N(J292)-(F292-S292-U292),0))</f>
        <v>0</v>
      </c>
      <c r="Z292" s="25" t="str">
        <f aca="false">IF($F292="","",IFERROR(INDEX('Useful Lives'!$D$5:$D$24,MATCH(C292,'Useful Lives'!$A$5:$A$24,0)),"⚠ Class not found"))</f>
        <v/>
      </c>
    </row>
    <row r="293" customFormat="false" ht="15" hidden="false" customHeight="true" outlineLevel="0" collapsed="false">
      <c r="A293" s="20"/>
      <c r="B293" s="20"/>
      <c r="C293" s="20"/>
      <c r="D293" s="20"/>
      <c r="E293" s="26"/>
      <c r="F293" s="27"/>
      <c r="G293" s="20"/>
      <c r="H293" s="27"/>
      <c r="I293" s="26"/>
      <c r="J293" s="27"/>
      <c r="K293" s="22" t="str">
        <f aca="false">IF($F293="","",IFERROR(INDEX('Useful Lives'!$B$5:$B$24,MATCH(C293,'Useful Lives'!$A$5:$A$24,0)),0))</f>
        <v/>
      </c>
      <c r="L293" s="24" t="str">
        <f aca="false">IF($F293="","",IFERROR(INDEX('Useful Lives'!$C$5:$C$24,MATCH(C293,'Useful Lives'!$A$5:$A$24,0)),0))</f>
        <v/>
      </c>
      <c r="M293" s="22" t="str">
        <f aca="false">IF($F293="","",F293*L293)</f>
        <v/>
      </c>
      <c r="N293" s="24" t="str">
        <f aca="false">IF($F293="","",IF(K293=0,0,IF(G293="WDV",1-MAX(L293,0.0001)^(1/K293),(1-L293)/K293)))</f>
        <v/>
      </c>
      <c r="O293" s="22" t="n">
        <f aca="false">IF($F293="",0,IF(AND(E293&lt;$F$3,OR(I293="",I293&gt;=$F$3)),F293,0))</f>
        <v>0</v>
      </c>
      <c r="P293" s="22" t="n">
        <f aca="false">IF($F293="",0,IF(AND(E293&gt;=$F$3,E293&lt;=$H$3),F293,0))</f>
        <v>0</v>
      </c>
      <c r="Q293" s="22" t="n">
        <f aca="false">IF($F293="",0,IF(AND(I293&lt;&gt;"",I293&gt;=$F$3,I293&lt;=$H$3),F293,0))</f>
        <v>0</v>
      </c>
      <c r="R293" s="22" t="n">
        <f aca="false">O293+P293-Q293</f>
        <v>0</v>
      </c>
      <c r="S293" s="22" t="n">
        <f aca="false">IF(O293&gt;0,N(H293),0)</f>
        <v>0</v>
      </c>
      <c r="T293" s="22" t="n">
        <f aca="false">IF(OR($F293="",E293=""),0,MAX(0,MIN(IF(I293="",$H$3,I293-1),$H$3)-MAX(E293,$F$3)+1))</f>
        <v>0</v>
      </c>
      <c r="U293" s="22" t="n">
        <f aca="false">IF(OR($F293="",N(K293)=0),0,ROUND(IF(G293="WDV",MIN(MAX(0,F293-S293-M293),(F293-S293)*N293*T293/$J$3),MIN(MAX(0,F293-M293-S293),(F293-M293)/K293*T293/$J$3)),0))</f>
        <v>0</v>
      </c>
      <c r="V293" s="22" t="n">
        <f aca="false">IF($F293="",0,IF(AND(I293&lt;&gt;"",I293&gt;=$F$3,I293&lt;=$H$3),S293+U293,0))</f>
        <v>0</v>
      </c>
      <c r="W293" s="22" t="n">
        <f aca="false">S293+U293-V293</f>
        <v>0</v>
      </c>
      <c r="X293" s="22" t="n">
        <f aca="false">R293-W293</f>
        <v>0</v>
      </c>
      <c r="Y293" s="22" t="n">
        <f aca="false">IF($F293="",0,IF(AND(I293&lt;&gt;"",I293&gt;=$F$3,I293&lt;=$H$3),N(J293)-(F293-S293-U293),0))</f>
        <v>0</v>
      </c>
      <c r="Z293" s="25" t="str">
        <f aca="false">IF($F293="","",IFERROR(INDEX('Useful Lives'!$D$5:$D$24,MATCH(C293,'Useful Lives'!$A$5:$A$24,0)),"⚠ Class not found"))</f>
        <v/>
      </c>
    </row>
    <row r="294" customFormat="false" ht="15" hidden="false" customHeight="true" outlineLevel="0" collapsed="false">
      <c r="A294" s="20"/>
      <c r="B294" s="20"/>
      <c r="C294" s="20"/>
      <c r="D294" s="20"/>
      <c r="E294" s="26"/>
      <c r="F294" s="27"/>
      <c r="G294" s="20"/>
      <c r="H294" s="27"/>
      <c r="I294" s="26"/>
      <c r="J294" s="27"/>
      <c r="K294" s="22" t="str">
        <f aca="false">IF($F294="","",IFERROR(INDEX('Useful Lives'!$B$5:$B$24,MATCH(C294,'Useful Lives'!$A$5:$A$24,0)),0))</f>
        <v/>
      </c>
      <c r="L294" s="24" t="str">
        <f aca="false">IF($F294="","",IFERROR(INDEX('Useful Lives'!$C$5:$C$24,MATCH(C294,'Useful Lives'!$A$5:$A$24,0)),0))</f>
        <v/>
      </c>
      <c r="M294" s="22" t="str">
        <f aca="false">IF($F294="","",F294*L294)</f>
        <v/>
      </c>
      <c r="N294" s="24" t="str">
        <f aca="false">IF($F294="","",IF(K294=0,0,IF(G294="WDV",1-MAX(L294,0.0001)^(1/K294),(1-L294)/K294)))</f>
        <v/>
      </c>
      <c r="O294" s="22" t="n">
        <f aca="false">IF($F294="",0,IF(AND(E294&lt;$F$3,OR(I294="",I294&gt;=$F$3)),F294,0))</f>
        <v>0</v>
      </c>
      <c r="P294" s="22" t="n">
        <f aca="false">IF($F294="",0,IF(AND(E294&gt;=$F$3,E294&lt;=$H$3),F294,0))</f>
        <v>0</v>
      </c>
      <c r="Q294" s="22" t="n">
        <f aca="false">IF($F294="",0,IF(AND(I294&lt;&gt;"",I294&gt;=$F$3,I294&lt;=$H$3),F294,0))</f>
        <v>0</v>
      </c>
      <c r="R294" s="22" t="n">
        <f aca="false">O294+P294-Q294</f>
        <v>0</v>
      </c>
      <c r="S294" s="22" t="n">
        <f aca="false">IF(O294&gt;0,N(H294),0)</f>
        <v>0</v>
      </c>
      <c r="T294" s="22" t="n">
        <f aca="false">IF(OR($F294="",E294=""),0,MAX(0,MIN(IF(I294="",$H$3,I294-1),$H$3)-MAX(E294,$F$3)+1))</f>
        <v>0</v>
      </c>
      <c r="U294" s="22" t="n">
        <f aca="false">IF(OR($F294="",N(K294)=0),0,ROUND(IF(G294="WDV",MIN(MAX(0,F294-S294-M294),(F294-S294)*N294*T294/$J$3),MIN(MAX(0,F294-M294-S294),(F294-M294)/K294*T294/$J$3)),0))</f>
        <v>0</v>
      </c>
      <c r="V294" s="22" t="n">
        <f aca="false">IF($F294="",0,IF(AND(I294&lt;&gt;"",I294&gt;=$F$3,I294&lt;=$H$3),S294+U294,0))</f>
        <v>0</v>
      </c>
      <c r="W294" s="22" t="n">
        <f aca="false">S294+U294-V294</f>
        <v>0</v>
      </c>
      <c r="X294" s="22" t="n">
        <f aca="false">R294-W294</f>
        <v>0</v>
      </c>
      <c r="Y294" s="22" t="n">
        <f aca="false">IF($F294="",0,IF(AND(I294&lt;&gt;"",I294&gt;=$F$3,I294&lt;=$H$3),N(J294)-(F294-S294-U294),0))</f>
        <v>0</v>
      </c>
      <c r="Z294" s="25" t="str">
        <f aca="false">IF($F294="","",IFERROR(INDEX('Useful Lives'!$D$5:$D$24,MATCH(C294,'Useful Lives'!$A$5:$A$24,0)),"⚠ Class not found"))</f>
        <v/>
      </c>
    </row>
    <row r="295" customFormat="false" ht="15" hidden="false" customHeight="true" outlineLevel="0" collapsed="false">
      <c r="A295" s="20"/>
      <c r="B295" s="20"/>
      <c r="C295" s="20"/>
      <c r="D295" s="20"/>
      <c r="E295" s="26"/>
      <c r="F295" s="27"/>
      <c r="G295" s="20"/>
      <c r="H295" s="27"/>
      <c r="I295" s="26"/>
      <c r="J295" s="27"/>
      <c r="K295" s="22" t="str">
        <f aca="false">IF($F295="","",IFERROR(INDEX('Useful Lives'!$B$5:$B$24,MATCH(C295,'Useful Lives'!$A$5:$A$24,0)),0))</f>
        <v/>
      </c>
      <c r="L295" s="24" t="str">
        <f aca="false">IF($F295="","",IFERROR(INDEX('Useful Lives'!$C$5:$C$24,MATCH(C295,'Useful Lives'!$A$5:$A$24,0)),0))</f>
        <v/>
      </c>
      <c r="M295" s="22" t="str">
        <f aca="false">IF($F295="","",F295*L295)</f>
        <v/>
      </c>
      <c r="N295" s="24" t="str">
        <f aca="false">IF($F295="","",IF(K295=0,0,IF(G295="WDV",1-MAX(L295,0.0001)^(1/K295),(1-L295)/K295)))</f>
        <v/>
      </c>
      <c r="O295" s="22" t="n">
        <f aca="false">IF($F295="",0,IF(AND(E295&lt;$F$3,OR(I295="",I295&gt;=$F$3)),F295,0))</f>
        <v>0</v>
      </c>
      <c r="P295" s="22" t="n">
        <f aca="false">IF($F295="",0,IF(AND(E295&gt;=$F$3,E295&lt;=$H$3),F295,0))</f>
        <v>0</v>
      </c>
      <c r="Q295" s="22" t="n">
        <f aca="false">IF($F295="",0,IF(AND(I295&lt;&gt;"",I295&gt;=$F$3,I295&lt;=$H$3),F295,0))</f>
        <v>0</v>
      </c>
      <c r="R295" s="22" t="n">
        <f aca="false">O295+P295-Q295</f>
        <v>0</v>
      </c>
      <c r="S295" s="22" t="n">
        <f aca="false">IF(O295&gt;0,N(H295),0)</f>
        <v>0</v>
      </c>
      <c r="T295" s="22" t="n">
        <f aca="false">IF(OR($F295="",E295=""),0,MAX(0,MIN(IF(I295="",$H$3,I295-1),$H$3)-MAX(E295,$F$3)+1))</f>
        <v>0</v>
      </c>
      <c r="U295" s="22" t="n">
        <f aca="false">IF(OR($F295="",N(K295)=0),0,ROUND(IF(G295="WDV",MIN(MAX(0,F295-S295-M295),(F295-S295)*N295*T295/$J$3),MIN(MAX(0,F295-M295-S295),(F295-M295)/K295*T295/$J$3)),0))</f>
        <v>0</v>
      </c>
      <c r="V295" s="22" t="n">
        <f aca="false">IF($F295="",0,IF(AND(I295&lt;&gt;"",I295&gt;=$F$3,I295&lt;=$H$3),S295+U295,0))</f>
        <v>0</v>
      </c>
      <c r="W295" s="22" t="n">
        <f aca="false">S295+U295-V295</f>
        <v>0</v>
      </c>
      <c r="X295" s="22" t="n">
        <f aca="false">R295-W295</f>
        <v>0</v>
      </c>
      <c r="Y295" s="22" t="n">
        <f aca="false">IF($F295="",0,IF(AND(I295&lt;&gt;"",I295&gt;=$F$3,I295&lt;=$H$3),N(J295)-(F295-S295-U295),0))</f>
        <v>0</v>
      </c>
      <c r="Z295" s="25" t="str">
        <f aca="false">IF($F295="","",IFERROR(INDEX('Useful Lives'!$D$5:$D$24,MATCH(C295,'Useful Lives'!$A$5:$A$24,0)),"⚠ Class not found"))</f>
        <v/>
      </c>
    </row>
    <row r="296" customFormat="false" ht="15" hidden="false" customHeight="true" outlineLevel="0" collapsed="false">
      <c r="A296" s="20"/>
      <c r="B296" s="20"/>
      <c r="C296" s="20"/>
      <c r="D296" s="20"/>
      <c r="E296" s="26"/>
      <c r="F296" s="27"/>
      <c r="G296" s="20"/>
      <c r="H296" s="27"/>
      <c r="I296" s="26"/>
      <c r="J296" s="27"/>
      <c r="K296" s="22" t="str">
        <f aca="false">IF($F296="","",IFERROR(INDEX('Useful Lives'!$B$5:$B$24,MATCH(C296,'Useful Lives'!$A$5:$A$24,0)),0))</f>
        <v/>
      </c>
      <c r="L296" s="24" t="str">
        <f aca="false">IF($F296="","",IFERROR(INDEX('Useful Lives'!$C$5:$C$24,MATCH(C296,'Useful Lives'!$A$5:$A$24,0)),0))</f>
        <v/>
      </c>
      <c r="M296" s="22" t="str">
        <f aca="false">IF($F296="","",F296*L296)</f>
        <v/>
      </c>
      <c r="N296" s="24" t="str">
        <f aca="false">IF($F296="","",IF(K296=0,0,IF(G296="WDV",1-MAX(L296,0.0001)^(1/K296),(1-L296)/K296)))</f>
        <v/>
      </c>
      <c r="O296" s="22" t="n">
        <f aca="false">IF($F296="",0,IF(AND(E296&lt;$F$3,OR(I296="",I296&gt;=$F$3)),F296,0))</f>
        <v>0</v>
      </c>
      <c r="P296" s="22" t="n">
        <f aca="false">IF($F296="",0,IF(AND(E296&gt;=$F$3,E296&lt;=$H$3),F296,0))</f>
        <v>0</v>
      </c>
      <c r="Q296" s="22" t="n">
        <f aca="false">IF($F296="",0,IF(AND(I296&lt;&gt;"",I296&gt;=$F$3,I296&lt;=$H$3),F296,0))</f>
        <v>0</v>
      </c>
      <c r="R296" s="22" t="n">
        <f aca="false">O296+P296-Q296</f>
        <v>0</v>
      </c>
      <c r="S296" s="22" t="n">
        <f aca="false">IF(O296&gt;0,N(H296),0)</f>
        <v>0</v>
      </c>
      <c r="T296" s="22" t="n">
        <f aca="false">IF(OR($F296="",E296=""),0,MAX(0,MIN(IF(I296="",$H$3,I296-1),$H$3)-MAX(E296,$F$3)+1))</f>
        <v>0</v>
      </c>
      <c r="U296" s="22" t="n">
        <f aca="false">IF(OR($F296="",N(K296)=0),0,ROUND(IF(G296="WDV",MIN(MAX(0,F296-S296-M296),(F296-S296)*N296*T296/$J$3),MIN(MAX(0,F296-M296-S296),(F296-M296)/K296*T296/$J$3)),0))</f>
        <v>0</v>
      </c>
      <c r="V296" s="22" t="n">
        <f aca="false">IF($F296="",0,IF(AND(I296&lt;&gt;"",I296&gt;=$F$3,I296&lt;=$H$3),S296+U296,0))</f>
        <v>0</v>
      </c>
      <c r="W296" s="22" t="n">
        <f aca="false">S296+U296-V296</f>
        <v>0</v>
      </c>
      <c r="X296" s="22" t="n">
        <f aca="false">R296-W296</f>
        <v>0</v>
      </c>
      <c r="Y296" s="22" t="n">
        <f aca="false">IF($F296="",0,IF(AND(I296&lt;&gt;"",I296&gt;=$F$3,I296&lt;=$H$3),N(J296)-(F296-S296-U296),0))</f>
        <v>0</v>
      </c>
      <c r="Z296" s="25" t="str">
        <f aca="false">IF($F296="","",IFERROR(INDEX('Useful Lives'!$D$5:$D$24,MATCH(C296,'Useful Lives'!$A$5:$A$24,0)),"⚠ Class not found"))</f>
        <v/>
      </c>
    </row>
    <row r="297" customFormat="false" ht="15" hidden="false" customHeight="true" outlineLevel="0" collapsed="false">
      <c r="A297" s="20"/>
      <c r="B297" s="20"/>
      <c r="C297" s="20"/>
      <c r="D297" s="20"/>
      <c r="E297" s="26"/>
      <c r="F297" s="27"/>
      <c r="G297" s="20"/>
      <c r="H297" s="27"/>
      <c r="I297" s="26"/>
      <c r="J297" s="27"/>
      <c r="K297" s="22" t="str">
        <f aca="false">IF($F297="","",IFERROR(INDEX('Useful Lives'!$B$5:$B$24,MATCH(C297,'Useful Lives'!$A$5:$A$24,0)),0))</f>
        <v/>
      </c>
      <c r="L297" s="24" t="str">
        <f aca="false">IF($F297="","",IFERROR(INDEX('Useful Lives'!$C$5:$C$24,MATCH(C297,'Useful Lives'!$A$5:$A$24,0)),0))</f>
        <v/>
      </c>
      <c r="M297" s="22" t="str">
        <f aca="false">IF($F297="","",F297*L297)</f>
        <v/>
      </c>
      <c r="N297" s="24" t="str">
        <f aca="false">IF($F297="","",IF(K297=0,0,IF(G297="WDV",1-MAX(L297,0.0001)^(1/K297),(1-L297)/K297)))</f>
        <v/>
      </c>
      <c r="O297" s="22" t="n">
        <f aca="false">IF($F297="",0,IF(AND(E297&lt;$F$3,OR(I297="",I297&gt;=$F$3)),F297,0))</f>
        <v>0</v>
      </c>
      <c r="P297" s="22" t="n">
        <f aca="false">IF($F297="",0,IF(AND(E297&gt;=$F$3,E297&lt;=$H$3),F297,0))</f>
        <v>0</v>
      </c>
      <c r="Q297" s="22" t="n">
        <f aca="false">IF($F297="",0,IF(AND(I297&lt;&gt;"",I297&gt;=$F$3,I297&lt;=$H$3),F297,0))</f>
        <v>0</v>
      </c>
      <c r="R297" s="22" t="n">
        <f aca="false">O297+P297-Q297</f>
        <v>0</v>
      </c>
      <c r="S297" s="22" t="n">
        <f aca="false">IF(O297&gt;0,N(H297),0)</f>
        <v>0</v>
      </c>
      <c r="T297" s="22" t="n">
        <f aca="false">IF(OR($F297="",E297=""),0,MAX(0,MIN(IF(I297="",$H$3,I297-1),$H$3)-MAX(E297,$F$3)+1))</f>
        <v>0</v>
      </c>
      <c r="U297" s="22" t="n">
        <f aca="false">IF(OR($F297="",N(K297)=0),0,ROUND(IF(G297="WDV",MIN(MAX(0,F297-S297-M297),(F297-S297)*N297*T297/$J$3),MIN(MAX(0,F297-M297-S297),(F297-M297)/K297*T297/$J$3)),0))</f>
        <v>0</v>
      </c>
      <c r="V297" s="22" t="n">
        <f aca="false">IF($F297="",0,IF(AND(I297&lt;&gt;"",I297&gt;=$F$3,I297&lt;=$H$3),S297+U297,0))</f>
        <v>0</v>
      </c>
      <c r="W297" s="22" t="n">
        <f aca="false">S297+U297-V297</f>
        <v>0</v>
      </c>
      <c r="X297" s="22" t="n">
        <f aca="false">R297-W297</f>
        <v>0</v>
      </c>
      <c r="Y297" s="22" t="n">
        <f aca="false">IF($F297="",0,IF(AND(I297&lt;&gt;"",I297&gt;=$F$3,I297&lt;=$H$3),N(J297)-(F297-S297-U297),0))</f>
        <v>0</v>
      </c>
      <c r="Z297" s="25" t="str">
        <f aca="false">IF($F297="","",IFERROR(INDEX('Useful Lives'!$D$5:$D$24,MATCH(C297,'Useful Lives'!$A$5:$A$24,0)),"⚠ Class not found"))</f>
        <v/>
      </c>
    </row>
    <row r="298" customFormat="false" ht="15" hidden="false" customHeight="true" outlineLevel="0" collapsed="false">
      <c r="A298" s="20"/>
      <c r="B298" s="20"/>
      <c r="C298" s="20"/>
      <c r="D298" s="20"/>
      <c r="E298" s="26"/>
      <c r="F298" s="27"/>
      <c r="G298" s="20"/>
      <c r="H298" s="27"/>
      <c r="I298" s="26"/>
      <c r="J298" s="27"/>
      <c r="K298" s="22" t="str">
        <f aca="false">IF($F298="","",IFERROR(INDEX('Useful Lives'!$B$5:$B$24,MATCH(C298,'Useful Lives'!$A$5:$A$24,0)),0))</f>
        <v/>
      </c>
      <c r="L298" s="24" t="str">
        <f aca="false">IF($F298="","",IFERROR(INDEX('Useful Lives'!$C$5:$C$24,MATCH(C298,'Useful Lives'!$A$5:$A$24,0)),0))</f>
        <v/>
      </c>
      <c r="M298" s="22" t="str">
        <f aca="false">IF($F298="","",F298*L298)</f>
        <v/>
      </c>
      <c r="N298" s="24" t="str">
        <f aca="false">IF($F298="","",IF(K298=0,0,IF(G298="WDV",1-MAX(L298,0.0001)^(1/K298),(1-L298)/K298)))</f>
        <v/>
      </c>
      <c r="O298" s="22" t="n">
        <f aca="false">IF($F298="",0,IF(AND(E298&lt;$F$3,OR(I298="",I298&gt;=$F$3)),F298,0))</f>
        <v>0</v>
      </c>
      <c r="P298" s="22" t="n">
        <f aca="false">IF($F298="",0,IF(AND(E298&gt;=$F$3,E298&lt;=$H$3),F298,0))</f>
        <v>0</v>
      </c>
      <c r="Q298" s="22" t="n">
        <f aca="false">IF($F298="",0,IF(AND(I298&lt;&gt;"",I298&gt;=$F$3,I298&lt;=$H$3),F298,0))</f>
        <v>0</v>
      </c>
      <c r="R298" s="22" t="n">
        <f aca="false">O298+P298-Q298</f>
        <v>0</v>
      </c>
      <c r="S298" s="22" t="n">
        <f aca="false">IF(O298&gt;0,N(H298),0)</f>
        <v>0</v>
      </c>
      <c r="T298" s="22" t="n">
        <f aca="false">IF(OR($F298="",E298=""),0,MAX(0,MIN(IF(I298="",$H$3,I298-1),$H$3)-MAX(E298,$F$3)+1))</f>
        <v>0</v>
      </c>
      <c r="U298" s="22" t="n">
        <f aca="false">IF(OR($F298="",N(K298)=0),0,ROUND(IF(G298="WDV",MIN(MAX(0,F298-S298-M298),(F298-S298)*N298*T298/$J$3),MIN(MAX(0,F298-M298-S298),(F298-M298)/K298*T298/$J$3)),0))</f>
        <v>0</v>
      </c>
      <c r="V298" s="22" t="n">
        <f aca="false">IF($F298="",0,IF(AND(I298&lt;&gt;"",I298&gt;=$F$3,I298&lt;=$H$3),S298+U298,0))</f>
        <v>0</v>
      </c>
      <c r="W298" s="22" t="n">
        <f aca="false">S298+U298-V298</f>
        <v>0</v>
      </c>
      <c r="X298" s="22" t="n">
        <f aca="false">R298-W298</f>
        <v>0</v>
      </c>
      <c r="Y298" s="22" t="n">
        <f aca="false">IF($F298="",0,IF(AND(I298&lt;&gt;"",I298&gt;=$F$3,I298&lt;=$H$3),N(J298)-(F298-S298-U298),0))</f>
        <v>0</v>
      </c>
      <c r="Z298" s="25" t="str">
        <f aca="false">IF($F298="","",IFERROR(INDEX('Useful Lives'!$D$5:$D$24,MATCH(C298,'Useful Lives'!$A$5:$A$24,0)),"⚠ Class not found"))</f>
        <v/>
      </c>
    </row>
    <row r="299" customFormat="false" ht="15" hidden="false" customHeight="true" outlineLevel="0" collapsed="false">
      <c r="A299" s="20"/>
      <c r="B299" s="20"/>
      <c r="C299" s="20"/>
      <c r="D299" s="20"/>
      <c r="E299" s="26"/>
      <c r="F299" s="27"/>
      <c r="G299" s="20"/>
      <c r="H299" s="27"/>
      <c r="I299" s="26"/>
      <c r="J299" s="27"/>
      <c r="K299" s="22" t="str">
        <f aca="false">IF($F299="","",IFERROR(INDEX('Useful Lives'!$B$5:$B$24,MATCH(C299,'Useful Lives'!$A$5:$A$24,0)),0))</f>
        <v/>
      </c>
      <c r="L299" s="24" t="str">
        <f aca="false">IF($F299="","",IFERROR(INDEX('Useful Lives'!$C$5:$C$24,MATCH(C299,'Useful Lives'!$A$5:$A$24,0)),0))</f>
        <v/>
      </c>
      <c r="M299" s="22" t="str">
        <f aca="false">IF($F299="","",F299*L299)</f>
        <v/>
      </c>
      <c r="N299" s="24" t="str">
        <f aca="false">IF($F299="","",IF(K299=0,0,IF(G299="WDV",1-MAX(L299,0.0001)^(1/K299),(1-L299)/K299)))</f>
        <v/>
      </c>
      <c r="O299" s="22" t="n">
        <f aca="false">IF($F299="",0,IF(AND(E299&lt;$F$3,OR(I299="",I299&gt;=$F$3)),F299,0))</f>
        <v>0</v>
      </c>
      <c r="P299" s="22" t="n">
        <f aca="false">IF($F299="",0,IF(AND(E299&gt;=$F$3,E299&lt;=$H$3),F299,0))</f>
        <v>0</v>
      </c>
      <c r="Q299" s="22" t="n">
        <f aca="false">IF($F299="",0,IF(AND(I299&lt;&gt;"",I299&gt;=$F$3,I299&lt;=$H$3),F299,0))</f>
        <v>0</v>
      </c>
      <c r="R299" s="22" t="n">
        <f aca="false">O299+P299-Q299</f>
        <v>0</v>
      </c>
      <c r="S299" s="22" t="n">
        <f aca="false">IF(O299&gt;0,N(H299),0)</f>
        <v>0</v>
      </c>
      <c r="T299" s="22" t="n">
        <f aca="false">IF(OR($F299="",E299=""),0,MAX(0,MIN(IF(I299="",$H$3,I299-1),$H$3)-MAX(E299,$F$3)+1))</f>
        <v>0</v>
      </c>
      <c r="U299" s="22" t="n">
        <f aca="false">IF(OR($F299="",N(K299)=0),0,ROUND(IF(G299="WDV",MIN(MAX(0,F299-S299-M299),(F299-S299)*N299*T299/$J$3),MIN(MAX(0,F299-M299-S299),(F299-M299)/K299*T299/$J$3)),0))</f>
        <v>0</v>
      </c>
      <c r="V299" s="22" t="n">
        <f aca="false">IF($F299="",0,IF(AND(I299&lt;&gt;"",I299&gt;=$F$3,I299&lt;=$H$3),S299+U299,0))</f>
        <v>0</v>
      </c>
      <c r="W299" s="22" t="n">
        <f aca="false">S299+U299-V299</f>
        <v>0</v>
      </c>
      <c r="X299" s="22" t="n">
        <f aca="false">R299-W299</f>
        <v>0</v>
      </c>
      <c r="Y299" s="22" t="n">
        <f aca="false">IF($F299="",0,IF(AND(I299&lt;&gt;"",I299&gt;=$F$3,I299&lt;=$H$3),N(J299)-(F299-S299-U299),0))</f>
        <v>0</v>
      </c>
      <c r="Z299" s="25" t="str">
        <f aca="false">IF($F299="","",IFERROR(INDEX('Useful Lives'!$D$5:$D$24,MATCH(C299,'Useful Lives'!$A$5:$A$24,0)),"⚠ Class not found"))</f>
        <v/>
      </c>
    </row>
    <row r="300" customFormat="false" ht="15" hidden="false" customHeight="true" outlineLevel="0" collapsed="false">
      <c r="A300" s="20"/>
      <c r="B300" s="20"/>
      <c r="C300" s="20"/>
      <c r="D300" s="20"/>
      <c r="E300" s="26"/>
      <c r="F300" s="27"/>
      <c r="G300" s="20"/>
      <c r="H300" s="27"/>
      <c r="I300" s="26"/>
      <c r="J300" s="27"/>
      <c r="K300" s="22" t="str">
        <f aca="false">IF($F300="","",IFERROR(INDEX('Useful Lives'!$B$5:$B$24,MATCH(C300,'Useful Lives'!$A$5:$A$24,0)),0))</f>
        <v/>
      </c>
      <c r="L300" s="24" t="str">
        <f aca="false">IF($F300="","",IFERROR(INDEX('Useful Lives'!$C$5:$C$24,MATCH(C300,'Useful Lives'!$A$5:$A$24,0)),0))</f>
        <v/>
      </c>
      <c r="M300" s="22" t="str">
        <f aca="false">IF($F300="","",F300*L300)</f>
        <v/>
      </c>
      <c r="N300" s="24" t="str">
        <f aca="false">IF($F300="","",IF(K300=0,0,IF(G300="WDV",1-MAX(L300,0.0001)^(1/K300),(1-L300)/K300)))</f>
        <v/>
      </c>
      <c r="O300" s="22" t="n">
        <f aca="false">IF($F300="",0,IF(AND(E300&lt;$F$3,OR(I300="",I300&gt;=$F$3)),F300,0))</f>
        <v>0</v>
      </c>
      <c r="P300" s="22" t="n">
        <f aca="false">IF($F300="",0,IF(AND(E300&gt;=$F$3,E300&lt;=$H$3),F300,0))</f>
        <v>0</v>
      </c>
      <c r="Q300" s="22" t="n">
        <f aca="false">IF($F300="",0,IF(AND(I300&lt;&gt;"",I300&gt;=$F$3,I300&lt;=$H$3),F300,0))</f>
        <v>0</v>
      </c>
      <c r="R300" s="22" t="n">
        <f aca="false">O300+P300-Q300</f>
        <v>0</v>
      </c>
      <c r="S300" s="22" t="n">
        <f aca="false">IF(O300&gt;0,N(H300),0)</f>
        <v>0</v>
      </c>
      <c r="T300" s="22" t="n">
        <f aca="false">IF(OR($F300="",E300=""),0,MAX(0,MIN(IF(I300="",$H$3,I300-1),$H$3)-MAX(E300,$F$3)+1))</f>
        <v>0</v>
      </c>
      <c r="U300" s="22" t="n">
        <f aca="false">IF(OR($F300="",N(K300)=0),0,ROUND(IF(G300="WDV",MIN(MAX(0,F300-S300-M300),(F300-S300)*N300*T300/$J$3),MIN(MAX(0,F300-M300-S300),(F300-M300)/K300*T300/$J$3)),0))</f>
        <v>0</v>
      </c>
      <c r="V300" s="22" t="n">
        <f aca="false">IF($F300="",0,IF(AND(I300&lt;&gt;"",I300&gt;=$F$3,I300&lt;=$H$3),S300+U300,0))</f>
        <v>0</v>
      </c>
      <c r="W300" s="22" t="n">
        <f aca="false">S300+U300-V300</f>
        <v>0</v>
      </c>
      <c r="X300" s="22" t="n">
        <f aca="false">R300-W300</f>
        <v>0</v>
      </c>
      <c r="Y300" s="22" t="n">
        <f aca="false">IF($F300="",0,IF(AND(I300&lt;&gt;"",I300&gt;=$F$3,I300&lt;=$H$3),N(J300)-(F300-S300-U300),0))</f>
        <v>0</v>
      </c>
      <c r="Z300" s="25" t="str">
        <f aca="false">IF($F300="","",IFERROR(INDEX('Useful Lives'!$D$5:$D$24,MATCH(C300,'Useful Lives'!$A$5:$A$24,0)),"⚠ Class not found"))</f>
        <v/>
      </c>
    </row>
    <row r="301" customFormat="false" ht="15" hidden="false" customHeight="true" outlineLevel="0" collapsed="false">
      <c r="A301" s="20"/>
      <c r="B301" s="20"/>
      <c r="C301" s="20"/>
      <c r="D301" s="20"/>
      <c r="E301" s="26"/>
      <c r="F301" s="27"/>
      <c r="G301" s="20"/>
      <c r="H301" s="27"/>
      <c r="I301" s="26"/>
      <c r="J301" s="27"/>
      <c r="K301" s="22" t="str">
        <f aca="false">IF($F301="","",IFERROR(INDEX('Useful Lives'!$B$5:$B$24,MATCH(C301,'Useful Lives'!$A$5:$A$24,0)),0))</f>
        <v/>
      </c>
      <c r="L301" s="24" t="str">
        <f aca="false">IF($F301="","",IFERROR(INDEX('Useful Lives'!$C$5:$C$24,MATCH(C301,'Useful Lives'!$A$5:$A$24,0)),0))</f>
        <v/>
      </c>
      <c r="M301" s="22" t="str">
        <f aca="false">IF($F301="","",F301*L301)</f>
        <v/>
      </c>
      <c r="N301" s="24" t="str">
        <f aca="false">IF($F301="","",IF(K301=0,0,IF(G301="WDV",1-MAX(L301,0.0001)^(1/K301),(1-L301)/K301)))</f>
        <v/>
      </c>
      <c r="O301" s="22" t="n">
        <f aca="false">IF($F301="",0,IF(AND(E301&lt;$F$3,OR(I301="",I301&gt;=$F$3)),F301,0))</f>
        <v>0</v>
      </c>
      <c r="P301" s="22" t="n">
        <f aca="false">IF($F301="",0,IF(AND(E301&gt;=$F$3,E301&lt;=$H$3),F301,0))</f>
        <v>0</v>
      </c>
      <c r="Q301" s="22" t="n">
        <f aca="false">IF($F301="",0,IF(AND(I301&lt;&gt;"",I301&gt;=$F$3,I301&lt;=$H$3),F301,0))</f>
        <v>0</v>
      </c>
      <c r="R301" s="22" t="n">
        <f aca="false">O301+P301-Q301</f>
        <v>0</v>
      </c>
      <c r="S301" s="22" t="n">
        <f aca="false">IF(O301&gt;0,N(H301),0)</f>
        <v>0</v>
      </c>
      <c r="T301" s="22" t="n">
        <f aca="false">IF(OR($F301="",E301=""),0,MAX(0,MIN(IF(I301="",$H$3,I301-1),$H$3)-MAX(E301,$F$3)+1))</f>
        <v>0</v>
      </c>
      <c r="U301" s="22" t="n">
        <f aca="false">IF(OR($F301="",N(K301)=0),0,ROUND(IF(G301="WDV",MIN(MAX(0,F301-S301-M301),(F301-S301)*N301*T301/$J$3),MIN(MAX(0,F301-M301-S301),(F301-M301)/K301*T301/$J$3)),0))</f>
        <v>0</v>
      </c>
      <c r="V301" s="22" t="n">
        <f aca="false">IF($F301="",0,IF(AND(I301&lt;&gt;"",I301&gt;=$F$3,I301&lt;=$H$3),S301+U301,0))</f>
        <v>0</v>
      </c>
      <c r="W301" s="22" t="n">
        <f aca="false">S301+U301-V301</f>
        <v>0</v>
      </c>
      <c r="X301" s="22" t="n">
        <f aca="false">R301-W301</f>
        <v>0</v>
      </c>
      <c r="Y301" s="22" t="n">
        <f aca="false">IF($F301="",0,IF(AND(I301&lt;&gt;"",I301&gt;=$F$3,I301&lt;=$H$3),N(J301)-(F301-S301-U301),0))</f>
        <v>0</v>
      </c>
      <c r="Z301" s="25" t="str">
        <f aca="false">IF($F301="","",IFERROR(INDEX('Useful Lives'!$D$5:$D$24,MATCH(C301,'Useful Lives'!$A$5:$A$24,0)),"⚠ Class not found"))</f>
        <v/>
      </c>
    </row>
    <row r="302" customFormat="false" ht="15" hidden="false" customHeight="true" outlineLevel="0" collapsed="false">
      <c r="A302" s="20"/>
      <c r="B302" s="20"/>
      <c r="C302" s="20"/>
      <c r="D302" s="20"/>
      <c r="E302" s="26"/>
      <c r="F302" s="27"/>
      <c r="G302" s="20"/>
      <c r="H302" s="27"/>
      <c r="I302" s="26"/>
      <c r="J302" s="27"/>
      <c r="K302" s="22" t="str">
        <f aca="false">IF($F302="","",IFERROR(INDEX('Useful Lives'!$B$5:$B$24,MATCH(C302,'Useful Lives'!$A$5:$A$24,0)),0))</f>
        <v/>
      </c>
      <c r="L302" s="24" t="str">
        <f aca="false">IF($F302="","",IFERROR(INDEX('Useful Lives'!$C$5:$C$24,MATCH(C302,'Useful Lives'!$A$5:$A$24,0)),0))</f>
        <v/>
      </c>
      <c r="M302" s="22" t="str">
        <f aca="false">IF($F302="","",F302*L302)</f>
        <v/>
      </c>
      <c r="N302" s="24" t="str">
        <f aca="false">IF($F302="","",IF(K302=0,0,IF(G302="WDV",1-MAX(L302,0.0001)^(1/K302),(1-L302)/K302)))</f>
        <v/>
      </c>
      <c r="O302" s="22" t="n">
        <f aca="false">IF($F302="",0,IF(AND(E302&lt;$F$3,OR(I302="",I302&gt;=$F$3)),F302,0))</f>
        <v>0</v>
      </c>
      <c r="P302" s="22" t="n">
        <f aca="false">IF($F302="",0,IF(AND(E302&gt;=$F$3,E302&lt;=$H$3),F302,0))</f>
        <v>0</v>
      </c>
      <c r="Q302" s="22" t="n">
        <f aca="false">IF($F302="",0,IF(AND(I302&lt;&gt;"",I302&gt;=$F$3,I302&lt;=$H$3),F302,0))</f>
        <v>0</v>
      </c>
      <c r="R302" s="22" t="n">
        <f aca="false">O302+P302-Q302</f>
        <v>0</v>
      </c>
      <c r="S302" s="22" t="n">
        <f aca="false">IF(O302&gt;0,N(H302),0)</f>
        <v>0</v>
      </c>
      <c r="T302" s="22" t="n">
        <f aca="false">IF(OR($F302="",E302=""),0,MAX(0,MIN(IF(I302="",$H$3,I302-1),$H$3)-MAX(E302,$F$3)+1))</f>
        <v>0</v>
      </c>
      <c r="U302" s="22" t="n">
        <f aca="false">IF(OR($F302="",N(K302)=0),0,ROUND(IF(G302="WDV",MIN(MAX(0,F302-S302-M302),(F302-S302)*N302*T302/$J$3),MIN(MAX(0,F302-M302-S302),(F302-M302)/K302*T302/$J$3)),0))</f>
        <v>0</v>
      </c>
      <c r="V302" s="22" t="n">
        <f aca="false">IF($F302="",0,IF(AND(I302&lt;&gt;"",I302&gt;=$F$3,I302&lt;=$H$3),S302+U302,0))</f>
        <v>0</v>
      </c>
      <c r="W302" s="22" t="n">
        <f aca="false">S302+U302-V302</f>
        <v>0</v>
      </c>
      <c r="X302" s="22" t="n">
        <f aca="false">R302-W302</f>
        <v>0</v>
      </c>
      <c r="Y302" s="22" t="n">
        <f aca="false">IF($F302="",0,IF(AND(I302&lt;&gt;"",I302&gt;=$F$3,I302&lt;=$H$3),N(J302)-(F302-S302-U302),0))</f>
        <v>0</v>
      </c>
      <c r="Z302" s="25" t="str">
        <f aca="false">IF($F302="","",IFERROR(INDEX('Useful Lives'!$D$5:$D$24,MATCH(C302,'Useful Lives'!$A$5:$A$24,0)),"⚠ Class not found"))</f>
        <v/>
      </c>
    </row>
    <row r="303" customFormat="false" ht="15" hidden="false" customHeight="true" outlineLevel="0" collapsed="false">
      <c r="A303" s="20"/>
      <c r="B303" s="20"/>
      <c r="C303" s="20"/>
      <c r="D303" s="20"/>
      <c r="E303" s="26"/>
      <c r="F303" s="27"/>
      <c r="G303" s="20"/>
      <c r="H303" s="27"/>
      <c r="I303" s="26"/>
      <c r="J303" s="27"/>
      <c r="K303" s="22" t="str">
        <f aca="false">IF($F303="","",IFERROR(INDEX('Useful Lives'!$B$5:$B$24,MATCH(C303,'Useful Lives'!$A$5:$A$24,0)),0))</f>
        <v/>
      </c>
      <c r="L303" s="24" t="str">
        <f aca="false">IF($F303="","",IFERROR(INDEX('Useful Lives'!$C$5:$C$24,MATCH(C303,'Useful Lives'!$A$5:$A$24,0)),0))</f>
        <v/>
      </c>
      <c r="M303" s="22" t="str">
        <f aca="false">IF($F303="","",F303*L303)</f>
        <v/>
      </c>
      <c r="N303" s="24" t="str">
        <f aca="false">IF($F303="","",IF(K303=0,0,IF(G303="WDV",1-MAX(L303,0.0001)^(1/K303),(1-L303)/K303)))</f>
        <v/>
      </c>
      <c r="O303" s="22" t="n">
        <f aca="false">IF($F303="",0,IF(AND(E303&lt;$F$3,OR(I303="",I303&gt;=$F$3)),F303,0))</f>
        <v>0</v>
      </c>
      <c r="P303" s="22" t="n">
        <f aca="false">IF($F303="",0,IF(AND(E303&gt;=$F$3,E303&lt;=$H$3),F303,0))</f>
        <v>0</v>
      </c>
      <c r="Q303" s="22" t="n">
        <f aca="false">IF($F303="",0,IF(AND(I303&lt;&gt;"",I303&gt;=$F$3,I303&lt;=$H$3),F303,0))</f>
        <v>0</v>
      </c>
      <c r="R303" s="22" t="n">
        <f aca="false">O303+P303-Q303</f>
        <v>0</v>
      </c>
      <c r="S303" s="22" t="n">
        <f aca="false">IF(O303&gt;0,N(H303),0)</f>
        <v>0</v>
      </c>
      <c r="T303" s="22" t="n">
        <f aca="false">IF(OR($F303="",E303=""),0,MAX(0,MIN(IF(I303="",$H$3,I303-1),$H$3)-MAX(E303,$F$3)+1))</f>
        <v>0</v>
      </c>
      <c r="U303" s="22" t="n">
        <f aca="false">IF(OR($F303="",N(K303)=0),0,ROUND(IF(G303="WDV",MIN(MAX(0,F303-S303-M303),(F303-S303)*N303*T303/$J$3),MIN(MAX(0,F303-M303-S303),(F303-M303)/K303*T303/$J$3)),0))</f>
        <v>0</v>
      </c>
      <c r="V303" s="22" t="n">
        <f aca="false">IF($F303="",0,IF(AND(I303&lt;&gt;"",I303&gt;=$F$3,I303&lt;=$H$3),S303+U303,0))</f>
        <v>0</v>
      </c>
      <c r="W303" s="22" t="n">
        <f aca="false">S303+U303-V303</f>
        <v>0</v>
      </c>
      <c r="X303" s="22" t="n">
        <f aca="false">R303-W303</f>
        <v>0</v>
      </c>
      <c r="Y303" s="22" t="n">
        <f aca="false">IF($F303="",0,IF(AND(I303&lt;&gt;"",I303&gt;=$F$3,I303&lt;=$H$3),N(J303)-(F303-S303-U303),0))</f>
        <v>0</v>
      </c>
      <c r="Z303" s="25" t="str">
        <f aca="false">IF($F303="","",IFERROR(INDEX('Useful Lives'!$D$5:$D$24,MATCH(C303,'Useful Lives'!$A$5:$A$24,0)),"⚠ Class not found"))</f>
        <v/>
      </c>
    </row>
    <row r="304" customFormat="false" ht="15" hidden="false" customHeight="true" outlineLevel="0" collapsed="false">
      <c r="A304" s="20"/>
      <c r="B304" s="20"/>
      <c r="C304" s="20"/>
      <c r="D304" s="20"/>
      <c r="E304" s="26"/>
      <c r="F304" s="27"/>
      <c r="G304" s="20"/>
      <c r="H304" s="27"/>
      <c r="I304" s="26"/>
      <c r="J304" s="27"/>
      <c r="K304" s="22" t="str">
        <f aca="false">IF($F304="","",IFERROR(INDEX('Useful Lives'!$B$5:$B$24,MATCH(C304,'Useful Lives'!$A$5:$A$24,0)),0))</f>
        <v/>
      </c>
      <c r="L304" s="24" t="str">
        <f aca="false">IF($F304="","",IFERROR(INDEX('Useful Lives'!$C$5:$C$24,MATCH(C304,'Useful Lives'!$A$5:$A$24,0)),0))</f>
        <v/>
      </c>
      <c r="M304" s="22" t="str">
        <f aca="false">IF($F304="","",F304*L304)</f>
        <v/>
      </c>
      <c r="N304" s="24" t="str">
        <f aca="false">IF($F304="","",IF(K304=0,0,IF(G304="WDV",1-MAX(L304,0.0001)^(1/K304),(1-L304)/K304)))</f>
        <v/>
      </c>
      <c r="O304" s="22" t="n">
        <f aca="false">IF($F304="",0,IF(AND(E304&lt;$F$3,OR(I304="",I304&gt;=$F$3)),F304,0))</f>
        <v>0</v>
      </c>
      <c r="P304" s="22" t="n">
        <f aca="false">IF($F304="",0,IF(AND(E304&gt;=$F$3,E304&lt;=$H$3),F304,0))</f>
        <v>0</v>
      </c>
      <c r="Q304" s="22" t="n">
        <f aca="false">IF($F304="",0,IF(AND(I304&lt;&gt;"",I304&gt;=$F$3,I304&lt;=$H$3),F304,0))</f>
        <v>0</v>
      </c>
      <c r="R304" s="22" t="n">
        <f aca="false">O304+P304-Q304</f>
        <v>0</v>
      </c>
      <c r="S304" s="22" t="n">
        <f aca="false">IF(O304&gt;0,N(H304),0)</f>
        <v>0</v>
      </c>
      <c r="T304" s="22" t="n">
        <f aca="false">IF(OR($F304="",E304=""),0,MAX(0,MIN(IF(I304="",$H$3,I304-1),$H$3)-MAX(E304,$F$3)+1))</f>
        <v>0</v>
      </c>
      <c r="U304" s="22" t="n">
        <f aca="false">IF(OR($F304="",N(K304)=0),0,ROUND(IF(G304="WDV",MIN(MAX(0,F304-S304-M304),(F304-S304)*N304*T304/$J$3),MIN(MAX(0,F304-M304-S304),(F304-M304)/K304*T304/$J$3)),0))</f>
        <v>0</v>
      </c>
      <c r="V304" s="22" t="n">
        <f aca="false">IF($F304="",0,IF(AND(I304&lt;&gt;"",I304&gt;=$F$3,I304&lt;=$H$3),S304+U304,0))</f>
        <v>0</v>
      </c>
      <c r="W304" s="22" t="n">
        <f aca="false">S304+U304-V304</f>
        <v>0</v>
      </c>
      <c r="X304" s="22" t="n">
        <f aca="false">R304-W304</f>
        <v>0</v>
      </c>
      <c r="Y304" s="22" t="n">
        <f aca="false">IF($F304="",0,IF(AND(I304&lt;&gt;"",I304&gt;=$F$3,I304&lt;=$H$3),N(J304)-(F304-S304-U304),0))</f>
        <v>0</v>
      </c>
      <c r="Z304" s="25" t="str">
        <f aca="false">IF($F304="","",IFERROR(INDEX('Useful Lives'!$D$5:$D$24,MATCH(C304,'Useful Lives'!$A$5:$A$24,0)),"⚠ Class not found"))</f>
        <v/>
      </c>
    </row>
    <row r="305" customFormat="false" ht="15" hidden="false" customHeight="true" outlineLevel="0" collapsed="false">
      <c r="A305" s="20"/>
      <c r="B305" s="20"/>
      <c r="C305" s="20"/>
      <c r="D305" s="20"/>
      <c r="E305" s="26"/>
      <c r="F305" s="27"/>
      <c r="G305" s="20"/>
      <c r="H305" s="27"/>
      <c r="I305" s="26"/>
      <c r="J305" s="27"/>
      <c r="K305" s="22" t="str">
        <f aca="false">IF($F305="","",IFERROR(INDEX('Useful Lives'!$B$5:$B$24,MATCH(C305,'Useful Lives'!$A$5:$A$24,0)),0))</f>
        <v/>
      </c>
      <c r="L305" s="24" t="str">
        <f aca="false">IF($F305="","",IFERROR(INDEX('Useful Lives'!$C$5:$C$24,MATCH(C305,'Useful Lives'!$A$5:$A$24,0)),0))</f>
        <v/>
      </c>
      <c r="M305" s="22" t="str">
        <f aca="false">IF($F305="","",F305*L305)</f>
        <v/>
      </c>
      <c r="N305" s="24" t="str">
        <f aca="false">IF($F305="","",IF(K305=0,0,IF(G305="WDV",1-MAX(L305,0.0001)^(1/K305),(1-L305)/K305)))</f>
        <v/>
      </c>
      <c r="O305" s="22" t="n">
        <f aca="false">IF($F305="",0,IF(AND(E305&lt;$F$3,OR(I305="",I305&gt;=$F$3)),F305,0))</f>
        <v>0</v>
      </c>
      <c r="P305" s="22" t="n">
        <f aca="false">IF($F305="",0,IF(AND(E305&gt;=$F$3,E305&lt;=$H$3),F305,0))</f>
        <v>0</v>
      </c>
      <c r="Q305" s="22" t="n">
        <f aca="false">IF($F305="",0,IF(AND(I305&lt;&gt;"",I305&gt;=$F$3,I305&lt;=$H$3),F305,0))</f>
        <v>0</v>
      </c>
      <c r="R305" s="22" t="n">
        <f aca="false">O305+P305-Q305</f>
        <v>0</v>
      </c>
      <c r="S305" s="22" t="n">
        <f aca="false">IF(O305&gt;0,N(H305),0)</f>
        <v>0</v>
      </c>
      <c r="T305" s="22" t="n">
        <f aca="false">IF(OR($F305="",E305=""),0,MAX(0,MIN(IF(I305="",$H$3,I305-1),$H$3)-MAX(E305,$F$3)+1))</f>
        <v>0</v>
      </c>
      <c r="U305" s="22" t="n">
        <f aca="false">IF(OR($F305="",N(K305)=0),0,ROUND(IF(G305="WDV",MIN(MAX(0,F305-S305-M305),(F305-S305)*N305*T305/$J$3),MIN(MAX(0,F305-M305-S305),(F305-M305)/K305*T305/$J$3)),0))</f>
        <v>0</v>
      </c>
      <c r="V305" s="22" t="n">
        <f aca="false">IF($F305="",0,IF(AND(I305&lt;&gt;"",I305&gt;=$F$3,I305&lt;=$H$3),S305+U305,0))</f>
        <v>0</v>
      </c>
      <c r="W305" s="22" t="n">
        <f aca="false">S305+U305-V305</f>
        <v>0</v>
      </c>
      <c r="X305" s="22" t="n">
        <f aca="false">R305-W305</f>
        <v>0</v>
      </c>
      <c r="Y305" s="22" t="n">
        <f aca="false">IF($F305="",0,IF(AND(I305&lt;&gt;"",I305&gt;=$F$3,I305&lt;=$H$3),N(J305)-(F305-S305-U305),0))</f>
        <v>0</v>
      </c>
      <c r="Z305" s="25" t="str">
        <f aca="false">IF($F305="","",IFERROR(INDEX('Useful Lives'!$D$5:$D$24,MATCH(C305,'Useful Lives'!$A$5:$A$24,0)),"⚠ Class not found"))</f>
        <v/>
      </c>
    </row>
    <row r="306" customFormat="false" ht="15" hidden="false" customHeight="true" outlineLevel="0" collapsed="false">
      <c r="A306" s="20"/>
      <c r="B306" s="20"/>
      <c r="C306" s="20"/>
      <c r="D306" s="20"/>
      <c r="E306" s="26"/>
      <c r="F306" s="27"/>
      <c r="G306" s="20"/>
      <c r="H306" s="27"/>
      <c r="I306" s="26"/>
      <c r="J306" s="27"/>
      <c r="K306" s="22" t="str">
        <f aca="false">IF($F306="","",IFERROR(INDEX('Useful Lives'!$B$5:$B$24,MATCH(C306,'Useful Lives'!$A$5:$A$24,0)),0))</f>
        <v/>
      </c>
      <c r="L306" s="24" t="str">
        <f aca="false">IF($F306="","",IFERROR(INDEX('Useful Lives'!$C$5:$C$24,MATCH(C306,'Useful Lives'!$A$5:$A$24,0)),0))</f>
        <v/>
      </c>
      <c r="M306" s="22" t="str">
        <f aca="false">IF($F306="","",F306*L306)</f>
        <v/>
      </c>
      <c r="N306" s="24" t="str">
        <f aca="false">IF($F306="","",IF(K306=0,0,IF(G306="WDV",1-MAX(L306,0.0001)^(1/K306),(1-L306)/K306)))</f>
        <v/>
      </c>
      <c r="O306" s="22" t="n">
        <f aca="false">IF($F306="",0,IF(AND(E306&lt;$F$3,OR(I306="",I306&gt;=$F$3)),F306,0))</f>
        <v>0</v>
      </c>
      <c r="P306" s="22" t="n">
        <f aca="false">IF($F306="",0,IF(AND(E306&gt;=$F$3,E306&lt;=$H$3),F306,0))</f>
        <v>0</v>
      </c>
      <c r="Q306" s="22" t="n">
        <f aca="false">IF($F306="",0,IF(AND(I306&lt;&gt;"",I306&gt;=$F$3,I306&lt;=$H$3),F306,0))</f>
        <v>0</v>
      </c>
      <c r="R306" s="22" t="n">
        <f aca="false">O306+P306-Q306</f>
        <v>0</v>
      </c>
      <c r="S306" s="22" t="n">
        <f aca="false">IF(O306&gt;0,N(H306),0)</f>
        <v>0</v>
      </c>
      <c r="T306" s="22" t="n">
        <f aca="false">IF(OR($F306="",E306=""),0,MAX(0,MIN(IF(I306="",$H$3,I306-1),$H$3)-MAX(E306,$F$3)+1))</f>
        <v>0</v>
      </c>
      <c r="U306" s="22" t="n">
        <f aca="false">IF(OR($F306="",N(K306)=0),0,ROUND(IF(G306="WDV",MIN(MAX(0,F306-S306-M306),(F306-S306)*N306*T306/$J$3),MIN(MAX(0,F306-M306-S306),(F306-M306)/K306*T306/$J$3)),0))</f>
        <v>0</v>
      </c>
      <c r="V306" s="22" t="n">
        <f aca="false">IF($F306="",0,IF(AND(I306&lt;&gt;"",I306&gt;=$F$3,I306&lt;=$H$3),S306+U306,0))</f>
        <v>0</v>
      </c>
      <c r="W306" s="22" t="n">
        <f aca="false">S306+U306-V306</f>
        <v>0</v>
      </c>
      <c r="X306" s="22" t="n">
        <f aca="false">R306-W306</f>
        <v>0</v>
      </c>
      <c r="Y306" s="22" t="n">
        <f aca="false">IF($F306="",0,IF(AND(I306&lt;&gt;"",I306&gt;=$F$3,I306&lt;=$H$3),N(J306)-(F306-S306-U306),0))</f>
        <v>0</v>
      </c>
      <c r="Z306" s="25" t="str">
        <f aca="false">IF($F306="","",IFERROR(INDEX('Useful Lives'!$D$5:$D$24,MATCH(C306,'Useful Lives'!$A$5:$A$24,0)),"⚠ Class not found"))</f>
        <v/>
      </c>
    </row>
    <row r="307" customFormat="false" ht="15" hidden="false" customHeight="true" outlineLevel="0" collapsed="false">
      <c r="A307" s="20"/>
      <c r="B307" s="20"/>
      <c r="C307" s="20"/>
      <c r="D307" s="20"/>
      <c r="E307" s="26"/>
      <c r="F307" s="27"/>
      <c r="G307" s="20"/>
      <c r="H307" s="27"/>
      <c r="I307" s="26"/>
      <c r="J307" s="27"/>
      <c r="K307" s="22" t="str">
        <f aca="false">IF($F307="","",IFERROR(INDEX('Useful Lives'!$B$5:$B$24,MATCH(C307,'Useful Lives'!$A$5:$A$24,0)),0))</f>
        <v/>
      </c>
      <c r="L307" s="24" t="str">
        <f aca="false">IF($F307="","",IFERROR(INDEX('Useful Lives'!$C$5:$C$24,MATCH(C307,'Useful Lives'!$A$5:$A$24,0)),0))</f>
        <v/>
      </c>
      <c r="M307" s="22" t="str">
        <f aca="false">IF($F307="","",F307*L307)</f>
        <v/>
      </c>
      <c r="N307" s="24" t="str">
        <f aca="false">IF($F307="","",IF(K307=0,0,IF(G307="WDV",1-MAX(L307,0.0001)^(1/K307),(1-L307)/K307)))</f>
        <v/>
      </c>
      <c r="O307" s="22" t="n">
        <f aca="false">IF($F307="",0,IF(AND(E307&lt;$F$3,OR(I307="",I307&gt;=$F$3)),F307,0))</f>
        <v>0</v>
      </c>
      <c r="P307" s="22" t="n">
        <f aca="false">IF($F307="",0,IF(AND(E307&gt;=$F$3,E307&lt;=$H$3),F307,0))</f>
        <v>0</v>
      </c>
      <c r="Q307" s="22" t="n">
        <f aca="false">IF($F307="",0,IF(AND(I307&lt;&gt;"",I307&gt;=$F$3,I307&lt;=$H$3),F307,0))</f>
        <v>0</v>
      </c>
      <c r="R307" s="22" t="n">
        <f aca="false">O307+P307-Q307</f>
        <v>0</v>
      </c>
      <c r="S307" s="22" t="n">
        <f aca="false">IF(O307&gt;0,N(H307),0)</f>
        <v>0</v>
      </c>
      <c r="T307" s="22" t="n">
        <f aca="false">IF(OR($F307="",E307=""),0,MAX(0,MIN(IF(I307="",$H$3,I307-1),$H$3)-MAX(E307,$F$3)+1))</f>
        <v>0</v>
      </c>
      <c r="U307" s="22" t="n">
        <f aca="false">IF(OR($F307="",N(K307)=0),0,ROUND(IF(G307="WDV",MIN(MAX(0,F307-S307-M307),(F307-S307)*N307*T307/$J$3),MIN(MAX(0,F307-M307-S307),(F307-M307)/K307*T307/$J$3)),0))</f>
        <v>0</v>
      </c>
      <c r="V307" s="22" t="n">
        <f aca="false">IF($F307="",0,IF(AND(I307&lt;&gt;"",I307&gt;=$F$3,I307&lt;=$H$3),S307+U307,0))</f>
        <v>0</v>
      </c>
      <c r="W307" s="22" t="n">
        <f aca="false">S307+U307-V307</f>
        <v>0</v>
      </c>
      <c r="X307" s="22" t="n">
        <f aca="false">R307-W307</f>
        <v>0</v>
      </c>
      <c r="Y307" s="22" t="n">
        <f aca="false">IF($F307="",0,IF(AND(I307&lt;&gt;"",I307&gt;=$F$3,I307&lt;=$H$3),N(J307)-(F307-S307-U307),0))</f>
        <v>0</v>
      </c>
      <c r="Z307" s="25" t="str">
        <f aca="false">IF($F307="","",IFERROR(INDEX('Useful Lives'!$D$5:$D$24,MATCH(C307,'Useful Lives'!$A$5:$A$24,0)),"⚠ Class not found"))</f>
        <v/>
      </c>
    </row>
    <row r="308" customFormat="false" ht="15" hidden="false" customHeight="true" outlineLevel="0" collapsed="false">
      <c r="A308" s="20"/>
      <c r="B308" s="20"/>
      <c r="C308" s="20"/>
      <c r="D308" s="20"/>
      <c r="E308" s="26"/>
      <c r="F308" s="27"/>
      <c r="G308" s="20"/>
      <c r="H308" s="27"/>
      <c r="I308" s="26"/>
      <c r="J308" s="27"/>
      <c r="K308" s="22" t="str">
        <f aca="false">IF($F308="","",IFERROR(INDEX('Useful Lives'!$B$5:$B$24,MATCH(C308,'Useful Lives'!$A$5:$A$24,0)),0))</f>
        <v/>
      </c>
      <c r="L308" s="24" t="str">
        <f aca="false">IF($F308="","",IFERROR(INDEX('Useful Lives'!$C$5:$C$24,MATCH(C308,'Useful Lives'!$A$5:$A$24,0)),0))</f>
        <v/>
      </c>
      <c r="M308" s="22" t="str">
        <f aca="false">IF($F308="","",F308*L308)</f>
        <v/>
      </c>
      <c r="N308" s="24" t="str">
        <f aca="false">IF($F308="","",IF(K308=0,0,IF(G308="WDV",1-MAX(L308,0.0001)^(1/K308),(1-L308)/K308)))</f>
        <v/>
      </c>
      <c r="O308" s="22" t="n">
        <f aca="false">IF($F308="",0,IF(AND(E308&lt;$F$3,OR(I308="",I308&gt;=$F$3)),F308,0))</f>
        <v>0</v>
      </c>
      <c r="P308" s="22" t="n">
        <f aca="false">IF($F308="",0,IF(AND(E308&gt;=$F$3,E308&lt;=$H$3),F308,0))</f>
        <v>0</v>
      </c>
      <c r="Q308" s="22" t="n">
        <f aca="false">IF($F308="",0,IF(AND(I308&lt;&gt;"",I308&gt;=$F$3,I308&lt;=$H$3),F308,0))</f>
        <v>0</v>
      </c>
      <c r="R308" s="22" t="n">
        <f aca="false">O308+P308-Q308</f>
        <v>0</v>
      </c>
      <c r="S308" s="22" t="n">
        <f aca="false">IF(O308&gt;0,N(H308),0)</f>
        <v>0</v>
      </c>
      <c r="T308" s="22" t="n">
        <f aca="false">IF(OR($F308="",E308=""),0,MAX(0,MIN(IF(I308="",$H$3,I308-1),$H$3)-MAX(E308,$F$3)+1))</f>
        <v>0</v>
      </c>
      <c r="U308" s="22" t="n">
        <f aca="false">IF(OR($F308="",N(K308)=0),0,ROUND(IF(G308="WDV",MIN(MAX(0,F308-S308-M308),(F308-S308)*N308*T308/$J$3),MIN(MAX(0,F308-M308-S308),(F308-M308)/K308*T308/$J$3)),0))</f>
        <v>0</v>
      </c>
      <c r="V308" s="22" t="n">
        <f aca="false">IF($F308="",0,IF(AND(I308&lt;&gt;"",I308&gt;=$F$3,I308&lt;=$H$3),S308+U308,0))</f>
        <v>0</v>
      </c>
      <c r="W308" s="22" t="n">
        <f aca="false">S308+U308-V308</f>
        <v>0</v>
      </c>
      <c r="X308" s="22" t="n">
        <f aca="false">R308-W308</f>
        <v>0</v>
      </c>
      <c r="Y308" s="22" t="n">
        <f aca="false">IF($F308="",0,IF(AND(I308&lt;&gt;"",I308&gt;=$F$3,I308&lt;=$H$3),N(J308)-(F308-S308-U308),0))</f>
        <v>0</v>
      </c>
      <c r="Z308" s="25" t="str">
        <f aca="false">IF($F308="","",IFERROR(INDEX('Useful Lives'!$D$5:$D$24,MATCH(C308,'Useful Lives'!$A$5:$A$24,0)),"⚠ Class not found"))</f>
        <v/>
      </c>
    </row>
    <row r="309" customFormat="false" ht="15" hidden="false" customHeight="true" outlineLevel="0" collapsed="false">
      <c r="A309" s="20"/>
      <c r="B309" s="20"/>
      <c r="C309" s="20"/>
      <c r="D309" s="20"/>
      <c r="E309" s="26"/>
      <c r="F309" s="27"/>
      <c r="G309" s="20"/>
      <c r="H309" s="27"/>
      <c r="I309" s="26"/>
      <c r="J309" s="27"/>
      <c r="K309" s="22" t="str">
        <f aca="false">IF($F309="","",IFERROR(INDEX('Useful Lives'!$B$5:$B$24,MATCH(C309,'Useful Lives'!$A$5:$A$24,0)),0))</f>
        <v/>
      </c>
      <c r="L309" s="24" t="str">
        <f aca="false">IF($F309="","",IFERROR(INDEX('Useful Lives'!$C$5:$C$24,MATCH(C309,'Useful Lives'!$A$5:$A$24,0)),0))</f>
        <v/>
      </c>
      <c r="M309" s="22" t="str">
        <f aca="false">IF($F309="","",F309*L309)</f>
        <v/>
      </c>
      <c r="N309" s="24" t="str">
        <f aca="false">IF($F309="","",IF(K309=0,0,IF(G309="WDV",1-MAX(L309,0.0001)^(1/K309),(1-L309)/K309)))</f>
        <v/>
      </c>
      <c r="O309" s="22" t="n">
        <f aca="false">IF($F309="",0,IF(AND(E309&lt;$F$3,OR(I309="",I309&gt;=$F$3)),F309,0))</f>
        <v>0</v>
      </c>
      <c r="P309" s="22" t="n">
        <f aca="false">IF($F309="",0,IF(AND(E309&gt;=$F$3,E309&lt;=$H$3),F309,0))</f>
        <v>0</v>
      </c>
      <c r="Q309" s="22" t="n">
        <f aca="false">IF($F309="",0,IF(AND(I309&lt;&gt;"",I309&gt;=$F$3,I309&lt;=$H$3),F309,0))</f>
        <v>0</v>
      </c>
      <c r="R309" s="22" t="n">
        <f aca="false">O309+P309-Q309</f>
        <v>0</v>
      </c>
      <c r="S309" s="22" t="n">
        <f aca="false">IF(O309&gt;0,N(H309),0)</f>
        <v>0</v>
      </c>
      <c r="T309" s="22" t="n">
        <f aca="false">IF(OR($F309="",E309=""),0,MAX(0,MIN(IF(I309="",$H$3,I309-1),$H$3)-MAX(E309,$F$3)+1))</f>
        <v>0</v>
      </c>
      <c r="U309" s="22" t="n">
        <f aca="false">IF(OR($F309="",N(K309)=0),0,ROUND(IF(G309="WDV",MIN(MAX(0,F309-S309-M309),(F309-S309)*N309*T309/$J$3),MIN(MAX(0,F309-M309-S309),(F309-M309)/K309*T309/$J$3)),0))</f>
        <v>0</v>
      </c>
      <c r="V309" s="22" t="n">
        <f aca="false">IF($F309="",0,IF(AND(I309&lt;&gt;"",I309&gt;=$F$3,I309&lt;=$H$3),S309+U309,0))</f>
        <v>0</v>
      </c>
      <c r="W309" s="22" t="n">
        <f aca="false">S309+U309-V309</f>
        <v>0</v>
      </c>
      <c r="X309" s="22" t="n">
        <f aca="false">R309-W309</f>
        <v>0</v>
      </c>
      <c r="Y309" s="22" t="n">
        <f aca="false">IF($F309="",0,IF(AND(I309&lt;&gt;"",I309&gt;=$F$3,I309&lt;=$H$3),N(J309)-(F309-S309-U309),0))</f>
        <v>0</v>
      </c>
      <c r="Z309" s="25" t="str">
        <f aca="false">IF($F309="","",IFERROR(INDEX('Useful Lives'!$D$5:$D$24,MATCH(C309,'Useful Lives'!$A$5:$A$24,0)),"⚠ Class not found"))</f>
        <v/>
      </c>
    </row>
    <row r="310" customFormat="false" ht="15" hidden="false" customHeight="true" outlineLevel="0" collapsed="false">
      <c r="A310" s="20"/>
      <c r="B310" s="20"/>
      <c r="C310" s="20"/>
      <c r="D310" s="20"/>
      <c r="E310" s="26"/>
      <c r="F310" s="27"/>
      <c r="G310" s="20"/>
      <c r="H310" s="27"/>
      <c r="I310" s="26"/>
      <c r="J310" s="27"/>
      <c r="K310" s="22" t="str">
        <f aca="false">IF($F310="","",IFERROR(INDEX('Useful Lives'!$B$5:$B$24,MATCH(C310,'Useful Lives'!$A$5:$A$24,0)),0))</f>
        <v/>
      </c>
      <c r="L310" s="24" t="str">
        <f aca="false">IF($F310="","",IFERROR(INDEX('Useful Lives'!$C$5:$C$24,MATCH(C310,'Useful Lives'!$A$5:$A$24,0)),0))</f>
        <v/>
      </c>
      <c r="M310" s="22" t="str">
        <f aca="false">IF($F310="","",F310*L310)</f>
        <v/>
      </c>
      <c r="N310" s="24" t="str">
        <f aca="false">IF($F310="","",IF(K310=0,0,IF(G310="WDV",1-MAX(L310,0.0001)^(1/K310),(1-L310)/K310)))</f>
        <v/>
      </c>
      <c r="O310" s="22" t="n">
        <f aca="false">IF($F310="",0,IF(AND(E310&lt;$F$3,OR(I310="",I310&gt;=$F$3)),F310,0))</f>
        <v>0</v>
      </c>
      <c r="P310" s="22" t="n">
        <f aca="false">IF($F310="",0,IF(AND(E310&gt;=$F$3,E310&lt;=$H$3),F310,0))</f>
        <v>0</v>
      </c>
      <c r="Q310" s="22" t="n">
        <f aca="false">IF($F310="",0,IF(AND(I310&lt;&gt;"",I310&gt;=$F$3,I310&lt;=$H$3),F310,0))</f>
        <v>0</v>
      </c>
      <c r="R310" s="22" t="n">
        <f aca="false">O310+P310-Q310</f>
        <v>0</v>
      </c>
      <c r="S310" s="22" t="n">
        <f aca="false">IF(O310&gt;0,N(H310),0)</f>
        <v>0</v>
      </c>
      <c r="T310" s="22" t="n">
        <f aca="false">IF(OR($F310="",E310=""),0,MAX(0,MIN(IF(I310="",$H$3,I310-1),$H$3)-MAX(E310,$F$3)+1))</f>
        <v>0</v>
      </c>
      <c r="U310" s="22" t="n">
        <f aca="false">IF(OR($F310="",N(K310)=0),0,ROUND(IF(G310="WDV",MIN(MAX(0,F310-S310-M310),(F310-S310)*N310*T310/$J$3),MIN(MAX(0,F310-M310-S310),(F310-M310)/K310*T310/$J$3)),0))</f>
        <v>0</v>
      </c>
      <c r="V310" s="22" t="n">
        <f aca="false">IF($F310="",0,IF(AND(I310&lt;&gt;"",I310&gt;=$F$3,I310&lt;=$H$3),S310+U310,0))</f>
        <v>0</v>
      </c>
      <c r="W310" s="22" t="n">
        <f aca="false">S310+U310-V310</f>
        <v>0</v>
      </c>
      <c r="X310" s="22" t="n">
        <f aca="false">R310-W310</f>
        <v>0</v>
      </c>
      <c r="Y310" s="22" t="n">
        <f aca="false">IF($F310="",0,IF(AND(I310&lt;&gt;"",I310&gt;=$F$3,I310&lt;=$H$3),N(J310)-(F310-S310-U310),0))</f>
        <v>0</v>
      </c>
      <c r="Z310" s="25" t="str">
        <f aca="false">IF($F310="","",IFERROR(INDEX('Useful Lives'!$D$5:$D$24,MATCH(C310,'Useful Lives'!$A$5:$A$24,0)),"⚠ Class not found"))</f>
        <v/>
      </c>
    </row>
    <row r="311" customFormat="false" ht="15" hidden="false" customHeight="true" outlineLevel="0" collapsed="false">
      <c r="A311" s="20"/>
      <c r="B311" s="20"/>
      <c r="C311" s="20"/>
      <c r="D311" s="20"/>
      <c r="E311" s="26"/>
      <c r="F311" s="27"/>
      <c r="G311" s="20"/>
      <c r="H311" s="27"/>
      <c r="I311" s="26"/>
      <c r="J311" s="27"/>
      <c r="K311" s="22" t="str">
        <f aca="false">IF($F311="","",IFERROR(INDEX('Useful Lives'!$B$5:$B$24,MATCH(C311,'Useful Lives'!$A$5:$A$24,0)),0))</f>
        <v/>
      </c>
      <c r="L311" s="24" t="str">
        <f aca="false">IF($F311="","",IFERROR(INDEX('Useful Lives'!$C$5:$C$24,MATCH(C311,'Useful Lives'!$A$5:$A$24,0)),0))</f>
        <v/>
      </c>
      <c r="M311" s="22" t="str">
        <f aca="false">IF($F311="","",F311*L311)</f>
        <v/>
      </c>
      <c r="N311" s="24" t="str">
        <f aca="false">IF($F311="","",IF(K311=0,0,IF(G311="WDV",1-MAX(L311,0.0001)^(1/K311),(1-L311)/K311)))</f>
        <v/>
      </c>
      <c r="O311" s="22" t="n">
        <f aca="false">IF($F311="",0,IF(AND(E311&lt;$F$3,OR(I311="",I311&gt;=$F$3)),F311,0))</f>
        <v>0</v>
      </c>
      <c r="P311" s="22" t="n">
        <f aca="false">IF($F311="",0,IF(AND(E311&gt;=$F$3,E311&lt;=$H$3),F311,0))</f>
        <v>0</v>
      </c>
      <c r="Q311" s="22" t="n">
        <f aca="false">IF($F311="",0,IF(AND(I311&lt;&gt;"",I311&gt;=$F$3,I311&lt;=$H$3),F311,0))</f>
        <v>0</v>
      </c>
      <c r="R311" s="22" t="n">
        <f aca="false">O311+P311-Q311</f>
        <v>0</v>
      </c>
      <c r="S311" s="22" t="n">
        <f aca="false">IF(O311&gt;0,N(H311),0)</f>
        <v>0</v>
      </c>
      <c r="T311" s="22" t="n">
        <f aca="false">IF(OR($F311="",E311=""),0,MAX(0,MIN(IF(I311="",$H$3,I311-1),$H$3)-MAX(E311,$F$3)+1))</f>
        <v>0</v>
      </c>
      <c r="U311" s="22" t="n">
        <f aca="false">IF(OR($F311="",N(K311)=0),0,ROUND(IF(G311="WDV",MIN(MAX(0,F311-S311-M311),(F311-S311)*N311*T311/$J$3),MIN(MAX(0,F311-M311-S311),(F311-M311)/K311*T311/$J$3)),0))</f>
        <v>0</v>
      </c>
      <c r="V311" s="22" t="n">
        <f aca="false">IF($F311="",0,IF(AND(I311&lt;&gt;"",I311&gt;=$F$3,I311&lt;=$H$3),S311+U311,0))</f>
        <v>0</v>
      </c>
      <c r="W311" s="22" t="n">
        <f aca="false">S311+U311-V311</f>
        <v>0</v>
      </c>
      <c r="X311" s="22" t="n">
        <f aca="false">R311-W311</f>
        <v>0</v>
      </c>
      <c r="Y311" s="22" t="n">
        <f aca="false">IF($F311="",0,IF(AND(I311&lt;&gt;"",I311&gt;=$F$3,I311&lt;=$H$3),N(J311)-(F311-S311-U311),0))</f>
        <v>0</v>
      </c>
      <c r="Z311" s="25" t="str">
        <f aca="false">IF($F311="","",IFERROR(INDEX('Useful Lives'!$D$5:$D$24,MATCH(C311,'Useful Lives'!$A$5:$A$24,0)),"⚠ Class not found"))</f>
        <v/>
      </c>
    </row>
    <row r="312" customFormat="false" ht="15" hidden="false" customHeight="true" outlineLevel="0" collapsed="false">
      <c r="A312" s="20"/>
      <c r="B312" s="20"/>
      <c r="C312" s="20"/>
      <c r="D312" s="20"/>
      <c r="E312" s="26"/>
      <c r="F312" s="27"/>
      <c r="G312" s="20"/>
      <c r="H312" s="27"/>
      <c r="I312" s="26"/>
      <c r="J312" s="27"/>
      <c r="K312" s="22" t="str">
        <f aca="false">IF($F312="","",IFERROR(INDEX('Useful Lives'!$B$5:$B$24,MATCH(C312,'Useful Lives'!$A$5:$A$24,0)),0))</f>
        <v/>
      </c>
      <c r="L312" s="24" t="str">
        <f aca="false">IF($F312="","",IFERROR(INDEX('Useful Lives'!$C$5:$C$24,MATCH(C312,'Useful Lives'!$A$5:$A$24,0)),0))</f>
        <v/>
      </c>
      <c r="M312" s="22" t="str">
        <f aca="false">IF($F312="","",F312*L312)</f>
        <v/>
      </c>
      <c r="N312" s="24" t="str">
        <f aca="false">IF($F312="","",IF(K312=0,0,IF(G312="WDV",1-MAX(L312,0.0001)^(1/K312),(1-L312)/K312)))</f>
        <v/>
      </c>
      <c r="O312" s="22" t="n">
        <f aca="false">IF($F312="",0,IF(AND(E312&lt;$F$3,OR(I312="",I312&gt;=$F$3)),F312,0))</f>
        <v>0</v>
      </c>
      <c r="P312" s="22" t="n">
        <f aca="false">IF($F312="",0,IF(AND(E312&gt;=$F$3,E312&lt;=$H$3),F312,0))</f>
        <v>0</v>
      </c>
      <c r="Q312" s="22" t="n">
        <f aca="false">IF($F312="",0,IF(AND(I312&lt;&gt;"",I312&gt;=$F$3,I312&lt;=$H$3),F312,0))</f>
        <v>0</v>
      </c>
      <c r="R312" s="22" t="n">
        <f aca="false">O312+P312-Q312</f>
        <v>0</v>
      </c>
      <c r="S312" s="22" t="n">
        <f aca="false">IF(O312&gt;0,N(H312),0)</f>
        <v>0</v>
      </c>
      <c r="T312" s="22" t="n">
        <f aca="false">IF(OR($F312="",E312=""),0,MAX(0,MIN(IF(I312="",$H$3,I312-1),$H$3)-MAX(E312,$F$3)+1))</f>
        <v>0</v>
      </c>
      <c r="U312" s="22" t="n">
        <f aca="false">IF(OR($F312="",N(K312)=0),0,ROUND(IF(G312="WDV",MIN(MAX(0,F312-S312-M312),(F312-S312)*N312*T312/$J$3),MIN(MAX(0,F312-M312-S312),(F312-M312)/K312*T312/$J$3)),0))</f>
        <v>0</v>
      </c>
      <c r="V312" s="22" t="n">
        <f aca="false">IF($F312="",0,IF(AND(I312&lt;&gt;"",I312&gt;=$F$3,I312&lt;=$H$3),S312+U312,0))</f>
        <v>0</v>
      </c>
      <c r="W312" s="22" t="n">
        <f aca="false">S312+U312-V312</f>
        <v>0</v>
      </c>
      <c r="X312" s="22" t="n">
        <f aca="false">R312-W312</f>
        <v>0</v>
      </c>
      <c r="Y312" s="22" t="n">
        <f aca="false">IF($F312="",0,IF(AND(I312&lt;&gt;"",I312&gt;=$F$3,I312&lt;=$H$3),N(J312)-(F312-S312-U312),0))</f>
        <v>0</v>
      </c>
      <c r="Z312" s="25" t="str">
        <f aca="false">IF($F312="","",IFERROR(INDEX('Useful Lives'!$D$5:$D$24,MATCH(C312,'Useful Lives'!$A$5:$A$24,0)),"⚠ Class not found"))</f>
        <v/>
      </c>
    </row>
    <row r="313" customFormat="false" ht="15" hidden="false" customHeight="true" outlineLevel="0" collapsed="false">
      <c r="A313" s="20"/>
      <c r="B313" s="20"/>
      <c r="C313" s="20"/>
      <c r="D313" s="20"/>
      <c r="E313" s="26"/>
      <c r="F313" s="27"/>
      <c r="G313" s="20"/>
      <c r="H313" s="27"/>
      <c r="I313" s="26"/>
      <c r="J313" s="27"/>
      <c r="K313" s="22" t="str">
        <f aca="false">IF($F313="","",IFERROR(INDEX('Useful Lives'!$B$5:$B$24,MATCH(C313,'Useful Lives'!$A$5:$A$24,0)),0))</f>
        <v/>
      </c>
      <c r="L313" s="24" t="str">
        <f aca="false">IF($F313="","",IFERROR(INDEX('Useful Lives'!$C$5:$C$24,MATCH(C313,'Useful Lives'!$A$5:$A$24,0)),0))</f>
        <v/>
      </c>
      <c r="M313" s="22" t="str">
        <f aca="false">IF($F313="","",F313*L313)</f>
        <v/>
      </c>
      <c r="N313" s="24" t="str">
        <f aca="false">IF($F313="","",IF(K313=0,0,IF(G313="WDV",1-MAX(L313,0.0001)^(1/K313),(1-L313)/K313)))</f>
        <v/>
      </c>
      <c r="O313" s="22" t="n">
        <f aca="false">IF($F313="",0,IF(AND(E313&lt;$F$3,OR(I313="",I313&gt;=$F$3)),F313,0))</f>
        <v>0</v>
      </c>
      <c r="P313" s="22" t="n">
        <f aca="false">IF($F313="",0,IF(AND(E313&gt;=$F$3,E313&lt;=$H$3),F313,0))</f>
        <v>0</v>
      </c>
      <c r="Q313" s="22" t="n">
        <f aca="false">IF($F313="",0,IF(AND(I313&lt;&gt;"",I313&gt;=$F$3,I313&lt;=$H$3),F313,0))</f>
        <v>0</v>
      </c>
      <c r="R313" s="22" t="n">
        <f aca="false">O313+P313-Q313</f>
        <v>0</v>
      </c>
      <c r="S313" s="22" t="n">
        <f aca="false">IF(O313&gt;0,N(H313),0)</f>
        <v>0</v>
      </c>
      <c r="T313" s="22" t="n">
        <f aca="false">IF(OR($F313="",E313=""),0,MAX(0,MIN(IF(I313="",$H$3,I313-1),$H$3)-MAX(E313,$F$3)+1))</f>
        <v>0</v>
      </c>
      <c r="U313" s="22" t="n">
        <f aca="false">IF(OR($F313="",N(K313)=0),0,ROUND(IF(G313="WDV",MIN(MAX(0,F313-S313-M313),(F313-S313)*N313*T313/$J$3),MIN(MAX(0,F313-M313-S313),(F313-M313)/K313*T313/$J$3)),0))</f>
        <v>0</v>
      </c>
      <c r="V313" s="22" t="n">
        <f aca="false">IF($F313="",0,IF(AND(I313&lt;&gt;"",I313&gt;=$F$3,I313&lt;=$H$3),S313+U313,0))</f>
        <v>0</v>
      </c>
      <c r="W313" s="22" t="n">
        <f aca="false">S313+U313-V313</f>
        <v>0</v>
      </c>
      <c r="X313" s="22" t="n">
        <f aca="false">R313-W313</f>
        <v>0</v>
      </c>
      <c r="Y313" s="22" t="n">
        <f aca="false">IF($F313="",0,IF(AND(I313&lt;&gt;"",I313&gt;=$F$3,I313&lt;=$H$3),N(J313)-(F313-S313-U313),0))</f>
        <v>0</v>
      </c>
      <c r="Z313" s="25" t="str">
        <f aca="false">IF($F313="","",IFERROR(INDEX('Useful Lives'!$D$5:$D$24,MATCH(C313,'Useful Lives'!$A$5:$A$24,0)),"⚠ Class not found"))</f>
        <v/>
      </c>
    </row>
    <row r="314" customFormat="false" ht="15" hidden="false" customHeight="true" outlineLevel="0" collapsed="false">
      <c r="A314" s="20"/>
      <c r="B314" s="20"/>
      <c r="C314" s="20"/>
      <c r="D314" s="20"/>
      <c r="E314" s="26"/>
      <c r="F314" s="27"/>
      <c r="G314" s="20"/>
      <c r="H314" s="27"/>
      <c r="I314" s="26"/>
      <c r="J314" s="27"/>
      <c r="K314" s="22" t="str">
        <f aca="false">IF($F314="","",IFERROR(INDEX('Useful Lives'!$B$5:$B$24,MATCH(C314,'Useful Lives'!$A$5:$A$24,0)),0))</f>
        <v/>
      </c>
      <c r="L314" s="24" t="str">
        <f aca="false">IF($F314="","",IFERROR(INDEX('Useful Lives'!$C$5:$C$24,MATCH(C314,'Useful Lives'!$A$5:$A$24,0)),0))</f>
        <v/>
      </c>
      <c r="M314" s="22" t="str">
        <f aca="false">IF($F314="","",F314*L314)</f>
        <v/>
      </c>
      <c r="N314" s="24" t="str">
        <f aca="false">IF($F314="","",IF(K314=0,0,IF(G314="WDV",1-MAX(L314,0.0001)^(1/K314),(1-L314)/K314)))</f>
        <v/>
      </c>
      <c r="O314" s="22" t="n">
        <f aca="false">IF($F314="",0,IF(AND(E314&lt;$F$3,OR(I314="",I314&gt;=$F$3)),F314,0))</f>
        <v>0</v>
      </c>
      <c r="P314" s="22" t="n">
        <f aca="false">IF($F314="",0,IF(AND(E314&gt;=$F$3,E314&lt;=$H$3),F314,0))</f>
        <v>0</v>
      </c>
      <c r="Q314" s="22" t="n">
        <f aca="false">IF($F314="",0,IF(AND(I314&lt;&gt;"",I314&gt;=$F$3,I314&lt;=$H$3),F314,0))</f>
        <v>0</v>
      </c>
      <c r="R314" s="22" t="n">
        <f aca="false">O314+P314-Q314</f>
        <v>0</v>
      </c>
      <c r="S314" s="22" t="n">
        <f aca="false">IF(O314&gt;0,N(H314),0)</f>
        <v>0</v>
      </c>
      <c r="T314" s="22" t="n">
        <f aca="false">IF(OR($F314="",E314=""),0,MAX(0,MIN(IF(I314="",$H$3,I314-1),$H$3)-MAX(E314,$F$3)+1))</f>
        <v>0</v>
      </c>
      <c r="U314" s="22" t="n">
        <f aca="false">IF(OR($F314="",N(K314)=0),0,ROUND(IF(G314="WDV",MIN(MAX(0,F314-S314-M314),(F314-S314)*N314*T314/$J$3),MIN(MAX(0,F314-M314-S314),(F314-M314)/K314*T314/$J$3)),0))</f>
        <v>0</v>
      </c>
      <c r="V314" s="22" t="n">
        <f aca="false">IF($F314="",0,IF(AND(I314&lt;&gt;"",I314&gt;=$F$3,I314&lt;=$H$3),S314+U314,0))</f>
        <v>0</v>
      </c>
      <c r="W314" s="22" t="n">
        <f aca="false">S314+U314-V314</f>
        <v>0</v>
      </c>
      <c r="X314" s="22" t="n">
        <f aca="false">R314-W314</f>
        <v>0</v>
      </c>
      <c r="Y314" s="22" t="n">
        <f aca="false">IF($F314="",0,IF(AND(I314&lt;&gt;"",I314&gt;=$F$3,I314&lt;=$H$3),N(J314)-(F314-S314-U314),0))</f>
        <v>0</v>
      </c>
      <c r="Z314" s="25" t="str">
        <f aca="false">IF($F314="","",IFERROR(INDEX('Useful Lives'!$D$5:$D$24,MATCH(C314,'Useful Lives'!$A$5:$A$24,0)),"⚠ Class not found"))</f>
        <v/>
      </c>
    </row>
    <row r="315" customFormat="false" ht="15" hidden="false" customHeight="true" outlineLevel="0" collapsed="false">
      <c r="A315" s="20"/>
      <c r="B315" s="20"/>
      <c r="C315" s="20"/>
      <c r="D315" s="20"/>
      <c r="E315" s="26"/>
      <c r="F315" s="27"/>
      <c r="G315" s="20"/>
      <c r="H315" s="27"/>
      <c r="I315" s="26"/>
      <c r="J315" s="27"/>
      <c r="K315" s="22" t="str">
        <f aca="false">IF($F315="","",IFERROR(INDEX('Useful Lives'!$B$5:$B$24,MATCH(C315,'Useful Lives'!$A$5:$A$24,0)),0))</f>
        <v/>
      </c>
      <c r="L315" s="24" t="str">
        <f aca="false">IF($F315="","",IFERROR(INDEX('Useful Lives'!$C$5:$C$24,MATCH(C315,'Useful Lives'!$A$5:$A$24,0)),0))</f>
        <v/>
      </c>
      <c r="M315" s="22" t="str">
        <f aca="false">IF($F315="","",F315*L315)</f>
        <v/>
      </c>
      <c r="N315" s="24" t="str">
        <f aca="false">IF($F315="","",IF(K315=0,0,IF(G315="WDV",1-MAX(L315,0.0001)^(1/K315),(1-L315)/K315)))</f>
        <v/>
      </c>
      <c r="O315" s="22" t="n">
        <f aca="false">IF($F315="",0,IF(AND(E315&lt;$F$3,OR(I315="",I315&gt;=$F$3)),F315,0))</f>
        <v>0</v>
      </c>
      <c r="P315" s="22" t="n">
        <f aca="false">IF($F315="",0,IF(AND(E315&gt;=$F$3,E315&lt;=$H$3),F315,0))</f>
        <v>0</v>
      </c>
      <c r="Q315" s="22" t="n">
        <f aca="false">IF($F315="",0,IF(AND(I315&lt;&gt;"",I315&gt;=$F$3,I315&lt;=$H$3),F315,0))</f>
        <v>0</v>
      </c>
      <c r="R315" s="22" t="n">
        <f aca="false">O315+P315-Q315</f>
        <v>0</v>
      </c>
      <c r="S315" s="22" t="n">
        <f aca="false">IF(O315&gt;0,N(H315),0)</f>
        <v>0</v>
      </c>
      <c r="T315" s="22" t="n">
        <f aca="false">IF(OR($F315="",E315=""),0,MAX(0,MIN(IF(I315="",$H$3,I315-1),$H$3)-MAX(E315,$F$3)+1))</f>
        <v>0</v>
      </c>
      <c r="U315" s="22" t="n">
        <f aca="false">IF(OR($F315="",N(K315)=0),0,ROUND(IF(G315="WDV",MIN(MAX(0,F315-S315-M315),(F315-S315)*N315*T315/$J$3),MIN(MAX(0,F315-M315-S315),(F315-M315)/K315*T315/$J$3)),0))</f>
        <v>0</v>
      </c>
      <c r="V315" s="22" t="n">
        <f aca="false">IF($F315="",0,IF(AND(I315&lt;&gt;"",I315&gt;=$F$3,I315&lt;=$H$3),S315+U315,0))</f>
        <v>0</v>
      </c>
      <c r="W315" s="22" t="n">
        <f aca="false">S315+U315-V315</f>
        <v>0</v>
      </c>
      <c r="X315" s="22" t="n">
        <f aca="false">R315-W315</f>
        <v>0</v>
      </c>
      <c r="Y315" s="22" t="n">
        <f aca="false">IF($F315="",0,IF(AND(I315&lt;&gt;"",I315&gt;=$F$3,I315&lt;=$H$3),N(J315)-(F315-S315-U315),0))</f>
        <v>0</v>
      </c>
      <c r="Z315" s="25" t="str">
        <f aca="false">IF($F315="","",IFERROR(INDEX('Useful Lives'!$D$5:$D$24,MATCH(C315,'Useful Lives'!$A$5:$A$24,0)),"⚠ Class not found"))</f>
        <v/>
      </c>
    </row>
    <row r="316" customFormat="false" ht="15" hidden="false" customHeight="true" outlineLevel="0" collapsed="false">
      <c r="A316" s="20"/>
      <c r="B316" s="20"/>
      <c r="C316" s="20"/>
      <c r="D316" s="20"/>
      <c r="E316" s="26"/>
      <c r="F316" s="27"/>
      <c r="G316" s="20"/>
      <c r="H316" s="27"/>
      <c r="I316" s="26"/>
      <c r="J316" s="27"/>
      <c r="K316" s="22" t="str">
        <f aca="false">IF($F316="","",IFERROR(INDEX('Useful Lives'!$B$5:$B$24,MATCH(C316,'Useful Lives'!$A$5:$A$24,0)),0))</f>
        <v/>
      </c>
      <c r="L316" s="24" t="str">
        <f aca="false">IF($F316="","",IFERROR(INDEX('Useful Lives'!$C$5:$C$24,MATCH(C316,'Useful Lives'!$A$5:$A$24,0)),0))</f>
        <v/>
      </c>
      <c r="M316" s="22" t="str">
        <f aca="false">IF($F316="","",F316*L316)</f>
        <v/>
      </c>
      <c r="N316" s="24" t="str">
        <f aca="false">IF($F316="","",IF(K316=0,0,IF(G316="WDV",1-MAX(L316,0.0001)^(1/K316),(1-L316)/K316)))</f>
        <v/>
      </c>
      <c r="O316" s="22" t="n">
        <f aca="false">IF($F316="",0,IF(AND(E316&lt;$F$3,OR(I316="",I316&gt;=$F$3)),F316,0))</f>
        <v>0</v>
      </c>
      <c r="P316" s="22" t="n">
        <f aca="false">IF($F316="",0,IF(AND(E316&gt;=$F$3,E316&lt;=$H$3),F316,0))</f>
        <v>0</v>
      </c>
      <c r="Q316" s="22" t="n">
        <f aca="false">IF($F316="",0,IF(AND(I316&lt;&gt;"",I316&gt;=$F$3,I316&lt;=$H$3),F316,0))</f>
        <v>0</v>
      </c>
      <c r="R316" s="22" t="n">
        <f aca="false">O316+P316-Q316</f>
        <v>0</v>
      </c>
      <c r="S316" s="22" t="n">
        <f aca="false">IF(O316&gt;0,N(H316),0)</f>
        <v>0</v>
      </c>
      <c r="T316" s="22" t="n">
        <f aca="false">IF(OR($F316="",E316=""),0,MAX(0,MIN(IF(I316="",$H$3,I316-1),$H$3)-MAX(E316,$F$3)+1))</f>
        <v>0</v>
      </c>
      <c r="U316" s="22" t="n">
        <f aca="false">IF(OR($F316="",N(K316)=0),0,ROUND(IF(G316="WDV",MIN(MAX(0,F316-S316-M316),(F316-S316)*N316*T316/$J$3),MIN(MAX(0,F316-M316-S316),(F316-M316)/K316*T316/$J$3)),0))</f>
        <v>0</v>
      </c>
      <c r="V316" s="22" t="n">
        <f aca="false">IF($F316="",0,IF(AND(I316&lt;&gt;"",I316&gt;=$F$3,I316&lt;=$H$3),S316+U316,0))</f>
        <v>0</v>
      </c>
      <c r="W316" s="22" t="n">
        <f aca="false">S316+U316-V316</f>
        <v>0</v>
      </c>
      <c r="X316" s="22" t="n">
        <f aca="false">R316-W316</f>
        <v>0</v>
      </c>
      <c r="Y316" s="22" t="n">
        <f aca="false">IF($F316="",0,IF(AND(I316&lt;&gt;"",I316&gt;=$F$3,I316&lt;=$H$3),N(J316)-(F316-S316-U316),0))</f>
        <v>0</v>
      </c>
      <c r="Z316" s="25" t="str">
        <f aca="false">IF($F316="","",IFERROR(INDEX('Useful Lives'!$D$5:$D$24,MATCH(C316,'Useful Lives'!$A$5:$A$24,0)),"⚠ Class not found"))</f>
        <v/>
      </c>
    </row>
    <row r="317" customFormat="false" ht="15" hidden="false" customHeight="true" outlineLevel="0" collapsed="false">
      <c r="A317" s="20"/>
      <c r="B317" s="20"/>
      <c r="C317" s="20"/>
      <c r="D317" s="20"/>
      <c r="E317" s="26"/>
      <c r="F317" s="27"/>
      <c r="G317" s="20"/>
      <c r="H317" s="27"/>
      <c r="I317" s="26"/>
      <c r="J317" s="27"/>
      <c r="K317" s="22" t="str">
        <f aca="false">IF($F317="","",IFERROR(INDEX('Useful Lives'!$B$5:$B$24,MATCH(C317,'Useful Lives'!$A$5:$A$24,0)),0))</f>
        <v/>
      </c>
      <c r="L317" s="24" t="str">
        <f aca="false">IF($F317="","",IFERROR(INDEX('Useful Lives'!$C$5:$C$24,MATCH(C317,'Useful Lives'!$A$5:$A$24,0)),0))</f>
        <v/>
      </c>
      <c r="M317" s="22" t="str">
        <f aca="false">IF($F317="","",F317*L317)</f>
        <v/>
      </c>
      <c r="N317" s="24" t="str">
        <f aca="false">IF($F317="","",IF(K317=0,0,IF(G317="WDV",1-MAX(L317,0.0001)^(1/K317),(1-L317)/K317)))</f>
        <v/>
      </c>
      <c r="O317" s="22" t="n">
        <f aca="false">IF($F317="",0,IF(AND(E317&lt;$F$3,OR(I317="",I317&gt;=$F$3)),F317,0))</f>
        <v>0</v>
      </c>
      <c r="P317" s="22" t="n">
        <f aca="false">IF($F317="",0,IF(AND(E317&gt;=$F$3,E317&lt;=$H$3),F317,0))</f>
        <v>0</v>
      </c>
      <c r="Q317" s="22" t="n">
        <f aca="false">IF($F317="",0,IF(AND(I317&lt;&gt;"",I317&gt;=$F$3,I317&lt;=$H$3),F317,0))</f>
        <v>0</v>
      </c>
      <c r="R317" s="22" t="n">
        <f aca="false">O317+P317-Q317</f>
        <v>0</v>
      </c>
      <c r="S317" s="22" t="n">
        <f aca="false">IF(O317&gt;0,N(H317),0)</f>
        <v>0</v>
      </c>
      <c r="T317" s="22" t="n">
        <f aca="false">IF(OR($F317="",E317=""),0,MAX(0,MIN(IF(I317="",$H$3,I317-1),$H$3)-MAX(E317,$F$3)+1))</f>
        <v>0</v>
      </c>
      <c r="U317" s="22" t="n">
        <f aca="false">IF(OR($F317="",N(K317)=0),0,ROUND(IF(G317="WDV",MIN(MAX(0,F317-S317-M317),(F317-S317)*N317*T317/$J$3),MIN(MAX(0,F317-M317-S317),(F317-M317)/K317*T317/$J$3)),0))</f>
        <v>0</v>
      </c>
      <c r="V317" s="22" t="n">
        <f aca="false">IF($F317="",0,IF(AND(I317&lt;&gt;"",I317&gt;=$F$3,I317&lt;=$H$3),S317+U317,0))</f>
        <v>0</v>
      </c>
      <c r="W317" s="22" t="n">
        <f aca="false">S317+U317-V317</f>
        <v>0</v>
      </c>
      <c r="X317" s="22" t="n">
        <f aca="false">R317-W317</f>
        <v>0</v>
      </c>
      <c r="Y317" s="22" t="n">
        <f aca="false">IF($F317="",0,IF(AND(I317&lt;&gt;"",I317&gt;=$F$3,I317&lt;=$H$3),N(J317)-(F317-S317-U317),0))</f>
        <v>0</v>
      </c>
      <c r="Z317" s="25" t="str">
        <f aca="false">IF($F317="","",IFERROR(INDEX('Useful Lives'!$D$5:$D$24,MATCH(C317,'Useful Lives'!$A$5:$A$24,0)),"⚠ Class not found"))</f>
        <v/>
      </c>
    </row>
    <row r="318" customFormat="false" ht="15" hidden="false" customHeight="true" outlineLevel="0" collapsed="false">
      <c r="A318" s="20"/>
      <c r="B318" s="20"/>
      <c r="C318" s="20"/>
      <c r="D318" s="20"/>
      <c r="E318" s="26"/>
      <c r="F318" s="27"/>
      <c r="G318" s="20"/>
      <c r="H318" s="27"/>
      <c r="I318" s="26"/>
      <c r="J318" s="27"/>
      <c r="K318" s="22" t="str">
        <f aca="false">IF($F318="","",IFERROR(INDEX('Useful Lives'!$B$5:$B$24,MATCH(C318,'Useful Lives'!$A$5:$A$24,0)),0))</f>
        <v/>
      </c>
      <c r="L318" s="24" t="str">
        <f aca="false">IF($F318="","",IFERROR(INDEX('Useful Lives'!$C$5:$C$24,MATCH(C318,'Useful Lives'!$A$5:$A$24,0)),0))</f>
        <v/>
      </c>
      <c r="M318" s="22" t="str">
        <f aca="false">IF($F318="","",F318*L318)</f>
        <v/>
      </c>
      <c r="N318" s="24" t="str">
        <f aca="false">IF($F318="","",IF(K318=0,0,IF(G318="WDV",1-MAX(L318,0.0001)^(1/K318),(1-L318)/K318)))</f>
        <v/>
      </c>
      <c r="O318" s="22" t="n">
        <f aca="false">IF($F318="",0,IF(AND(E318&lt;$F$3,OR(I318="",I318&gt;=$F$3)),F318,0))</f>
        <v>0</v>
      </c>
      <c r="P318" s="22" t="n">
        <f aca="false">IF($F318="",0,IF(AND(E318&gt;=$F$3,E318&lt;=$H$3),F318,0))</f>
        <v>0</v>
      </c>
      <c r="Q318" s="22" t="n">
        <f aca="false">IF($F318="",0,IF(AND(I318&lt;&gt;"",I318&gt;=$F$3,I318&lt;=$H$3),F318,0))</f>
        <v>0</v>
      </c>
      <c r="R318" s="22" t="n">
        <f aca="false">O318+P318-Q318</f>
        <v>0</v>
      </c>
      <c r="S318" s="22" t="n">
        <f aca="false">IF(O318&gt;0,N(H318),0)</f>
        <v>0</v>
      </c>
      <c r="T318" s="22" t="n">
        <f aca="false">IF(OR($F318="",E318=""),0,MAX(0,MIN(IF(I318="",$H$3,I318-1),$H$3)-MAX(E318,$F$3)+1))</f>
        <v>0</v>
      </c>
      <c r="U318" s="22" t="n">
        <f aca="false">IF(OR($F318="",N(K318)=0),0,ROUND(IF(G318="WDV",MIN(MAX(0,F318-S318-M318),(F318-S318)*N318*T318/$J$3),MIN(MAX(0,F318-M318-S318),(F318-M318)/K318*T318/$J$3)),0))</f>
        <v>0</v>
      </c>
      <c r="V318" s="22" t="n">
        <f aca="false">IF($F318="",0,IF(AND(I318&lt;&gt;"",I318&gt;=$F$3,I318&lt;=$H$3),S318+U318,0))</f>
        <v>0</v>
      </c>
      <c r="W318" s="22" t="n">
        <f aca="false">S318+U318-V318</f>
        <v>0</v>
      </c>
      <c r="X318" s="22" t="n">
        <f aca="false">R318-W318</f>
        <v>0</v>
      </c>
      <c r="Y318" s="22" t="n">
        <f aca="false">IF($F318="",0,IF(AND(I318&lt;&gt;"",I318&gt;=$F$3,I318&lt;=$H$3),N(J318)-(F318-S318-U318),0))</f>
        <v>0</v>
      </c>
      <c r="Z318" s="25" t="str">
        <f aca="false">IF($F318="","",IFERROR(INDEX('Useful Lives'!$D$5:$D$24,MATCH(C318,'Useful Lives'!$A$5:$A$24,0)),"⚠ Class not found"))</f>
        <v/>
      </c>
    </row>
    <row r="319" customFormat="false" ht="15" hidden="false" customHeight="true" outlineLevel="0" collapsed="false">
      <c r="A319" s="20"/>
      <c r="B319" s="20"/>
      <c r="C319" s="20"/>
      <c r="D319" s="20"/>
      <c r="E319" s="26"/>
      <c r="F319" s="27"/>
      <c r="G319" s="20"/>
      <c r="H319" s="27"/>
      <c r="I319" s="26"/>
      <c r="J319" s="27"/>
      <c r="K319" s="22" t="str">
        <f aca="false">IF($F319="","",IFERROR(INDEX('Useful Lives'!$B$5:$B$24,MATCH(C319,'Useful Lives'!$A$5:$A$24,0)),0))</f>
        <v/>
      </c>
      <c r="L319" s="24" t="str">
        <f aca="false">IF($F319="","",IFERROR(INDEX('Useful Lives'!$C$5:$C$24,MATCH(C319,'Useful Lives'!$A$5:$A$24,0)),0))</f>
        <v/>
      </c>
      <c r="M319" s="22" t="str">
        <f aca="false">IF($F319="","",F319*L319)</f>
        <v/>
      </c>
      <c r="N319" s="24" t="str">
        <f aca="false">IF($F319="","",IF(K319=0,0,IF(G319="WDV",1-MAX(L319,0.0001)^(1/K319),(1-L319)/K319)))</f>
        <v/>
      </c>
      <c r="O319" s="22" t="n">
        <f aca="false">IF($F319="",0,IF(AND(E319&lt;$F$3,OR(I319="",I319&gt;=$F$3)),F319,0))</f>
        <v>0</v>
      </c>
      <c r="P319" s="22" t="n">
        <f aca="false">IF($F319="",0,IF(AND(E319&gt;=$F$3,E319&lt;=$H$3),F319,0))</f>
        <v>0</v>
      </c>
      <c r="Q319" s="22" t="n">
        <f aca="false">IF($F319="",0,IF(AND(I319&lt;&gt;"",I319&gt;=$F$3,I319&lt;=$H$3),F319,0))</f>
        <v>0</v>
      </c>
      <c r="R319" s="22" t="n">
        <f aca="false">O319+P319-Q319</f>
        <v>0</v>
      </c>
      <c r="S319" s="22" t="n">
        <f aca="false">IF(O319&gt;0,N(H319),0)</f>
        <v>0</v>
      </c>
      <c r="T319" s="22" t="n">
        <f aca="false">IF(OR($F319="",E319=""),0,MAX(0,MIN(IF(I319="",$H$3,I319-1),$H$3)-MAX(E319,$F$3)+1))</f>
        <v>0</v>
      </c>
      <c r="U319" s="22" t="n">
        <f aca="false">IF(OR($F319="",N(K319)=0),0,ROUND(IF(G319="WDV",MIN(MAX(0,F319-S319-M319),(F319-S319)*N319*T319/$J$3),MIN(MAX(0,F319-M319-S319),(F319-M319)/K319*T319/$J$3)),0))</f>
        <v>0</v>
      </c>
      <c r="V319" s="22" t="n">
        <f aca="false">IF($F319="",0,IF(AND(I319&lt;&gt;"",I319&gt;=$F$3,I319&lt;=$H$3),S319+U319,0))</f>
        <v>0</v>
      </c>
      <c r="W319" s="22" t="n">
        <f aca="false">S319+U319-V319</f>
        <v>0</v>
      </c>
      <c r="X319" s="22" t="n">
        <f aca="false">R319-W319</f>
        <v>0</v>
      </c>
      <c r="Y319" s="22" t="n">
        <f aca="false">IF($F319="",0,IF(AND(I319&lt;&gt;"",I319&gt;=$F$3,I319&lt;=$H$3),N(J319)-(F319-S319-U319),0))</f>
        <v>0</v>
      </c>
      <c r="Z319" s="25" t="str">
        <f aca="false">IF($F319="","",IFERROR(INDEX('Useful Lives'!$D$5:$D$24,MATCH(C319,'Useful Lives'!$A$5:$A$24,0)),"⚠ Class not found"))</f>
        <v/>
      </c>
    </row>
    <row r="320" customFormat="false" ht="15" hidden="false" customHeight="true" outlineLevel="0" collapsed="false">
      <c r="A320" s="20"/>
      <c r="B320" s="20"/>
      <c r="C320" s="20"/>
      <c r="D320" s="20"/>
      <c r="E320" s="26"/>
      <c r="F320" s="27"/>
      <c r="G320" s="20"/>
      <c r="H320" s="27"/>
      <c r="I320" s="26"/>
      <c r="J320" s="27"/>
      <c r="K320" s="22" t="str">
        <f aca="false">IF($F320="","",IFERROR(INDEX('Useful Lives'!$B$5:$B$24,MATCH(C320,'Useful Lives'!$A$5:$A$24,0)),0))</f>
        <v/>
      </c>
      <c r="L320" s="24" t="str">
        <f aca="false">IF($F320="","",IFERROR(INDEX('Useful Lives'!$C$5:$C$24,MATCH(C320,'Useful Lives'!$A$5:$A$24,0)),0))</f>
        <v/>
      </c>
      <c r="M320" s="22" t="str">
        <f aca="false">IF($F320="","",F320*L320)</f>
        <v/>
      </c>
      <c r="N320" s="24" t="str">
        <f aca="false">IF($F320="","",IF(K320=0,0,IF(G320="WDV",1-MAX(L320,0.0001)^(1/K320),(1-L320)/K320)))</f>
        <v/>
      </c>
      <c r="O320" s="22" t="n">
        <f aca="false">IF($F320="",0,IF(AND(E320&lt;$F$3,OR(I320="",I320&gt;=$F$3)),F320,0))</f>
        <v>0</v>
      </c>
      <c r="P320" s="22" t="n">
        <f aca="false">IF($F320="",0,IF(AND(E320&gt;=$F$3,E320&lt;=$H$3),F320,0))</f>
        <v>0</v>
      </c>
      <c r="Q320" s="22" t="n">
        <f aca="false">IF($F320="",0,IF(AND(I320&lt;&gt;"",I320&gt;=$F$3,I320&lt;=$H$3),F320,0))</f>
        <v>0</v>
      </c>
      <c r="R320" s="22" t="n">
        <f aca="false">O320+P320-Q320</f>
        <v>0</v>
      </c>
      <c r="S320" s="22" t="n">
        <f aca="false">IF(O320&gt;0,N(H320),0)</f>
        <v>0</v>
      </c>
      <c r="T320" s="22" t="n">
        <f aca="false">IF(OR($F320="",E320=""),0,MAX(0,MIN(IF(I320="",$H$3,I320-1),$H$3)-MAX(E320,$F$3)+1))</f>
        <v>0</v>
      </c>
      <c r="U320" s="22" t="n">
        <f aca="false">IF(OR($F320="",N(K320)=0),0,ROUND(IF(G320="WDV",MIN(MAX(0,F320-S320-M320),(F320-S320)*N320*T320/$J$3),MIN(MAX(0,F320-M320-S320),(F320-M320)/K320*T320/$J$3)),0))</f>
        <v>0</v>
      </c>
      <c r="V320" s="22" t="n">
        <f aca="false">IF($F320="",0,IF(AND(I320&lt;&gt;"",I320&gt;=$F$3,I320&lt;=$H$3),S320+U320,0))</f>
        <v>0</v>
      </c>
      <c r="W320" s="22" t="n">
        <f aca="false">S320+U320-V320</f>
        <v>0</v>
      </c>
      <c r="X320" s="22" t="n">
        <f aca="false">R320-W320</f>
        <v>0</v>
      </c>
      <c r="Y320" s="22" t="n">
        <f aca="false">IF($F320="",0,IF(AND(I320&lt;&gt;"",I320&gt;=$F$3,I320&lt;=$H$3),N(J320)-(F320-S320-U320),0))</f>
        <v>0</v>
      </c>
      <c r="Z320" s="25" t="str">
        <f aca="false">IF($F320="","",IFERROR(INDEX('Useful Lives'!$D$5:$D$24,MATCH(C320,'Useful Lives'!$A$5:$A$24,0)),"⚠ Class not found"))</f>
        <v/>
      </c>
    </row>
    <row r="321" customFormat="false" ht="15" hidden="false" customHeight="true" outlineLevel="0" collapsed="false">
      <c r="A321" s="20"/>
      <c r="B321" s="20"/>
      <c r="C321" s="20"/>
      <c r="D321" s="20"/>
      <c r="E321" s="26"/>
      <c r="F321" s="27"/>
      <c r="G321" s="20"/>
      <c r="H321" s="27"/>
      <c r="I321" s="26"/>
      <c r="J321" s="27"/>
      <c r="K321" s="22" t="str">
        <f aca="false">IF($F321="","",IFERROR(INDEX('Useful Lives'!$B$5:$B$24,MATCH(C321,'Useful Lives'!$A$5:$A$24,0)),0))</f>
        <v/>
      </c>
      <c r="L321" s="24" t="str">
        <f aca="false">IF($F321="","",IFERROR(INDEX('Useful Lives'!$C$5:$C$24,MATCH(C321,'Useful Lives'!$A$5:$A$24,0)),0))</f>
        <v/>
      </c>
      <c r="M321" s="22" t="str">
        <f aca="false">IF($F321="","",F321*L321)</f>
        <v/>
      </c>
      <c r="N321" s="24" t="str">
        <f aca="false">IF($F321="","",IF(K321=0,0,IF(G321="WDV",1-MAX(L321,0.0001)^(1/K321),(1-L321)/K321)))</f>
        <v/>
      </c>
      <c r="O321" s="22" t="n">
        <f aca="false">IF($F321="",0,IF(AND(E321&lt;$F$3,OR(I321="",I321&gt;=$F$3)),F321,0))</f>
        <v>0</v>
      </c>
      <c r="P321" s="22" t="n">
        <f aca="false">IF($F321="",0,IF(AND(E321&gt;=$F$3,E321&lt;=$H$3),F321,0))</f>
        <v>0</v>
      </c>
      <c r="Q321" s="22" t="n">
        <f aca="false">IF($F321="",0,IF(AND(I321&lt;&gt;"",I321&gt;=$F$3,I321&lt;=$H$3),F321,0))</f>
        <v>0</v>
      </c>
      <c r="R321" s="22" t="n">
        <f aca="false">O321+P321-Q321</f>
        <v>0</v>
      </c>
      <c r="S321" s="22" t="n">
        <f aca="false">IF(O321&gt;0,N(H321),0)</f>
        <v>0</v>
      </c>
      <c r="T321" s="22" t="n">
        <f aca="false">IF(OR($F321="",E321=""),0,MAX(0,MIN(IF(I321="",$H$3,I321-1),$H$3)-MAX(E321,$F$3)+1))</f>
        <v>0</v>
      </c>
      <c r="U321" s="22" t="n">
        <f aca="false">IF(OR($F321="",N(K321)=0),0,ROUND(IF(G321="WDV",MIN(MAX(0,F321-S321-M321),(F321-S321)*N321*T321/$J$3),MIN(MAX(0,F321-M321-S321),(F321-M321)/K321*T321/$J$3)),0))</f>
        <v>0</v>
      </c>
      <c r="V321" s="22" t="n">
        <f aca="false">IF($F321="",0,IF(AND(I321&lt;&gt;"",I321&gt;=$F$3,I321&lt;=$H$3),S321+U321,0))</f>
        <v>0</v>
      </c>
      <c r="W321" s="22" t="n">
        <f aca="false">S321+U321-V321</f>
        <v>0</v>
      </c>
      <c r="X321" s="22" t="n">
        <f aca="false">R321-W321</f>
        <v>0</v>
      </c>
      <c r="Y321" s="22" t="n">
        <f aca="false">IF($F321="",0,IF(AND(I321&lt;&gt;"",I321&gt;=$F$3,I321&lt;=$H$3),N(J321)-(F321-S321-U321),0))</f>
        <v>0</v>
      </c>
      <c r="Z321" s="25" t="str">
        <f aca="false">IF($F321="","",IFERROR(INDEX('Useful Lives'!$D$5:$D$24,MATCH(C321,'Useful Lives'!$A$5:$A$24,0)),"⚠ Class not found"))</f>
        <v/>
      </c>
    </row>
    <row r="322" customFormat="false" ht="15" hidden="false" customHeight="true" outlineLevel="0" collapsed="false">
      <c r="A322" s="20"/>
      <c r="B322" s="20"/>
      <c r="C322" s="20"/>
      <c r="D322" s="20"/>
      <c r="E322" s="26"/>
      <c r="F322" s="27"/>
      <c r="G322" s="20"/>
      <c r="H322" s="27"/>
      <c r="I322" s="26"/>
      <c r="J322" s="27"/>
      <c r="K322" s="22" t="str">
        <f aca="false">IF($F322="","",IFERROR(INDEX('Useful Lives'!$B$5:$B$24,MATCH(C322,'Useful Lives'!$A$5:$A$24,0)),0))</f>
        <v/>
      </c>
      <c r="L322" s="24" t="str">
        <f aca="false">IF($F322="","",IFERROR(INDEX('Useful Lives'!$C$5:$C$24,MATCH(C322,'Useful Lives'!$A$5:$A$24,0)),0))</f>
        <v/>
      </c>
      <c r="M322" s="22" t="str">
        <f aca="false">IF($F322="","",F322*L322)</f>
        <v/>
      </c>
      <c r="N322" s="24" t="str">
        <f aca="false">IF($F322="","",IF(K322=0,0,IF(G322="WDV",1-MAX(L322,0.0001)^(1/K322),(1-L322)/K322)))</f>
        <v/>
      </c>
      <c r="O322" s="22" t="n">
        <f aca="false">IF($F322="",0,IF(AND(E322&lt;$F$3,OR(I322="",I322&gt;=$F$3)),F322,0))</f>
        <v>0</v>
      </c>
      <c r="P322" s="22" t="n">
        <f aca="false">IF($F322="",0,IF(AND(E322&gt;=$F$3,E322&lt;=$H$3),F322,0))</f>
        <v>0</v>
      </c>
      <c r="Q322" s="22" t="n">
        <f aca="false">IF($F322="",0,IF(AND(I322&lt;&gt;"",I322&gt;=$F$3,I322&lt;=$H$3),F322,0))</f>
        <v>0</v>
      </c>
      <c r="R322" s="22" t="n">
        <f aca="false">O322+P322-Q322</f>
        <v>0</v>
      </c>
      <c r="S322" s="22" t="n">
        <f aca="false">IF(O322&gt;0,N(H322),0)</f>
        <v>0</v>
      </c>
      <c r="T322" s="22" t="n">
        <f aca="false">IF(OR($F322="",E322=""),0,MAX(0,MIN(IF(I322="",$H$3,I322-1),$H$3)-MAX(E322,$F$3)+1))</f>
        <v>0</v>
      </c>
      <c r="U322" s="22" t="n">
        <f aca="false">IF(OR($F322="",N(K322)=0),0,ROUND(IF(G322="WDV",MIN(MAX(0,F322-S322-M322),(F322-S322)*N322*T322/$J$3),MIN(MAX(0,F322-M322-S322),(F322-M322)/K322*T322/$J$3)),0))</f>
        <v>0</v>
      </c>
      <c r="V322" s="22" t="n">
        <f aca="false">IF($F322="",0,IF(AND(I322&lt;&gt;"",I322&gt;=$F$3,I322&lt;=$H$3),S322+U322,0))</f>
        <v>0</v>
      </c>
      <c r="W322" s="22" t="n">
        <f aca="false">S322+U322-V322</f>
        <v>0</v>
      </c>
      <c r="X322" s="22" t="n">
        <f aca="false">R322-W322</f>
        <v>0</v>
      </c>
      <c r="Y322" s="22" t="n">
        <f aca="false">IF($F322="",0,IF(AND(I322&lt;&gt;"",I322&gt;=$F$3,I322&lt;=$H$3),N(J322)-(F322-S322-U322),0))</f>
        <v>0</v>
      </c>
      <c r="Z322" s="25" t="str">
        <f aca="false">IF($F322="","",IFERROR(INDEX('Useful Lives'!$D$5:$D$24,MATCH(C322,'Useful Lives'!$A$5:$A$24,0)),"⚠ Class not found"))</f>
        <v/>
      </c>
    </row>
    <row r="323" customFormat="false" ht="15" hidden="false" customHeight="true" outlineLevel="0" collapsed="false">
      <c r="A323" s="20"/>
      <c r="B323" s="20"/>
      <c r="C323" s="20"/>
      <c r="D323" s="20"/>
      <c r="E323" s="26"/>
      <c r="F323" s="27"/>
      <c r="G323" s="20"/>
      <c r="H323" s="27"/>
      <c r="I323" s="26"/>
      <c r="J323" s="27"/>
      <c r="K323" s="22" t="str">
        <f aca="false">IF($F323="","",IFERROR(INDEX('Useful Lives'!$B$5:$B$24,MATCH(C323,'Useful Lives'!$A$5:$A$24,0)),0))</f>
        <v/>
      </c>
      <c r="L323" s="24" t="str">
        <f aca="false">IF($F323="","",IFERROR(INDEX('Useful Lives'!$C$5:$C$24,MATCH(C323,'Useful Lives'!$A$5:$A$24,0)),0))</f>
        <v/>
      </c>
      <c r="M323" s="22" t="str">
        <f aca="false">IF($F323="","",F323*L323)</f>
        <v/>
      </c>
      <c r="N323" s="24" t="str">
        <f aca="false">IF($F323="","",IF(K323=0,0,IF(G323="WDV",1-MAX(L323,0.0001)^(1/K323),(1-L323)/K323)))</f>
        <v/>
      </c>
      <c r="O323" s="22" t="n">
        <f aca="false">IF($F323="",0,IF(AND(E323&lt;$F$3,OR(I323="",I323&gt;=$F$3)),F323,0))</f>
        <v>0</v>
      </c>
      <c r="P323" s="22" t="n">
        <f aca="false">IF($F323="",0,IF(AND(E323&gt;=$F$3,E323&lt;=$H$3),F323,0))</f>
        <v>0</v>
      </c>
      <c r="Q323" s="22" t="n">
        <f aca="false">IF($F323="",0,IF(AND(I323&lt;&gt;"",I323&gt;=$F$3,I323&lt;=$H$3),F323,0))</f>
        <v>0</v>
      </c>
      <c r="R323" s="22" t="n">
        <f aca="false">O323+P323-Q323</f>
        <v>0</v>
      </c>
      <c r="S323" s="22" t="n">
        <f aca="false">IF(O323&gt;0,N(H323),0)</f>
        <v>0</v>
      </c>
      <c r="T323" s="22" t="n">
        <f aca="false">IF(OR($F323="",E323=""),0,MAX(0,MIN(IF(I323="",$H$3,I323-1),$H$3)-MAX(E323,$F$3)+1))</f>
        <v>0</v>
      </c>
      <c r="U323" s="22" t="n">
        <f aca="false">IF(OR($F323="",N(K323)=0),0,ROUND(IF(G323="WDV",MIN(MAX(0,F323-S323-M323),(F323-S323)*N323*T323/$J$3),MIN(MAX(0,F323-M323-S323),(F323-M323)/K323*T323/$J$3)),0))</f>
        <v>0</v>
      </c>
      <c r="V323" s="22" t="n">
        <f aca="false">IF($F323="",0,IF(AND(I323&lt;&gt;"",I323&gt;=$F$3,I323&lt;=$H$3),S323+U323,0))</f>
        <v>0</v>
      </c>
      <c r="W323" s="22" t="n">
        <f aca="false">S323+U323-V323</f>
        <v>0</v>
      </c>
      <c r="X323" s="22" t="n">
        <f aca="false">R323-W323</f>
        <v>0</v>
      </c>
      <c r="Y323" s="22" t="n">
        <f aca="false">IF($F323="",0,IF(AND(I323&lt;&gt;"",I323&gt;=$F$3,I323&lt;=$H$3),N(J323)-(F323-S323-U323),0))</f>
        <v>0</v>
      </c>
      <c r="Z323" s="25" t="str">
        <f aca="false">IF($F323="","",IFERROR(INDEX('Useful Lives'!$D$5:$D$24,MATCH(C323,'Useful Lives'!$A$5:$A$24,0)),"⚠ Class not found"))</f>
        <v/>
      </c>
    </row>
    <row r="324" customFormat="false" ht="15" hidden="false" customHeight="true" outlineLevel="0" collapsed="false">
      <c r="A324" s="20"/>
      <c r="B324" s="20"/>
      <c r="C324" s="20"/>
      <c r="D324" s="20"/>
      <c r="E324" s="26"/>
      <c r="F324" s="27"/>
      <c r="G324" s="20"/>
      <c r="H324" s="27"/>
      <c r="I324" s="26"/>
      <c r="J324" s="27"/>
      <c r="K324" s="22" t="str">
        <f aca="false">IF($F324="","",IFERROR(INDEX('Useful Lives'!$B$5:$B$24,MATCH(C324,'Useful Lives'!$A$5:$A$24,0)),0))</f>
        <v/>
      </c>
      <c r="L324" s="24" t="str">
        <f aca="false">IF($F324="","",IFERROR(INDEX('Useful Lives'!$C$5:$C$24,MATCH(C324,'Useful Lives'!$A$5:$A$24,0)),0))</f>
        <v/>
      </c>
      <c r="M324" s="22" t="str">
        <f aca="false">IF($F324="","",F324*L324)</f>
        <v/>
      </c>
      <c r="N324" s="24" t="str">
        <f aca="false">IF($F324="","",IF(K324=0,0,IF(G324="WDV",1-MAX(L324,0.0001)^(1/K324),(1-L324)/K324)))</f>
        <v/>
      </c>
      <c r="O324" s="22" t="n">
        <f aca="false">IF($F324="",0,IF(AND(E324&lt;$F$3,OR(I324="",I324&gt;=$F$3)),F324,0))</f>
        <v>0</v>
      </c>
      <c r="P324" s="22" t="n">
        <f aca="false">IF($F324="",0,IF(AND(E324&gt;=$F$3,E324&lt;=$H$3),F324,0))</f>
        <v>0</v>
      </c>
      <c r="Q324" s="22" t="n">
        <f aca="false">IF($F324="",0,IF(AND(I324&lt;&gt;"",I324&gt;=$F$3,I324&lt;=$H$3),F324,0))</f>
        <v>0</v>
      </c>
      <c r="R324" s="22" t="n">
        <f aca="false">O324+P324-Q324</f>
        <v>0</v>
      </c>
      <c r="S324" s="22" t="n">
        <f aca="false">IF(O324&gt;0,N(H324),0)</f>
        <v>0</v>
      </c>
      <c r="T324" s="22" t="n">
        <f aca="false">IF(OR($F324="",E324=""),0,MAX(0,MIN(IF(I324="",$H$3,I324-1),$H$3)-MAX(E324,$F$3)+1))</f>
        <v>0</v>
      </c>
      <c r="U324" s="22" t="n">
        <f aca="false">IF(OR($F324="",N(K324)=0),0,ROUND(IF(G324="WDV",MIN(MAX(0,F324-S324-M324),(F324-S324)*N324*T324/$J$3),MIN(MAX(0,F324-M324-S324),(F324-M324)/K324*T324/$J$3)),0))</f>
        <v>0</v>
      </c>
      <c r="V324" s="22" t="n">
        <f aca="false">IF($F324="",0,IF(AND(I324&lt;&gt;"",I324&gt;=$F$3,I324&lt;=$H$3),S324+U324,0))</f>
        <v>0</v>
      </c>
      <c r="W324" s="22" t="n">
        <f aca="false">S324+U324-V324</f>
        <v>0</v>
      </c>
      <c r="X324" s="22" t="n">
        <f aca="false">R324-W324</f>
        <v>0</v>
      </c>
      <c r="Y324" s="22" t="n">
        <f aca="false">IF($F324="",0,IF(AND(I324&lt;&gt;"",I324&gt;=$F$3,I324&lt;=$H$3),N(J324)-(F324-S324-U324),0))</f>
        <v>0</v>
      </c>
      <c r="Z324" s="25" t="str">
        <f aca="false">IF($F324="","",IFERROR(INDEX('Useful Lives'!$D$5:$D$24,MATCH(C324,'Useful Lives'!$A$5:$A$24,0)),"⚠ Class not found"))</f>
        <v/>
      </c>
    </row>
    <row r="325" customFormat="false" ht="15" hidden="false" customHeight="true" outlineLevel="0" collapsed="false">
      <c r="A325" s="20"/>
      <c r="B325" s="20"/>
      <c r="C325" s="20"/>
      <c r="D325" s="20"/>
      <c r="E325" s="26"/>
      <c r="F325" s="27"/>
      <c r="G325" s="20"/>
      <c r="H325" s="27"/>
      <c r="I325" s="26"/>
      <c r="J325" s="27"/>
      <c r="K325" s="22" t="str">
        <f aca="false">IF($F325="","",IFERROR(INDEX('Useful Lives'!$B$5:$B$24,MATCH(C325,'Useful Lives'!$A$5:$A$24,0)),0))</f>
        <v/>
      </c>
      <c r="L325" s="24" t="str">
        <f aca="false">IF($F325="","",IFERROR(INDEX('Useful Lives'!$C$5:$C$24,MATCH(C325,'Useful Lives'!$A$5:$A$24,0)),0))</f>
        <v/>
      </c>
      <c r="M325" s="22" t="str">
        <f aca="false">IF($F325="","",F325*L325)</f>
        <v/>
      </c>
      <c r="N325" s="24" t="str">
        <f aca="false">IF($F325="","",IF(K325=0,0,IF(G325="WDV",1-MAX(L325,0.0001)^(1/K325),(1-L325)/K325)))</f>
        <v/>
      </c>
      <c r="O325" s="22" t="n">
        <f aca="false">IF($F325="",0,IF(AND(E325&lt;$F$3,OR(I325="",I325&gt;=$F$3)),F325,0))</f>
        <v>0</v>
      </c>
      <c r="P325" s="22" t="n">
        <f aca="false">IF($F325="",0,IF(AND(E325&gt;=$F$3,E325&lt;=$H$3),F325,0))</f>
        <v>0</v>
      </c>
      <c r="Q325" s="22" t="n">
        <f aca="false">IF($F325="",0,IF(AND(I325&lt;&gt;"",I325&gt;=$F$3,I325&lt;=$H$3),F325,0))</f>
        <v>0</v>
      </c>
      <c r="R325" s="22" t="n">
        <f aca="false">O325+P325-Q325</f>
        <v>0</v>
      </c>
      <c r="S325" s="22" t="n">
        <f aca="false">IF(O325&gt;0,N(H325),0)</f>
        <v>0</v>
      </c>
      <c r="T325" s="22" t="n">
        <f aca="false">IF(OR($F325="",E325=""),0,MAX(0,MIN(IF(I325="",$H$3,I325-1),$H$3)-MAX(E325,$F$3)+1))</f>
        <v>0</v>
      </c>
      <c r="U325" s="22" t="n">
        <f aca="false">IF(OR($F325="",N(K325)=0),0,ROUND(IF(G325="WDV",MIN(MAX(0,F325-S325-M325),(F325-S325)*N325*T325/$J$3),MIN(MAX(0,F325-M325-S325),(F325-M325)/K325*T325/$J$3)),0))</f>
        <v>0</v>
      </c>
      <c r="V325" s="22" t="n">
        <f aca="false">IF($F325="",0,IF(AND(I325&lt;&gt;"",I325&gt;=$F$3,I325&lt;=$H$3),S325+U325,0))</f>
        <v>0</v>
      </c>
      <c r="W325" s="22" t="n">
        <f aca="false">S325+U325-V325</f>
        <v>0</v>
      </c>
      <c r="X325" s="22" t="n">
        <f aca="false">R325-W325</f>
        <v>0</v>
      </c>
      <c r="Y325" s="22" t="n">
        <f aca="false">IF($F325="",0,IF(AND(I325&lt;&gt;"",I325&gt;=$F$3,I325&lt;=$H$3),N(J325)-(F325-S325-U325),0))</f>
        <v>0</v>
      </c>
      <c r="Z325" s="25" t="str">
        <f aca="false">IF($F325="","",IFERROR(INDEX('Useful Lives'!$D$5:$D$24,MATCH(C325,'Useful Lives'!$A$5:$A$24,0)),"⚠ Class not found"))</f>
        <v/>
      </c>
    </row>
    <row r="326" customFormat="false" ht="15" hidden="false" customHeight="true" outlineLevel="0" collapsed="false">
      <c r="A326" s="20"/>
      <c r="B326" s="20"/>
      <c r="C326" s="20"/>
      <c r="D326" s="20"/>
      <c r="E326" s="26"/>
      <c r="F326" s="27"/>
      <c r="G326" s="20"/>
      <c r="H326" s="27"/>
      <c r="I326" s="26"/>
      <c r="J326" s="27"/>
      <c r="K326" s="22" t="str">
        <f aca="false">IF($F326="","",IFERROR(INDEX('Useful Lives'!$B$5:$B$24,MATCH(C326,'Useful Lives'!$A$5:$A$24,0)),0))</f>
        <v/>
      </c>
      <c r="L326" s="24" t="str">
        <f aca="false">IF($F326="","",IFERROR(INDEX('Useful Lives'!$C$5:$C$24,MATCH(C326,'Useful Lives'!$A$5:$A$24,0)),0))</f>
        <v/>
      </c>
      <c r="M326" s="22" t="str">
        <f aca="false">IF($F326="","",F326*L326)</f>
        <v/>
      </c>
      <c r="N326" s="24" t="str">
        <f aca="false">IF($F326="","",IF(K326=0,0,IF(G326="WDV",1-MAX(L326,0.0001)^(1/K326),(1-L326)/K326)))</f>
        <v/>
      </c>
      <c r="O326" s="22" t="n">
        <f aca="false">IF($F326="",0,IF(AND(E326&lt;$F$3,OR(I326="",I326&gt;=$F$3)),F326,0))</f>
        <v>0</v>
      </c>
      <c r="P326" s="22" t="n">
        <f aca="false">IF($F326="",0,IF(AND(E326&gt;=$F$3,E326&lt;=$H$3),F326,0))</f>
        <v>0</v>
      </c>
      <c r="Q326" s="22" t="n">
        <f aca="false">IF($F326="",0,IF(AND(I326&lt;&gt;"",I326&gt;=$F$3,I326&lt;=$H$3),F326,0))</f>
        <v>0</v>
      </c>
      <c r="R326" s="22" t="n">
        <f aca="false">O326+P326-Q326</f>
        <v>0</v>
      </c>
      <c r="S326" s="22" t="n">
        <f aca="false">IF(O326&gt;0,N(H326),0)</f>
        <v>0</v>
      </c>
      <c r="T326" s="22" t="n">
        <f aca="false">IF(OR($F326="",E326=""),0,MAX(0,MIN(IF(I326="",$H$3,I326-1),$H$3)-MAX(E326,$F$3)+1))</f>
        <v>0</v>
      </c>
      <c r="U326" s="22" t="n">
        <f aca="false">IF(OR($F326="",N(K326)=0),0,ROUND(IF(G326="WDV",MIN(MAX(0,F326-S326-M326),(F326-S326)*N326*T326/$J$3),MIN(MAX(0,F326-M326-S326),(F326-M326)/K326*T326/$J$3)),0))</f>
        <v>0</v>
      </c>
      <c r="V326" s="22" t="n">
        <f aca="false">IF($F326="",0,IF(AND(I326&lt;&gt;"",I326&gt;=$F$3,I326&lt;=$H$3),S326+U326,0))</f>
        <v>0</v>
      </c>
      <c r="W326" s="22" t="n">
        <f aca="false">S326+U326-V326</f>
        <v>0</v>
      </c>
      <c r="X326" s="22" t="n">
        <f aca="false">R326-W326</f>
        <v>0</v>
      </c>
      <c r="Y326" s="22" t="n">
        <f aca="false">IF($F326="",0,IF(AND(I326&lt;&gt;"",I326&gt;=$F$3,I326&lt;=$H$3),N(J326)-(F326-S326-U326),0))</f>
        <v>0</v>
      </c>
      <c r="Z326" s="25" t="str">
        <f aca="false">IF($F326="","",IFERROR(INDEX('Useful Lives'!$D$5:$D$24,MATCH(C326,'Useful Lives'!$A$5:$A$24,0)),"⚠ Class not found"))</f>
        <v/>
      </c>
    </row>
    <row r="327" customFormat="false" ht="15" hidden="false" customHeight="true" outlineLevel="0" collapsed="false">
      <c r="A327" s="20"/>
      <c r="B327" s="20"/>
      <c r="C327" s="20"/>
      <c r="D327" s="20"/>
      <c r="E327" s="26"/>
      <c r="F327" s="27"/>
      <c r="G327" s="20"/>
      <c r="H327" s="27"/>
      <c r="I327" s="26"/>
      <c r="J327" s="27"/>
      <c r="K327" s="22" t="str">
        <f aca="false">IF($F327="","",IFERROR(INDEX('Useful Lives'!$B$5:$B$24,MATCH(C327,'Useful Lives'!$A$5:$A$24,0)),0))</f>
        <v/>
      </c>
      <c r="L327" s="24" t="str">
        <f aca="false">IF($F327="","",IFERROR(INDEX('Useful Lives'!$C$5:$C$24,MATCH(C327,'Useful Lives'!$A$5:$A$24,0)),0))</f>
        <v/>
      </c>
      <c r="M327" s="22" t="str">
        <f aca="false">IF($F327="","",F327*L327)</f>
        <v/>
      </c>
      <c r="N327" s="24" t="str">
        <f aca="false">IF($F327="","",IF(K327=0,0,IF(G327="WDV",1-MAX(L327,0.0001)^(1/K327),(1-L327)/K327)))</f>
        <v/>
      </c>
      <c r="O327" s="22" t="n">
        <f aca="false">IF($F327="",0,IF(AND(E327&lt;$F$3,OR(I327="",I327&gt;=$F$3)),F327,0))</f>
        <v>0</v>
      </c>
      <c r="P327" s="22" t="n">
        <f aca="false">IF($F327="",0,IF(AND(E327&gt;=$F$3,E327&lt;=$H$3),F327,0))</f>
        <v>0</v>
      </c>
      <c r="Q327" s="22" t="n">
        <f aca="false">IF($F327="",0,IF(AND(I327&lt;&gt;"",I327&gt;=$F$3,I327&lt;=$H$3),F327,0))</f>
        <v>0</v>
      </c>
      <c r="R327" s="22" t="n">
        <f aca="false">O327+P327-Q327</f>
        <v>0</v>
      </c>
      <c r="S327" s="22" t="n">
        <f aca="false">IF(O327&gt;0,N(H327),0)</f>
        <v>0</v>
      </c>
      <c r="T327" s="22" t="n">
        <f aca="false">IF(OR($F327="",E327=""),0,MAX(0,MIN(IF(I327="",$H$3,I327-1),$H$3)-MAX(E327,$F$3)+1))</f>
        <v>0</v>
      </c>
      <c r="U327" s="22" t="n">
        <f aca="false">IF(OR($F327="",N(K327)=0),0,ROUND(IF(G327="WDV",MIN(MAX(0,F327-S327-M327),(F327-S327)*N327*T327/$J$3),MIN(MAX(0,F327-M327-S327),(F327-M327)/K327*T327/$J$3)),0))</f>
        <v>0</v>
      </c>
      <c r="V327" s="22" t="n">
        <f aca="false">IF($F327="",0,IF(AND(I327&lt;&gt;"",I327&gt;=$F$3,I327&lt;=$H$3),S327+U327,0))</f>
        <v>0</v>
      </c>
      <c r="W327" s="22" t="n">
        <f aca="false">S327+U327-V327</f>
        <v>0</v>
      </c>
      <c r="X327" s="22" t="n">
        <f aca="false">R327-W327</f>
        <v>0</v>
      </c>
      <c r="Y327" s="22" t="n">
        <f aca="false">IF($F327="",0,IF(AND(I327&lt;&gt;"",I327&gt;=$F$3,I327&lt;=$H$3),N(J327)-(F327-S327-U327),0))</f>
        <v>0</v>
      </c>
      <c r="Z327" s="25" t="str">
        <f aca="false">IF($F327="","",IFERROR(INDEX('Useful Lives'!$D$5:$D$24,MATCH(C327,'Useful Lives'!$A$5:$A$24,0)),"⚠ Class not found"))</f>
        <v/>
      </c>
    </row>
    <row r="328" customFormat="false" ht="15" hidden="false" customHeight="true" outlineLevel="0" collapsed="false">
      <c r="A328" s="20"/>
      <c r="B328" s="20"/>
      <c r="C328" s="20"/>
      <c r="D328" s="20"/>
      <c r="E328" s="26"/>
      <c r="F328" s="27"/>
      <c r="G328" s="20"/>
      <c r="H328" s="27"/>
      <c r="I328" s="26"/>
      <c r="J328" s="27"/>
      <c r="K328" s="22" t="str">
        <f aca="false">IF($F328="","",IFERROR(INDEX('Useful Lives'!$B$5:$B$24,MATCH(C328,'Useful Lives'!$A$5:$A$24,0)),0))</f>
        <v/>
      </c>
      <c r="L328" s="24" t="str">
        <f aca="false">IF($F328="","",IFERROR(INDEX('Useful Lives'!$C$5:$C$24,MATCH(C328,'Useful Lives'!$A$5:$A$24,0)),0))</f>
        <v/>
      </c>
      <c r="M328" s="22" t="str">
        <f aca="false">IF($F328="","",F328*L328)</f>
        <v/>
      </c>
      <c r="N328" s="24" t="str">
        <f aca="false">IF($F328="","",IF(K328=0,0,IF(G328="WDV",1-MAX(L328,0.0001)^(1/K328),(1-L328)/K328)))</f>
        <v/>
      </c>
      <c r="O328" s="22" t="n">
        <f aca="false">IF($F328="",0,IF(AND(E328&lt;$F$3,OR(I328="",I328&gt;=$F$3)),F328,0))</f>
        <v>0</v>
      </c>
      <c r="P328" s="22" t="n">
        <f aca="false">IF($F328="",0,IF(AND(E328&gt;=$F$3,E328&lt;=$H$3),F328,0))</f>
        <v>0</v>
      </c>
      <c r="Q328" s="22" t="n">
        <f aca="false">IF($F328="",0,IF(AND(I328&lt;&gt;"",I328&gt;=$F$3,I328&lt;=$H$3),F328,0))</f>
        <v>0</v>
      </c>
      <c r="R328" s="22" t="n">
        <f aca="false">O328+P328-Q328</f>
        <v>0</v>
      </c>
      <c r="S328" s="22" t="n">
        <f aca="false">IF(O328&gt;0,N(H328),0)</f>
        <v>0</v>
      </c>
      <c r="T328" s="22" t="n">
        <f aca="false">IF(OR($F328="",E328=""),0,MAX(0,MIN(IF(I328="",$H$3,I328-1),$H$3)-MAX(E328,$F$3)+1))</f>
        <v>0</v>
      </c>
      <c r="U328" s="22" t="n">
        <f aca="false">IF(OR($F328="",N(K328)=0),0,ROUND(IF(G328="WDV",MIN(MAX(0,F328-S328-M328),(F328-S328)*N328*T328/$J$3),MIN(MAX(0,F328-M328-S328),(F328-M328)/K328*T328/$J$3)),0))</f>
        <v>0</v>
      </c>
      <c r="V328" s="22" t="n">
        <f aca="false">IF($F328="",0,IF(AND(I328&lt;&gt;"",I328&gt;=$F$3,I328&lt;=$H$3),S328+U328,0))</f>
        <v>0</v>
      </c>
      <c r="W328" s="22" t="n">
        <f aca="false">S328+U328-V328</f>
        <v>0</v>
      </c>
      <c r="X328" s="22" t="n">
        <f aca="false">R328-W328</f>
        <v>0</v>
      </c>
      <c r="Y328" s="22" t="n">
        <f aca="false">IF($F328="",0,IF(AND(I328&lt;&gt;"",I328&gt;=$F$3,I328&lt;=$H$3),N(J328)-(F328-S328-U328),0))</f>
        <v>0</v>
      </c>
      <c r="Z328" s="25" t="str">
        <f aca="false">IF($F328="","",IFERROR(INDEX('Useful Lives'!$D$5:$D$24,MATCH(C328,'Useful Lives'!$A$5:$A$24,0)),"⚠ Class not found"))</f>
        <v/>
      </c>
    </row>
    <row r="329" customFormat="false" ht="15" hidden="false" customHeight="true" outlineLevel="0" collapsed="false">
      <c r="A329" s="20"/>
      <c r="B329" s="20"/>
      <c r="C329" s="20"/>
      <c r="D329" s="20"/>
      <c r="E329" s="26"/>
      <c r="F329" s="27"/>
      <c r="G329" s="20"/>
      <c r="H329" s="27"/>
      <c r="I329" s="26"/>
      <c r="J329" s="27"/>
      <c r="K329" s="22" t="str">
        <f aca="false">IF($F329="","",IFERROR(INDEX('Useful Lives'!$B$5:$B$24,MATCH(C329,'Useful Lives'!$A$5:$A$24,0)),0))</f>
        <v/>
      </c>
      <c r="L329" s="24" t="str">
        <f aca="false">IF($F329="","",IFERROR(INDEX('Useful Lives'!$C$5:$C$24,MATCH(C329,'Useful Lives'!$A$5:$A$24,0)),0))</f>
        <v/>
      </c>
      <c r="M329" s="22" t="str">
        <f aca="false">IF($F329="","",F329*L329)</f>
        <v/>
      </c>
      <c r="N329" s="24" t="str">
        <f aca="false">IF($F329="","",IF(K329=0,0,IF(G329="WDV",1-MAX(L329,0.0001)^(1/K329),(1-L329)/K329)))</f>
        <v/>
      </c>
      <c r="O329" s="22" t="n">
        <f aca="false">IF($F329="",0,IF(AND(E329&lt;$F$3,OR(I329="",I329&gt;=$F$3)),F329,0))</f>
        <v>0</v>
      </c>
      <c r="P329" s="22" t="n">
        <f aca="false">IF($F329="",0,IF(AND(E329&gt;=$F$3,E329&lt;=$H$3),F329,0))</f>
        <v>0</v>
      </c>
      <c r="Q329" s="22" t="n">
        <f aca="false">IF($F329="",0,IF(AND(I329&lt;&gt;"",I329&gt;=$F$3,I329&lt;=$H$3),F329,0))</f>
        <v>0</v>
      </c>
      <c r="R329" s="22" t="n">
        <f aca="false">O329+P329-Q329</f>
        <v>0</v>
      </c>
      <c r="S329" s="22" t="n">
        <f aca="false">IF(O329&gt;0,N(H329),0)</f>
        <v>0</v>
      </c>
      <c r="T329" s="22" t="n">
        <f aca="false">IF(OR($F329="",E329=""),0,MAX(0,MIN(IF(I329="",$H$3,I329-1),$H$3)-MAX(E329,$F$3)+1))</f>
        <v>0</v>
      </c>
      <c r="U329" s="22" t="n">
        <f aca="false">IF(OR($F329="",N(K329)=0),0,ROUND(IF(G329="WDV",MIN(MAX(0,F329-S329-M329),(F329-S329)*N329*T329/$J$3),MIN(MAX(0,F329-M329-S329),(F329-M329)/K329*T329/$J$3)),0))</f>
        <v>0</v>
      </c>
      <c r="V329" s="22" t="n">
        <f aca="false">IF($F329="",0,IF(AND(I329&lt;&gt;"",I329&gt;=$F$3,I329&lt;=$H$3),S329+U329,0))</f>
        <v>0</v>
      </c>
      <c r="W329" s="22" t="n">
        <f aca="false">S329+U329-V329</f>
        <v>0</v>
      </c>
      <c r="X329" s="22" t="n">
        <f aca="false">R329-W329</f>
        <v>0</v>
      </c>
      <c r="Y329" s="22" t="n">
        <f aca="false">IF($F329="",0,IF(AND(I329&lt;&gt;"",I329&gt;=$F$3,I329&lt;=$H$3),N(J329)-(F329-S329-U329),0))</f>
        <v>0</v>
      </c>
      <c r="Z329" s="25" t="str">
        <f aca="false">IF($F329="","",IFERROR(INDEX('Useful Lives'!$D$5:$D$24,MATCH(C329,'Useful Lives'!$A$5:$A$24,0)),"⚠ Class not found"))</f>
        <v/>
      </c>
    </row>
    <row r="330" customFormat="false" ht="15" hidden="false" customHeight="true" outlineLevel="0" collapsed="false">
      <c r="A330" s="20"/>
      <c r="B330" s="20"/>
      <c r="C330" s="20"/>
      <c r="D330" s="20"/>
      <c r="E330" s="26"/>
      <c r="F330" s="27"/>
      <c r="G330" s="20"/>
      <c r="H330" s="27"/>
      <c r="I330" s="26"/>
      <c r="J330" s="27"/>
      <c r="K330" s="22" t="str">
        <f aca="false">IF($F330="","",IFERROR(INDEX('Useful Lives'!$B$5:$B$24,MATCH(C330,'Useful Lives'!$A$5:$A$24,0)),0))</f>
        <v/>
      </c>
      <c r="L330" s="24" t="str">
        <f aca="false">IF($F330="","",IFERROR(INDEX('Useful Lives'!$C$5:$C$24,MATCH(C330,'Useful Lives'!$A$5:$A$24,0)),0))</f>
        <v/>
      </c>
      <c r="M330" s="22" t="str">
        <f aca="false">IF($F330="","",F330*L330)</f>
        <v/>
      </c>
      <c r="N330" s="24" t="str">
        <f aca="false">IF($F330="","",IF(K330=0,0,IF(G330="WDV",1-MAX(L330,0.0001)^(1/K330),(1-L330)/K330)))</f>
        <v/>
      </c>
      <c r="O330" s="22" t="n">
        <f aca="false">IF($F330="",0,IF(AND(E330&lt;$F$3,OR(I330="",I330&gt;=$F$3)),F330,0))</f>
        <v>0</v>
      </c>
      <c r="P330" s="22" t="n">
        <f aca="false">IF($F330="",0,IF(AND(E330&gt;=$F$3,E330&lt;=$H$3),F330,0))</f>
        <v>0</v>
      </c>
      <c r="Q330" s="22" t="n">
        <f aca="false">IF($F330="",0,IF(AND(I330&lt;&gt;"",I330&gt;=$F$3,I330&lt;=$H$3),F330,0))</f>
        <v>0</v>
      </c>
      <c r="R330" s="22" t="n">
        <f aca="false">O330+P330-Q330</f>
        <v>0</v>
      </c>
      <c r="S330" s="22" t="n">
        <f aca="false">IF(O330&gt;0,N(H330),0)</f>
        <v>0</v>
      </c>
      <c r="T330" s="22" t="n">
        <f aca="false">IF(OR($F330="",E330=""),0,MAX(0,MIN(IF(I330="",$H$3,I330-1),$H$3)-MAX(E330,$F$3)+1))</f>
        <v>0</v>
      </c>
      <c r="U330" s="22" t="n">
        <f aca="false">IF(OR($F330="",N(K330)=0),0,ROUND(IF(G330="WDV",MIN(MAX(0,F330-S330-M330),(F330-S330)*N330*T330/$J$3),MIN(MAX(0,F330-M330-S330),(F330-M330)/K330*T330/$J$3)),0))</f>
        <v>0</v>
      </c>
      <c r="V330" s="22" t="n">
        <f aca="false">IF($F330="",0,IF(AND(I330&lt;&gt;"",I330&gt;=$F$3,I330&lt;=$H$3),S330+U330,0))</f>
        <v>0</v>
      </c>
      <c r="W330" s="22" t="n">
        <f aca="false">S330+U330-V330</f>
        <v>0</v>
      </c>
      <c r="X330" s="22" t="n">
        <f aca="false">R330-W330</f>
        <v>0</v>
      </c>
      <c r="Y330" s="22" t="n">
        <f aca="false">IF($F330="",0,IF(AND(I330&lt;&gt;"",I330&gt;=$F$3,I330&lt;=$H$3),N(J330)-(F330-S330-U330),0))</f>
        <v>0</v>
      </c>
      <c r="Z330" s="25" t="str">
        <f aca="false">IF($F330="","",IFERROR(INDEX('Useful Lives'!$D$5:$D$24,MATCH(C330,'Useful Lives'!$A$5:$A$24,0)),"⚠ Class not found"))</f>
        <v/>
      </c>
    </row>
    <row r="331" customFormat="false" ht="15" hidden="false" customHeight="true" outlineLevel="0" collapsed="false">
      <c r="A331" s="20"/>
      <c r="B331" s="20"/>
      <c r="C331" s="20"/>
      <c r="D331" s="20"/>
      <c r="E331" s="26"/>
      <c r="F331" s="27"/>
      <c r="G331" s="20"/>
      <c r="H331" s="27"/>
      <c r="I331" s="26"/>
      <c r="J331" s="27"/>
      <c r="K331" s="22" t="str">
        <f aca="false">IF($F331="","",IFERROR(INDEX('Useful Lives'!$B$5:$B$24,MATCH(C331,'Useful Lives'!$A$5:$A$24,0)),0))</f>
        <v/>
      </c>
      <c r="L331" s="24" t="str">
        <f aca="false">IF($F331="","",IFERROR(INDEX('Useful Lives'!$C$5:$C$24,MATCH(C331,'Useful Lives'!$A$5:$A$24,0)),0))</f>
        <v/>
      </c>
      <c r="M331" s="22" t="str">
        <f aca="false">IF($F331="","",F331*L331)</f>
        <v/>
      </c>
      <c r="N331" s="24" t="str">
        <f aca="false">IF($F331="","",IF(K331=0,0,IF(G331="WDV",1-MAX(L331,0.0001)^(1/K331),(1-L331)/K331)))</f>
        <v/>
      </c>
      <c r="O331" s="22" t="n">
        <f aca="false">IF($F331="",0,IF(AND(E331&lt;$F$3,OR(I331="",I331&gt;=$F$3)),F331,0))</f>
        <v>0</v>
      </c>
      <c r="P331" s="22" t="n">
        <f aca="false">IF($F331="",0,IF(AND(E331&gt;=$F$3,E331&lt;=$H$3),F331,0))</f>
        <v>0</v>
      </c>
      <c r="Q331" s="22" t="n">
        <f aca="false">IF($F331="",0,IF(AND(I331&lt;&gt;"",I331&gt;=$F$3,I331&lt;=$H$3),F331,0))</f>
        <v>0</v>
      </c>
      <c r="R331" s="22" t="n">
        <f aca="false">O331+P331-Q331</f>
        <v>0</v>
      </c>
      <c r="S331" s="22" t="n">
        <f aca="false">IF(O331&gt;0,N(H331),0)</f>
        <v>0</v>
      </c>
      <c r="T331" s="22" t="n">
        <f aca="false">IF(OR($F331="",E331=""),0,MAX(0,MIN(IF(I331="",$H$3,I331-1),$H$3)-MAX(E331,$F$3)+1))</f>
        <v>0</v>
      </c>
      <c r="U331" s="22" t="n">
        <f aca="false">IF(OR($F331="",N(K331)=0),0,ROUND(IF(G331="WDV",MIN(MAX(0,F331-S331-M331),(F331-S331)*N331*T331/$J$3),MIN(MAX(0,F331-M331-S331),(F331-M331)/K331*T331/$J$3)),0))</f>
        <v>0</v>
      </c>
      <c r="V331" s="22" t="n">
        <f aca="false">IF($F331="",0,IF(AND(I331&lt;&gt;"",I331&gt;=$F$3,I331&lt;=$H$3),S331+U331,0))</f>
        <v>0</v>
      </c>
      <c r="W331" s="22" t="n">
        <f aca="false">S331+U331-V331</f>
        <v>0</v>
      </c>
      <c r="X331" s="22" t="n">
        <f aca="false">R331-W331</f>
        <v>0</v>
      </c>
      <c r="Y331" s="22" t="n">
        <f aca="false">IF($F331="",0,IF(AND(I331&lt;&gt;"",I331&gt;=$F$3,I331&lt;=$H$3),N(J331)-(F331-S331-U331),0))</f>
        <v>0</v>
      </c>
      <c r="Z331" s="25" t="str">
        <f aca="false">IF($F331="","",IFERROR(INDEX('Useful Lives'!$D$5:$D$24,MATCH(C331,'Useful Lives'!$A$5:$A$24,0)),"⚠ Class not found"))</f>
        <v/>
      </c>
    </row>
    <row r="332" customFormat="false" ht="15" hidden="false" customHeight="true" outlineLevel="0" collapsed="false">
      <c r="A332" s="20"/>
      <c r="B332" s="20"/>
      <c r="C332" s="20"/>
      <c r="D332" s="20"/>
      <c r="E332" s="26"/>
      <c r="F332" s="27"/>
      <c r="G332" s="20"/>
      <c r="H332" s="27"/>
      <c r="I332" s="26"/>
      <c r="J332" s="27"/>
      <c r="K332" s="22" t="str">
        <f aca="false">IF($F332="","",IFERROR(INDEX('Useful Lives'!$B$5:$B$24,MATCH(C332,'Useful Lives'!$A$5:$A$24,0)),0))</f>
        <v/>
      </c>
      <c r="L332" s="24" t="str">
        <f aca="false">IF($F332="","",IFERROR(INDEX('Useful Lives'!$C$5:$C$24,MATCH(C332,'Useful Lives'!$A$5:$A$24,0)),0))</f>
        <v/>
      </c>
      <c r="M332" s="22" t="str">
        <f aca="false">IF($F332="","",F332*L332)</f>
        <v/>
      </c>
      <c r="N332" s="24" t="str">
        <f aca="false">IF($F332="","",IF(K332=0,0,IF(G332="WDV",1-MAX(L332,0.0001)^(1/K332),(1-L332)/K332)))</f>
        <v/>
      </c>
      <c r="O332" s="22" t="n">
        <f aca="false">IF($F332="",0,IF(AND(E332&lt;$F$3,OR(I332="",I332&gt;=$F$3)),F332,0))</f>
        <v>0</v>
      </c>
      <c r="P332" s="22" t="n">
        <f aca="false">IF($F332="",0,IF(AND(E332&gt;=$F$3,E332&lt;=$H$3),F332,0))</f>
        <v>0</v>
      </c>
      <c r="Q332" s="22" t="n">
        <f aca="false">IF($F332="",0,IF(AND(I332&lt;&gt;"",I332&gt;=$F$3,I332&lt;=$H$3),F332,0))</f>
        <v>0</v>
      </c>
      <c r="R332" s="22" t="n">
        <f aca="false">O332+P332-Q332</f>
        <v>0</v>
      </c>
      <c r="S332" s="22" t="n">
        <f aca="false">IF(O332&gt;0,N(H332),0)</f>
        <v>0</v>
      </c>
      <c r="T332" s="22" t="n">
        <f aca="false">IF(OR($F332="",E332=""),0,MAX(0,MIN(IF(I332="",$H$3,I332-1),$H$3)-MAX(E332,$F$3)+1))</f>
        <v>0</v>
      </c>
      <c r="U332" s="22" t="n">
        <f aca="false">IF(OR($F332="",N(K332)=0),0,ROUND(IF(G332="WDV",MIN(MAX(0,F332-S332-M332),(F332-S332)*N332*T332/$J$3),MIN(MAX(0,F332-M332-S332),(F332-M332)/K332*T332/$J$3)),0))</f>
        <v>0</v>
      </c>
      <c r="V332" s="22" t="n">
        <f aca="false">IF($F332="",0,IF(AND(I332&lt;&gt;"",I332&gt;=$F$3,I332&lt;=$H$3),S332+U332,0))</f>
        <v>0</v>
      </c>
      <c r="W332" s="22" t="n">
        <f aca="false">S332+U332-V332</f>
        <v>0</v>
      </c>
      <c r="X332" s="22" t="n">
        <f aca="false">R332-W332</f>
        <v>0</v>
      </c>
      <c r="Y332" s="22" t="n">
        <f aca="false">IF($F332="",0,IF(AND(I332&lt;&gt;"",I332&gt;=$F$3,I332&lt;=$H$3),N(J332)-(F332-S332-U332),0))</f>
        <v>0</v>
      </c>
      <c r="Z332" s="25" t="str">
        <f aca="false">IF($F332="","",IFERROR(INDEX('Useful Lives'!$D$5:$D$24,MATCH(C332,'Useful Lives'!$A$5:$A$24,0)),"⚠ Class not found"))</f>
        <v/>
      </c>
    </row>
    <row r="333" customFormat="false" ht="15" hidden="false" customHeight="true" outlineLevel="0" collapsed="false">
      <c r="A333" s="20"/>
      <c r="B333" s="20"/>
      <c r="C333" s="20"/>
      <c r="D333" s="20"/>
      <c r="E333" s="26"/>
      <c r="F333" s="27"/>
      <c r="G333" s="20"/>
      <c r="H333" s="27"/>
      <c r="I333" s="26"/>
      <c r="J333" s="27"/>
      <c r="K333" s="22" t="str">
        <f aca="false">IF($F333="","",IFERROR(INDEX('Useful Lives'!$B$5:$B$24,MATCH(C333,'Useful Lives'!$A$5:$A$24,0)),0))</f>
        <v/>
      </c>
      <c r="L333" s="24" t="str">
        <f aca="false">IF($F333="","",IFERROR(INDEX('Useful Lives'!$C$5:$C$24,MATCH(C333,'Useful Lives'!$A$5:$A$24,0)),0))</f>
        <v/>
      </c>
      <c r="M333" s="22" t="str">
        <f aca="false">IF($F333="","",F333*L333)</f>
        <v/>
      </c>
      <c r="N333" s="24" t="str">
        <f aca="false">IF($F333="","",IF(K333=0,0,IF(G333="WDV",1-MAX(L333,0.0001)^(1/K333),(1-L333)/K333)))</f>
        <v/>
      </c>
      <c r="O333" s="22" t="n">
        <f aca="false">IF($F333="",0,IF(AND(E333&lt;$F$3,OR(I333="",I333&gt;=$F$3)),F333,0))</f>
        <v>0</v>
      </c>
      <c r="P333" s="22" t="n">
        <f aca="false">IF($F333="",0,IF(AND(E333&gt;=$F$3,E333&lt;=$H$3),F333,0))</f>
        <v>0</v>
      </c>
      <c r="Q333" s="22" t="n">
        <f aca="false">IF($F333="",0,IF(AND(I333&lt;&gt;"",I333&gt;=$F$3,I333&lt;=$H$3),F333,0))</f>
        <v>0</v>
      </c>
      <c r="R333" s="22" t="n">
        <f aca="false">O333+P333-Q333</f>
        <v>0</v>
      </c>
      <c r="S333" s="22" t="n">
        <f aca="false">IF(O333&gt;0,N(H333),0)</f>
        <v>0</v>
      </c>
      <c r="T333" s="22" t="n">
        <f aca="false">IF(OR($F333="",E333=""),0,MAX(0,MIN(IF(I333="",$H$3,I333-1),$H$3)-MAX(E333,$F$3)+1))</f>
        <v>0</v>
      </c>
      <c r="U333" s="22" t="n">
        <f aca="false">IF(OR($F333="",N(K333)=0),0,ROUND(IF(G333="WDV",MIN(MAX(0,F333-S333-M333),(F333-S333)*N333*T333/$J$3),MIN(MAX(0,F333-M333-S333),(F333-M333)/K333*T333/$J$3)),0))</f>
        <v>0</v>
      </c>
      <c r="V333" s="22" t="n">
        <f aca="false">IF($F333="",0,IF(AND(I333&lt;&gt;"",I333&gt;=$F$3,I333&lt;=$H$3),S333+U333,0))</f>
        <v>0</v>
      </c>
      <c r="W333" s="22" t="n">
        <f aca="false">S333+U333-V333</f>
        <v>0</v>
      </c>
      <c r="X333" s="22" t="n">
        <f aca="false">R333-W333</f>
        <v>0</v>
      </c>
      <c r="Y333" s="22" t="n">
        <f aca="false">IF($F333="",0,IF(AND(I333&lt;&gt;"",I333&gt;=$F$3,I333&lt;=$H$3),N(J333)-(F333-S333-U333),0))</f>
        <v>0</v>
      </c>
      <c r="Z333" s="25" t="str">
        <f aca="false">IF($F333="","",IFERROR(INDEX('Useful Lives'!$D$5:$D$24,MATCH(C333,'Useful Lives'!$A$5:$A$24,0)),"⚠ Class not found"))</f>
        <v/>
      </c>
    </row>
    <row r="334" customFormat="false" ht="15" hidden="false" customHeight="true" outlineLevel="0" collapsed="false">
      <c r="A334" s="20"/>
      <c r="B334" s="20"/>
      <c r="C334" s="20"/>
      <c r="D334" s="20"/>
      <c r="E334" s="26"/>
      <c r="F334" s="27"/>
      <c r="G334" s="20"/>
      <c r="H334" s="27"/>
      <c r="I334" s="26"/>
      <c r="J334" s="27"/>
      <c r="K334" s="22" t="str">
        <f aca="false">IF($F334="","",IFERROR(INDEX('Useful Lives'!$B$5:$B$24,MATCH(C334,'Useful Lives'!$A$5:$A$24,0)),0))</f>
        <v/>
      </c>
      <c r="L334" s="24" t="str">
        <f aca="false">IF($F334="","",IFERROR(INDEX('Useful Lives'!$C$5:$C$24,MATCH(C334,'Useful Lives'!$A$5:$A$24,0)),0))</f>
        <v/>
      </c>
      <c r="M334" s="22" t="str">
        <f aca="false">IF($F334="","",F334*L334)</f>
        <v/>
      </c>
      <c r="N334" s="24" t="str">
        <f aca="false">IF($F334="","",IF(K334=0,0,IF(G334="WDV",1-MAX(L334,0.0001)^(1/K334),(1-L334)/K334)))</f>
        <v/>
      </c>
      <c r="O334" s="22" t="n">
        <f aca="false">IF($F334="",0,IF(AND(E334&lt;$F$3,OR(I334="",I334&gt;=$F$3)),F334,0))</f>
        <v>0</v>
      </c>
      <c r="P334" s="22" t="n">
        <f aca="false">IF($F334="",0,IF(AND(E334&gt;=$F$3,E334&lt;=$H$3),F334,0))</f>
        <v>0</v>
      </c>
      <c r="Q334" s="22" t="n">
        <f aca="false">IF($F334="",0,IF(AND(I334&lt;&gt;"",I334&gt;=$F$3,I334&lt;=$H$3),F334,0))</f>
        <v>0</v>
      </c>
      <c r="R334" s="22" t="n">
        <f aca="false">O334+P334-Q334</f>
        <v>0</v>
      </c>
      <c r="S334" s="22" t="n">
        <f aca="false">IF(O334&gt;0,N(H334),0)</f>
        <v>0</v>
      </c>
      <c r="T334" s="22" t="n">
        <f aca="false">IF(OR($F334="",E334=""),0,MAX(0,MIN(IF(I334="",$H$3,I334-1),$H$3)-MAX(E334,$F$3)+1))</f>
        <v>0</v>
      </c>
      <c r="U334" s="22" t="n">
        <f aca="false">IF(OR($F334="",N(K334)=0),0,ROUND(IF(G334="WDV",MIN(MAX(0,F334-S334-M334),(F334-S334)*N334*T334/$J$3),MIN(MAX(0,F334-M334-S334),(F334-M334)/K334*T334/$J$3)),0))</f>
        <v>0</v>
      </c>
      <c r="V334" s="22" t="n">
        <f aca="false">IF($F334="",0,IF(AND(I334&lt;&gt;"",I334&gt;=$F$3,I334&lt;=$H$3),S334+U334,0))</f>
        <v>0</v>
      </c>
      <c r="W334" s="22" t="n">
        <f aca="false">S334+U334-V334</f>
        <v>0</v>
      </c>
      <c r="X334" s="22" t="n">
        <f aca="false">R334-W334</f>
        <v>0</v>
      </c>
      <c r="Y334" s="22" t="n">
        <f aca="false">IF($F334="",0,IF(AND(I334&lt;&gt;"",I334&gt;=$F$3,I334&lt;=$H$3),N(J334)-(F334-S334-U334),0))</f>
        <v>0</v>
      </c>
      <c r="Z334" s="25" t="str">
        <f aca="false">IF($F334="","",IFERROR(INDEX('Useful Lives'!$D$5:$D$24,MATCH(C334,'Useful Lives'!$A$5:$A$24,0)),"⚠ Class not found"))</f>
        <v/>
      </c>
    </row>
    <row r="335" customFormat="false" ht="15" hidden="false" customHeight="true" outlineLevel="0" collapsed="false">
      <c r="A335" s="20"/>
      <c r="B335" s="20"/>
      <c r="C335" s="20"/>
      <c r="D335" s="20"/>
      <c r="E335" s="26"/>
      <c r="F335" s="27"/>
      <c r="G335" s="20"/>
      <c r="H335" s="27"/>
      <c r="I335" s="26"/>
      <c r="J335" s="27"/>
      <c r="K335" s="22" t="str">
        <f aca="false">IF($F335="","",IFERROR(INDEX('Useful Lives'!$B$5:$B$24,MATCH(C335,'Useful Lives'!$A$5:$A$24,0)),0))</f>
        <v/>
      </c>
      <c r="L335" s="24" t="str">
        <f aca="false">IF($F335="","",IFERROR(INDEX('Useful Lives'!$C$5:$C$24,MATCH(C335,'Useful Lives'!$A$5:$A$24,0)),0))</f>
        <v/>
      </c>
      <c r="M335" s="22" t="str">
        <f aca="false">IF($F335="","",F335*L335)</f>
        <v/>
      </c>
      <c r="N335" s="24" t="str">
        <f aca="false">IF($F335="","",IF(K335=0,0,IF(G335="WDV",1-MAX(L335,0.0001)^(1/K335),(1-L335)/K335)))</f>
        <v/>
      </c>
      <c r="O335" s="22" t="n">
        <f aca="false">IF($F335="",0,IF(AND(E335&lt;$F$3,OR(I335="",I335&gt;=$F$3)),F335,0))</f>
        <v>0</v>
      </c>
      <c r="P335" s="22" t="n">
        <f aca="false">IF($F335="",0,IF(AND(E335&gt;=$F$3,E335&lt;=$H$3),F335,0))</f>
        <v>0</v>
      </c>
      <c r="Q335" s="22" t="n">
        <f aca="false">IF($F335="",0,IF(AND(I335&lt;&gt;"",I335&gt;=$F$3,I335&lt;=$H$3),F335,0))</f>
        <v>0</v>
      </c>
      <c r="R335" s="22" t="n">
        <f aca="false">O335+P335-Q335</f>
        <v>0</v>
      </c>
      <c r="S335" s="22" t="n">
        <f aca="false">IF(O335&gt;0,N(H335),0)</f>
        <v>0</v>
      </c>
      <c r="T335" s="22" t="n">
        <f aca="false">IF(OR($F335="",E335=""),0,MAX(0,MIN(IF(I335="",$H$3,I335-1),$H$3)-MAX(E335,$F$3)+1))</f>
        <v>0</v>
      </c>
      <c r="U335" s="22" t="n">
        <f aca="false">IF(OR($F335="",N(K335)=0),0,ROUND(IF(G335="WDV",MIN(MAX(0,F335-S335-M335),(F335-S335)*N335*T335/$J$3),MIN(MAX(0,F335-M335-S335),(F335-M335)/K335*T335/$J$3)),0))</f>
        <v>0</v>
      </c>
      <c r="V335" s="22" t="n">
        <f aca="false">IF($F335="",0,IF(AND(I335&lt;&gt;"",I335&gt;=$F$3,I335&lt;=$H$3),S335+U335,0))</f>
        <v>0</v>
      </c>
      <c r="W335" s="22" t="n">
        <f aca="false">S335+U335-V335</f>
        <v>0</v>
      </c>
      <c r="X335" s="22" t="n">
        <f aca="false">R335-W335</f>
        <v>0</v>
      </c>
      <c r="Y335" s="22" t="n">
        <f aca="false">IF($F335="",0,IF(AND(I335&lt;&gt;"",I335&gt;=$F$3,I335&lt;=$H$3),N(J335)-(F335-S335-U335),0))</f>
        <v>0</v>
      </c>
      <c r="Z335" s="25" t="str">
        <f aca="false">IF($F335="","",IFERROR(INDEX('Useful Lives'!$D$5:$D$24,MATCH(C335,'Useful Lives'!$A$5:$A$24,0)),"⚠ Class not found"))</f>
        <v/>
      </c>
    </row>
    <row r="336" customFormat="false" ht="15" hidden="false" customHeight="true" outlineLevel="0" collapsed="false">
      <c r="A336" s="20"/>
      <c r="B336" s="20"/>
      <c r="C336" s="20"/>
      <c r="D336" s="20"/>
      <c r="E336" s="26"/>
      <c r="F336" s="27"/>
      <c r="G336" s="20"/>
      <c r="H336" s="27"/>
      <c r="I336" s="26"/>
      <c r="J336" s="27"/>
      <c r="K336" s="22" t="str">
        <f aca="false">IF($F336="","",IFERROR(INDEX('Useful Lives'!$B$5:$B$24,MATCH(C336,'Useful Lives'!$A$5:$A$24,0)),0))</f>
        <v/>
      </c>
      <c r="L336" s="24" t="str">
        <f aca="false">IF($F336="","",IFERROR(INDEX('Useful Lives'!$C$5:$C$24,MATCH(C336,'Useful Lives'!$A$5:$A$24,0)),0))</f>
        <v/>
      </c>
      <c r="M336" s="22" t="str">
        <f aca="false">IF($F336="","",F336*L336)</f>
        <v/>
      </c>
      <c r="N336" s="24" t="str">
        <f aca="false">IF($F336="","",IF(K336=0,0,IF(G336="WDV",1-MAX(L336,0.0001)^(1/K336),(1-L336)/K336)))</f>
        <v/>
      </c>
      <c r="O336" s="22" t="n">
        <f aca="false">IF($F336="",0,IF(AND(E336&lt;$F$3,OR(I336="",I336&gt;=$F$3)),F336,0))</f>
        <v>0</v>
      </c>
      <c r="P336" s="22" t="n">
        <f aca="false">IF($F336="",0,IF(AND(E336&gt;=$F$3,E336&lt;=$H$3),F336,0))</f>
        <v>0</v>
      </c>
      <c r="Q336" s="22" t="n">
        <f aca="false">IF($F336="",0,IF(AND(I336&lt;&gt;"",I336&gt;=$F$3,I336&lt;=$H$3),F336,0))</f>
        <v>0</v>
      </c>
      <c r="R336" s="22" t="n">
        <f aca="false">O336+P336-Q336</f>
        <v>0</v>
      </c>
      <c r="S336" s="22" t="n">
        <f aca="false">IF(O336&gt;0,N(H336),0)</f>
        <v>0</v>
      </c>
      <c r="T336" s="22" t="n">
        <f aca="false">IF(OR($F336="",E336=""),0,MAX(0,MIN(IF(I336="",$H$3,I336-1),$H$3)-MAX(E336,$F$3)+1))</f>
        <v>0</v>
      </c>
      <c r="U336" s="22" t="n">
        <f aca="false">IF(OR($F336="",N(K336)=0),0,ROUND(IF(G336="WDV",MIN(MAX(0,F336-S336-M336),(F336-S336)*N336*T336/$J$3),MIN(MAX(0,F336-M336-S336),(F336-M336)/K336*T336/$J$3)),0))</f>
        <v>0</v>
      </c>
      <c r="V336" s="22" t="n">
        <f aca="false">IF($F336="",0,IF(AND(I336&lt;&gt;"",I336&gt;=$F$3,I336&lt;=$H$3),S336+U336,0))</f>
        <v>0</v>
      </c>
      <c r="W336" s="22" t="n">
        <f aca="false">S336+U336-V336</f>
        <v>0</v>
      </c>
      <c r="X336" s="22" t="n">
        <f aca="false">R336-W336</f>
        <v>0</v>
      </c>
      <c r="Y336" s="22" t="n">
        <f aca="false">IF($F336="",0,IF(AND(I336&lt;&gt;"",I336&gt;=$F$3,I336&lt;=$H$3),N(J336)-(F336-S336-U336),0))</f>
        <v>0</v>
      </c>
      <c r="Z336" s="25" t="str">
        <f aca="false">IF($F336="","",IFERROR(INDEX('Useful Lives'!$D$5:$D$24,MATCH(C336,'Useful Lives'!$A$5:$A$24,0)),"⚠ Class not found"))</f>
        <v/>
      </c>
    </row>
    <row r="337" customFormat="false" ht="15" hidden="false" customHeight="true" outlineLevel="0" collapsed="false">
      <c r="A337" s="20"/>
      <c r="B337" s="20"/>
      <c r="C337" s="20"/>
      <c r="D337" s="20"/>
      <c r="E337" s="26"/>
      <c r="F337" s="27"/>
      <c r="G337" s="20"/>
      <c r="H337" s="27"/>
      <c r="I337" s="26"/>
      <c r="J337" s="27"/>
      <c r="K337" s="22" t="str">
        <f aca="false">IF($F337="","",IFERROR(INDEX('Useful Lives'!$B$5:$B$24,MATCH(C337,'Useful Lives'!$A$5:$A$24,0)),0))</f>
        <v/>
      </c>
      <c r="L337" s="24" t="str">
        <f aca="false">IF($F337="","",IFERROR(INDEX('Useful Lives'!$C$5:$C$24,MATCH(C337,'Useful Lives'!$A$5:$A$24,0)),0))</f>
        <v/>
      </c>
      <c r="M337" s="22" t="str">
        <f aca="false">IF($F337="","",F337*L337)</f>
        <v/>
      </c>
      <c r="N337" s="24" t="str">
        <f aca="false">IF($F337="","",IF(K337=0,0,IF(G337="WDV",1-MAX(L337,0.0001)^(1/K337),(1-L337)/K337)))</f>
        <v/>
      </c>
      <c r="O337" s="22" t="n">
        <f aca="false">IF($F337="",0,IF(AND(E337&lt;$F$3,OR(I337="",I337&gt;=$F$3)),F337,0))</f>
        <v>0</v>
      </c>
      <c r="P337" s="22" t="n">
        <f aca="false">IF($F337="",0,IF(AND(E337&gt;=$F$3,E337&lt;=$H$3),F337,0))</f>
        <v>0</v>
      </c>
      <c r="Q337" s="22" t="n">
        <f aca="false">IF($F337="",0,IF(AND(I337&lt;&gt;"",I337&gt;=$F$3,I337&lt;=$H$3),F337,0))</f>
        <v>0</v>
      </c>
      <c r="R337" s="22" t="n">
        <f aca="false">O337+P337-Q337</f>
        <v>0</v>
      </c>
      <c r="S337" s="22" t="n">
        <f aca="false">IF(O337&gt;0,N(H337),0)</f>
        <v>0</v>
      </c>
      <c r="T337" s="22" t="n">
        <f aca="false">IF(OR($F337="",E337=""),0,MAX(0,MIN(IF(I337="",$H$3,I337-1),$H$3)-MAX(E337,$F$3)+1))</f>
        <v>0</v>
      </c>
      <c r="U337" s="22" t="n">
        <f aca="false">IF(OR($F337="",N(K337)=0),0,ROUND(IF(G337="WDV",MIN(MAX(0,F337-S337-M337),(F337-S337)*N337*T337/$J$3),MIN(MAX(0,F337-M337-S337),(F337-M337)/K337*T337/$J$3)),0))</f>
        <v>0</v>
      </c>
      <c r="V337" s="22" t="n">
        <f aca="false">IF($F337="",0,IF(AND(I337&lt;&gt;"",I337&gt;=$F$3,I337&lt;=$H$3),S337+U337,0))</f>
        <v>0</v>
      </c>
      <c r="W337" s="22" t="n">
        <f aca="false">S337+U337-V337</f>
        <v>0</v>
      </c>
      <c r="X337" s="22" t="n">
        <f aca="false">R337-W337</f>
        <v>0</v>
      </c>
      <c r="Y337" s="22" t="n">
        <f aca="false">IF($F337="",0,IF(AND(I337&lt;&gt;"",I337&gt;=$F$3,I337&lt;=$H$3),N(J337)-(F337-S337-U337),0))</f>
        <v>0</v>
      </c>
      <c r="Z337" s="25" t="str">
        <f aca="false">IF($F337="","",IFERROR(INDEX('Useful Lives'!$D$5:$D$24,MATCH(C337,'Useful Lives'!$A$5:$A$24,0)),"⚠ Class not found"))</f>
        <v/>
      </c>
    </row>
    <row r="338" customFormat="false" ht="15" hidden="false" customHeight="true" outlineLevel="0" collapsed="false">
      <c r="A338" s="20"/>
      <c r="B338" s="20"/>
      <c r="C338" s="20"/>
      <c r="D338" s="20"/>
      <c r="E338" s="26"/>
      <c r="F338" s="27"/>
      <c r="G338" s="20"/>
      <c r="H338" s="27"/>
      <c r="I338" s="26"/>
      <c r="J338" s="27"/>
      <c r="K338" s="22" t="str">
        <f aca="false">IF($F338="","",IFERROR(INDEX('Useful Lives'!$B$5:$B$24,MATCH(C338,'Useful Lives'!$A$5:$A$24,0)),0))</f>
        <v/>
      </c>
      <c r="L338" s="24" t="str">
        <f aca="false">IF($F338="","",IFERROR(INDEX('Useful Lives'!$C$5:$C$24,MATCH(C338,'Useful Lives'!$A$5:$A$24,0)),0))</f>
        <v/>
      </c>
      <c r="M338" s="22" t="str">
        <f aca="false">IF($F338="","",F338*L338)</f>
        <v/>
      </c>
      <c r="N338" s="24" t="str">
        <f aca="false">IF($F338="","",IF(K338=0,0,IF(G338="WDV",1-MAX(L338,0.0001)^(1/K338),(1-L338)/K338)))</f>
        <v/>
      </c>
      <c r="O338" s="22" t="n">
        <f aca="false">IF($F338="",0,IF(AND(E338&lt;$F$3,OR(I338="",I338&gt;=$F$3)),F338,0))</f>
        <v>0</v>
      </c>
      <c r="P338" s="22" t="n">
        <f aca="false">IF($F338="",0,IF(AND(E338&gt;=$F$3,E338&lt;=$H$3),F338,0))</f>
        <v>0</v>
      </c>
      <c r="Q338" s="22" t="n">
        <f aca="false">IF($F338="",0,IF(AND(I338&lt;&gt;"",I338&gt;=$F$3,I338&lt;=$H$3),F338,0))</f>
        <v>0</v>
      </c>
      <c r="R338" s="22" t="n">
        <f aca="false">O338+P338-Q338</f>
        <v>0</v>
      </c>
      <c r="S338" s="22" t="n">
        <f aca="false">IF(O338&gt;0,N(H338),0)</f>
        <v>0</v>
      </c>
      <c r="T338" s="22" t="n">
        <f aca="false">IF(OR($F338="",E338=""),0,MAX(0,MIN(IF(I338="",$H$3,I338-1),$H$3)-MAX(E338,$F$3)+1))</f>
        <v>0</v>
      </c>
      <c r="U338" s="22" t="n">
        <f aca="false">IF(OR($F338="",N(K338)=0),0,ROUND(IF(G338="WDV",MIN(MAX(0,F338-S338-M338),(F338-S338)*N338*T338/$J$3),MIN(MAX(0,F338-M338-S338),(F338-M338)/K338*T338/$J$3)),0))</f>
        <v>0</v>
      </c>
      <c r="V338" s="22" t="n">
        <f aca="false">IF($F338="",0,IF(AND(I338&lt;&gt;"",I338&gt;=$F$3,I338&lt;=$H$3),S338+U338,0))</f>
        <v>0</v>
      </c>
      <c r="W338" s="22" t="n">
        <f aca="false">S338+U338-V338</f>
        <v>0</v>
      </c>
      <c r="X338" s="22" t="n">
        <f aca="false">R338-W338</f>
        <v>0</v>
      </c>
      <c r="Y338" s="22" t="n">
        <f aca="false">IF($F338="",0,IF(AND(I338&lt;&gt;"",I338&gt;=$F$3,I338&lt;=$H$3),N(J338)-(F338-S338-U338),0))</f>
        <v>0</v>
      </c>
      <c r="Z338" s="25" t="str">
        <f aca="false">IF($F338="","",IFERROR(INDEX('Useful Lives'!$D$5:$D$24,MATCH(C338,'Useful Lives'!$A$5:$A$24,0)),"⚠ Class not found"))</f>
        <v/>
      </c>
    </row>
    <row r="339" customFormat="false" ht="15" hidden="false" customHeight="true" outlineLevel="0" collapsed="false">
      <c r="A339" s="20"/>
      <c r="B339" s="20"/>
      <c r="C339" s="20"/>
      <c r="D339" s="20"/>
      <c r="E339" s="26"/>
      <c r="F339" s="27"/>
      <c r="G339" s="20"/>
      <c r="H339" s="27"/>
      <c r="I339" s="26"/>
      <c r="J339" s="27"/>
      <c r="K339" s="22" t="str">
        <f aca="false">IF($F339="","",IFERROR(INDEX('Useful Lives'!$B$5:$B$24,MATCH(C339,'Useful Lives'!$A$5:$A$24,0)),0))</f>
        <v/>
      </c>
      <c r="L339" s="24" t="str">
        <f aca="false">IF($F339="","",IFERROR(INDEX('Useful Lives'!$C$5:$C$24,MATCH(C339,'Useful Lives'!$A$5:$A$24,0)),0))</f>
        <v/>
      </c>
      <c r="M339" s="22" t="str">
        <f aca="false">IF($F339="","",F339*L339)</f>
        <v/>
      </c>
      <c r="N339" s="24" t="str">
        <f aca="false">IF($F339="","",IF(K339=0,0,IF(G339="WDV",1-MAX(L339,0.0001)^(1/K339),(1-L339)/K339)))</f>
        <v/>
      </c>
      <c r="O339" s="22" t="n">
        <f aca="false">IF($F339="",0,IF(AND(E339&lt;$F$3,OR(I339="",I339&gt;=$F$3)),F339,0))</f>
        <v>0</v>
      </c>
      <c r="P339" s="22" t="n">
        <f aca="false">IF($F339="",0,IF(AND(E339&gt;=$F$3,E339&lt;=$H$3),F339,0))</f>
        <v>0</v>
      </c>
      <c r="Q339" s="22" t="n">
        <f aca="false">IF($F339="",0,IF(AND(I339&lt;&gt;"",I339&gt;=$F$3,I339&lt;=$H$3),F339,0))</f>
        <v>0</v>
      </c>
      <c r="R339" s="22" t="n">
        <f aca="false">O339+P339-Q339</f>
        <v>0</v>
      </c>
      <c r="S339" s="22" t="n">
        <f aca="false">IF(O339&gt;0,N(H339),0)</f>
        <v>0</v>
      </c>
      <c r="T339" s="22" t="n">
        <f aca="false">IF(OR($F339="",E339=""),0,MAX(0,MIN(IF(I339="",$H$3,I339-1),$H$3)-MAX(E339,$F$3)+1))</f>
        <v>0</v>
      </c>
      <c r="U339" s="22" t="n">
        <f aca="false">IF(OR($F339="",N(K339)=0),0,ROUND(IF(G339="WDV",MIN(MAX(0,F339-S339-M339),(F339-S339)*N339*T339/$J$3),MIN(MAX(0,F339-M339-S339),(F339-M339)/K339*T339/$J$3)),0))</f>
        <v>0</v>
      </c>
      <c r="V339" s="22" t="n">
        <f aca="false">IF($F339="",0,IF(AND(I339&lt;&gt;"",I339&gt;=$F$3,I339&lt;=$H$3),S339+U339,0))</f>
        <v>0</v>
      </c>
      <c r="W339" s="22" t="n">
        <f aca="false">S339+U339-V339</f>
        <v>0</v>
      </c>
      <c r="X339" s="22" t="n">
        <f aca="false">R339-W339</f>
        <v>0</v>
      </c>
      <c r="Y339" s="22" t="n">
        <f aca="false">IF($F339="",0,IF(AND(I339&lt;&gt;"",I339&gt;=$F$3,I339&lt;=$H$3),N(J339)-(F339-S339-U339),0))</f>
        <v>0</v>
      </c>
      <c r="Z339" s="25" t="str">
        <f aca="false">IF($F339="","",IFERROR(INDEX('Useful Lives'!$D$5:$D$24,MATCH(C339,'Useful Lives'!$A$5:$A$24,0)),"⚠ Class not found"))</f>
        <v/>
      </c>
    </row>
    <row r="340" customFormat="false" ht="15" hidden="false" customHeight="true" outlineLevel="0" collapsed="false">
      <c r="A340" s="20"/>
      <c r="B340" s="20"/>
      <c r="C340" s="20"/>
      <c r="D340" s="20"/>
      <c r="E340" s="26"/>
      <c r="F340" s="27"/>
      <c r="G340" s="20"/>
      <c r="H340" s="27"/>
      <c r="I340" s="26"/>
      <c r="J340" s="27"/>
      <c r="K340" s="22" t="str">
        <f aca="false">IF($F340="","",IFERROR(INDEX('Useful Lives'!$B$5:$B$24,MATCH(C340,'Useful Lives'!$A$5:$A$24,0)),0))</f>
        <v/>
      </c>
      <c r="L340" s="24" t="str">
        <f aca="false">IF($F340="","",IFERROR(INDEX('Useful Lives'!$C$5:$C$24,MATCH(C340,'Useful Lives'!$A$5:$A$24,0)),0))</f>
        <v/>
      </c>
      <c r="M340" s="22" t="str">
        <f aca="false">IF($F340="","",F340*L340)</f>
        <v/>
      </c>
      <c r="N340" s="24" t="str">
        <f aca="false">IF($F340="","",IF(K340=0,0,IF(G340="WDV",1-MAX(L340,0.0001)^(1/K340),(1-L340)/K340)))</f>
        <v/>
      </c>
      <c r="O340" s="22" t="n">
        <f aca="false">IF($F340="",0,IF(AND(E340&lt;$F$3,OR(I340="",I340&gt;=$F$3)),F340,0))</f>
        <v>0</v>
      </c>
      <c r="P340" s="22" t="n">
        <f aca="false">IF($F340="",0,IF(AND(E340&gt;=$F$3,E340&lt;=$H$3),F340,0))</f>
        <v>0</v>
      </c>
      <c r="Q340" s="22" t="n">
        <f aca="false">IF($F340="",0,IF(AND(I340&lt;&gt;"",I340&gt;=$F$3,I340&lt;=$H$3),F340,0))</f>
        <v>0</v>
      </c>
      <c r="R340" s="22" t="n">
        <f aca="false">O340+P340-Q340</f>
        <v>0</v>
      </c>
      <c r="S340" s="22" t="n">
        <f aca="false">IF(O340&gt;0,N(H340),0)</f>
        <v>0</v>
      </c>
      <c r="T340" s="22" t="n">
        <f aca="false">IF(OR($F340="",E340=""),0,MAX(0,MIN(IF(I340="",$H$3,I340-1),$H$3)-MAX(E340,$F$3)+1))</f>
        <v>0</v>
      </c>
      <c r="U340" s="22" t="n">
        <f aca="false">IF(OR($F340="",N(K340)=0),0,ROUND(IF(G340="WDV",MIN(MAX(0,F340-S340-M340),(F340-S340)*N340*T340/$J$3),MIN(MAX(0,F340-M340-S340),(F340-M340)/K340*T340/$J$3)),0))</f>
        <v>0</v>
      </c>
      <c r="V340" s="22" t="n">
        <f aca="false">IF($F340="",0,IF(AND(I340&lt;&gt;"",I340&gt;=$F$3,I340&lt;=$H$3),S340+U340,0))</f>
        <v>0</v>
      </c>
      <c r="W340" s="22" t="n">
        <f aca="false">S340+U340-V340</f>
        <v>0</v>
      </c>
      <c r="X340" s="22" t="n">
        <f aca="false">R340-W340</f>
        <v>0</v>
      </c>
      <c r="Y340" s="22" t="n">
        <f aca="false">IF($F340="",0,IF(AND(I340&lt;&gt;"",I340&gt;=$F$3,I340&lt;=$H$3),N(J340)-(F340-S340-U340),0))</f>
        <v>0</v>
      </c>
      <c r="Z340" s="25" t="str">
        <f aca="false">IF($F340="","",IFERROR(INDEX('Useful Lives'!$D$5:$D$24,MATCH(C340,'Useful Lives'!$A$5:$A$24,0)),"⚠ Class not found"))</f>
        <v/>
      </c>
    </row>
    <row r="341" customFormat="false" ht="15" hidden="false" customHeight="true" outlineLevel="0" collapsed="false">
      <c r="A341" s="20"/>
      <c r="B341" s="20"/>
      <c r="C341" s="20"/>
      <c r="D341" s="20"/>
      <c r="E341" s="26"/>
      <c r="F341" s="27"/>
      <c r="G341" s="20"/>
      <c r="H341" s="27"/>
      <c r="I341" s="26"/>
      <c r="J341" s="27"/>
      <c r="K341" s="22" t="str">
        <f aca="false">IF($F341="","",IFERROR(INDEX('Useful Lives'!$B$5:$B$24,MATCH(C341,'Useful Lives'!$A$5:$A$24,0)),0))</f>
        <v/>
      </c>
      <c r="L341" s="24" t="str">
        <f aca="false">IF($F341="","",IFERROR(INDEX('Useful Lives'!$C$5:$C$24,MATCH(C341,'Useful Lives'!$A$5:$A$24,0)),0))</f>
        <v/>
      </c>
      <c r="M341" s="22" t="str">
        <f aca="false">IF($F341="","",F341*L341)</f>
        <v/>
      </c>
      <c r="N341" s="24" t="str">
        <f aca="false">IF($F341="","",IF(K341=0,0,IF(G341="WDV",1-MAX(L341,0.0001)^(1/K341),(1-L341)/K341)))</f>
        <v/>
      </c>
      <c r="O341" s="22" t="n">
        <f aca="false">IF($F341="",0,IF(AND(E341&lt;$F$3,OR(I341="",I341&gt;=$F$3)),F341,0))</f>
        <v>0</v>
      </c>
      <c r="P341" s="22" t="n">
        <f aca="false">IF($F341="",0,IF(AND(E341&gt;=$F$3,E341&lt;=$H$3),F341,0))</f>
        <v>0</v>
      </c>
      <c r="Q341" s="22" t="n">
        <f aca="false">IF($F341="",0,IF(AND(I341&lt;&gt;"",I341&gt;=$F$3,I341&lt;=$H$3),F341,0))</f>
        <v>0</v>
      </c>
      <c r="R341" s="22" t="n">
        <f aca="false">O341+P341-Q341</f>
        <v>0</v>
      </c>
      <c r="S341" s="22" t="n">
        <f aca="false">IF(O341&gt;0,N(H341),0)</f>
        <v>0</v>
      </c>
      <c r="T341" s="22" t="n">
        <f aca="false">IF(OR($F341="",E341=""),0,MAX(0,MIN(IF(I341="",$H$3,I341-1),$H$3)-MAX(E341,$F$3)+1))</f>
        <v>0</v>
      </c>
      <c r="U341" s="22" t="n">
        <f aca="false">IF(OR($F341="",N(K341)=0),0,ROUND(IF(G341="WDV",MIN(MAX(0,F341-S341-M341),(F341-S341)*N341*T341/$J$3),MIN(MAX(0,F341-M341-S341),(F341-M341)/K341*T341/$J$3)),0))</f>
        <v>0</v>
      </c>
      <c r="V341" s="22" t="n">
        <f aca="false">IF($F341="",0,IF(AND(I341&lt;&gt;"",I341&gt;=$F$3,I341&lt;=$H$3),S341+U341,0))</f>
        <v>0</v>
      </c>
      <c r="W341" s="22" t="n">
        <f aca="false">S341+U341-V341</f>
        <v>0</v>
      </c>
      <c r="X341" s="22" t="n">
        <f aca="false">R341-W341</f>
        <v>0</v>
      </c>
      <c r="Y341" s="22" t="n">
        <f aca="false">IF($F341="",0,IF(AND(I341&lt;&gt;"",I341&gt;=$F$3,I341&lt;=$H$3),N(J341)-(F341-S341-U341),0))</f>
        <v>0</v>
      </c>
      <c r="Z341" s="25" t="str">
        <f aca="false">IF($F341="","",IFERROR(INDEX('Useful Lives'!$D$5:$D$24,MATCH(C341,'Useful Lives'!$A$5:$A$24,0)),"⚠ Class not found"))</f>
        <v/>
      </c>
    </row>
    <row r="342" customFormat="false" ht="15" hidden="false" customHeight="true" outlineLevel="0" collapsed="false">
      <c r="A342" s="20"/>
      <c r="B342" s="20"/>
      <c r="C342" s="20"/>
      <c r="D342" s="20"/>
      <c r="E342" s="26"/>
      <c r="F342" s="27"/>
      <c r="G342" s="20"/>
      <c r="H342" s="27"/>
      <c r="I342" s="26"/>
      <c r="J342" s="27"/>
      <c r="K342" s="22" t="str">
        <f aca="false">IF($F342="","",IFERROR(INDEX('Useful Lives'!$B$5:$B$24,MATCH(C342,'Useful Lives'!$A$5:$A$24,0)),0))</f>
        <v/>
      </c>
      <c r="L342" s="24" t="str">
        <f aca="false">IF($F342="","",IFERROR(INDEX('Useful Lives'!$C$5:$C$24,MATCH(C342,'Useful Lives'!$A$5:$A$24,0)),0))</f>
        <v/>
      </c>
      <c r="M342" s="22" t="str">
        <f aca="false">IF($F342="","",F342*L342)</f>
        <v/>
      </c>
      <c r="N342" s="24" t="str">
        <f aca="false">IF($F342="","",IF(K342=0,0,IF(G342="WDV",1-MAX(L342,0.0001)^(1/K342),(1-L342)/K342)))</f>
        <v/>
      </c>
      <c r="O342" s="22" t="n">
        <f aca="false">IF($F342="",0,IF(AND(E342&lt;$F$3,OR(I342="",I342&gt;=$F$3)),F342,0))</f>
        <v>0</v>
      </c>
      <c r="P342" s="22" t="n">
        <f aca="false">IF($F342="",0,IF(AND(E342&gt;=$F$3,E342&lt;=$H$3),F342,0))</f>
        <v>0</v>
      </c>
      <c r="Q342" s="22" t="n">
        <f aca="false">IF($F342="",0,IF(AND(I342&lt;&gt;"",I342&gt;=$F$3,I342&lt;=$H$3),F342,0))</f>
        <v>0</v>
      </c>
      <c r="R342" s="22" t="n">
        <f aca="false">O342+P342-Q342</f>
        <v>0</v>
      </c>
      <c r="S342" s="22" t="n">
        <f aca="false">IF(O342&gt;0,N(H342),0)</f>
        <v>0</v>
      </c>
      <c r="T342" s="22" t="n">
        <f aca="false">IF(OR($F342="",E342=""),0,MAX(0,MIN(IF(I342="",$H$3,I342-1),$H$3)-MAX(E342,$F$3)+1))</f>
        <v>0</v>
      </c>
      <c r="U342" s="22" t="n">
        <f aca="false">IF(OR($F342="",N(K342)=0),0,ROUND(IF(G342="WDV",MIN(MAX(0,F342-S342-M342),(F342-S342)*N342*T342/$J$3),MIN(MAX(0,F342-M342-S342),(F342-M342)/K342*T342/$J$3)),0))</f>
        <v>0</v>
      </c>
      <c r="V342" s="22" t="n">
        <f aca="false">IF($F342="",0,IF(AND(I342&lt;&gt;"",I342&gt;=$F$3,I342&lt;=$H$3),S342+U342,0))</f>
        <v>0</v>
      </c>
      <c r="W342" s="22" t="n">
        <f aca="false">S342+U342-V342</f>
        <v>0</v>
      </c>
      <c r="X342" s="22" t="n">
        <f aca="false">R342-W342</f>
        <v>0</v>
      </c>
      <c r="Y342" s="22" t="n">
        <f aca="false">IF($F342="",0,IF(AND(I342&lt;&gt;"",I342&gt;=$F$3,I342&lt;=$H$3),N(J342)-(F342-S342-U342),0))</f>
        <v>0</v>
      </c>
      <c r="Z342" s="25" t="str">
        <f aca="false">IF($F342="","",IFERROR(INDEX('Useful Lives'!$D$5:$D$24,MATCH(C342,'Useful Lives'!$A$5:$A$24,0)),"⚠ Class not found"))</f>
        <v/>
      </c>
    </row>
    <row r="343" customFormat="false" ht="15" hidden="false" customHeight="true" outlineLevel="0" collapsed="false">
      <c r="A343" s="20"/>
      <c r="B343" s="20"/>
      <c r="C343" s="20"/>
      <c r="D343" s="20"/>
      <c r="E343" s="26"/>
      <c r="F343" s="27"/>
      <c r="G343" s="20"/>
      <c r="H343" s="27"/>
      <c r="I343" s="26"/>
      <c r="J343" s="27"/>
      <c r="K343" s="22" t="str">
        <f aca="false">IF($F343="","",IFERROR(INDEX('Useful Lives'!$B$5:$B$24,MATCH(C343,'Useful Lives'!$A$5:$A$24,0)),0))</f>
        <v/>
      </c>
      <c r="L343" s="24" t="str">
        <f aca="false">IF($F343="","",IFERROR(INDEX('Useful Lives'!$C$5:$C$24,MATCH(C343,'Useful Lives'!$A$5:$A$24,0)),0))</f>
        <v/>
      </c>
      <c r="M343" s="22" t="str">
        <f aca="false">IF($F343="","",F343*L343)</f>
        <v/>
      </c>
      <c r="N343" s="24" t="str">
        <f aca="false">IF($F343="","",IF(K343=0,0,IF(G343="WDV",1-MAX(L343,0.0001)^(1/K343),(1-L343)/K343)))</f>
        <v/>
      </c>
      <c r="O343" s="22" t="n">
        <f aca="false">IF($F343="",0,IF(AND(E343&lt;$F$3,OR(I343="",I343&gt;=$F$3)),F343,0))</f>
        <v>0</v>
      </c>
      <c r="P343" s="22" t="n">
        <f aca="false">IF($F343="",0,IF(AND(E343&gt;=$F$3,E343&lt;=$H$3),F343,0))</f>
        <v>0</v>
      </c>
      <c r="Q343" s="22" t="n">
        <f aca="false">IF($F343="",0,IF(AND(I343&lt;&gt;"",I343&gt;=$F$3,I343&lt;=$H$3),F343,0))</f>
        <v>0</v>
      </c>
      <c r="R343" s="22" t="n">
        <f aca="false">O343+P343-Q343</f>
        <v>0</v>
      </c>
      <c r="S343" s="22" t="n">
        <f aca="false">IF(O343&gt;0,N(H343),0)</f>
        <v>0</v>
      </c>
      <c r="T343" s="22" t="n">
        <f aca="false">IF(OR($F343="",E343=""),0,MAX(0,MIN(IF(I343="",$H$3,I343-1),$H$3)-MAX(E343,$F$3)+1))</f>
        <v>0</v>
      </c>
      <c r="U343" s="22" t="n">
        <f aca="false">IF(OR($F343="",N(K343)=0),0,ROUND(IF(G343="WDV",MIN(MAX(0,F343-S343-M343),(F343-S343)*N343*T343/$J$3),MIN(MAX(0,F343-M343-S343),(F343-M343)/K343*T343/$J$3)),0))</f>
        <v>0</v>
      </c>
      <c r="V343" s="22" t="n">
        <f aca="false">IF($F343="",0,IF(AND(I343&lt;&gt;"",I343&gt;=$F$3,I343&lt;=$H$3),S343+U343,0))</f>
        <v>0</v>
      </c>
      <c r="W343" s="22" t="n">
        <f aca="false">S343+U343-V343</f>
        <v>0</v>
      </c>
      <c r="X343" s="22" t="n">
        <f aca="false">R343-W343</f>
        <v>0</v>
      </c>
      <c r="Y343" s="22" t="n">
        <f aca="false">IF($F343="",0,IF(AND(I343&lt;&gt;"",I343&gt;=$F$3,I343&lt;=$H$3),N(J343)-(F343-S343-U343),0))</f>
        <v>0</v>
      </c>
      <c r="Z343" s="25" t="str">
        <f aca="false">IF($F343="","",IFERROR(INDEX('Useful Lives'!$D$5:$D$24,MATCH(C343,'Useful Lives'!$A$5:$A$24,0)),"⚠ Class not found"))</f>
        <v/>
      </c>
    </row>
    <row r="344" customFormat="false" ht="15" hidden="false" customHeight="true" outlineLevel="0" collapsed="false">
      <c r="A344" s="20"/>
      <c r="B344" s="20"/>
      <c r="C344" s="20"/>
      <c r="D344" s="20"/>
      <c r="E344" s="26"/>
      <c r="F344" s="27"/>
      <c r="G344" s="20"/>
      <c r="H344" s="27"/>
      <c r="I344" s="26"/>
      <c r="J344" s="27"/>
      <c r="K344" s="22" t="str">
        <f aca="false">IF($F344="","",IFERROR(INDEX('Useful Lives'!$B$5:$B$24,MATCH(C344,'Useful Lives'!$A$5:$A$24,0)),0))</f>
        <v/>
      </c>
      <c r="L344" s="24" t="str">
        <f aca="false">IF($F344="","",IFERROR(INDEX('Useful Lives'!$C$5:$C$24,MATCH(C344,'Useful Lives'!$A$5:$A$24,0)),0))</f>
        <v/>
      </c>
      <c r="M344" s="22" t="str">
        <f aca="false">IF($F344="","",F344*L344)</f>
        <v/>
      </c>
      <c r="N344" s="24" t="str">
        <f aca="false">IF($F344="","",IF(K344=0,0,IF(G344="WDV",1-MAX(L344,0.0001)^(1/K344),(1-L344)/K344)))</f>
        <v/>
      </c>
      <c r="O344" s="22" t="n">
        <f aca="false">IF($F344="",0,IF(AND(E344&lt;$F$3,OR(I344="",I344&gt;=$F$3)),F344,0))</f>
        <v>0</v>
      </c>
      <c r="P344" s="22" t="n">
        <f aca="false">IF($F344="",0,IF(AND(E344&gt;=$F$3,E344&lt;=$H$3),F344,0))</f>
        <v>0</v>
      </c>
      <c r="Q344" s="22" t="n">
        <f aca="false">IF($F344="",0,IF(AND(I344&lt;&gt;"",I344&gt;=$F$3,I344&lt;=$H$3),F344,0))</f>
        <v>0</v>
      </c>
      <c r="R344" s="22" t="n">
        <f aca="false">O344+P344-Q344</f>
        <v>0</v>
      </c>
      <c r="S344" s="22" t="n">
        <f aca="false">IF(O344&gt;0,N(H344),0)</f>
        <v>0</v>
      </c>
      <c r="T344" s="22" t="n">
        <f aca="false">IF(OR($F344="",E344=""),0,MAX(0,MIN(IF(I344="",$H$3,I344-1),$H$3)-MAX(E344,$F$3)+1))</f>
        <v>0</v>
      </c>
      <c r="U344" s="22" t="n">
        <f aca="false">IF(OR($F344="",N(K344)=0),0,ROUND(IF(G344="WDV",MIN(MAX(0,F344-S344-M344),(F344-S344)*N344*T344/$J$3),MIN(MAX(0,F344-M344-S344),(F344-M344)/K344*T344/$J$3)),0))</f>
        <v>0</v>
      </c>
      <c r="V344" s="22" t="n">
        <f aca="false">IF($F344="",0,IF(AND(I344&lt;&gt;"",I344&gt;=$F$3,I344&lt;=$H$3),S344+U344,0))</f>
        <v>0</v>
      </c>
      <c r="W344" s="22" t="n">
        <f aca="false">S344+U344-V344</f>
        <v>0</v>
      </c>
      <c r="X344" s="22" t="n">
        <f aca="false">R344-W344</f>
        <v>0</v>
      </c>
      <c r="Y344" s="22" t="n">
        <f aca="false">IF($F344="",0,IF(AND(I344&lt;&gt;"",I344&gt;=$F$3,I344&lt;=$H$3),N(J344)-(F344-S344-U344),0))</f>
        <v>0</v>
      </c>
      <c r="Z344" s="25" t="str">
        <f aca="false">IF($F344="","",IFERROR(INDEX('Useful Lives'!$D$5:$D$24,MATCH(C344,'Useful Lives'!$A$5:$A$24,0)),"⚠ Class not found"))</f>
        <v/>
      </c>
    </row>
    <row r="345" customFormat="false" ht="15" hidden="false" customHeight="true" outlineLevel="0" collapsed="false">
      <c r="A345" s="20"/>
      <c r="B345" s="20"/>
      <c r="C345" s="20"/>
      <c r="D345" s="20"/>
      <c r="E345" s="26"/>
      <c r="F345" s="27"/>
      <c r="G345" s="20"/>
      <c r="H345" s="27"/>
      <c r="I345" s="26"/>
      <c r="J345" s="27"/>
      <c r="K345" s="22" t="str">
        <f aca="false">IF($F345="","",IFERROR(INDEX('Useful Lives'!$B$5:$B$24,MATCH(C345,'Useful Lives'!$A$5:$A$24,0)),0))</f>
        <v/>
      </c>
      <c r="L345" s="24" t="str">
        <f aca="false">IF($F345="","",IFERROR(INDEX('Useful Lives'!$C$5:$C$24,MATCH(C345,'Useful Lives'!$A$5:$A$24,0)),0))</f>
        <v/>
      </c>
      <c r="M345" s="22" t="str">
        <f aca="false">IF($F345="","",F345*L345)</f>
        <v/>
      </c>
      <c r="N345" s="24" t="str">
        <f aca="false">IF($F345="","",IF(K345=0,0,IF(G345="WDV",1-MAX(L345,0.0001)^(1/K345),(1-L345)/K345)))</f>
        <v/>
      </c>
      <c r="O345" s="22" t="n">
        <f aca="false">IF($F345="",0,IF(AND(E345&lt;$F$3,OR(I345="",I345&gt;=$F$3)),F345,0))</f>
        <v>0</v>
      </c>
      <c r="P345" s="22" t="n">
        <f aca="false">IF($F345="",0,IF(AND(E345&gt;=$F$3,E345&lt;=$H$3),F345,0))</f>
        <v>0</v>
      </c>
      <c r="Q345" s="22" t="n">
        <f aca="false">IF($F345="",0,IF(AND(I345&lt;&gt;"",I345&gt;=$F$3,I345&lt;=$H$3),F345,0))</f>
        <v>0</v>
      </c>
      <c r="R345" s="22" t="n">
        <f aca="false">O345+P345-Q345</f>
        <v>0</v>
      </c>
      <c r="S345" s="22" t="n">
        <f aca="false">IF(O345&gt;0,N(H345),0)</f>
        <v>0</v>
      </c>
      <c r="T345" s="22" t="n">
        <f aca="false">IF(OR($F345="",E345=""),0,MAX(0,MIN(IF(I345="",$H$3,I345-1),$H$3)-MAX(E345,$F$3)+1))</f>
        <v>0</v>
      </c>
      <c r="U345" s="22" t="n">
        <f aca="false">IF(OR($F345="",N(K345)=0),0,ROUND(IF(G345="WDV",MIN(MAX(0,F345-S345-M345),(F345-S345)*N345*T345/$J$3),MIN(MAX(0,F345-M345-S345),(F345-M345)/K345*T345/$J$3)),0))</f>
        <v>0</v>
      </c>
      <c r="V345" s="22" t="n">
        <f aca="false">IF($F345="",0,IF(AND(I345&lt;&gt;"",I345&gt;=$F$3,I345&lt;=$H$3),S345+U345,0))</f>
        <v>0</v>
      </c>
      <c r="W345" s="22" t="n">
        <f aca="false">S345+U345-V345</f>
        <v>0</v>
      </c>
      <c r="X345" s="22" t="n">
        <f aca="false">R345-W345</f>
        <v>0</v>
      </c>
      <c r="Y345" s="22" t="n">
        <f aca="false">IF($F345="",0,IF(AND(I345&lt;&gt;"",I345&gt;=$F$3,I345&lt;=$H$3),N(J345)-(F345-S345-U345),0))</f>
        <v>0</v>
      </c>
      <c r="Z345" s="25" t="str">
        <f aca="false">IF($F345="","",IFERROR(INDEX('Useful Lives'!$D$5:$D$24,MATCH(C345,'Useful Lives'!$A$5:$A$24,0)),"⚠ Class not found"))</f>
        <v/>
      </c>
    </row>
    <row r="346" customFormat="false" ht="15" hidden="false" customHeight="true" outlineLevel="0" collapsed="false">
      <c r="A346" s="20"/>
      <c r="B346" s="20"/>
      <c r="C346" s="20"/>
      <c r="D346" s="20"/>
      <c r="E346" s="26"/>
      <c r="F346" s="27"/>
      <c r="G346" s="20"/>
      <c r="H346" s="27"/>
      <c r="I346" s="26"/>
      <c r="J346" s="27"/>
      <c r="K346" s="22" t="str">
        <f aca="false">IF($F346="","",IFERROR(INDEX('Useful Lives'!$B$5:$B$24,MATCH(C346,'Useful Lives'!$A$5:$A$24,0)),0))</f>
        <v/>
      </c>
      <c r="L346" s="24" t="str">
        <f aca="false">IF($F346="","",IFERROR(INDEX('Useful Lives'!$C$5:$C$24,MATCH(C346,'Useful Lives'!$A$5:$A$24,0)),0))</f>
        <v/>
      </c>
      <c r="M346" s="22" t="str">
        <f aca="false">IF($F346="","",F346*L346)</f>
        <v/>
      </c>
      <c r="N346" s="24" t="str">
        <f aca="false">IF($F346="","",IF(K346=0,0,IF(G346="WDV",1-MAX(L346,0.0001)^(1/K346),(1-L346)/K346)))</f>
        <v/>
      </c>
      <c r="O346" s="22" t="n">
        <f aca="false">IF($F346="",0,IF(AND(E346&lt;$F$3,OR(I346="",I346&gt;=$F$3)),F346,0))</f>
        <v>0</v>
      </c>
      <c r="P346" s="22" t="n">
        <f aca="false">IF($F346="",0,IF(AND(E346&gt;=$F$3,E346&lt;=$H$3),F346,0))</f>
        <v>0</v>
      </c>
      <c r="Q346" s="22" t="n">
        <f aca="false">IF($F346="",0,IF(AND(I346&lt;&gt;"",I346&gt;=$F$3,I346&lt;=$H$3),F346,0))</f>
        <v>0</v>
      </c>
      <c r="R346" s="22" t="n">
        <f aca="false">O346+P346-Q346</f>
        <v>0</v>
      </c>
      <c r="S346" s="22" t="n">
        <f aca="false">IF(O346&gt;0,N(H346),0)</f>
        <v>0</v>
      </c>
      <c r="T346" s="22" t="n">
        <f aca="false">IF(OR($F346="",E346=""),0,MAX(0,MIN(IF(I346="",$H$3,I346-1),$H$3)-MAX(E346,$F$3)+1))</f>
        <v>0</v>
      </c>
      <c r="U346" s="22" t="n">
        <f aca="false">IF(OR($F346="",N(K346)=0),0,ROUND(IF(G346="WDV",MIN(MAX(0,F346-S346-M346),(F346-S346)*N346*T346/$J$3),MIN(MAX(0,F346-M346-S346),(F346-M346)/K346*T346/$J$3)),0))</f>
        <v>0</v>
      </c>
      <c r="V346" s="22" t="n">
        <f aca="false">IF($F346="",0,IF(AND(I346&lt;&gt;"",I346&gt;=$F$3,I346&lt;=$H$3),S346+U346,0))</f>
        <v>0</v>
      </c>
      <c r="W346" s="22" t="n">
        <f aca="false">S346+U346-V346</f>
        <v>0</v>
      </c>
      <c r="X346" s="22" t="n">
        <f aca="false">R346-W346</f>
        <v>0</v>
      </c>
      <c r="Y346" s="22" t="n">
        <f aca="false">IF($F346="",0,IF(AND(I346&lt;&gt;"",I346&gt;=$F$3,I346&lt;=$H$3),N(J346)-(F346-S346-U346),0))</f>
        <v>0</v>
      </c>
      <c r="Z346" s="25" t="str">
        <f aca="false">IF($F346="","",IFERROR(INDEX('Useful Lives'!$D$5:$D$24,MATCH(C346,'Useful Lives'!$A$5:$A$24,0)),"⚠ Class not found"))</f>
        <v/>
      </c>
    </row>
    <row r="347" customFormat="false" ht="15" hidden="false" customHeight="true" outlineLevel="0" collapsed="false">
      <c r="A347" s="20"/>
      <c r="B347" s="20"/>
      <c r="C347" s="20"/>
      <c r="D347" s="20"/>
      <c r="E347" s="26"/>
      <c r="F347" s="27"/>
      <c r="G347" s="20"/>
      <c r="H347" s="27"/>
      <c r="I347" s="26"/>
      <c r="J347" s="27"/>
      <c r="K347" s="22" t="str">
        <f aca="false">IF($F347="","",IFERROR(INDEX('Useful Lives'!$B$5:$B$24,MATCH(C347,'Useful Lives'!$A$5:$A$24,0)),0))</f>
        <v/>
      </c>
      <c r="L347" s="24" t="str">
        <f aca="false">IF($F347="","",IFERROR(INDEX('Useful Lives'!$C$5:$C$24,MATCH(C347,'Useful Lives'!$A$5:$A$24,0)),0))</f>
        <v/>
      </c>
      <c r="M347" s="22" t="str">
        <f aca="false">IF($F347="","",F347*L347)</f>
        <v/>
      </c>
      <c r="N347" s="24" t="str">
        <f aca="false">IF($F347="","",IF(K347=0,0,IF(G347="WDV",1-MAX(L347,0.0001)^(1/K347),(1-L347)/K347)))</f>
        <v/>
      </c>
      <c r="O347" s="22" t="n">
        <f aca="false">IF($F347="",0,IF(AND(E347&lt;$F$3,OR(I347="",I347&gt;=$F$3)),F347,0))</f>
        <v>0</v>
      </c>
      <c r="P347" s="22" t="n">
        <f aca="false">IF($F347="",0,IF(AND(E347&gt;=$F$3,E347&lt;=$H$3),F347,0))</f>
        <v>0</v>
      </c>
      <c r="Q347" s="22" t="n">
        <f aca="false">IF($F347="",0,IF(AND(I347&lt;&gt;"",I347&gt;=$F$3,I347&lt;=$H$3),F347,0))</f>
        <v>0</v>
      </c>
      <c r="R347" s="22" t="n">
        <f aca="false">O347+P347-Q347</f>
        <v>0</v>
      </c>
      <c r="S347" s="22" t="n">
        <f aca="false">IF(O347&gt;0,N(H347),0)</f>
        <v>0</v>
      </c>
      <c r="T347" s="22" t="n">
        <f aca="false">IF(OR($F347="",E347=""),0,MAX(0,MIN(IF(I347="",$H$3,I347-1),$H$3)-MAX(E347,$F$3)+1))</f>
        <v>0</v>
      </c>
      <c r="U347" s="22" t="n">
        <f aca="false">IF(OR($F347="",N(K347)=0),0,ROUND(IF(G347="WDV",MIN(MAX(0,F347-S347-M347),(F347-S347)*N347*T347/$J$3),MIN(MAX(0,F347-M347-S347),(F347-M347)/K347*T347/$J$3)),0))</f>
        <v>0</v>
      </c>
      <c r="V347" s="22" t="n">
        <f aca="false">IF($F347="",0,IF(AND(I347&lt;&gt;"",I347&gt;=$F$3,I347&lt;=$H$3),S347+U347,0))</f>
        <v>0</v>
      </c>
      <c r="W347" s="22" t="n">
        <f aca="false">S347+U347-V347</f>
        <v>0</v>
      </c>
      <c r="X347" s="22" t="n">
        <f aca="false">R347-W347</f>
        <v>0</v>
      </c>
      <c r="Y347" s="22" t="n">
        <f aca="false">IF($F347="",0,IF(AND(I347&lt;&gt;"",I347&gt;=$F$3,I347&lt;=$H$3),N(J347)-(F347-S347-U347),0))</f>
        <v>0</v>
      </c>
      <c r="Z347" s="25" t="str">
        <f aca="false">IF($F347="","",IFERROR(INDEX('Useful Lives'!$D$5:$D$24,MATCH(C347,'Useful Lives'!$A$5:$A$24,0)),"⚠ Class not found"))</f>
        <v/>
      </c>
    </row>
    <row r="348" customFormat="false" ht="15" hidden="false" customHeight="true" outlineLevel="0" collapsed="false">
      <c r="A348" s="20"/>
      <c r="B348" s="20"/>
      <c r="C348" s="20"/>
      <c r="D348" s="20"/>
      <c r="E348" s="26"/>
      <c r="F348" s="27"/>
      <c r="G348" s="20"/>
      <c r="H348" s="27"/>
      <c r="I348" s="26"/>
      <c r="J348" s="27"/>
      <c r="K348" s="22" t="str">
        <f aca="false">IF($F348="","",IFERROR(INDEX('Useful Lives'!$B$5:$B$24,MATCH(C348,'Useful Lives'!$A$5:$A$24,0)),0))</f>
        <v/>
      </c>
      <c r="L348" s="24" t="str">
        <f aca="false">IF($F348="","",IFERROR(INDEX('Useful Lives'!$C$5:$C$24,MATCH(C348,'Useful Lives'!$A$5:$A$24,0)),0))</f>
        <v/>
      </c>
      <c r="M348" s="22" t="str">
        <f aca="false">IF($F348="","",F348*L348)</f>
        <v/>
      </c>
      <c r="N348" s="24" t="str">
        <f aca="false">IF($F348="","",IF(K348=0,0,IF(G348="WDV",1-MAX(L348,0.0001)^(1/K348),(1-L348)/K348)))</f>
        <v/>
      </c>
      <c r="O348" s="22" t="n">
        <f aca="false">IF($F348="",0,IF(AND(E348&lt;$F$3,OR(I348="",I348&gt;=$F$3)),F348,0))</f>
        <v>0</v>
      </c>
      <c r="P348" s="22" t="n">
        <f aca="false">IF($F348="",0,IF(AND(E348&gt;=$F$3,E348&lt;=$H$3),F348,0))</f>
        <v>0</v>
      </c>
      <c r="Q348" s="22" t="n">
        <f aca="false">IF($F348="",0,IF(AND(I348&lt;&gt;"",I348&gt;=$F$3,I348&lt;=$H$3),F348,0))</f>
        <v>0</v>
      </c>
      <c r="R348" s="22" t="n">
        <f aca="false">O348+P348-Q348</f>
        <v>0</v>
      </c>
      <c r="S348" s="22" t="n">
        <f aca="false">IF(O348&gt;0,N(H348),0)</f>
        <v>0</v>
      </c>
      <c r="T348" s="22" t="n">
        <f aca="false">IF(OR($F348="",E348=""),0,MAX(0,MIN(IF(I348="",$H$3,I348-1),$H$3)-MAX(E348,$F$3)+1))</f>
        <v>0</v>
      </c>
      <c r="U348" s="22" t="n">
        <f aca="false">IF(OR($F348="",N(K348)=0),0,ROUND(IF(G348="WDV",MIN(MAX(0,F348-S348-M348),(F348-S348)*N348*T348/$J$3),MIN(MAX(0,F348-M348-S348),(F348-M348)/K348*T348/$J$3)),0))</f>
        <v>0</v>
      </c>
      <c r="V348" s="22" t="n">
        <f aca="false">IF($F348="",0,IF(AND(I348&lt;&gt;"",I348&gt;=$F$3,I348&lt;=$H$3),S348+U348,0))</f>
        <v>0</v>
      </c>
      <c r="W348" s="22" t="n">
        <f aca="false">S348+U348-V348</f>
        <v>0</v>
      </c>
      <c r="X348" s="22" t="n">
        <f aca="false">R348-W348</f>
        <v>0</v>
      </c>
      <c r="Y348" s="22" t="n">
        <f aca="false">IF($F348="",0,IF(AND(I348&lt;&gt;"",I348&gt;=$F$3,I348&lt;=$H$3),N(J348)-(F348-S348-U348),0))</f>
        <v>0</v>
      </c>
      <c r="Z348" s="25" t="str">
        <f aca="false">IF($F348="","",IFERROR(INDEX('Useful Lives'!$D$5:$D$24,MATCH(C348,'Useful Lives'!$A$5:$A$24,0)),"⚠ Class not found"))</f>
        <v/>
      </c>
    </row>
    <row r="349" customFormat="false" ht="15" hidden="false" customHeight="true" outlineLevel="0" collapsed="false">
      <c r="A349" s="20"/>
      <c r="B349" s="20"/>
      <c r="C349" s="20"/>
      <c r="D349" s="20"/>
      <c r="E349" s="26"/>
      <c r="F349" s="27"/>
      <c r="G349" s="20"/>
      <c r="H349" s="27"/>
      <c r="I349" s="26"/>
      <c r="J349" s="27"/>
      <c r="K349" s="22" t="str">
        <f aca="false">IF($F349="","",IFERROR(INDEX('Useful Lives'!$B$5:$B$24,MATCH(C349,'Useful Lives'!$A$5:$A$24,0)),0))</f>
        <v/>
      </c>
      <c r="L349" s="24" t="str">
        <f aca="false">IF($F349="","",IFERROR(INDEX('Useful Lives'!$C$5:$C$24,MATCH(C349,'Useful Lives'!$A$5:$A$24,0)),0))</f>
        <v/>
      </c>
      <c r="M349" s="22" t="str">
        <f aca="false">IF($F349="","",F349*L349)</f>
        <v/>
      </c>
      <c r="N349" s="24" t="str">
        <f aca="false">IF($F349="","",IF(K349=0,0,IF(G349="WDV",1-MAX(L349,0.0001)^(1/K349),(1-L349)/K349)))</f>
        <v/>
      </c>
      <c r="O349" s="22" t="n">
        <f aca="false">IF($F349="",0,IF(AND(E349&lt;$F$3,OR(I349="",I349&gt;=$F$3)),F349,0))</f>
        <v>0</v>
      </c>
      <c r="P349" s="22" t="n">
        <f aca="false">IF($F349="",0,IF(AND(E349&gt;=$F$3,E349&lt;=$H$3),F349,0))</f>
        <v>0</v>
      </c>
      <c r="Q349" s="22" t="n">
        <f aca="false">IF($F349="",0,IF(AND(I349&lt;&gt;"",I349&gt;=$F$3,I349&lt;=$H$3),F349,0))</f>
        <v>0</v>
      </c>
      <c r="R349" s="22" t="n">
        <f aca="false">O349+P349-Q349</f>
        <v>0</v>
      </c>
      <c r="S349" s="22" t="n">
        <f aca="false">IF(O349&gt;0,N(H349),0)</f>
        <v>0</v>
      </c>
      <c r="T349" s="22" t="n">
        <f aca="false">IF(OR($F349="",E349=""),0,MAX(0,MIN(IF(I349="",$H$3,I349-1),$H$3)-MAX(E349,$F$3)+1))</f>
        <v>0</v>
      </c>
      <c r="U349" s="22" t="n">
        <f aca="false">IF(OR($F349="",N(K349)=0),0,ROUND(IF(G349="WDV",MIN(MAX(0,F349-S349-M349),(F349-S349)*N349*T349/$J$3),MIN(MAX(0,F349-M349-S349),(F349-M349)/K349*T349/$J$3)),0))</f>
        <v>0</v>
      </c>
      <c r="V349" s="22" t="n">
        <f aca="false">IF($F349="",0,IF(AND(I349&lt;&gt;"",I349&gt;=$F$3,I349&lt;=$H$3),S349+U349,0))</f>
        <v>0</v>
      </c>
      <c r="W349" s="22" t="n">
        <f aca="false">S349+U349-V349</f>
        <v>0</v>
      </c>
      <c r="X349" s="22" t="n">
        <f aca="false">R349-W349</f>
        <v>0</v>
      </c>
      <c r="Y349" s="22" t="n">
        <f aca="false">IF($F349="",0,IF(AND(I349&lt;&gt;"",I349&gt;=$F$3,I349&lt;=$H$3),N(J349)-(F349-S349-U349),0))</f>
        <v>0</v>
      </c>
      <c r="Z349" s="25" t="str">
        <f aca="false">IF($F349="","",IFERROR(INDEX('Useful Lives'!$D$5:$D$24,MATCH(C349,'Useful Lives'!$A$5:$A$24,0)),"⚠ Class not found"))</f>
        <v/>
      </c>
    </row>
    <row r="350" customFormat="false" ht="15" hidden="false" customHeight="true" outlineLevel="0" collapsed="false">
      <c r="A350" s="20"/>
      <c r="B350" s="20"/>
      <c r="C350" s="20"/>
      <c r="D350" s="20"/>
      <c r="E350" s="26"/>
      <c r="F350" s="27"/>
      <c r="G350" s="20"/>
      <c r="H350" s="27"/>
      <c r="I350" s="26"/>
      <c r="J350" s="27"/>
      <c r="K350" s="22" t="str">
        <f aca="false">IF($F350="","",IFERROR(INDEX('Useful Lives'!$B$5:$B$24,MATCH(C350,'Useful Lives'!$A$5:$A$24,0)),0))</f>
        <v/>
      </c>
      <c r="L350" s="24" t="str">
        <f aca="false">IF($F350="","",IFERROR(INDEX('Useful Lives'!$C$5:$C$24,MATCH(C350,'Useful Lives'!$A$5:$A$24,0)),0))</f>
        <v/>
      </c>
      <c r="M350" s="22" t="str">
        <f aca="false">IF($F350="","",F350*L350)</f>
        <v/>
      </c>
      <c r="N350" s="24" t="str">
        <f aca="false">IF($F350="","",IF(K350=0,0,IF(G350="WDV",1-MAX(L350,0.0001)^(1/K350),(1-L350)/K350)))</f>
        <v/>
      </c>
      <c r="O350" s="22" t="n">
        <f aca="false">IF($F350="",0,IF(AND(E350&lt;$F$3,OR(I350="",I350&gt;=$F$3)),F350,0))</f>
        <v>0</v>
      </c>
      <c r="P350" s="22" t="n">
        <f aca="false">IF($F350="",0,IF(AND(E350&gt;=$F$3,E350&lt;=$H$3),F350,0))</f>
        <v>0</v>
      </c>
      <c r="Q350" s="22" t="n">
        <f aca="false">IF($F350="",0,IF(AND(I350&lt;&gt;"",I350&gt;=$F$3,I350&lt;=$H$3),F350,0))</f>
        <v>0</v>
      </c>
      <c r="R350" s="22" t="n">
        <f aca="false">O350+P350-Q350</f>
        <v>0</v>
      </c>
      <c r="S350" s="22" t="n">
        <f aca="false">IF(O350&gt;0,N(H350),0)</f>
        <v>0</v>
      </c>
      <c r="T350" s="22" t="n">
        <f aca="false">IF(OR($F350="",E350=""),0,MAX(0,MIN(IF(I350="",$H$3,I350-1),$H$3)-MAX(E350,$F$3)+1))</f>
        <v>0</v>
      </c>
      <c r="U350" s="22" t="n">
        <f aca="false">IF(OR($F350="",N(K350)=0),0,ROUND(IF(G350="WDV",MIN(MAX(0,F350-S350-M350),(F350-S350)*N350*T350/$J$3),MIN(MAX(0,F350-M350-S350),(F350-M350)/K350*T350/$J$3)),0))</f>
        <v>0</v>
      </c>
      <c r="V350" s="22" t="n">
        <f aca="false">IF($F350="",0,IF(AND(I350&lt;&gt;"",I350&gt;=$F$3,I350&lt;=$H$3),S350+U350,0))</f>
        <v>0</v>
      </c>
      <c r="W350" s="22" t="n">
        <f aca="false">S350+U350-V350</f>
        <v>0</v>
      </c>
      <c r="X350" s="22" t="n">
        <f aca="false">R350-W350</f>
        <v>0</v>
      </c>
      <c r="Y350" s="22" t="n">
        <f aca="false">IF($F350="",0,IF(AND(I350&lt;&gt;"",I350&gt;=$F$3,I350&lt;=$H$3),N(J350)-(F350-S350-U350),0))</f>
        <v>0</v>
      </c>
      <c r="Z350" s="25" t="str">
        <f aca="false">IF($F350="","",IFERROR(INDEX('Useful Lives'!$D$5:$D$24,MATCH(C350,'Useful Lives'!$A$5:$A$24,0)),"⚠ Class not found"))</f>
        <v/>
      </c>
    </row>
    <row r="351" customFormat="false" ht="15" hidden="false" customHeight="true" outlineLevel="0" collapsed="false">
      <c r="A351" s="20"/>
      <c r="B351" s="20"/>
      <c r="C351" s="20"/>
      <c r="D351" s="20"/>
      <c r="E351" s="26"/>
      <c r="F351" s="27"/>
      <c r="G351" s="20"/>
      <c r="H351" s="27"/>
      <c r="I351" s="26"/>
      <c r="J351" s="27"/>
      <c r="K351" s="22" t="str">
        <f aca="false">IF($F351="","",IFERROR(INDEX('Useful Lives'!$B$5:$B$24,MATCH(C351,'Useful Lives'!$A$5:$A$24,0)),0))</f>
        <v/>
      </c>
      <c r="L351" s="24" t="str">
        <f aca="false">IF($F351="","",IFERROR(INDEX('Useful Lives'!$C$5:$C$24,MATCH(C351,'Useful Lives'!$A$5:$A$24,0)),0))</f>
        <v/>
      </c>
      <c r="M351" s="22" t="str">
        <f aca="false">IF($F351="","",F351*L351)</f>
        <v/>
      </c>
      <c r="N351" s="24" t="str">
        <f aca="false">IF($F351="","",IF(K351=0,0,IF(G351="WDV",1-MAX(L351,0.0001)^(1/K351),(1-L351)/K351)))</f>
        <v/>
      </c>
      <c r="O351" s="22" t="n">
        <f aca="false">IF($F351="",0,IF(AND(E351&lt;$F$3,OR(I351="",I351&gt;=$F$3)),F351,0))</f>
        <v>0</v>
      </c>
      <c r="P351" s="22" t="n">
        <f aca="false">IF($F351="",0,IF(AND(E351&gt;=$F$3,E351&lt;=$H$3),F351,0))</f>
        <v>0</v>
      </c>
      <c r="Q351" s="22" t="n">
        <f aca="false">IF($F351="",0,IF(AND(I351&lt;&gt;"",I351&gt;=$F$3,I351&lt;=$H$3),F351,0))</f>
        <v>0</v>
      </c>
      <c r="R351" s="22" t="n">
        <f aca="false">O351+P351-Q351</f>
        <v>0</v>
      </c>
      <c r="S351" s="22" t="n">
        <f aca="false">IF(O351&gt;0,N(H351),0)</f>
        <v>0</v>
      </c>
      <c r="T351" s="22" t="n">
        <f aca="false">IF(OR($F351="",E351=""),0,MAX(0,MIN(IF(I351="",$H$3,I351-1),$H$3)-MAX(E351,$F$3)+1))</f>
        <v>0</v>
      </c>
      <c r="U351" s="22" t="n">
        <f aca="false">IF(OR($F351="",N(K351)=0),0,ROUND(IF(G351="WDV",MIN(MAX(0,F351-S351-M351),(F351-S351)*N351*T351/$J$3),MIN(MAX(0,F351-M351-S351),(F351-M351)/K351*T351/$J$3)),0))</f>
        <v>0</v>
      </c>
      <c r="V351" s="22" t="n">
        <f aca="false">IF($F351="",0,IF(AND(I351&lt;&gt;"",I351&gt;=$F$3,I351&lt;=$H$3),S351+U351,0))</f>
        <v>0</v>
      </c>
      <c r="W351" s="22" t="n">
        <f aca="false">S351+U351-V351</f>
        <v>0</v>
      </c>
      <c r="X351" s="22" t="n">
        <f aca="false">R351-W351</f>
        <v>0</v>
      </c>
      <c r="Y351" s="22" t="n">
        <f aca="false">IF($F351="",0,IF(AND(I351&lt;&gt;"",I351&gt;=$F$3,I351&lt;=$H$3),N(J351)-(F351-S351-U351),0))</f>
        <v>0</v>
      </c>
      <c r="Z351" s="25" t="str">
        <f aca="false">IF($F351="","",IFERROR(INDEX('Useful Lives'!$D$5:$D$24,MATCH(C351,'Useful Lives'!$A$5:$A$24,0)),"⚠ Class not found"))</f>
        <v/>
      </c>
    </row>
    <row r="352" customFormat="false" ht="15" hidden="false" customHeight="true" outlineLevel="0" collapsed="false">
      <c r="A352" s="20"/>
      <c r="B352" s="20"/>
      <c r="C352" s="20"/>
      <c r="D352" s="20"/>
      <c r="E352" s="26"/>
      <c r="F352" s="27"/>
      <c r="G352" s="20"/>
      <c r="H352" s="27"/>
      <c r="I352" s="26"/>
      <c r="J352" s="27"/>
      <c r="K352" s="22" t="str">
        <f aca="false">IF($F352="","",IFERROR(INDEX('Useful Lives'!$B$5:$B$24,MATCH(C352,'Useful Lives'!$A$5:$A$24,0)),0))</f>
        <v/>
      </c>
      <c r="L352" s="24" t="str">
        <f aca="false">IF($F352="","",IFERROR(INDEX('Useful Lives'!$C$5:$C$24,MATCH(C352,'Useful Lives'!$A$5:$A$24,0)),0))</f>
        <v/>
      </c>
      <c r="M352" s="22" t="str">
        <f aca="false">IF($F352="","",F352*L352)</f>
        <v/>
      </c>
      <c r="N352" s="24" t="str">
        <f aca="false">IF($F352="","",IF(K352=0,0,IF(G352="WDV",1-MAX(L352,0.0001)^(1/K352),(1-L352)/K352)))</f>
        <v/>
      </c>
      <c r="O352" s="22" t="n">
        <f aca="false">IF($F352="",0,IF(AND(E352&lt;$F$3,OR(I352="",I352&gt;=$F$3)),F352,0))</f>
        <v>0</v>
      </c>
      <c r="P352" s="22" t="n">
        <f aca="false">IF($F352="",0,IF(AND(E352&gt;=$F$3,E352&lt;=$H$3),F352,0))</f>
        <v>0</v>
      </c>
      <c r="Q352" s="22" t="n">
        <f aca="false">IF($F352="",0,IF(AND(I352&lt;&gt;"",I352&gt;=$F$3,I352&lt;=$H$3),F352,0))</f>
        <v>0</v>
      </c>
      <c r="R352" s="22" t="n">
        <f aca="false">O352+P352-Q352</f>
        <v>0</v>
      </c>
      <c r="S352" s="22" t="n">
        <f aca="false">IF(O352&gt;0,N(H352),0)</f>
        <v>0</v>
      </c>
      <c r="T352" s="22" t="n">
        <f aca="false">IF(OR($F352="",E352=""),0,MAX(0,MIN(IF(I352="",$H$3,I352-1),$H$3)-MAX(E352,$F$3)+1))</f>
        <v>0</v>
      </c>
      <c r="U352" s="22" t="n">
        <f aca="false">IF(OR($F352="",N(K352)=0),0,ROUND(IF(G352="WDV",MIN(MAX(0,F352-S352-M352),(F352-S352)*N352*T352/$J$3),MIN(MAX(0,F352-M352-S352),(F352-M352)/K352*T352/$J$3)),0))</f>
        <v>0</v>
      </c>
      <c r="V352" s="22" t="n">
        <f aca="false">IF($F352="",0,IF(AND(I352&lt;&gt;"",I352&gt;=$F$3,I352&lt;=$H$3),S352+U352,0))</f>
        <v>0</v>
      </c>
      <c r="W352" s="22" t="n">
        <f aca="false">S352+U352-V352</f>
        <v>0</v>
      </c>
      <c r="X352" s="22" t="n">
        <f aca="false">R352-W352</f>
        <v>0</v>
      </c>
      <c r="Y352" s="22" t="n">
        <f aca="false">IF($F352="",0,IF(AND(I352&lt;&gt;"",I352&gt;=$F$3,I352&lt;=$H$3),N(J352)-(F352-S352-U352),0))</f>
        <v>0</v>
      </c>
      <c r="Z352" s="25" t="str">
        <f aca="false">IF($F352="","",IFERROR(INDEX('Useful Lives'!$D$5:$D$24,MATCH(C352,'Useful Lives'!$A$5:$A$24,0)),"⚠ Class not found"))</f>
        <v/>
      </c>
    </row>
    <row r="353" customFormat="false" ht="15" hidden="false" customHeight="true" outlineLevel="0" collapsed="false">
      <c r="A353" s="20"/>
      <c r="B353" s="20"/>
      <c r="C353" s="20"/>
      <c r="D353" s="20"/>
      <c r="E353" s="26"/>
      <c r="F353" s="27"/>
      <c r="G353" s="20"/>
      <c r="H353" s="27"/>
      <c r="I353" s="26"/>
      <c r="J353" s="27"/>
      <c r="K353" s="22" t="str">
        <f aca="false">IF($F353="","",IFERROR(INDEX('Useful Lives'!$B$5:$B$24,MATCH(C353,'Useful Lives'!$A$5:$A$24,0)),0))</f>
        <v/>
      </c>
      <c r="L353" s="24" t="str">
        <f aca="false">IF($F353="","",IFERROR(INDEX('Useful Lives'!$C$5:$C$24,MATCH(C353,'Useful Lives'!$A$5:$A$24,0)),0))</f>
        <v/>
      </c>
      <c r="M353" s="22" t="str">
        <f aca="false">IF($F353="","",F353*L353)</f>
        <v/>
      </c>
      <c r="N353" s="24" t="str">
        <f aca="false">IF($F353="","",IF(K353=0,0,IF(G353="WDV",1-MAX(L353,0.0001)^(1/K353),(1-L353)/K353)))</f>
        <v/>
      </c>
      <c r="O353" s="22" t="n">
        <f aca="false">IF($F353="",0,IF(AND(E353&lt;$F$3,OR(I353="",I353&gt;=$F$3)),F353,0))</f>
        <v>0</v>
      </c>
      <c r="P353" s="22" t="n">
        <f aca="false">IF($F353="",0,IF(AND(E353&gt;=$F$3,E353&lt;=$H$3),F353,0))</f>
        <v>0</v>
      </c>
      <c r="Q353" s="22" t="n">
        <f aca="false">IF($F353="",0,IF(AND(I353&lt;&gt;"",I353&gt;=$F$3,I353&lt;=$H$3),F353,0))</f>
        <v>0</v>
      </c>
      <c r="R353" s="22" t="n">
        <f aca="false">O353+P353-Q353</f>
        <v>0</v>
      </c>
      <c r="S353" s="22" t="n">
        <f aca="false">IF(O353&gt;0,N(H353),0)</f>
        <v>0</v>
      </c>
      <c r="T353" s="22" t="n">
        <f aca="false">IF(OR($F353="",E353=""),0,MAX(0,MIN(IF(I353="",$H$3,I353-1),$H$3)-MAX(E353,$F$3)+1))</f>
        <v>0</v>
      </c>
      <c r="U353" s="22" t="n">
        <f aca="false">IF(OR($F353="",N(K353)=0),0,ROUND(IF(G353="WDV",MIN(MAX(0,F353-S353-M353),(F353-S353)*N353*T353/$J$3),MIN(MAX(0,F353-M353-S353),(F353-M353)/K353*T353/$J$3)),0))</f>
        <v>0</v>
      </c>
      <c r="V353" s="22" t="n">
        <f aca="false">IF($F353="",0,IF(AND(I353&lt;&gt;"",I353&gt;=$F$3,I353&lt;=$H$3),S353+U353,0))</f>
        <v>0</v>
      </c>
      <c r="W353" s="22" t="n">
        <f aca="false">S353+U353-V353</f>
        <v>0</v>
      </c>
      <c r="X353" s="22" t="n">
        <f aca="false">R353-W353</f>
        <v>0</v>
      </c>
      <c r="Y353" s="22" t="n">
        <f aca="false">IF($F353="",0,IF(AND(I353&lt;&gt;"",I353&gt;=$F$3,I353&lt;=$H$3),N(J353)-(F353-S353-U353),0))</f>
        <v>0</v>
      </c>
      <c r="Z353" s="25" t="str">
        <f aca="false">IF($F353="","",IFERROR(INDEX('Useful Lives'!$D$5:$D$24,MATCH(C353,'Useful Lives'!$A$5:$A$24,0)),"⚠ Class not found"))</f>
        <v/>
      </c>
    </row>
    <row r="354" customFormat="false" ht="15" hidden="false" customHeight="true" outlineLevel="0" collapsed="false">
      <c r="A354" s="20"/>
      <c r="B354" s="20"/>
      <c r="C354" s="20"/>
      <c r="D354" s="20"/>
      <c r="E354" s="26"/>
      <c r="F354" s="27"/>
      <c r="G354" s="20"/>
      <c r="H354" s="27"/>
      <c r="I354" s="26"/>
      <c r="J354" s="27"/>
      <c r="K354" s="22" t="str">
        <f aca="false">IF($F354="","",IFERROR(INDEX('Useful Lives'!$B$5:$B$24,MATCH(C354,'Useful Lives'!$A$5:$A$24,0)),0))</f>
        <v/>
      </c>
      <c r="L354" s="24" t="str">
        <f aca="false">IF($F354="","",IFERROR(INDEX('Useful Lives'!$C$5:$C$24,MATCH(C354,'Useful Lives'!$A$5:$A$24,0)),0))</f>
        <v/>
      </c>
      <c r="M354" s="22" t="str">
        <f aca="false">IF($F354="","",F354*L354)</f>
        <v/>
      </c>
      <c r="N354" s="24" t="str">
        <f aca="false">IF($F354="","",IF(K354=0,0,IF(G354="WDV",1-MAX(L354,0.0001)^(1/K354),(1-L354)/K354)))</f>
        <v/>
      </c>
      <c r="O354" s="22" t="n">
        <f aca="false">IF($F354="",0,IF(AND(E354&lt;$F$3,OR(I354="",I354&gt;=$F$3)),F354,0))</f>
        <v>0</v>
      </c>
      <c r="P354" s="22" t="n">
        <f aca="false">IF($F354="",0,IF(AND(E354&gt;=$F$3,E354&lt;=$H$3),F354,0))</f>
        <v>0</v>
      </c>
      <c r="Q354" s="22" t="n">
        <f aca="false">IF($F354="",0,IF(AND(I354&lt;&gt;"",I354&gt;=$F$3,I354&lt;=$H$3),F354,0))</f>
        <v>0</v>
      </c>
      <c r="R354" s="22" t="n">
        <f aca="false">O354+P354-Q354</f>
        <v>0</v>
      </c>
      <c r="S354" s="22" t="n">
        <f aca="false">IF(O354&gt;0,N(H354),0)</f>
        <v>0</v>
      </c>
      <c r="T354" s="22" t="n">
        <f aca="false">IF(OR($F354="",E354=""),0,MAX(0,MIN(IF(I354="",$H$3,I354-1),$H$3)-MAX(E354,$F$3)+1))</f>
        <v>0</v>
      </c>
      <c r="U354" s="22" t="n">
        <f aca="false">IF(OR($F354="",N(K354)=0),0,ROUND(IF(G354="WDV",MIN(MAX(0,F354-S354-M354),(F354-S354)*N354*T354/$J$3),MIN(MAX(0,F354-M354-S354),(F354-M354)/K354*T354/$J$3)),0))</f>
        <v>0</v>
      </c>
      <c r="V354" s="22" t="n">
        <f aca="false">IF($F354="",0,IF(AND(I354&lt;&gt;"",I354&gt;=$F$3,I354&lt;=$H$3),S354+U354,0))</f>
        <v>0</v>
      </c>
      <c r="W354" s="22" t="n">
        <f aca="false">S354+U354-V354</f>
        <v>0</v>
      </c>
      <c r="X354" s="22" t="n">
        <f aca="false">R354-W354</f>
        <v>0</v>
      </c>
      <c r="Y354" s="22" t="n">
        <f aca="false">IF($F354="",0,IF(AND(I354&lt;&gt;"",I354&gt;=$F$3,I354&lt;=$H$3),N(J354)-(F354-S354-U354),0))</f>
        <v>0</v>
      </c>
      <c r="Z354" s="25" t="str">
        <f aca="false">IF($F354="","",IFERROR(INDEX('Useful Lives'!$D$5:$D$24,MATCH(C354,'Useful Lives'!$A$5:$A$24,0)),"⚠ Class not found"))</f>
        <v/>
      </c>
    </row>
    <row r="355" customFormat="false" ht="15" hidden="false" customHeight="true" outlineLevel="0" collapsed="false">
      <c r="A355" s="20"/>
      <c r="B355" s="20"/>
      <c r="C355" s="20"/>
      <c r="D355" s="20"/>
      <c r="E355" s="26"/>
      <c r="F355" s="27"/>
      <c r="G355" s="20"/>
      <c r="H355" s="27"/>
      <c r="I355" s="26"/>
      <c r="J355" s="27"/>
      <c r="K355" s="22" t="str">
        <f aca="false">IF($F355="","",IFERROR(INDEX('Useful Lives'!$B$5:$B$24,MATCH(C355,'Useful Lives'!$A$5:$A$24,0)),0))</f>
        <v/>
      </c>
      <c r="L355" s="24" t="str">
        <f aca="false">IF($F355="","",IFERROR(INDEX('Useful Lives'!$C$5:$C$24,MATCH(C355,'Useful Lives'!$A$5:$A$24,0)),0))</f>
        <v/>
      </c>
      <c r="M355" s="22" t="str">
        <f aca="false">IF($F355="","",F355*L355)</f>
        <v/>
      </c>
      <c r="N355" s="24" t="str">
        <f aca="false">IF($F355="","",IF(K355=0,0,IF(G355="WDV",1-MAX(L355,0.0001)^(1/K355),(1-L355)/K355)))</f>
        <v/>
      </c>
      <c r="O355" s="22" t="n">
        <f aca="false">IF($F355="",0,IF(AND(E355&lt;$F$3,OR(I355="",I355&gt;=$F$3)),F355,0))</f>
        <v>0</v>
      </c>
      <c r="P355" s="22" t="n">
        <f aca="false">IF($F355="",0,IF(AND(E355&gt;=$F$3,E355&lt;=$H$3),F355,0))</f>
        <v>0</v>
      </c>
      <c r="Q355" s="22" t="n">
        <f aca="false">IF($F355="",0,IF(AND(I355&lt;&gt;"",I355&gt;=$F$3,I355&lt;=$H$3),F355,0))</f>
        <v>0</v>
      </c>
      <c r="R355" s="22" t="n">
        <f aca="false">O355+P355-Q355</f>
        <v>0</v>
      </c>
      <c r="S355" s="22" t="n">
        <f aca="false">IF(O355&gt;0,N(H355),0)</f>
        <v>0</v>
      </c>
      <c r="T355" s="22" t="n">
        <f aca="false">IF(OR($F355="",E355=""),0,MAX(0,MIN(IF(I355="",$H$3,I355-1),$H$3)-MAX(E355,$F$3)+1))</f>
        <v>0</v>
      </c>
      <c r="U355" s="22" t="n">
        <f aca="false">IF(OR($F355="",N(K355)=0),0,ROUND(IF(G355="WDV",MIN(MAX(0,F355-S355-M355),(F355-S355)*N355*T355/$J$3),MIN(MAX(0,F355-M355-S355),(F355-M355)/K355*T355/$J$3)),0))</f>
        <v>0</v>
      </c>
      <c r="V355" s="22" t="n">
        <f aca="false">IF($F355="",0,IF(AND(I355&lt;&gt;"",I355&gt;=$F$3,I355&lt;=$H$3),S355+U355,0))</f>
        <v>0</v>
      </c>
      <c r="W355" s="22" t="n">
        <f aca="false">S355+U355-V355</f>
        <v>0</v>
      </c>
      <c r="X355" s="22" t="n">
        <f aca="false">R355-W355</f>
        <v>0</v>
      </c>
      <c r="Y355" s="22" t="n">
        <f aca="false">IF($F355="",0,IF(AND(I355&lt;&gt;"",I355&gt;=$F$3,I355&lt;=$H$3),N(J355)-(F355-S355-U355),0))</f>
        <v>0</v>
      </c>
      <c r="Z355" s="25" t="str">
        <f aca="false">IF($F355="","",IFERROR(INDEX('Useful Lives'!$D$5:$D$24,MATCH(C355,'Useful Lives'!$A$5:$A$24,0)),"⚠ Class not found"))</f>
        <v/>
      </c>
    </row>
    <row r="356" customFormat="false" ht="15" hidden="false" customHeight="true" outlineLevel="0" collapsed="false">
      <c r="A356" s="20"/>
      <c r="B356" s="20"/>
      <c r="C356" s="20"/>
      <c r="D356" s="20"/>
      <c r="E356" s="26"/>
      <c r="F356" s="27"/>
      <c r="G356" s="20"/>
      <c r="H356" s="27"/>
      <c r="I356" s="26"/>
      <c r="J356" s="27"/>
      <c r="K356" s="22" t="str">
        <f aca="false">IF($F356="","",IFERROR(INDEX('Useful Lives'!$B$5:$B$24,MATCH(C356,'Useful Lives'!$A$5:$A$24,0)),0))</f>
        <v/>
      </c>
      <c r="L356" s="24" t="str">
        <f aca="false">IF($F356="","",IFERROR(INDEX('Useful Lives'!$C$5:$C$24,MATCH(C356,'Useful Lives'!$A$5:$A$24,0)),0))</f>
        <v/>
      </c>
      <c r="M356" s="22" t="str">
        <f aca="false">IF($F356="","",F356*L356)</f>
        <v/>
      </c>
      <c r="N356" s="24" t="str">
        <f aca="false">IF($F356="","",IF(K356=0,0,IF(G356="WDV",1-MAX(L356,0.0001)^(1/K356),(1-L356)/K356)))</f>
        <v/>
      </c>
      <c r="O356" s="22" t="n">
        <f aca="false">IF($F356="",0,IF(AND(E356&lt;$F$3,OR(I356="",I356&gt;=$F$3)),F356,0))</f>
        <v>0</v>
      </c>
      <c r="P356" s="22" t="n">
        <f aca="false">IF($F356="",0,IF(AND(E356&gt;=$F$3,E356&lt;=$H$3),F356,0))</f>
        <v>0</v>
      </c>
      <c r="Q356" s="22" t="n">
        <f aca="false">IF($F356="",0,IF(AND(I356&lt;&gt;"",I356&gt;=$F$3,I356&lt;=$H$3),F356,0))</f>
        <v>0</v>
      </c>
      <c r="R356" s="22" t="n">
        <f aca="false">O356+P356-Q356</f>
        <v>0</v>
      </c>
      <c r="S356" s="22" t="n">
        <f aca="false">IF(O356&gt;0,N(H356),0)</f>
        <v>0</v>
      </c>
      <c r="T356" s="22" t="n">
        <f aca="false">IF(OR($F356="",E356=""),0,MAX(0,MIN(IF(I356="",$H$3,I356-1),$H$3)-MAX(E356,$F$3)+1))</f>
        <v>0</v>
      </c>
      <c r="U356" s="22" t="n">
        <f aca="false">IF(OR($F356="",N(K356)=0),0,ROUND(IF(G356="WDV",MIN(MAX(0,F356-S356-M356),(F356-S356)*N356*T356/$J$3),MIN(MAX(0,F356-M356-S356),(F356-M356)/K356*T356/$J$3)),0))</f>
        <v>0</v>
      </c>
      <c r="V356" s="22" t="n">
        <f aca="false">IF($F356="",0,IF(AND(I356&lt;&gt;"",I356&gt;=$F$3,I356&lt;=$H$3),S356+U356,0))</f>
        <v>0</v>
      </c>
      <c r="W356" s="22" t="n">
        <f aca="false">S356+U356-V356</f>
        <v>0</v>
      </c>
      <c r="X356" s="22" t="n">
        <f aca="false">R356-W356</f>
        <v>0</v>
      </c>
      <c r="Y356" s="22" t="n">
        <f aca="false">IF($F356="",0,IF(AND(I356&lt;&gt;"",I356&gt;=$F$3,I356&lt;=$H$3),N(J356)-(F356-S356-U356),0))</f>
        <v>0</v>
      </c>
      <c r="Z356" s="25" t="str">
        <f aca="false">IF($F356="","",IFERROR(INDEX('Useful Lives'!$D$5:$D$24,MATCH(C356,'Useful Lives'!$A$5:$A$24,0)),"⚠ Class not found"))</f>
        <v/>
      </c>
    </row>
    <row r="357" customFormat="false" ht="15" hidden="false" customHeight="true" outlineLevel="0" collapsed="false">
      <c r="A357" s="20"/>
      <c r="B357" s="20"/>
      <c r="C357" s="20"/>
      <c r="D357" s="20"/>
      <c r="E357" s="26"/>
      <c r="F357" s="27"/>
      <c r="G357" s="20"/>
      <c r="H357" s="27"/>
      <c r="I357" s="26"/>
      <c r="J357" s="27"/>
      <c r="K357" s="22" t="str">
        <f aca="false">IF($F357="","",IFERROR(INDEX('Useful Lives'!$B$5:$B$24,MATCH(C357,'Useful Lives'!$A$5:$A$24,0)),0))</f>
        <v/>
      </c>
      <c r="L357" s="24" t="str">
        <f aca="false">IF($F357="","",IFERROR(INDEX('Useful Lives'!$C$5:$C$24,MATCH(C357,'Useful Lives'!$A$5:$A$24,0)),0))</f>
        <v/>
      </c>
      <c r="M357" s="22" t="str">
        <f aca="false">IF($F357="","",F357*L357)</f>
        <v/>
      </c>
      <c r="N357" s="24" t="str">
        <f aca="false">IF($F357="","",IF(K357=0,0,IF(G357="WDV",1-MAX(L357,0.0001)^(1/K357),(1-L357)/K357)))</f>
        <v/>
      </c>
      <c r="O357" s="22" t="n">
        <f aca="false">IF($F357="",0,IF(AND(E357&lt;$F$3,OR(I357="",I357&gt;=$F$3)),F357,0))</f>
        <v>0</v>
      </c>
      <c r="P357" s="22" t="n">
        <f aca="false">IF($F357="",0,IF(AND(E357&gt;=$F$3,E357&lt;=$H$3),F357,0))</f>
        <v>0</v>
      </c>
      <c r="Q357" s="22" t="n">
        <f aca="false">IF($F357="",0,IF(AND(I357&lt;&gt;"",I357&gt;=$F$3,I357&lt;=$H$3),F357,0))</f>
        <v>0</v>
      </c>
      <c r="R357" s="22" t="n">
        <f aca="false">O357+P357-Q357</f>
        <v>0</v>
      </c>
      <c r="S357" s="22" t="n">
        <f aca="false">IF(O357&gt;0,N(H357),0)</f>
        <v>0</v>
      </c>
      <c r="T357" s="22" t="n">
        <f aca="false">IF(OR($F357="",E357=""),0,MAX(0,MIN(IF(I357="",$H$3,I357-1),$H$3)-MAX(E357,$F$3)+1))</f>
        <v>0</v>
      </c>
      <c r="U357" s="22" t="n">
        <f aca="false">IF(OR($F357="",N(K357)=0),0,ROUND(IF(G357="WDV",MIN(MAX(0,F357-S357-M357),(F357-S357)*N357*T357/$J$3),MIN(MAX(0,F357-M357-S357),(F357-M357)/K357*T357/$J$3)),0))</f>
        <v>0</v>
      </c>
      <c r="V357" s="22" t="n">
        <f aca="false">IF($F357="",0,IF(AND(I357&lt;&gt;"",I357&gt;=$F$3,I357&lt;=$H$3),S357+U357,0))</f>
        <v>0</v>
      </c>
      <c r="W357" s="22" t="n">
        <f aca="false">S357+U357-V357</f>
        <v>0</v>
      </c>
      <c r="X357" s="22" t="n">
        <f aca="false">R357-W357</f>
        <v>0</v>
      </c>
      <c r="Y357" s="22" t="n">
        <f aca="false">IF($F357="",0,IF(AND(I357&lt;&gt;"",I357&gt;=$F$3,I357&lt;=$H$3),N(J357)-(F357-S357-U357),0))</f>
        <v>0</v>
      </c>
      <c r="Z357" s="25" t="str">
        <f aca="false">IF($F357="","",IFERROR(INDEX('Useful Lives'!$D$5:$D$24,MATCH(C357,'Useful Lives'!$A$5:$A$24,0)),"⚠ Class not found"))</f>
        <v/>
      </c>
    </row>
    <row r="358" customFormat="false" ht="15" hidden="false" customHeight="true" outlineLevel="0" collapsed="false">
      <c r="A358" s="20"/>
      <c r="B358" s="20"/>
      <c r="C358" s="20"/>
      <c r="D358" s="20"/>
      <c r="E358" s="26"/>
      <c r="F358" s="27"/>
      <c r="G358" s="20"/>
      <c r="H358" s="27"/>
      <c r="I358" s="26"/>
      <c r="J358" s="27"/>
      <c r="K358" s="22" t="str">
        <f aca="false">IF($F358="","",IFERROR(INDEX('Useful Lives'!$B$5:$B$24,MATCH(C358,'Useful Lives'!$A$5:$A$24,0)),0))</f>
        <v/>
      </c>
      <c r="L358" s="24" t="str">
        <f aca="false">IF($F358="","",IFERROR(INDEX('Useful Lives'!$C$5:$C$24,MATCH(C358,'Useful Lives'!$A$5:$A$24,0)),0))</f>
        <v/>
      </c>
      <c r="M358" s="22" t="str">
        <f aca="false">IF($F358="","",F358*L358)</f>
        <v/>
      </c>
      <c r="N358" s="24" t="str">
        <f aca="false">IF($F358="","",IF(K358=0,0,IF(G358="WDV",1-MAX(L358,0.0001)^(1/K358),(1-L358)/K358)))</f>
        <v/>
      </c>
      <c r="O358" s="22" t="n">
        <f aca="false">IF($F358="",0,IF(AND(E358&lt;$F$3,OR(I358="",I358&gt;=$F$3)),F358,0))</f>
        <v>0</v>
      </c>
      <c r="P358" s="22" t="n">
        <f aca="false">IF($F358="",0,IF(AND(E358&gt;=$F$3,E358&lt;=$H$3),F358,0))</f>
        <v>0</v>
      </c>
      <c r="Q358" s="22" t="n">
        <f aca="false">IF($F358="",0,IF(AND(I358&lt;&gt;"",I358&gt;=$F$3,I358&lt;=$H$3),F358,0))</f>
        <v>0</v>
      </c>
      <c r="R358" s="22" t="n">
        <f aca="false">O358+P358-Q358</f>
        <v>0</v>
      </c>
      <c r="S358" s="22" t="n">
        <f aca="false">IF(O358&gt;0,N(H358),0)</f>
        <v>0</v>
      </c>
      <c r="T358" s="22" t="n">
        <f aca="false">IF(OR($F358="",E358=""),0,MAX(0,MIN(IF(I358="",$H$3,I358-1),$H$3)-MAX(E358,$F$3)+1))</f>
        <v>0</v>
      </c>
      <c r="U358" s="22" t="n">
        <f aca="false">IF(OR($F358="",N(K358)=0),0,ROUND(IF(G358="WDV",MIN(MAX(0,F358-S358-M358),(F358-S358)*N358*T358/$J$3),MIN(MAX(0,F358-M358-S358),(F358-M358)/K358*T358/$J$3)),0))</f>
        <v>0</v>
      </c>
      <c r="V358" s="22" t="n">
        <f aca="false">IF($F358="",0,IF(AND(I358&lt;&gt;"",I358&gt;=$F$3,I358&lt;=$H$3),S358+U358,0))</f>
        <v>0</v>
      </c>
      <c r="W358" s="22" t="n">
        <f aca="false">S358+U358-V358</f>
        <v>0</v>
      </c>
      <c r="X358" s="22" t="n">
        <f aca="false">R358-W358</f>
        <v>0</v>
      </c>
      <c r="Y358" s="22" t="n">
        <f aca="false">IF($F358="",0,IF(AND(I358&lt;&gt;"",I358&gt;=$F$3,I358&lt;=$H$3),N(J358)-(F358-S358-U358),0))</f>
        <v>0</v>
      </c>
      <c r="Z358" s="25" t="str">
        <f aca="false">IF($F358="","",IFERROR(INDEX('Useful Lives'!$D$5:$D$24,MATCH(C358,'Useful Lives'!$A$5:$A$24,0)),"⚠ Class not found"))</f>
        <v/>
      </c>
    </row>
    <row r="359" customFormat="false" ht="15" hidden="false" customHeight="true" outlineLevel="0" collapsed="false">
      <c r="A359" s="20"/>
      <c r="B359" s="20"/>
      <c r="C359" s="20"/>
      <c r="D359" s="20"/>
      <c r="E359" s="26"/>
      <c r="F359" s="27"/>
      <c r="G359" s="20"/>
      <c r="H359" s="27"/>
      <c r="I359" s="26"/>
      <c r="J359" s="27"/>
      <c r="K359" s="22" t="str">
        <f aca="false">IF($F359="","",IFERROR(INDEX('Useful Lives'!$B$5:$B$24,MATCH(C359,'Useful Lives'!$A$5:$A$24,0)),0))</f>
        <v/>
      </c>
      <c r="L359" s="24" t="str">
        <f aca="false">IF($F359="","",IFERROR(INDEX('Useful Lives'!$C$5:$C$24,MATCH(C359,'Useful Lives'!$A$5:$A$24,0)),0))</f>
        <v/>
      </c>
      <c r="M359" s="22" t="str">
        <f aca="false">IF($F359="","",F359*L359)</f>
        <v/>
      </c>
      <c r="N359" s="24" t="str">
        <f aca="false">IF($F359="","",IF(K359=0,0,IF(G359="WDV",1-MAX(L359,0.0001)^(1/K359),(1-L359)/K359)))</f>
        <v/>
      </c>
      <c r="O359" s="22" t="n">
        <f aca="false">IF($F359="",0,IF(AND(E359&lt;$F$3,OR(I359="",I359&gt;=$F$3)),F359,0))</f>
        <v>0</v>
      </c>
      <c r="P359" s="22" t="n">
        <f aca="false">IF($F359="",0,IF(AND(E359&gt;=$F$3,E359&lt;=$H$3),F359,0))</f>
        <v>0</v>
      </c>
      <c r="Q359" s="22" t="n">
        <f aca="false">IF($F359="",0,IF(AND(I359&lt;&gt;"",I359&gt;=$F$3,I359&lt;=$H$3),F359,0))</f>
        <v>0</v>
      </c>
      <c r="R359" s="22" t="n">
        <f aca="false">O359+P359-Q359</f>
        <v>0</v>
      </c>
      <c r="S359" s="22" t="n">
        <f aca="false">IF(O359&gt;0,N(H359),0)</f>
        <v>0</v>
      </c>
      <c r="T359" s="22" t="n">
        <f aca="false">IF(OR($F359="",E359=""),0,MAX(0,MIN(IF(I359="",$H$3,I359-1),$H$3)-MAX(E359,$F$3)+1))</f>
        <v>0</v>
      </c>
      <c r="U359" s="22" t="n">
        <f aca="false">IF(OR($F359="",N(K359)=0),0,ROUND(IF(G359="WDV",MIN(MAX(0,F359-S359-M359),(F359-S359)*N359*T359/$J$3),MIN(MAX(0,F359-M359-S359),(F359-M359)/K359*T359/$J$3)),0))</f>
        <v>0</v>
      </c>
      <c r="V359" s="22" t="n">
        <f aca="false">IF($F359="",0,IF(AND(I359&lt;&gt;"",I359&gt;=$F$3,I359&lt;=$H$3),S359+U359,0))</f>
        <v>0</v>
      </c>
      <c r="W359" s="22" t="n">
        <f aca="false">S359+U359-V359</f>
        <v>0</v>
      </c>
      <c r="X359" s="22" t="n">
        <f aca="false">R359-W359</f>
        <v>0</v>
      </c>
      <c r="Y359" s="22" t="n">
        <f aca="false">IF($F359="",0,IF(AND(I359&lt;&gt;"",I359&gt;=$F$3,I359&lt;=$H$3),N(J359)-(F359-S359-U359),0))</f>
        <v>0</v>
      </c>
      <c r="Z359" s="25" t="str">
        <f aca="false">IF($F359="","",IFERROR(INDEX('Useful Lives'!$D$5:$D$24,MATCH(C359,'Useful Lives'!$A$5:$A$24,0)),"⚠ Class not found"))</f>
        <v/>
      </c>
    </row>
    <row r="360" customFormat="false" ht="15" hidden="false" customHeight="true" outlineLevel="0" collapsed="false">
      <c r="A360" s="20"/>
      <c r="B360" s="20"/>
      <c r="C360" s="20"/>
      <c r="D360" s="20"/>
      <c r="E360" s="26"/>
      <c r="F360" s="27"/>
      <c r="G360" s="20"/>
      <c r="H360" s="27"/>
      <c r="I360" s="26"/>
      <c r="J360" s="27"/>
      <c r="K360" s="22" t="str">
        <f aca="false">IF($F360="","",IFERROR(INDEX('Useful Lives'!$B$5:$B$24,MATCH(C360,'Useful Lives'!$A$5:$A$24,0)),0))</f>
        <v/>
      </c>
      <c r="L360" s="24" t="str">
        <f aca="false">IF($F360="","",IFERROR(INDEX('Useful Lives'!$C$5:$C$24,MATCH(C360,'Useful Lives'!$A$5:$A$24,0)),0))</f>
        <v/>
      </c>
      <c r="M360" s="22" t="str">
        <f aca="false">IF($F360="","",F360*L360)</f>
        <v/>
      </c>
      <c r="N360" s="24" t="str">
        <f aca="false">IF($F360="","",IF(K360=0,0,IF(G360="WDV",1-MAX(L360,0.0001)^(1/K360),(1-L360)/K360)))</f>
        <v/>
      </c>
      <c r="O360" s="22" t="n">
        <f aca="false">IF($F360="",0,IF(AND(E360&lt;$F$3,OR(I360="",I360&gt;=$F$3)),F360,0))</f>
        <v>0</v>
      </c>
      <c r="P360" s="22" t="n">
        <f aca="false">IF($F360="",0,IF(AND(E360&gt;=$F$3,E360&lt;=$H$3),F360,0))</f>
        <v>0</v>
      </c>
      <c r="Q360" s="22" t="n">
        <f aca="false">IF($F360="",0,IF(AND(I360&lt;&gt;"",I360&gt;=$F$3,I360&lt;=$H$3),F360,0))</f>
        <v>0</v>
      </c>
      <c r="R360" s="22" t="n">
        <f aca="false">O360+P360-Q360</f>
        <v>0</v>
      </c>
      <c r="S360" s="22" t="n">
        <f aca="false">IF(O360&gt;0,N(H360),0)</f>
        <v>0</v>
      </c>
      <c r="T360" s="22" t="n">
        <f aca="false">IF(OR($F360="",E360=""),0,MAX(0,MIN(IF(I360="",$H$3,I360-1),$H$3)-MAX(E360,$F$3)+1))</f>
        <v>0</v>
      </c>
      <c r="U360" s="22" t="n">
        <f aca="false">IF(OR($F360="",N(K360)=0),0,ROUND(IF(G360="WDV",MIN(MAX(0,F360-S360-M360),(F360-S360)*N360*T360/$J$3),MIN(MAX(0,F360-M360-S360),(F360-M360)/K360*T360/$J$3)),0))</f>
        <v>0</v>
      </c>
      <c r="V360" s="22" t="n">
        <f aca="false">IF($F360="",0,IF(AND(I360&lt;&gt;"",I360&gt;=$F$3,I360&lt;=$H$3),S360+U360,0))</f>
        <v>0</v>
      </c>
      <c r="W360" s="22" t="n">
        <f aca="false">S360+U360-V360</f>
        <v>0</v>
      </c>
      <c r="X360" s="22" t="n">
        <f aca="false">R360-W360</f>
        <v>0</v>
      </c>
      <c r="Y360" s="22" t="n">
        <f aca="false">IF($F360="",0,IF(AND(I360&lt;&gt;"",I360&gt;=$F$3,I360&lt;=$H$3),N(J360)-(F360-S360-U360),0))</f>
        <v>0</v>
      </c>
      <c r="Z360" s="25" t="str">
        <f aca="false">IF($F360="","",IFERROR(INDEX('Useful Lives'!$D$5:$D$24,MATCH(C360,'Useful Lives'!$A$5:$A$24,0)),"⚠ Class not found"))</f>
        <v/>
      </c>
    </row>
    <row r="361" customFormat="false" ht="15" hidden="false" customHeight="true" outlineLevel="0" collapsed="false">
      <c r="A361" s="20"/>
      <c r="B361" s="20"/>
      <c r="C361" s="20"/>
      <c r="D361" s="20"/>
      <c r="E361" s="26"/>
      <c r="F361" s="27"/>
      <c r="G361" s="20"/>
      <c r="H361" s="27"/>
      <c r="I361" s="26"/>
      <c r="J361" s="27"/>
      <c r="K361" s="22" t="str">
        <f aca="false">IF($F361="","",IFERROR(INDEX('Useful Lives'!$B$5:$B$24,MATCH(C361,'Useful Lives'!$A$5:$A$24,0)),0))</f>
        <v/>
      </c>
      <c r="L361" s="24" t="str">
        <f aca="false">IF($F361="","",IFERROR(INDEX('Useful Lives'!$C$5:$C$24,MATCH(C361,'Useful Lives'!$A$5:$A$24,0)),0))</f>
        <v/>
      </c>
      <c r="M361" s="22" t="str">
        <f aca="false">IF($F361="","",F361*L361)</f>
        <v/>
      </c>
      <c r="N361" s="24" t="str">
        <f aca="false">IF($F361="","",IF(K361=0,0,IF(G361="WDV",1-MAX(L361,0.0001)^(1/K361),(1-L361)/K361)))</f>
        <v/>
      </c>
      <c r="O361" s="22" t="n">
        <f aca="false">IF($F361="",0,IF(AND(E361&lt;$F$3,OR(I361="",I361&gt;=$F$3)),F361,0))</f>
        <v>0</v>
      </c>
      <c r="P361" s="22" t="n">
        <f aca="false">IF($F361="",0,IF(AND(E361&gt;=$F$3,E361&lt;=$H$3),F361,0))</f>
        <v>0</v>
      </c>
      <c r="Q361" s="22" t="n">
        <f aca="false">IF($F361="",0,IF(AND(I361&lt;&gt;"",I361&gt;=$F$3,I361&lt;=$H$3),F361,0))</f>
        <v>0</v>
      </c>
      <c r="R361" s="22" t="n">
        <f aca="false">O361+P361-Q361</f>
        <v>0</v>
      </c>
      <c r="S361" s="22" t="n">
        <f aca="false">IF(O361&gt;0,N(H361),0)</f>
        <v>0</v>
      </c>
      <c r="T361" s="22" t="n">
        <f aca="false">IF(OR($F361="",E361=""),0,MAX(0,MIN(IF(I361="",$H$3,I361-1),$H$3)-MAX(E361,$F$3)+1))</f>
        <v>0</v>
      </c>
      <c r="U361" s="22" t="n">
        <f aca="false">IF(OR($F361="",N(K361)=0),0,ROUND(IF(G361="WDV",MIN(MAX(0,F361-S361-M361),(F361-S361)*N361*T361/$J$3),MIN(MAX(0,F361-M361-S361),(F361-M361)/K361*T361/$J$3)),0))</f>
        <v>0</v>
      </c>
      <c r="V361" s="22" t="n">
        <f aca="false">IF($F361="",0,IF(AND(I361&lt;&gt;"",I361&gt;=$F$3,I361&lt;=$H$3),S361+U361,0))</f>
        <v>0</v>
      </c>
      <c r="W361" s="22" t="n">
        <f aca="false">S361+U361-V361</f>
        <v>0</v>
      </c>
      <c r="X361" s="22" t="n">
        <f aca="false">R361-W361</f>
        <v>0</v>
      </c>
      <c r="Y361" s="22" t="n">
        <f aca="false">IF($F361="",0,IF(AND(I361&lt;&gt;"",I361&gt;=$F$3,I361&lt;=$H$3),N(J361)-(F361-S361-U361),0))</f>
        <v>0</v>
      </c>
      <c r="Z361" s="25" t="str">
        <f aca="false">IF($F361="","",IFERROR(INDEX('Useful Lives'!$D$5:$D$24,MATCH(C361,'Useful Lives'!$A$5:$A$24,0)),"⚠ Class not found"))</f>
        <v/>
      </c>
    </row>
    <row r="362" customFormat="false" ht="15" hidden="false" customHeight="true" outlineLevel="0" collapsed="false">
      <c r="A362" s="20"/>
      <c r="B362" s="20"/>
      <c r="C362" s="20"/>
      <c r="D362" s="20"/>
      <c r="E362" s="26"/>
      <c r="F362" s="27"/>
      <c r="G362" s="20"/>
      <c r="H362" s="27"/>
      <c r="I362" s="26"/>
      <c r="J362" s="27"/>
      <c r="K362" s="22" t="str">
        <f aca="false">IF($F362="","",IFERROR(INDEX('Useful Lives'!$B$5:$B$24,MATCH(C362,'Useful Lives'!$A$5:$A$24,0)),0))</f>
        <v/>
      </c>
      <c r="L362" s="24" t="str">
        <f aca="false">IF($F362="","",IFERROR(INDEX('Useful Lives'!$C$5:$C$24,MATCH(C362,'Useful Lives'!$A$5:$A$24,0)),0))</f>
        <v/>
      </c>
      <c r="M362" s="22" t="str">
        <f aca="false">IF($F362="","",F362*L362)</f>
        <v/>
      </c>
      <c r="N362" s="24" t="str">
        <f aca="false">IF($F362="","",IF(K362=0,0,IF(G362="WDV",1-MAX(L362,0.0001)^(1/K362),(1-L362)/K362)))</f>
        <v/>
      </c>
      <c r="O362" s="22" t="n">
        <f aca="false">IF($F362="",0,IF(AND(E362&lt;$F$3,OR(I362="",I362&gt;=$F$3)),F362,0))</f>
        <v>0</v>
      </c>
      <c r="P362" s="22" t="n">
        <f aca="false">IF($F362="",0,IF(AND(E362&gt;=$F$3,E362&lt;=$H$3),F362,0))</f>
        <v>0</v>
      </c>
      <c r="Q362" s="22" t="n">
        <f aca="false">IF($F362="",0,IF(AND(I362&lt;&gt;"",I362&gt;=$F$3,I362&lt;=$H$3),F362,0))</f>
        <v>0</v>
      </c>
      <c r="R362" s="22" t="n">
        <f aca="false">O362+P362-Q362</f>
        <v>0</v>
      </c>
      <c r="S362" s="22" t="n">
        <f aca="false">IF(O362&gt;0,N(H362),0)</f>
        <v>0</v>
      </c>
      <c r="T362" s="22" t="n">
        <f aca="false">IF(OR($F362="",E362=""),0,MAX(0,MIN(IF(I362="",$H$3,I362-1),$H$3)-MAX(E362,$F$3)+1))</f>
        <v>0</v>
      </c>
      <c r="U362" s="22" t="n">
        <f aca="false">IF(OR($F362="",N(K362)=0),0,ROUND(IF(G362="WDV",MIN(MAX(0,F362-S362-M362),(F362-S362)*N362*T362/$J$3),MIN(MAX(0,F362-M362-S362),(F362-M362)/K362*T362/$J$3)),0))</f>
        <v>0</v>
      </c>
      <c r="V362" s="22" t="n">
        <f aca="false">IF($F362="",0,IF(AND(I362&lt;&gt;"",I362&gt;=$F$3,I362&lt;=$H$3),S362+U362,0))</f>
        <v>0</v>
      </c>
      <c r="W362" s="22" t="n">
        <f aca="false">S362+U362-V362</f>
        <v>0</v>
      </c>
      <c r="X362" s="22" t="n">
        <f aca="false">R362-W362</f>
        <v>0</v>
      </c>
      <c r="Y362" s="22" t="n">
        <f aca="false">IF($F362="",0,IF(AND(I362&lt;&gt;"",I362&gt;=$F$3,I362&lt;=$H$3),N(J362)-(F362-S362-U362),0))</f>
        <v>0</v>
      </c>
      <c r="Z362" s="25" t="str">
        <f aca="false">IF($F362="","",IFERROR(INDEX('Useful Lives'!$D$5:$D$24,MATCH(C362,'Useful Lives'!$A$5:$A$24,0)),"⚠ Class not found"))</f>
        <v/>
      </c>
    </row>
    <row r="363" customFormat="false" ht="15" hidden="false" customHeight="true" outlineLevel="0" collapsed="false">
      <c r="A363" s="20"/>
      <c r="B363" s="20"/>
      <c r="C363" s="20"/>
      <c r="D363" s="20"/>
      <c r="E363" s="26"/>
      <c r="F363" s="27"/>
      <c r="G363" s="20"/>
      <c r="H363" s="27"/>
      <c r="I363" s="26"/>
      <c r="J363" s="27"/>
      <c r="K363" s="22" t="str">
        <f aca="false">IF($F363="","",IFERROR(INDEX('Useful Lives'!$B$5:$B$24,MATCH(C363,'Useful Lives'!$A$5:$A$24,0)),0))</f>
        <v/>
      </c>
      <c r="L363" s="24" t="str">
        <f aca="false">IF($F363="","",IFERROR(INDEX('Useful Lives'!$C$5:$C$24,MATCH(C363,'Useful Lives'!$A$5:$A$24,0)),0))</f>
        <v/>
      </c>
      <c r="M363" s="22" t="str">
        <f aca="false">IF($F363="","",F363*L363)</f>
        <v/>
      </c>
      <c r="N363" s="24" t="str">
        <f aca="false">IF($F363="","",IF(K363=0,0,IF(G363="WDV",1-MAX(L363,0.0001)^(1/K363),(1-L363)/K363)))</f>
        <v/>
      </c>
      <c r="O363" s="22" t="n">
        <f aca="false">IF($F363="",0,IF(AND(E363&lt;$F$3,OR(I363="",I363&gt;=$F$3)),F363,0))</f>
        <v>0</v>
      </c>
      <c r="P363" s="22" t="n">
        <f aca="false">IF($F363="",0,IF(AND(E363&gt;=$F$3,E363&lt;=$H$3),F363,0))</f>
        <v>0</v>
      </c>
      <c r="Q363" s="22" t="n">
        <f aca="false">IF($F363="",0,IF(AND(I363&lt;&gt;"",I363&gt;=$F$3,I363&lt;=$H$3),F363,0))</f>
        <v>0</v>
      </c>
      <c r="R363" s="22" t="n">
        <f aca="false">O363+P363-Q363</f>
        <v>0</v>
      </c>
      <c r="S363" s="22" t="n">
        <f aca="false">IF(O363&gt;0,N(H363),0)</f>
        <v>0</v>
      </c>
      <c r="T363" s="22" t="n">
        <f aca="false">IF(OR($F363="",E363=""),0,MAX(0,MIN(IF(I363="",$H$3,I363-1),$H$3)-MAX(E363,$F$3)+1))</f>
        <v>0</v>
      </c>
      <c r="U363" s="22" t="n">
        <f aca="false">IF(OR($F363="",N(K363)=0),0,ROUND(IF(G363="WDV",MIN(MAX(0,F363-S363-M363),(F363-S363)*N363*T363/$J$3),MIN(MAX(0,F363-M363-S363),(F363-M363)/K363*T363/$J$3)),0))</f>
        <v>0</v>
      </c>
      <c r="V363" s="22" t="n">
        <f aca="false">IF($F363="",0,IF(AND(I363&lt;&gt;"",I363&gt;=$F$3,I363&lt;=$H$3),S363+U363,0))</f>
        <v>0</v>
      </c>
      <c r="W363" s="22" t="n">
        <f aca="false">S363+U363-V363</f>
        <v>0</v>
      </c>
      <c r="X363" s="22" t="n">
        <f aca="false">R363-W363</f>
        <v>0</v>
      </c>
      <c r="Y363" s="22" t="n">
        <f aca="false">IF($F363="",0,IF(AND(I363&lt;&gt;"",I363&gt;=$F$3,I363&lt;=$H$3),N(J363)-(F363-S363-U363),0))</f>
        <v>0</v>
      </c>
      <c r="Z363" s="25" t="str">
        <f aca="false">IF($F363="","",IFERROR(INDEX('Useful Lives'!$D$5:$D$24,MATCH(C363,'Useful Lives'!$A$5:$A$24,0)),"⚠ Class not found"))</f>
        <v/>
      </c>
    </row>
    <row r="364" customFormat="false" ht="15" hidden="false" customHeight="true" outlineLevel="0" collapsed="false">
      <c r="A364" s="20"/>
      <c r="B364" s="20"/>
      <c r="C364" s="20"/>
      <c r="D364" s="20"/>
      <c r="E364" s="26"/>
      <c r="F364" s="27"/>
      <c r="G364" s="20"/>
      <c r="H364" s="27"/>
      <c r="I364" s="26"/>
      <c r="J364" s="27"/>
      <c r="K364" s="22" t="str">
        <f aca="false">IF($F364="","",IFERROR(INDEX('Useful Lives'!$B$5:$B$24,MATCH(C364,'Useful Lives'!$A$5:$A$24,0)),0))</f>
        <v/>
      </c>
      <c r="L364" s="24" t="str">
        <f aca="false">IF($F364="","",IFERROR(INDEX('Useful Lives'!$C$5:$C$24,MATCH(C364,'Useful Lives'!$A$5:$A$24,0)),0))</f>
        <v/>
      </c>
      <c r="M364" s="22" t="str">
        <f aca="false">IF($F364="","",F364*L364)</f>
        <v/>
      </c>
      <c r="N364" s="24" t="str">
        <f aca="false">IF($F364="","",IF(K364=0,0,IF(G364="WDV",1-MAX(L364,0.0001)^(1/K364),(1-L364)/K364)))</f>
        <v/>
      </c>
      <c r="O364" s="22" t="n">
        <f aca="false">IF($F364="",0,IF(AND(E364&lt;$F$3,OR(I364="",I364&gt;=$F$3)),F364,0))</f>
        <v>0</v>
      </c>
      <c r="P364" s="22" t="n">
        <f aca="false">IF($F364="",0,IF(AND(E364&gt;=$F$3,E364&lt;=$H$3),F364,0))</f>
        <v>0</v>
      </c>
      <c r="Q364" s="22" t="n">
        <f aca="false">IF($F364="",0,IF(AND(I364&lt;&gt;"",I364&gt;=$F$3,I364&lt;=$H$3),F364,0))</f>
        <v>0</v>
      </c>
      <c r="R364" s="22" t="n">
        <f aca="false">O364+P364-Q364</f>
        <v>0</v>
      </c>
      <c r="S364" s="22" t="n">
        <f aca="false">IF(O364&gt;0,N(H364),0)</f>
        <v>0</v>
      </c>
      <c r="T364" s="22" t="n">
        <f aca="false">IF(OR($F364="",E364=""),0,MAX(0,MIN(IF(I364="",$H$3,I364-1),$H$3)-MAX(E364,$F$3)+1))</f>
        <v>0</v>
      </c>
      <c r="U364" s="22" t="n">
        <f aca="false">IF(OR($F364="",N(K364)=0),0,ROUND(IF(G364="WDV",MIN(MAX(0,F364-S364-M364),(F364-S364)*N364*T364/$J$3),MIN(MAX(0,F364-M364-S364),(F364-M364)/K364*T364/$J$3)),0))</f>
        <v>0</v>
      </c>
      <c r="V364" s="22" t="n">
        <f aca="false">IF($F364="",0,IF(AND(I364&lt;&gt;"",I364&gt;=$F$3,I364&lt;=$H$3),S364+U364,0))</f>
        <v>0</v>
      </c>
      <c r="W364" s="22" t="n">
        <f aca="false">S364+U364-V364</f>
        <v>0</v>
      </c>
      <c r="X364" s="22" t="n">
        <f aca="false">R364-W364</f>
        <v>0</v>
      </c>
      <c r="Y364" s="22" t="n">
        <f aca="false">IF($F364="",0,IF(AND(I364&lt;&gt;"",I364&gt;=$F$3,I364&lt;=$H$3),N(J364)-(F364-S364-U364),0))</f>
        <v>0</v>
      </c>
      <c r="Z364" s="25" t="str">
        <f aca="false">IF($F364="","",IFERROR(INDEX('Useful Lives'!$D$5:$D$24,MATCH(C364,'Useful Lives'!$A$5:$A$24,0)),"⚠ Class not found"))</f>
        <v/>
      </c>
    </row>
    <row r="365" customFormat="false" ht="15" hidden="false" customHeight="true" outlineLevel="0" collapsed="false">
      <c r="A365" s="20"/>
      <c r="B365" s="20"/>
      <c r="C365" s="20"/>
      <c r="D365" s="20"/>
      <c r="E365" s="26"/>
      <c r="F365" s="27"/>
      <c r="G365" s="20"/>
      <c r="H365" s="27"/>
      <c r="I365" s="26"/>
      <c r="J365" s="27"/>
      <c r="K365" s="22" t="str">
        <f aca="false">IF($F365="","",IFERROR(INDEX('Useful Lives'!$B$5:$B$24,MATCH(C365,'Useful Lives'!$A$5:$A$24,0)),0))</f>
        <v/>
      </c>
      <c r="L365" s="24" t="str">
        <f aca="false">IF($F365="","",IFERROR(INDEX('Useful Lives'!$C$5:$C$24,MATCH(C365,'Useful Lives'!$A$5:$A$24,0)),0))</f>
        <v/>
      </c>
      <c r="M365" s="22" t="str">
        <f aca="false">IF($F365="","",F365*L365)</f>
        <v/>
      </c>
      <c r="N365" s="24" t="str">
        <f aca="false">IF($F365="","",IF(K365=0,0,IF(G365="WDV",1-MAX(L365,0.0001)^(1/K365),(1-L365)/K365)))</f>
        <v/>
      </c>
      <c r="O365" s="22" t="n">
        <f aca="false">IF($F365="",0,IF(AND(E365&lt;$F$3,OR(I365="",I365&gt;=$F$3)),F365,0))</f>
        <v>0</v>
      </c>
      <c r="P365" s="22" t="n">
        <f aca="false">IF($F365="",0,IF(AND(E365&gt;=$F$3,E365&lt;=$H$3),F365,0))</f>
        <v>0</v>
      </c>
      <c r="Q365" s="22" t="n">
        <f aca="false">IF($F365="",0,IF(AND(I365&lt;&gt;"",I365&gt;=$F$3,I365&lt;=$H$3),F365,0))</f>
        <v>0</v>
      </c>
      <c r="R365" s="22" t="n">
        <f aca="false">O365+P365-Q365</f>
        <v>0</v>
      </c>
      <c r="S365" s="22" t="n">
        <f aca="false">IF(O365&gt;0,N(H365),0)</f>
        <v>0</v>
      </c>
      <c r="T365" s="22" t="n">
        <f aca="false">IF(OR($F365="",E365=""),0,MAX(0,MIN(IF(I365="",$H$3,I365-1),$H$3)-MAX(E365,$F$3)+1))</f>
        <v>0</v>
      </c>
      <c r="U365" s="22" t="n">
        <f aca="false">IF(OR($F365="",N(K365)=0),0,ROUND(IF(G365="WDV",MIN(MAX(0,F365-S365-M365),(F365-S365)*N365*T365/$J$3),MIN(MAX(0,F365-M365-S365),(F365-M365)/K365*T365/$J$3)),0))</f>
        <v>0</v>
      </c>
      <c r="V365" s="22" t="n">
        <f aca="false">IF($F365="",0,IF(AND(I365&lt;&gt;"",I365&gt;=$F$3,I365&lt;=$H$3),S365+U365,0))</f>
        <v>0</v>
      </c>
      <c r="W365" s="22" t="n">
        <f aca="false">S365+U365-V365</f>
        <v>0</v>
      </c>
      <c r="X365" s="22" t="n">
        <f aca="false">R365-W365</f>
        <v>0</v>
      </c>
      <c r="Y365" s="22" t="n">
        <f aca="false">IF($F365="",0,IF(AND(I365&lt;&gt;"",I365&gt;=$F$3,I365&lt;=$H$3),N(J365)-(F365-S365-U365),0))</f>
        <v>0</v>
      </c>
      <c r="Z365" s="25" t="str">
        <f aca="false">IF($F365="","",IFERROR(INDEX('Useful Lives'!$D$5:$D$24,MATCH(C365,'Useful Lives'!$A$5:$A$24,0)),"⚠ Class not found"))</f>
        <v/>
      </c>
    </row>
    <row r="366" customFormat="false" ht="15" hidden="false" customHeight="true" outlineLevel="0" collapsed="false">
      <c r="A366" s="20"/>
      <c r="B366" s="20"/>
      <c r="C366" s="20"/>
      <c r="D366" s="20"/>
      <c r="E366" s="26"/>
      <c r="F366" s="27"/>
      <c r="G366" s="20"/>
      <c r="H366" s="27"/>
      <c r="I366" s="26"/>
      <c r="J366" s="27"/>
      <c r="K366" s="22" t="str">
        <f aca="false">IF($F366="","",IFERROR(INDEX('Useful Lives'!$B$5:$B$24,MATCH(C366,'Useful Lives'!$A$5:$A$24,0)),0))</f>
        <v/>
      </c>
      <c r="L366" s="24" t="str">
        <f aca="false">IF($F366="","",IFERROR(INDEX('Useful Lives'!$C$5:$C$24,MATCH(C366,'Useful Lives'!$A$5:$A$24,0)),0))</f>
        <v/>
      </c>
      <c r="M366" s="22" t="str">
        <f aca="false">IF($F366="","",F366*L366)</f>
        <v/>
      </c>
      <c r="N366" s="24" t="str">
        <f aca="false">IF($F366="","",IF(K366=0,0,IF(G366="WDV",1-MAX(L366,0.0001)^(1/K366),(1-L366)/K366)))</f>
        <v/>
      </c>
      <c r="O366" s="22" t="n">
        <f aca="false">IF($F366="",0,IF(AND(E366&lt;$F$3,OR(I366="",I366&gt;=$F$3)),F366,0))</f>
        <v>0</v>
      </c>
      <c r="P366" s="22" t="n">
        <f aca="false">IF($F366="",0,IF(AND(E366&gt;=$F$3,E366&lt;=$H$3),F366,0))</f>
        <v>0</v>
      </c>
      <c r="Q366" s="22" t="n">
        <f aca="false">IF($F366="",0,IF(AND(I366&lt;&gt;"",I366&gt;=$F$3,I366&lt;=$H$3),F366,0))</f>
        <v>0</v>
      </c>
      <c r="R366" s="22" t="n">
        <f aca="false">O366+P366-Q366</f>
        <v>0</v>
      </c>
      <c r="S366" s="22" t="n">
        <f aca="false">IF(O366&gt;0,N(H366),0)</f>
        <v>0</v>
      </c>
      <c r="T366" s="22" t="n">
        <f aca="false">IF(OR($F366="",E366=""),0,MAX(0,MIN(IF(I366="",$H$3,I366-1),$H$3)-MAX(E366,$F$3)+1))</f>
        <v>0</v>
      </c>
      <c r="U366" s="22" t="n">
        <f aca="false">IF(OR($F366="",N(K366)=0),0,ROUND(IF(G366="WDV",MIN(MAX(0,F366-S366-M366),(F366-S366)*N366*T366/$J$3),MIN(MAX(0,F366-M366-S366),(F366-M366)/K366*T366/$J$3)),0))</f>
        <v>0</v>
      </c>
      <c r="V366" s="22" t="n">
        <f aca="false">IF($F366="",0,IF(AND(I366&lt;&gt;"",I366&gt;=$F$3,I366&lt;=$H$3),S366+U366,0))</f>
        <v>0</v>
      </c>
      <c r="W366" s="22" t="n">
        <f aca="false">S366+U366-V366</f>
        <v>0</v>
      </c>
      <c r="X366" s="22" t="n">
        <f aca="false">R366-W366</f>
        <v>0</v>
      </c>
      <c r="Y366" s="22" t="n">
        <f aca="false">IF($F366="",0,IF(AND(I366&lt;&gt;"",I366&gt;=$F$3,I366&lt;=$H$3),N(J366)-(F366-S366-U366),0))</f>
        <v>0</v>
      </c>
      <c r="Z366" s="25" t="str">
        <f aca="false">IF($F366="","",IFERROR(INDEX('Useful Lives'!$D$5:$D$24,MATCH(C366,'Useful Lives'!$A$5:$A$24,0)),"⚠ Class not found"))</f>
        <v/>
      </c>
    </row>
    <row r="367" customFormat="false" ht="15" hidden="false" customHeight="true" outlineLevel="0" collapsed="false">
      <c r="A367" s="20"/>
      <c r="B367" s="20"/>
      <c r="C367" s="20"/>
      <c r="D367" s="20"/>
      <c r="E367" s="26"/>
      <c r="F367" s="27"/>
      <c r="G367" s="20"/>
      <c r="H367" s="27"/>
      <c r="I367" s="26"/>
      <c r="J367" s="27"/>
      <c r="K367" s="22" t="str">
        <f aca="false">IF($F367="","",IFERROR(INDEX('Useful Lives'!$B$5:$B$24,MATCH(C367,'Useful Lives'!$A$5:$A$24,0)),0))</f>
        <v/>
      </c>
      <c r="L367" s="24" t="str">
        <f aca="false">IF($F367="","",IFERROR(INDEX('Useful Lives'!$C$5:$C$24,MATCH(C367,'Useful Lives'!$A$5:$A$24,0)),0))</f>
        <v/>
      </c>
      <c r="M367" s="22" t="str">
        <f aca="false">IF($F367="","",F367*L367)</f>
        <v/>
      </c>
      <c r="N367" s="24" t="str">
        <f aca="false">IF($F367="","",IF(K367=0,0,IF(G367="WDV",1-MAX(L367,0.0001)^(1/K367),(1-L367)/K367)))</f>
        <v/>
      </c>
      <c r="O367" s="22" t="n">
        <f aca="false">IF($F367="",0,IF(AND(E367&lt;$F$3,OR(I367="",I367&gt;=$F$3)),F367,0))</f>
        <v>0</v>
      </c>
      <c r="P367" s="22" t="n">
        <f aca="false">IF($F367="",0,IF(AND(E367&gt;=$F$3,E367&lt;=$H$3),F367,0))</f>
        <v>0</v>
      </c>
      <c r="Q367" s="22" t="n">
        <f aca="false">IF($F367="",0,IF(AND(I367&lt;&gt;"",I367&gt;=$F$3,I367&lt;=$H$3),F367,0))</f>
        <v>0</v>
      </c>
      <c r="R367" s="22" t="n">
        <f aca="false">O367+P367-Q367</f>
        <v>0</v>
      </c>
      <c r="S367" s="22" t="n">
        <f aca="false">IF(O367&gt;0,N(H367),0)</f>
        <v>0</v>
      </c>
      <c r="T367" s="22" t="n">
        <f aca="false">IF(OR($F367="",E367=""),0,MAX(0,MIN(IF(I367="",$H$3,I367-1),$H$3)-MAX(E367,$F$3)+1))</f>
        <v>0</v>
      </c>
      <c r="U367" s="22" t="n">
        <f aca="false">IF(OR($F367="",N(K367)=0),0,ROUND(IF(G367="WDV",MIN(MAX(0,F367-S367-M367),(F367-S367)*N367*T367/$J$3),MIN(MAX(0,F367-M367-S367),(F367-M367)/K367*T367/$J$3)),0))</f>
        <v>0</v>
      </c>
      <c r="V367" s="22" t="n">
        <f aca="false">IF($F367="",0,IF(AND(I367&lt;&gt;"",I367&gt;=$F$3,I367&lt;=$H$3),S367+U367,0))</f>
        <v>0</v>
      </c>
      <c r="W367" s="22" t="n">
        <f aca="false">S367+U367-V367</f>
        <v>0</v>
      </c>
      <c r="X367" s="22" t="n">
        <f aca="false">R367-W367</f>
        <v>0</v>
      </c>
      <c r="Y367" s="22" t="n">
        <f aca="false">IF($F367="",0,IF(AND(I367&lt;&gt;"",I367&gt;=$F$3,I367&lt;=$H$3),N(J367)-(F367-S367-U367),0))</f>
        <v>0</v>
      </c>
      <c r="Z367" s="25" t="str">
        <f aca="false">IF($F367="","",IFERROR(INDEX('Useful Lives'!$D$5:$D$24,MATCH(C367,'Useful Lives'!$A$5:$A$24,0)),"⚠ Class not found"))</f>
        <v/>
      </c>
    </row>
    <row r="368" customFormat="false" ht="15" hidden="false" customHeight="true" outlineLevel="0" collapsed="false">
      <c r="A368" s="20"/>
      <c r="B368" s="20"/>
      <c r="C368" s="20"/>
      <c r="D368" s="20"/>
      <c r="E368" s="26"/>
      <c r="F368" s="27"/>
      <c r="G368" s="20"/>
      <c r="H368" s="27"/>
      <c r="I368" s="26"/>
      <c r="J368" s="27"/>
      <c r="K368" s="22" t="str">
        <f aca="false">IF($F368="","",IFERROR(INDEX('Useful Lives'!$B$5:$B$24,MATCH(C368,'Useful Lives'!$A$5:$A$24,0)),0))</f>
        <v/>
      </c>
      <c r="L368" s="24" t="str">
        <f aca="false">IF($F368="","",IFERROR(INDEX('Useful Lives'!$C$5:$C$24,MATCH(C368,'Useful Lives'!$A$5:$A$24,0)),0))</f>
        <v/>
      </c>
      <c r="M368" s="22" t="str">
        <f aca="false">IF($F368="","",F368*L368)</f>
        <v/>
      </c>
      <c r="N368" s="24" t="str">
        <f aca="false">IF($F368="","",IF(K368=0,0,IF(G368="WDV",1-MAX(L368,0.0001)^(1/K368),(1-L368)/K368)))</f>
        <v/>
      </c>
      <c r="O368" s="22" t="n">
        <f aca="false">IF($F368="",0,IF(AND(E368&lt;$F$3,OR(I368="",I368&gt;=$F$3)),F368,0))</f>
        <v>0</v>
      </c>
      <c r="P368" s="22" t="n">
        <f aca="false">IF($F368="",0,IF(AND(E368&gt;=$F$3,E368&lt;=$H$3),F368,0))</f>
        <v>0</v>
      </c>
      <c r="Q368" s="22" t="n">
        <f aca="false">IF($F368="",0,IF(AND(I368&lt;&gt;"",I368&gt;=$F$3,I368&lt;=$H$3),F368,0))</f>
        <v>0</v>
      </c>
      <c r="R368" s="22" t="n">
        <f aca="false">O368+P368-Q368</f>
        <v>0</v>
      </c>
      <c r="S368" s="22" t="n">
        <f aca="false">IF(O368&gt;0,N(H368),0)</f>
        <v>0</v>
      </c>
      <c r="T368" s="22" t="n">
        <f aca="false">IF(OR($F368="",E368=""),0,MAX(0,MIN(IF(I368="",$H$3,I368-1),$H$3)-MAX(E368,$F$3)+1))</f>
        <v>0</v>
      </c>
      <c r="U368" s="22" t="n">
        <f aca="false">IF(OR($F368="",N(K368)=0),0,ROUND(IF(G368="WDV",MIN(MAX(0,F368-S368-M368),(F368-S368)*N368*T368/$J$3),MIN(MAX(0,F368-M368-S368),(F368-M368)/K368*T368/$J$3)),0))</f>
        <v>0</v>
      </c>
      <c r="V368" s="22" t="n">
        <f aca="false">IF($F368="",0,IF(AND(I368&lt;&gt;"",I368&gt;=$F$3,I368&lt;=$H$3),S368+U368,0))</f>
        <v>0</v>
      </c>
      <c r="W368" s="22" t="n">
        <f aca="false">S368+U368-V368</f>
        <v>0</v>
      </c>
      <c r="X368" s="22" t="n">
        <f aca="false">R368-W368</f>
        <v>0</v>
      </c>
      <c r="Y368" s="22" t="n">
        <f aca="false">IF($F368="",0,IF(AND(I368&lt;&gt;"",I368&gt;=$F$3,I368&lt;=$H$3),N(J368)-(F368-S368-U368),0))</f>
        <v>0</v>
      </c>
      <c r="Z368" s="25" t="str">
        <f aca="false">IF($F368="","",IFERROR(INDEX('Useful Lives'!$D$5:$D$24,MATCH(C368,'Useful Lives'!$A$5:$A$24,0)),"⚠ Class not found"))</f>
        <v/>
      </c>
    </row>
    <row r="369" customFormat="false" ht="15" hidden="false" customHeight="true" outlineLevel="0" collapsed="false">
      <c r="A369" s="20"/>
      <c r="B369" s="20"/>
      <c r="C369" s="20"/>
      <c r="D369" s="20"/>
      <c r="E369" s="26"/>
      <c r="F369" s="27"/>
      <c r="G369" s="20"/>
      <c r="H369" s="27"/>
      <c r="I369" s="26"/>
      <c r="J369" s="27"/>
      <c r="K369" s="22" t="str">
        <f aca="false">IF($F369="","",IFERROR(INDEX('Useful Lives'!$B$5:$B$24,MATCH(C369,'Useful Lives'!$A$5:$A$24,0)),0))</f>
        <v/>
      </c>
      <c r="L369" s="24" t="str">
        <f aca="false">IF($F369="","",IFERROR(INDEX('Useful Lives'!$C$5:$C$24,MATCH(C369,'Useful Lives'!$A$5:$A$24,0)),0))</f>
        <v/>
      </c>
      <c r="M369" s="22" t="str">
        <f aca="false">IF($F369="","",F369*L369)</f>
        <v/>
      </c>
      <c r="N369" s="24" t="str">
        <f aca="false">IF($F369="","",IF(K369=0,0,IF(G369="WDV",1-MAX(L369,0.0001)^(1/K369),(1-L369)/K369)))</f>
        <v/>
      </c>
      <c r="O369" s="22" t="n">
        <f aca="false">IF($F369="",0,IF(AND(E369&lt;$F$3,OR(I369="",I369&gt;=$F$3)),F369,0))</f>
        <v>0</v>
      </c>
      <c r="P369" s="22" t="n">
        <f aca="false">IF($F369="",0,IF(AND(E369&gt;=$F$3,E369&lt;=$H$3),F369,0))</f>
        <v>0</v>
      </c>
      <c r="Q369" s="22" t="n">
        <f aca="false">IF($F369="",0,IF(AND(I369&lt;&gt;"",I369&gt;=$F$3,I369&lt;=$H$3),F369,0))</f>
        <v>0</v>
      </c>
      <c r="R369" s="22" t="n">
        <f aca="false">O369+P369-Q369</f>
        <v>0</v>
      </c>
      <c r="S369" s="22" t="n">
        <f aca="false">IF(O369&gt;0,N(H369),0)</f>
        <v>0</v>
      </c>
      <c r="T369" s="22" t="n">
        <f aca="false">IF(OR($F369="",E369=""),0,MAX(0,MIN(IF(I369="",$H$3,I369-1),$H$3)-MAX(E369,$F$3)+1))</f>
        <v>0</v>
      </c>
      <c r="U369" s="22" t="n">
        <f aca="false">IF(OR($F369="",N(K369)=0),0,ROUND(IF(G369="WDV",MIN(MAX(0,F369-S369-M369),(F369-S369)*N369*T369/$J$3),MIN(MAX(0,F369-M369-S369),(F369-M369)/K369*T369/$J$3)),0))</f>
        <v>0</v>
      </c>
      <c r="V369" s="22" t="n">
        <f aca="false">IF($F369="",0,IF(AND(I369&lt;&gt;"",I369&gt;=$F$3,I369&lt;=$H$3),S369+U369,0))</f>
        <v>0</v>
      </c>
      <c r="W369" s="22" t="n">
        <f aca="false">S369+U369-V369</f>
        <v>0</v>
      </c>
      <c r="X369" s="22" t="n">
        <f aca="false">R369-W369</f>
        <v>0</v>
      </c>
      <c r="Y369" s="22" t="n">
        <f aca="false">IF($F369="",0,IF(AND(I369&lt;&gt;"",I369&gt;=$F$3,I369&lt;=$H$3),N(J369)-(F369-S369-U369),0))</f>
        <v>0</v>
      </c>
      <c r="Z369" s="25" t="str">
        <f aca="false">IF($F369="","",IFERROR(INDEX('Useful Lives'!$D$5:$D$24,MATCH(C369,'Useful Lives'!$A$5:$A$24,0)),"⚠ Class not found"))</f>
        <v/>
      </c>
    </row>
    <row r="370" customFormat="false" ht="15" hidden="false" customHeight="true" outlineLevel="0" collapsed="false">
      <c r="A370" s="20"/>
      <c r="B370" s="20"/>
      <c r="C370" s="20"/>
      <c r="D370" s="20"/>
      <c r="E370" s="26"/>
      <c r="F370" s="27"/>
      <c r="G370" s="20"/>
      <c r="H370" s="27"/>
      <c r="I370" s="26"/>
      <c r="J370" s="27"/>
      <c r="K370" s="22" t="str">
        <f aca="false">IF($F370="","",IFERROR(INDEX('Useful Lives'!$B$5:$B$24,MATCH(C370,'Useful Lives'!$A$5:$A$24,0)),0))</f>
        <v/>
      </c>
      <c r="L370" s="24" t="str">
        <f aca="false">IF($F370="","",IFERROR(INDEX('Useful Lives'!$C$5:$C$24,MATCH(C370,'Useful Lives'!$A$5:$A$24,0)),0))</f>
        <v/>
      </c>
      <c r="M370" s="22" t="str">
        <f aca="false">IF($F370="","",F370*L370)</f>
        <v/>
      </c>
      <c r="N370" s="24" t="str">
        <f aca="false">IF($F370="","",IF(K370=0,0,IF(G370="WDV",1-MAX(L370,0.0001)^(1/K370),(1-L370)/K370)))</f>
        <v/>
      </c>
      <c r="O370" s="22" t="n">
        <f aca="false">IF($F370="",0,IF(AND(E370&lt;$F$3,OR(I370="",I370&gt;=$F$3)),F370,0))</f>
        <v>0</v>
      </c>
      <c r="P370" s="22" t="n">
        <f aca="false">IF($F370="",0,IF(AND(E370&gt;=$F$3,E370&lt;=$H$3),F370,0))</f>
        <v>0</v>
      </c>
      <c r="Q370" s="22" t="n">
        <f aca="false">IF($F370="",0,IF(AND(I370&lt;&gt;"",I370&gt;=$F$3,I370&lt;=$H$3),F370,0))</f>
        <v>0</v>
      </c>
      <c r="R370" s="22" t="n">
        <f aca="false">O370+P370-Q370</f>
        <v>0</v>
      </c>
      <c r="S370" s="22" t="n">
        <f aca="false">IF(O370&gt;0,N(H370),0)</f>
        <v>0</v>
      </c>
      <c r="T370" s="22" t="n">
        <f aca="false">IF(OR($F370="",E370=""),0,MAX(0,MIN(IF(I370="",$H$3,I370-1),$H$3)-MAX(E370,$F$3)+1))</f>
        <v>0</v>
      </c>
      <c r="U370" s="22" t="n">
        <f aca="false">IF(OR($F370="",N(K370)=0),0,ROUND(IF(G370="WDV",MIN(MAX(0,F370-S370-M370),(F370-S370)*N370*T370/$J$3),MIN(MAX(0,F370-M370-S370),(F370-M370)/K370*T370/$J$3)),0))</f>
        <v>0</v>
      </c>
      <c r="V370" s="22" t="n">
        <f aca="false">IF($F370="",0,IF(AND(I370&lt;&gt;"",I370&gt;=$F$3,I370&lt;=$H$3),S370+U370,0))</f>
        <v>0</v>
      </c>
      <c r="W370" s="22" t="n">
        <f aca="false">S370+U370-V370</f>
        <v>0</v>
      </c>
      <c r="X370" s="22" t="n">
        <f aca="false">R370-W370</f>
        <v>0</v>
      </c>
      <c r="Y370" s="22" t="n">
        <f aca="false">IF($F370="",0,IF(AND(I370&lt;&gt;"",I370&gt;=$F$3,I370&lt;=$H$3),N(J370)-(F370-S370-U370),0))</f>
        <v>0</v>
      </c>
      <c r="Z370" s="25" t="str">
        <f aca="false">IF($F370="","",IFERROR(INDEX('Useful Lives'!$D$5:$D$24,MATCH(C370,'Useful Lives'!$A$5:$A$24,0)),"⚠ Class not found"))</f>
        <v/>
      </c>
    </row>
    <row r="371" customFormat="false" ht="15" hidden="false" customHeight="true" outlineLevel="0" collapsed="false">
      <c r="A371" s="20"/>
      <c r="B371" s="20"/>
      <c r="C371" s="20"/>
      <c r="D371" s="20"/>
      <c r="E371" s="26"/>
      <c r="F371" s="27"/>
      <c r="G371" s="20"/>
      <c r="H371" s="27"/>
      <c r="I371" s="26"/>
      <c r="J371" s="27"/>
      <c r="K371" s="22" t="str">
        <f aca="false">IF($F371="","",IFERROR(INDEX('Useful Lives'!$B$5:$B$24,MATCH(C371,'Useful Lives'!$A$5:$A$24,0)),0))</f>
        <v/>
      </c>
      <c r="L371" s="24" t="str">
        <f aca="false">IF($F371="","",IFERROR(INDEX('Useful Lives'!$C$5:$C$24,MATCH(C371,'Useful Lives'!$A$5:$A$24,0)),0))</f>
        <v/>
      </c>
      <c r="M371" s="22" t="str">
        <f aca="false">IF($F371="","",F371*L371)</f>
        <v/>
      </c>
      <c r="N371" s="24" t="str">
        <f aca="false">IF($F371="","",IF(K371=0,0,IF(G371="WDV",1-MAX(L371,0.0001)^(1/K371),(1-L371)/K371)))</f>
        <v/>
      </c>
      <c r="O371" s="22" t="n">
        <f aca="false">IF($F371="",0,IF(AND(E371&lt;$F$3,OR(I371="",I371&gt;=$F$3)),F371,0))</f>
        <v>0</v>
      </c>
      <c r="P371" s="22" t="n">
        <f aca="false">IF($F371="",0,IF(AND(E371&gt;=$F$3,E371&lt;=$H$3),F371,0))</f>
        <v>0</v>
      </c>
      <c r="Q371" s="22" t="n">
        <f aca="false">IF($F371="",0,IF(AND(I371&lt;&gt;"",I371&gt;=$F$3,I371&lt;=$H$3),F371,0))</f>
        <v>0</v>
      </c>
      <c r="R371" s="22" t="n">
        <f aca="false">O371+P371-Q371</f>
        <v>0</v>
      </c>
      <c r="S371" s="22" t="n">
        <f aca="false">IF(O371&gt;0,N(H371),0)</f>
        <v>0</v>
      </c>
      <c r="T371" s="22" t="n">
        <f aca="false">IF(OR($F371="",E371=""),0,MAX(0,MIN(IF(I371="",$H$3,I371-1),$H$3)-MAX(E371,$F$3)+1))</f>
        <v>0</v>
      </c>
      <c r="U371" s="22" t="n">
        <f aca="false">IF(OR($F371="",N(K371)=0),0,ROUND(IF(G371="WDV",MIN(MAX(0,F371-S371-M371),(F371-S371)*N371*T371/$J$3),MIN(MAX(0,F371-M371-S371),(F371-M371)/K371*T371/$J$3)),0))</f>
        <v>0</v>
      </c>
      <c r="V371" s="22" t="n">
        <f aca="false">IF($F371="",0,IF(AND(I371&lt;&gt;"",I371&gt;=$F$3,I371&lt;=$H$3),S371+U371,0))</f>
        <v>0</v>
      </c>
      <c r="W371" s="22" t="n">
        <f aca="false">S371+U371-V371</f>
        <v>0</v>
      </c>
      <c r="X371" s="22" t="n">
        <f aca="false">R371-W371</f>
        <v>0</v>
      </c>
      <c r="Y371" s="22" t="n">
        <f aca="false">IF($F371="",0,IF(AND(I371&lt;&gt;"",I371&gt;=$F$3,I371&lt;=$H$3),N(J371)-(F371-S371-U371),0))</f>
        <v>0</v>
      </c>
      <c r="Z371" s="25" t="str">
        <f aca="false">IF($F371="","",IFERROR(INDEX('Useful Lives'!$D$5:$D$24,MATCH(C371,'Useful Lives'!$A$5:$A$24,0)),"⚠ Class not found"))</f>
        <v/>
      </c>
    </row>
    <row r="372" customFormat="false" ht="15" hidden="false" customHeight="true" outlineLevel="0" collapsed="false">
      <c r="A372" s="20"/>
      <c r="B372" s="20"/>
      <c r="C372" s="20"/>
      <c r="D372" s="20"/>
      <c r="E372" s="26"/>
      <c r="F372" s="27"/>
      <c r="G372" s="20"/>
      <c r="H372" s="27"/>
      <c r="I372" s="26"/>
      <c r="J372" s="27"/>
      <c r="K372" s="22" t="str">
        <f aca="false">IF($F372="","",IFERROR(INDEX('Useful Lives'!$B$5:$B$24,MATCH(C372,'Useful Lives'!$A$5:$A$24,0)),0))</f>
        <v/>
      </c>
      <c r="L372" s="24" t="str">
        <f aca="false">IF($F372="","",IFERROR(INDEX('Useful Lives'!$C$5:$C$24,MATCH(C372,'Useful Lives'!$A$5:$A$24,0)),0))</f>
        <v/>
      </c>
      <c r="M372" s="22" t="str">
        <f aca="false">IF($F372="","",F372*L372)</f>
        <v/>
      </c>
      <c r="N372" s="24" t="str">
        <f aca="false">IF($F372="","",IF(K372=0,0,IF(G372="WDV",1-MAX(L372,0.0001)^(1/K372),(1-L372)/K372)))</f>
        <v/>
      </c>
      <c r="O372" s="22" t="n">
        <f aca="false">IF($F372="",0,IF(AND(E372&lt;$F$3,OR(I372="",I372&gt;=$F$3)),F372,0))</f>
        <v>0</v>
      </c>
      <c r="P372" s="22" t="n">
        <f aca="false">IF($F372="",0,IF(AND(E372&gt;=$F$3,E372&lt;=$H$3),F372,0))</f>
        <v>0</v>
      </c>
      <c r="Q372" s="22" t="n">
        <f aca="false">IF($F372="",0,IF(AND(I372&lt;&gt;"",I372&gt;=$F$3,I372&lt;=$H$3),F372,0))</f>
        <v>0</v>
      </c>
      <c r="R372" s="22" t="n">
        <f aca="false">O372+P372-Q372</f>
        <v>0</v>
      </c>
      <c r="S372" s="22" t="n">
        <f aca="false">IF(O372&gt;0,N(H372),0)</f>
        <v>0</v>
      </c>
      <c r="T372" s="22" t="n">
        <f aca="false">IF(OR($F372="",E372=""),0,MAX(0,MIN(IF(I372="",$H$3,I372-1),$H$3)-MAX(E372,$F$3)+1))</f>
        <v>0</v>
      </c>
      <c r="U372" s="22" t="n">
        <f aca="false">IF(OR($F372="",N(K372)=0),0,ROUND(IF(G372="WDV",MIN(MAX(0,F372-S372-M372),(F372-S372)*N372*T372/$J$3),MIN(MAX(0,F372-M372-S372),(F372-M372)/K372*T372/$J$3)),0))</f>
        <v>0</v>
      </c>
      <c r="V372" s="22" t="n">
        <f aca="false">IF($F372="",0,IF(AND(I372&lt;&gt;"",I372&gt;=$F$3,I372&lt;=$H$3),S372+U372,0))</f>
        <v>0</v>
      </c>
      <c r="W372" s="22" t="n">
        <f aca="false">S372+U372-V372</f>
        <v>0</v>
      </c>
      <c r="X372" s="22" t="n">
        <f aca="false">R372-W372</f>
        <v>0</v>
      </c>
      <c r="Y372" s="22" t="n">
        <f aca="false">IF($F372="",0,IF(AND(I372&lt;&gt;"",I372&gt;=$F$3,I372&lt;=$H$3),N(J372)-(F372-S372-U372),0))</f>
        <v>0</v>
      </c>
      <c r="Z372" s="25" t="str">
        <f aca="false">IF($F372="","",IFERROR(INDEX('Useful Lives'!$D$5:$D$24,MATCH(C372,'Useful Lives'!$A$5:$A$24,0)),"⚠ Class not found"))</f>
        <v/>
      </c>
    </row>
    <row r="373" customFormat="false" ht="15" hidden="false" customHeight="true" outlineLevel="0" collapsed="false">
      <c r="A373" s="20"/>
      <c r="B373" s="20"/>
      <c r="C373" s="20"/>
      <c r="D373" s="20"/>
      <c r="E373" s="26"/>
      <c r="F373" s="27"/>
      <c r="G373" s="20"/>
      <c r="H373" s="27"/>
      <c r="I373" s="26"/>
      <c r="J373" s="27"/>
      <c r="K373" s="22" t="str">
        <f aca="false">IF($F373="","",IFERROR(INDEX('Useful Lives'!$B$5:$B$24,MATCH(C373,'Useful Lives'!$A$5:$A$24,0)),0))</f>
        <v/>
      </c>
      <c r="L373" s="24" t="str">
        <f aca="false">IF($F373="","",IFERROR(INDEX('Useful Lives'!$C$5:$C$24,MATCH(C373,'Useful Lives'!$A$5:$A$24,0)),0))</f>
        <v/>
      </c>
      <c r="M373" s="22" t="str">
        <f aca="false">IF($F373="","",F373*L373)</f>
        <v/>
      </c>
      <c r="N373" s="24" t="str">
        <f aca="false">IF($F373="","",IF(K373=0,0,IF(G373="WDV",1-MAX(L373,0.0001)^(1/K373),(1-L373)/K373)))</f>
        <v/>
      </c>
      <c r="O373" s="22" t="n">
        <f aca="false">IF($F373="",0,IF(AND(E373&lt;$F$3,OR(I373="",I373&gt;=$F$3)),F373,0))</f>
        <v>0</v>
      </c>
      <c r="P373" s="22" t="n">
        <f aca="false">IF($F373="",0,IF(AND(E373&gt;=$F$3,E373&lt;=$H$3),F373,0))</f>
        <v>0</v>
      </c>
      <c r="Q373" s="22" t="n">
        <f aca="false">IF($F373="",0,IF(AND(I373&lt;&gt;"",I373&gt;=$F$3,I373&lt;=$H$3),F373,0))</f>
        <v>0</v>
      </c>
      <c r="R373" s="22" t="n">
        <f aca="false">O373+P373-Q373</f>
        <v>0</v>
      </c>
      <c r="S373" s="22" t="n">
        <f aca="false">IF(O373&gt;0,N(H373),0)</f>
        <v>0</v>
      </c>
      <c r="T373" s="22" t="n">
        <f aca="false">IF(OR($F373="",E373=""),0,MAX(0,MIN(IF(I373="",$H$3,I373-1),$H$3)-MAX(E373,$F$3)+1))</f>
        <v>0</v>
      </c>
      <c r="U373" s="22" t="n">
        <f aca="false">IF(OR($F373="",N(K373)=0),0,ROUND(IF(G373="WDV",MIN(MAX(0,F373-S373-M373),(F373-S373)*N373*T373/$J$3),MIN(MAX(0,F373-M373-S373),(F373-M373)/K373*T373/$J$3)),0))</f>
        <v>0</v>
      </c>
      <c r="V373" s="22" t="n">
        <f aca="false">IF($F373="",0,IF(AND(I373&lt;&gt;"",I373&gt;=$F$3,I373&lt;=$H$3),S373+U373,0))</f>
        <v>0</v>
      </c>
      <c r="W373" s="22" t="n">
        <f aca="false">S373+U373-V373</f>
        <v>0</v>
      </c>
      <c r="X373" s="22" t="n">
        <f aca="false">R373-W373</f>
        <v>0</v>
      </c>
      <c r="Y373" s="22" t="n">
        <f aca="false">IF($F373="",0,IF(AND(I373&lt;&gt;"",I373&gt;=$F$3,I373&lt;=$H$3),N(J373)-(F373-S373-U373),0))</f>
        <v>0</v>
      </c>
      <c r="Z373" s="25" t="str">
        <f aca="false">IF($F373="","",IFERROR(INDEX('Useful Lives'!$D$5:$D$24,MATCH(C373,'Useful Lives'!$A$5:$A$24,0)),"⚠ Class not found"))</f>
        <v/>
      </c>
    </row>
    <row r="374" customFormat="false" ht="15" hidden="false" customHeight="true" outlineLevel="0" collapsed="false">
      <c r="A374" s="20"/>
      <c r="B374" s="20"/>
      <c r="C374" s="20"/>
      <c r="D374" s="20"/>
      <c r="E374" s="26"/>
      <c r="F374" s="27"/>
      <c r="G374" s="20"/>
      <c r="H374" s="27"/>
      <c r="I374" s="26"/>
      <c r="J374" s="27"/>
      <c r="K374" s="22" t="str">
        <f aca="false">IF($F374="","",IFERROR(INDEX('Useful Lives'!$B$5:$B$24,MATCH(C374,'Useful Lives'!$A$5:$A$24,0)),0))</f>
        <v/>
      </c>
      <c r="L374" s="24" t="str">
        <f aca="false">IF($F374="","",IFERROR(INDEX('Useful Lives'!$C$5:$C$24,MATCH(C374,'Useful Lives'!$A$5:$A$24,0)),0))</f>
        <v/>
      </c>
      <c r="M374" s="22" t="str">
        <f aca="false">IF($F374="","",F374*L374)</f>
        <v/>
      </c>
      <c r="N374" s="24" t="str">
        <f aca="false">IF($F374="","",IF(K374=0,0,IF(G374="WDV",1-MAX(L374,0.0001)^(1/K374),(1-L374)/K374)))</f>
        <v/>
      </c>
      <c r="O374" s="22" t="n">
        <f aca="false">IF($F374="",0,IF(AND(E374&lt;$F$3,OR(I374="",I374&gt;=$F$3)),F374,0))</f>
        <v>0</v>
      </c>
      <c r="P374" s="22" t="n">
        <f aca="false">IF($F374="",0,IF(AND(E374&gt;=$F$3,E374&lt;=$H$3),F374,0))</f>
        <v>0</v>
      </c>
      <c r="Q374" s="22" t="n">
        <f aca="false">IF($F374="",0,IF(AND(I374&lt;&gt;"",I374&gt;=$F$3,I374&lt;=$H$3),F374,0))</f>
        <v>0</v>
      </c>
      <c r="R374" s="22" t="n">
        <f aca="false">O374+P374-Q374</f>
        <v>0</v>
      </c>
      <c r="S374" s="22" t="n">
        <f aca="false">IF(O374&gt;0,N(H374),0)</f>
        <v>0</v>
      </c>
      <c r="T374" s="22" t="n">
        <f aca="false">IF(OR($F374="",E374=""),0,MAX(0,MIN(IF(I374="",$H$3,I374-1),$H$3)-MAX(E374,$F$3)+1))</f>
        <v>0</v>
      </c>
      <c r="U374" s="22" t="n">
        <f aca="false">IF(OR($F374="",N(K374)=0),0,ROUND(IF(G374="WDV",MIN(MAX(0,F374-S374-M374),(F374-S374)*N374*T374/$J$3),MIN(MAX(0,F374-M374-S374),(F374-M374)/K374*T374/$J$3)),0))</f>
        <v>0</v>
      </c>
      <c r="V374" s="22" t="n">
        <f aca="false">IF($F374="",0,IF(AND(I374&lt;&gt;"",I374&gt;=$F$3,I374&lt;=$H$3),S374+U374,0))</f>
        <v>0</v>
      </c>
      <c r="W374" s="22" t="n">
        <f aca="false">S374+U374-V374</f>
        <v>0</v>
      </c>
      <c r="X374" s="22" t="n">
        <f aca="false">R374-W374</f>
        <v>0</v>
      </c>
      <c r="Y374" s="22" t="n">
        <f aca="false">IF($F374="",0,IF(AND(I374&lt;&gt;"",I374&gt;=$F$3,I374&lt;=$H$3),N(J374)-(F374-S374-U374),0))</f>
        <v>0</v>
      </c>
      <c r="Z374" s="25" t="str">
        <f aca="false">IF($F374="","",IFERROR(INDEX('Useful Lives'!$D$5:$D$24,MATCH(C374,'Useful Lives'!$A$5:$A$24,0)),"⚠ Class not found"))</f>
        <v/>
      </c>
    </row>
    <row r="375" customFormat="false" ht="15" hidden="false" customHeight="true" outlineLevel="0" collapsed="false">
      <c r="A375" s="20"/>
      <c r="B375" s="20"/>
      <c r="C375" s="20"/>
      <c r="D375" s="20"/>
      <c r="E375" s="26"/>
      <c r="F375" s="27"/>
      <c r="G375" s="20"/>
      <c r="H375" s="27"/>
      <c r="I375" s="26"/>
      <c r="J375" s="27"/>
      <c r="K375" s="22" t="str">
        <f aca="false">IF($F375="","",IFERROR(INDEX('Useful Lives'!$B$5:$B$24,MATCH(C375,'Useful Lives'!$A$5:$A$24,0)),0))</f>
        <v/>
      </c>
      <c r="L375" s="24" t="str">
        <f aca="false">IF($F375="","",IFERROR(INDEX('Useful Lives'!$C$5:$C$24,MATCH(C375,'Useful Lives'!$A$5:$A$24,0)),0))</f>
        <v/>
      </c>
      <c r="M375" s="22" t="str">
        <f aca="false">IF($F375="","",F375*L375)</f>
        <v/>
      </c>
      <c r="N375" s="24" t="str">
        <f aca="false">IF($F375="","",IF(K375=0,0,IF(G375="WDV",1-MAX(L375,0.0001)^(1/K375),(1-L375)/K375)))</f>
        <v/>
      </c>
      <c r="O375" s="22" t="n">
        <f aca="false">IF($F375="",0,IF(AND(E375&lt;$F$3,OR(I375="",I375&gt;=$F$3)),F375,0))</f>
        <v>0</v>
      </c>
      <c r="P375" s="22" t="n">
        <f aca="false">IF($F375="",0,IF(AND(E375&gt;=$F$3,E375&lt;=$H$3),F375,0))</f>
        <v>0</v>
      </c>
      <c r="Q375" s="22" t="n">
        <f aca="false">IF($F375="",0,IF(AND(I375&lt;&gt;"",I375&gt;=$F$3,I375&lt;=$H$3),F375,0))</f>
        <v>0</v>
      </c>
      <c r="R375" s="22" t="n">
        <f aca="false">O375+P375-Q375</f>
        <v>0</v>
      </c>
      <c r="S375" s="22" t="n">
        <f aca="false">IF(O375&gt;0,N(H375),0)</f>
        <v>0</v>
      </c>
      <c r="T375" s="22" t="n">
        <f aca="false">IF(OR($F375="",E375=""),0,MAX(0,MIN(IF(I375="",$H$3,I375-1),$H$3)-MAX(E375,$F$3)+1))</f>
        <v>0</v>
      </c>
      <c r="U375" s="22" t="n">
        <f aca="false">IF(OR($F375="",N(K375)=0),0,ROUND(IF(G375="WDV",MIN(MAX(0,F375-S375-M375),(F375-S375)*N375*T375/$J$3),MIN(MAX(0,F375-M375-S375),(F375-M375)/K375*T375/$J$3)),0))</f>
        <v>0</v>
      </c>
      <c r="V375" s="22" t="n">
        <f aca="false">IF($F375="",0,IF(AND(I375&lt;&gt;"",I375&gt;=$F$3,I375&lt;=$H$3),S375+U375,0))</f>
        <v>0</v>
      </c>
      <c r="W375" s="22" t="n">
        <f aca="false">S375+U375-V375</f>
        <v>0</v>
      </c>
      <c r="X375" s="22" t="n">
        <f aca="false">R375-W375</f>
        <v>0</v>
      </c>
      <c r="Y375" s="22" t="n">
        <f aca="false">IF($F375="",0,IF(AND(I375&lt;&gt;"",I375&gt;=$F$3,I375&lt;=$H$3),N(J375)-(F375-S375-U375),0))</f>
        <v>0</v>
      </c>
      <c r="Z375" s="25" t="str">
        <f aca="false">IF($F375="","",IFERROR(INDEX('Useful Lives'!$D$5:$D$24,MATCH(C375,'Useful Lives'!$A$5:$A$24,0)),"⚠ Class not found"))</f>
        <v/>
      </c>
    </row>
    <row r="376" customFormat="false" ht="15" hidden="false" customHeight="true" outlineLevel="0" collapsed="false">
      <c r="A376" s="20"/>
      <c r="B376" s="20"/>
      <c r="C376" s="20"/>
      <c r="D376" s="20"/>
      <c r="E376" s="26"/>
      <c r="F376" s="27"/>
      <c r="G376" s="20"/>
      <c r="H376" s="27"/>
      <c r="I376" s="26"/>
      <c r="J376" s="27"/>
      <c r="K376" s="22" t="str">
        <f aca="false">IF($F376="","",IFERROR(INDEX('Useful Lives'!$B$5:$B$24,MATCH(C376,'Useful Lives'!$A$5:$A$24,0)),0))</f>
        <v/>
      </c>
      <c r="L376" s="24" t="str">
        <f aca="false">IF($F376="","",IFERROR(INDEX('Useful Lives'!$C$5:$C$24,MATCH(C376,'Useful Lives'!$A$5:$A$24,0)),0))</f>
        <v/>
      </c>
      <c r="M376" s="22" t="str">
        <f aca="false">IF($F376="","",F376*L376)</f>
        <v/>
      </c>
      <c r="N376" s="24" t="str">
        <f aca="false">IF($F376="","",IF(K376=0,0,IF(G376="WDV",1-MAX(L376,0.0001)^(1/K376),(1-L376)/K376)))</f>
        <v/>
      </c>
      <c r="O376" s="22" t="n">
        <f aca="false">IF($F376="",0,IF(AND(E376&lt;$F$3,OR(I376="",I376&gt;=$F$3)),F376,0))</f>
        <v>0</v>
      </c>
      <c r="P376" s="22" t="n">
        <f aca="false">IF($F376="",0,IF(AND(E376&gt;=$F$3,E376&lt;=$H$3),F376,0))</f>
        <v>0</v>
      </c>
      <c r="Q376" s="22" t="n">
        <f aca="false">IF($F376="",0,IF(AND(I376&lt;&gt;"",I376&gt;=$F$3,I376&lt;=$H$3),F376,0))</f>
        <v>0</v>
      </c>
      <c r="R376" s="22" t="n">
        <f aca="false">O376+P376-Q376</f>
        <v>0</v>
      </c>
      <c r="S376" s="22" t="n">
        <f aca="false">IF(O376&gt;0,N(H376),0)</f>
        <v>0</v>
      </c>
      <c r="T376" s="22" t="n">
        <f aca="false">IF(OR($F376="",E376=""),0,MAX(0,MIN(IF(I376="",$H$3,I376-1),$H$3)-MAX(E376,$F$3)+1))</f>
        <v>0</v>
      </c>
      <c r="U376" s="22" t="n">
        <f aca="false">IF(OR($F376="",N(K376)=0),0,ROUND(IF(G376="WDV",MIN(MAX(0,F376-S376-M376),(F376-S376)*N376*T376/$J$3),MIN(MAX(0,F376-M376-S376),(F376-M376)/K376*T376/$J$3)),0))</f>
        <v>0</v>
      </c>
      <c r="V376" s="22" t="n">
        <f aca="false">IF($F376="",0,IF(AND(I376&lt;&gt;"",I376&gt;=$F$3,I376&lt;=$H$3),S376+U376,0))</f>
        <v>0</v>
      </c>
      <c r="W376" s="22" t="n">
        <f aca="false">S376+U376-V376</f>
        <v>0</v>
      </c>
      <c r="X376" s="22" t="n">
        <f aca="false">R376-W376</f>
        <v>0</v>
      </c>
      <c r="Y376" s="22" t="n">
        <f aca="false">IF($F376="",0,IF(AND(I376&lt;&gt;"",I376&gt;=$F$3,I376&lt;=$H$3),N(J376)-(F376-S376-U376),0))</f>
        <v>0</v>
      </c>
      <c r="Z376" s="25" t="str">
        <f aca="false">IF($F376="","",IFERROR(INDEX('Useful Lives'!$D$5:$D$24,MATCH(C376,'Useful Lives'!$A$5:$A$24,0)),"⚠ Class not found"))</f>
        <v/>
      </c>
    </row>
    <row r="377" customFormat="false" ht="15" hidden="false" customHeight="true" outlineLevel="0" collapsed="false">
      <c r="A377" s="20"/>
      <c r="B377" s="20"/>
      <c r="C377" s="20"/>
      <c r="D377" s="20"/>
      <c r="E377" s="26"/>
      <c r="F377" s="27"/>
      <c r="G377" s="20"/>
      <c r="H377" s="27"/>
      <c r="I377" s="26"/>
      <c r="J377" s="27"/>
      <c r="K377" s="22" t="str">
        <f aca="false">IF($F377="","",IFERROR(INDEX('Useful Lives'!$B$5:$B$24,MATCH(C377,'Useful Lives'!$A$5:$A$24,0)),0))</f>
        <v/>
      </c>
      <c r="L377" s="24" t="str">
        <f aca="false">IF($F377="","",IFERROR(INDEX('Useful Lives'!$C$5:$C$24,MATCH(C377,'Useful Lives'!$A$5:$A$24,0)),0))</f>
        <v/>
      </c>
      <c r="M377" s="22" t="str">
        <f aca="false">IF($F377="","",F377*L377)</f>
        <v/>
      </c>
      <c r="N377" s="24" t="str">
        <f aca="false">IF($F377="","",IF(K377=0,0,IF(G377="WDV",1-MAX(L377,0.0001)^(1/K377),(1-L377)/K377)))</f>
        <v/>
      </c>
      <c r="O377" s="22" t="n">
        <f aca="false">IF($F377="",0,IF(AND(E377&lt;$F$3,OR(I377="",I377&gt;=$F$3)),F377,0))</f>
        <v>0</v>
      </c>
      <c r="P377" s="22" t="n">
        <f aca="false">IF($F377="",0,IF(AND(E377&gt;=$F$3,E377&lt;=$H$3),F377,0))</f>
        <v>0</v>
      </c>
      <c r="Q377" s="22" t="n">
        <f aca="false">IF($F377="",0,IF(AND(I377&lt;&gt;"",I377&gt;=$F$3,I377&lt;=$H$3),F377,0))</f>
        <v>0</v>
      </c>
      <c r="R377" s="22" t="n">
        <f aca="false">O377+P377-Q377</f>
        <v>0</v>
      </c>
      <c r="S377" s="22" t="n">
        <f aca="false">IF(O377&gt;0,N(H377),0)</f>
        <v>0</v>
      </c>
      <c r="T377" s="22" t="n">
        <f aca="false">IF(OR($F377="",E377=""),0,MAX(0,MIN(IF(I377="",$H$3,I377-1),$H$3)-MAX(E377,$F$3)+1))</f>
        <v>0</v>
      </c>
      <c r="U377" s="22" t="n">
        <f aca="false">IF(OR($F377="",N(K377)=0),0,ROUND(IF(G377="WDV",MIN(MAX(0,F377-S377-M377),(F377-S377)*N377*T377/$J$3),MIN(MAX(0,F377-M377-S377),(F377-M377)/K377*T377/$J$3)),0))</f>
        <v>0</v>
      </c>
      <c r="V377" s="22" t="n">
        <f aca="false">IF($F377="",0,IF(AND(I377&lt;&gt;"",I377&gt;=$F$3,I377&lt;=$H$3),S377+U377,0))</f>
        <v>0</v>
      </c>
      <c r="W377" s="22" t="n">
        <f aca="false">S377+U377-V377</f>
        <v>0</v>
      </c>
      <c r="X377" s="22" t="n">
        <f aca="false">R377-W377</f>
        <v>0</v>
      </c>
      <c r="Y377" s="22" t="n">
        <f aca="false">IF($F377="",0,IF(AND(I377&lt;&gt;"",I377&gt;=$F$3,I377&lt;=$H$3),N(J377)-(F377-S377-U377),0))</f>
        <v>0</v>
      </c>
      <c r="Z377" s="25" t="str">
        <f aca="false">IF($F377="","",IFERROR(INDEX('Useful Lives'!$D$5:$D$24,MATCH(C377,'Useful Lives'!$A$5:$A$24,0)),"⚠ Class not found"))</f>
        <v/>
      </c>
    </row>
    <row r="378" customFormat="false" ht="15" hidden="false" customHeight="true" outlineLevel="0" collapsed="false">
      <c r="A378" s="20"/>
      <c r="B378" s="20"/>
      <c r="C378" s="20"/>
      <c r="D378" s="20"/>
      <c r="E378" s="26"/>
      <c r="F378" s="27"/>
      <c r="G378" s="20"/>
      <c r="H378" s="27"/>
      <c r="I378" s="26"/>
      <c r="J378" s="27"/>
      <c r="K378" s="22" t="str">
        <f aca="false">IF($F378="","",IFERROR(INDEX('Useful Lives'!$B$5:$B$24,MATCH(C378,'Useful Lives'!$A$5:$A$24,0)),0))</f>
        <v/>
      </c>
      <c r="L378" s="24" t="str">
        <f aca="false">IF($F378="","",IFERROR(INDEX('Useful Lives'!$C$5:$C$24,MATCH(C378,'Useful Lives'!$A$5:$A$24,0)),0))</f>
        <v/>
      </c>
      <c r="M378" s="22" t="str">
        <f aca="false">IF($F378="","",F378*L378)</f>
        <v/>
      </c>
      <c r="N378" s="24" t="str">
        <f aca="false">IF($F378="","",IF(K378=0,0,IF(G378="WDV",1-MAX(L378,0.0001)^(1/K378),(1-L378)/K378)))</f>
        <v/>
      </c>
      <c r="O378" s="22" t="n">
        <f aca="false">IF($F378="",0,IF(AND(E378&lt;$F$3,OR(I378="",I378&gt;=$F$3)),F378,0))</f>
        <v>0</v>
      </c>
      <c r="P378" s="22" t="n">
        <f aca="false">IF($F378="",0,IF(AND(E378&gt;=$F$3,E378&lt;=$H$3),F378,0))</f>
        <v>0</v>
      </c>
      <c r="Q378" s="22" t="n">
        <f aca="false">IF($F378="",0,IF(AND(I378&lt;&gt;"",I378&gt;=$F$3,I378&lt;=$H$3),F378,0))</f>
        <v>0</v>
      </c>
      <c r="R378" s="22" t="n">
        <f aca="false">O378+P378-Q378</f>
        <v>0</v>
      </c>
      <c r="S378" s="22" t="n">
        <f aca="false">IF(O378&gt;0,N(H378),0)</f>
        <v>0</v>
      </c>
      <c r="T378" s="22" t="n">
        <f aca="false">IF(OR($F378="",E378=""),0,MAX(0,MIN(IF(I378="",$H$3,I378-1),$H$3)-MAX(E378,$F$3)+1))</f>
        <v>0</v>
      </c>
      <c r="U378" s="22" t="n">
        <f aca="false">IF(OR($F378="",N(K378)=0),0,ROUND(IF(G378="WDV",MIN(MAX(0,F378-S378-M378),(F378-S378)*N378*T378/$J$3),MIN(MAX(0,F378-M378-S378),(F378-M378)/K378*T378/$J$3)),0))</f>
        <v>0</v>
      </c>
      <c r="V378" s="22" t="n">
        <f aca="false">IF($F378="",0,IF(AND(I378&lt;&gt;"",I378&gt;=$F$3,I378&lt;=$H$3),S378+U378,0))</f>
        <v>0</v>
      </c>
      <c r="W378" s="22" t="n">
        <f aca="false">S378+U378-V378</f>
        <v>0</v>
      </c>
      <c r="X378" s="22" t="n">
        <f aca="false">R378-W378</f>
        <v>0</v>
      </c>
      <c r="Y378" s="22" t="n">
        <f aca="false">IF($F378="",0,IF(AND(I378&lt;&gt;"",I378&gt;=$F$3,I378&lt;=$H$3),N(J378)-(F378-S378-U378),0))</f>
        <v>0</v>
      </c>
      <c r="Z378" s="25" t="str">
        <f aca="false">IF($F378="","",IFERROR(INDEX('Useful Lives'!$D$5:$D$24,MATCH(C378,'Useful Lives'!$A$5:$A$24,0)),"⚠ Class not found"))</f>
        <v/>
      </c>
    </row>
    <row r="379" customFormat="false" ht="15" hidden="false" customHeight="true" outlineLevel="0" collapsed="false">
      <c r="A379" s="20"/>
      <c r="B379" s="20"/>
      <c r="C379" s="20"/>
      <c r="D379" s="20"/>
      <c r="E379" s="26"/>
      <c r="F379" s="27"/>
      <c r="G379" s="20"/>
      <c r="H379" s="27"/>
      <c r="I379" s="26"/>
      <c r="J379" s="27"/>
      <c r="K379" s="22" t="str">
        <f aca="false">IF($F379="","",IFERROR(INDEX('Useful Lives'!$B$5:$B$24,MATCH(C379,'Useful Lives'!$A$5:$A$24,0)),0))</f>
        <v/>
      </c>
      <c r="L379" s="24" t="str">
        <f aca="false">IF($F379="","",IFERROR(INDEX('Useful Lives'!$C$5:$C$24,MATCH(C379,'Useful Lives'!$A$5:$A$24,0)),0))</f>
        <v/>
      </c>
      <c r="M379" s="22" t="str">
        <f aca="false">IF($F379="","",F379*L379)</f>
        <v/>
      </c>
      <c r="N379" s="24" t="str">
        <f aca="false">IF($F379="","",IF(K379=0,0,IF(G379="WDV",1-MAX(L379,0.0001)^(1/K379),(1-L379)/K379)))</f>
        <v/>
      </c>
      <c r="O379" s="22" t="n">
        <f aca="false">IF($F379="",0,IF(AND(E379&lt;$F$3,OR(I379="",I379&gt;=$F$3)),F379,0))</f>
        <v>0</v>
      </c>
      <c r="P379" s="22" t="n">
        <f aca="false">IF($F379="",0,IF(AND(E379&gt;=$F$3,E379&lt;=$H$3),F379,0))</f>
        <v>0</v>
      </c>
      <c r="Q379" s="22" t="n">
        <f aca="false">IF($F379="",0,IF(AND(I379&lt;&gt;"",I379&gt;=$F$3,I379&lt;=$H$3),F379,0))</f>
        <v>0</v>
      </c>
      <c r="R379" s="22" t="n">
        <f aca="false">O379+P379-Q379</f>
        <v>0</v>
      </c>
      <c r="S379" s="22" t="n">
        <f aca="false">IF(O379&gt;0,N(H379),0)</f>
        <v>0</v>
      </c>
      <c r="T379" s="22" t="n">
        <f aca="false">IF(OR($F379="",E379=""),0,MAX(0,MIN(IF(I379="",$H$3,I379-1),$H$3)-MAX(E379,$F$3)+1))</f>
        <v>0</v>
      </c>
      <c r="U379" s="22" t="n">
        <f aca="false">IF(OR($F379="",N(K379)=0),0,ROUND(IF(G379="WDV",MIN(MAX(0,F379-S379-M379),(F379-S379)*N379*T379/$J$3),MIN(MAX(0,F379-M379-S379),(F379-M379)/K379*T379/$J$3)),0))</f>
        <v>0</v>
      </c>
      <c r="V379" s="22" t="n">
        <f aca="false">IF($F379="",0,IF(AND(I379&lt;&gt;"",I379&gt;=$F$3,I379&lt;=$H$3),S379+U379,0))</f>
        <v>0</v>
      </c>
      <c r="W379" s="22" t="n">
        <f aca="false">S379+U379-V379</f>
        <v>0</v>
      </c>
      <c r="X379" s="22" t="n">
        <f aca="false">R379-W379</f>
        <v>0</v>
      </c>
      <c r="Y379" s="22" t="n">
        <f aca="false">IF($F379="",0,IF(AND(I379&lt;&gt;"",I379&gt;=$F$3,I379&lt;=$H$3),N(J379)-(F379-S379-U379),0))</f>
        <v>0</v>
      </c>
      <c r="Z379" s="25" t="str">
        <f aca="false">IF($F379="","",IFERROR(INDEX('Useful Lives'!$D$5:$D$24,MATCH(C379,'Useful Lives'!$A$5:$A$24,0)),"⚠ Class not found"))</f>
        <v/>
      </c>
    </row>
    <row r="380" customFormat="false" ht="15" hidden="false" customHeight="true" outlineLevel="0" collapsed="false">
      <c r="A380" s="20"/>
      <c r="B380" s="20"/>
      <c r="C380" s="20"/>
      <c r="D380" s="20"/>
      <c r="E380" s="26"/>
      <c r="F380" s="27"/>
      <c r="G380" s="20"/>
      <c r="H380" s="27"/>
      <c r="I380" s="26"/>
      <c r="J380" s="27"/>
      <c r="K380" s="22" t="str">
        <f aca="false">IF($F380="","",IFERROR(INDEX('Useful Lives'!$B$5:$B$24,MATCH(C380,'Useful Lives'!$A$5:$A$24,0)),0))</f>
        <v/>
      </c>
      <c r="L380" s="24" t="str">
        <f aca="false">IF($F380="","",IFERROR(INDEX('Useful Lives'!$C$5:$C$24,MATCH(C380,'Useful Lives'!$A$5:$A$24,0)),0))</f>
        <v/>
      </c>
      <c r="M380" s="22" t="str">
        <f aca="false">IF($F380="","",F380*L380)</f>
        <v/>
      </c>
      <c r="N380" s="24" t="str">
        <f aca="false">IF($F380="","",IF(K380=0,0,IF(G380="WDV",1-MAX(L380,0.0001)^(1/K380),(1-L380)/K380)))</f>
        <v/>
      </c>
      <c r="O380" s="22" t="n">
        <f aca="false">IF($F380="",0,IF(AND(E380&lt;$F$3,OR(I380="",I380&gt;=$F$3)),F380,0))</f>
        <v>0</v>
      </c>
      <c r="P380" s="22" t="n">
        <f aca="false">IF($F380="",0,IF(AND(E380&gt;=$F$3,E380&lt;=$H$3),F380,0))</f>
        <v>0</v>
      </c>
      <c r="Q380" s="22" t="n">
        <f aca="false">IF($F380="",0,IF(AND(I380&lt;&gt;"",I380&gt;=$F$3,I380&lt;=$H$3),F380,0))</f>
        <v>0</v>
      </c>
      <c r="R380" s="22" t="n">
        <f aca="false">O380+P380-Q380</f>
        <v>0</v>
      </c>
      <c r="S380" s="22" t="n">
        <f aca="false">IF(O380&gt;0,N(H380),0)</f>
        <v>0</v>
      </c>
      <c r="T380" s="22" t="n">
        <f aca="false">IF(OR($F380="",E380=""),0,MAX(0,MIN(IF(I380="",$H$3,I380-1),$H$3)-MAX(E380,$F$3)+1))</f>
        <v>0</v>
      </c>
      <c r="U380" s="22" t="n">
        <f aca="false">IF(OR($F380="",N(K380)=0),0,ROUND(IF(G380="WDV",MIN(MAX(0,F380-S380-M380),(F380-S380)*N380*T380/$J$3),MIN(MAX(0,F380-M380-S380),(F380-M380)/K380*T380/$J$3)),0))</f>
        <v>0</v>
      </c>
      <c r="V380" s="22" t="n">
        <f aca="false">IF($F380="",0,IF(AND(I380&lt;&gt;"",I380&gt;=$F$3,I380&lt;=$H$3),S380+U380,0))</f>
        <v>0</v>
      </c>
      <c r="W380" s="22" t="n">
        <f aca="false">S380+U380-V380</f>
        <v>0</v>
      </c>
      <c r="X380" s="22" t="n">
        <f aca="false">R380-W380</f>
        <v>0</v>
      </c>
      <c r="Y380" s="22" t="n">
        <f aca="false">IF($F380="",0,IF(AND(I380&lt;&gt;"",I380&gt;=$F$3,I380&lt;=$H$3),N(J380)-(F380-S380-U380),0))</f>
        <v>0</v>
      </c>
      <c r="Z380" s="25" t="str">
        <f aca="false">IF($F380="","",IFERROR(INDEX('Useful Lives'!$D$5:$D$24,MATCH(C380,'Useful Lives'!$A$5:$A$24,0)),"⚠ Class not found"))</f>
        <v/>
      </c>
    </row>
    <row r="381" customFormat="false" ht="15" hidden="false" customHeight="true" outlineLevel="0" collapsed="false">
      <c r="A381" s="20"/>
      <c r="B381" s="20"/>
      <c r="C381" s="20"/>
      <c r="D381" s="20"/>
      <c r="E381" s="26"/>
      <c r="F381" s="27"/>
      <c r="G381" s="20"/>
      <c r="H381" s="27"/>
      <c r="I381" s="26"/>
      <c r="J381" s="27"/>
      <c r="K381" s="22" t="str">
        <f aca="false">IF($F381="","",IFERROR(INDEX('Useful Lives'!$B$5:$B$24,MATCH(C381,'Useful Lives'!$A$5:$A$24,0)),0))</f>
        <v/>
      </c>
      <c r="L381" s="24" t="str">
        <f aca="false">IF($F381="","",IFERROR(INDEX('Useful Lives'!$C$5:$C$24,MATCH(C381,'Useful Lives'!$A$5:$A$24,0)),0))</f>
        <v/>
      </c>
      <c r="M381" s="22" t="str">
        <f aca="false">IF($F381="","",F381*L381)</f>
        <v/>
      </c>
      <c r="N381" s="24" t="str">
        <f aca="false">IF($F381="","",IF(K381=0,0,IF(G381="WDV",1-MAX(L381,0.0001)^(1/K381),(1-L381)/K381)))</f>
        <v/>
      </c>
      <c r="O381" s="22" t="n">
        <f aca="false">IF($F381="",0,IF(AND(E381&lt;$F$3,OR(I381="",I381&gt;=$F$3)),F381,0))</f>
        <v>0</v>
      </c>
      <c r="P381" s="22" t="n">
        <f aca="false">IF($F381="",0,IF(AND(E381&gt;=$F$3,E381&lt;=$H$3),F381,0))</f>
        <v>0</v>
      </c>
      <c r="Q381" s="22" t="n">
        <f aca="false">IF($F381="",0,IF(AND(I381&lt;&gt;"",I381&gt;=$F$3,I381&lt;=$H$3),F381,0))</f>
        <v>0</v>
      </c>
      <c r="R381" s="22" t="n">
        <f aca="false">O381+P381-Q381</f>
        <v>0</v>
      </c>
      <c r="S381" s="22" t="n">
        <f aca="false">IF(O381&gt;0,N(H381),0)</f>
        <v>0</v>
      </c>
      <c r="T381" s="22" t="n">
        <f aca="false">IF(OR($F381="",E381=""),0,MAX(0,MIN(IF(I381="",$H$3,I381-1),$H$3)-MAX(E381,$F$3)+1))</f>
        <v>0</v>
      </c>
      <c r="U381" s="22" t="n">
        <f aca="false">IF(OR($F381="",N(K381)=0),0,ROUND(IF(G381="WDV",MIN(MAX(0,F381-S381-M381),(F381-S381)*N381*T381/$J$3),MIN(MAX(0,F381-M381-S381),(F381-M381)/K381*T381/$J$3)),0))</f>
        <v>0</v>
      </c>
      <c r="V381" s="22" t="n">
        <f aca="false">IF($F381="",0,IF(AND(I381&lt;&gt;"",I381&gt;=$F$3,I381&lt;=$H$3),S381+U381,0))</f>
        <v>0</v>
      </c>
      <c r="W381" s="22" t="n">
        <f aca="false">S381+U381-V381</f>
        <v>0</v>
      </c>
      <c r="X381" s="22" t="n">
        <f aca="false">R381-W381</f>
        <v>0</v>
      </c>
      <c r="Y381" s="22" t="n">
        <f aca="false">IF($F381="",0,IF(AND(I381&lt;&gt;"",I381&gt;=$F$3,I381&lt;=$H$3),N(J381)-(F381-S381-U381),0))</f>
        <v>0</v>
      </c>
      <c r="Z381" s="25" t="str">
        <f aca="false">IF($F381="","",IFERROR(INDEX('Useful Lives'!$D$5:$D$24,MATCH(C381,'Useful Lives'!$A$5:$A$24,0)),"⚠ Class not found"))</f>
        <v/>
      </c>
    </row>
    <row r="382" customFormat="false" ht="15" hidden="false" customHeight="true" outlineLevel="0" collapsed="false">
      <c r="A382" s="20"/>
      <c r="B382" s="20"/>
      <c r="C382" s="20"/>
      <c r="D382" s="20"/>
      <c r="E382" s="26"/>
      <c r="F382" s="27"/>
      <c r="G382" s="20"/>
      <c r="H382" s="27"/>
      <c r="I382" s="26"/>
      <c r="J382" s="27"/>
      <c r="K382" s="22" t="str">
        <f aca="false">IF($F382="","",IFERROR(INDEX('Useful Lives'!$B$5:$B$24,MATCH(C382,'Useful Lives'!$A$5:$A$24,0)),0))</f>
        <v/>
      </c>
      <c r="L382" s="24" t="str">
        <f aca="false">IF($F382="","",IFERROR(INDEX('Useful Lives'!$C$5:$C$24,MATCH(C382,'Useful Lives'!$A$5:$A$24,0)),0))</f>
        <v/>
      </c>
      <c r="M382" s="22" t="str">
        <f aca="false">IF($F382="","",F382*L382)</f>
        <v/>
      </c>
      <c r="N382" s="24" t="str">
        <f aca="false">IF($F382="","",IF(K382=0,0,IF(G382="WDV",1-MAX(L382,0.0001)^(1/K382),(1-L382)/K382)))</f>
        <v/>
      </c>
      <c r="O382" s="22" t="n">
        <f aca="false">IF($F382="",0,IF(AND(E382&lt;$F$3,OR(I382="",I382&gt;=$F$3)),F382,0))</f>
        <v>0</v>
      </c>
      <c r="P382" s="22" t="n">
        <f aca="false">IF($F382="",0,IF(AND(E382&gt;=$F$3,E382&lt;=$H$3),F382,0))</f>
        <v>0</v>
      </c>
      <c r="Q382" s="22" t="n">
        <f aca="false">IF($F382="",0,IF(AND(I382&lt;&gt;"",I382&gt;=$F$3,I382&lt;=$H$3),F382,0))</f>
        <v>0</v>
      </c>
      <c r="R382" s="22" t="n">
        <f aca="false">O382+P382-Q382</f>
        <v>0</v>
      </c>
      <c r="S382" s="22" t="n">
        <f aca="false">IF(O382&gt;0,N(H382),0)</f>
        <v>0</v>
      </c>
      <c r="T382" s="22" t="n">
        <f aca="false">IF(OR($F382="",E382=""),0,MAX(0,MIN(IF(I382="",$H$3,I382-1),$H$3)-MAX(E382,$F$3)+1))</f>
        <v>0</v>
      </c>
      <c r="U382" s="22" t="n">
        <f aca="false">IF(OR($F382="",N(K382)=0),0,ROUND(IF(G382="WDV",MIN(MAX(0,F382-S382-M382),(F382-S382)*N382*T382/$J$3),MIN(MAX(0,F382-M382-S382),(F382-M382)/K382*T382/$J$3)),0))</f>
        <v>0</v>
      </c>
      <c r="V382" s="22" t="n">
        <f aca="false">IF($F382="",0,IF(AND(I382&lt;&gt;"",I382&gt;=$F$3,I382&lt;=$H$3),S382+U382,0))</f>
        <v>0</v>
      </c>
      <c r="W382" s="22" t="n">
        <f aca="false">S382+U382-V382</f>
        <v>0</v>
      </c>
      <c r="X382" s="22" t="n">
        <f aca="false">R382-W382</f>
        <v>0</v>
      </c>
      <c r="Y382" s="22" t="n">
        <f aca="false">IF($F382="",0,IF(AND(I382&lt;&gt;"",I382&gt;=$F$3,I382&lt;=$H$3),N(J382)-(F382-S382-U382),0))</f>
        <v>0</v>
      </c>
      <c r="Z382" s="25" t="str">
        <f aca="false">IF($F382="","",IFERROR(INDEX('Useful Lives'!$D$5:$D$24,MATCH(C382,'Useful Lives'!$A$5:$A$24,0)),"⚠ Class not found"))</f>
        <v/>
      </c>
    </row>
    <row r="383" customFormat="false" ht="15" hidden="false" customHeight="true" outlineLevel="0" collapsed="false">
      <c r="A383" s="20"/>
      <c r="B383" s="20"/>
      <c r="C383" s="20"/>
      <c r="D383" s="20"/>
      <c r="E383" s="26"/>
      <c r="F383" s="27"/>
      <c r="G383" s="20"/>
      <c r="H383" s="27"/>
      <c r="I383" s="26"/>
      <c r="J383" s="27"/>
      <c r="K383" s="22" t="str">
        <f aca="false">IF($F383="","",IFERROR(INDEX('Useful Lives'!$B$5:$B$24,MATCH(C383,'Useful Lives'!$A$5:$A$24,0)),0))</f>
        <v/>
      </c>
      <c r="L383" s="24" t="str">
        <f aca="false">IF($F383="","",IFERROR(INDEX('Useful Lives'!$C$5:$C$24,MATCH(C383,'Useful Lives'!$A$5:$A$24,0)),0))</f>
        <v/>
      </c>
      <c r="M383" s="22" t="str">
        <f aca="false">IF($F383="","",F383*L383)</f>
        <v/>
      </c>
      <c r="N383" s="24" t="str">
        <f aca="false">IF($F383="","",IF(K383=0,0,IF(G383="WDV",1-MAX(L383,0.0001)^(1/K383),(1-L383)/K383)))</f>
        <v/>
      </c>
      <c r="O383" s="22" t="n">
        <f aca="false">IF($F383="",0,IF(AND(E383&lt;$F$3,OR(I383="",I383&gt;=$F$3)),F383,0))</f>
        <v>0</v>
      </c>
      <c r="P383" s="22" t="n">
        <f aca="false">IF($F383="",0,IF(AND(E383&gt;=$F$3,E383&lt;=$H$3),F383,0))</f>
        <v>0</v>
      </c>
      <c r="Q383" s="22" t="n">
        <f aca="false">IF($F383="",0,IF(AND(I383&lt;&gt;"",I383&gt;=$F$3,I383&lt;=$H$3),F383,0))</f>
        <v>0</v>
      </c>
      <c r="R383" s="22" t="n">
        <f aca="false">O383+P383-Q383</f>
        <v>0</v>
      </c>
      <c r="S383" s="22" t="n">
        <f aca="false">IF(O383&gt;0,N(H383),0)</f>
        <v>0</v>
      </c>
      <c r="T383" s="22" t="n">
        <f aca="false">IF(OR($F383="",E383=""),0,MAX(0,MIN(IF(I383="",$H$3,I383-1),$H$3)-MAX(E383,$F$3)+1))</f>
        <v>0</v>
      </c>
      <c r="U383" s="22" t="n">
        <f aca="false">IF(OR($F383="",N(K383)=0),0,ROUND(IF(G383="WDV",MIN(MAX(0,F383-S383-M383),(F383-S383)*N383*T383/$J$3),MIN(MAX(0,F383-M383-S383),(F383-M383)/K383*T383/$J$3)),0))</f>
        <v>0</v>
      </c>
      <c r="V383" s="22" t="n">
        <f aca="false">IF($F383="",0,IF(AND(I383&lt;&gt;"",I383&gt;=$F$3,I383&lt;=$H$3),S383+U383,0))</f>
        <v>0</v>
      </c>
      <c r="W383" s="22" t="n">
        <f aca="false">S383+U383-V383</f>
        <v>0</v>
      </c>
      <c r="X383" s="22" t="n">
        <f aca="false">R383-W383</f>
        <v>0</v>
      </c>
      <c r="Y383" s="22" t="n">
        <f aca="false">IF($F383="",0,IF(AND(I383&lt;&gt;"",I383&gt;=$F$3,I383&lt;=$H$3),N(J383)-(F383-S383-U383),0))</f>
        <v>0</v>
      </c>
      <c r="Z383" s="25" t="str">
        <f aca="false">IF($F383="","",IFERROR(INDEX('Useful Lives'!$D$5:$D$24,MATCH(C383,'Useful Lives'!$A$5:$A$24,0)),"⚠ Class not found"))</f>
        <v/>
      </c>
    </row>
    <row r="384" customFormat="false" ht="15" hidden="false" customHeight="true" outlineLevel="0" collapsed="false">
      <c r="A384" s="20"/>
      <c r="B384" s="20"/>
      <c r="C384" s="20"/>
      <c r="D384" s="20"/>
      <c r="E384" s="26"/>
      <c r="F384" s="27"/>
      <c r="G384" s="20"/>
      <c r="H384" s="27"/>
      <c r="I384" s="26"/>
      <c r="J384" s="27"/>
      <c r="K384" s="22" t="str">
        <f aca="false">IF($F384="","",IFERROR(INDEX('Useful Lives'!$B$5:$B$24,MATCH(C384,'Useful Lives'!$A$5:$A$24,0)),0))</f>
        <v/>
      </c>
      <c r="L384" s="24" t="str">
        <f aca="false">IF($F384="","",IFERROR(INDEX('Useful Lives'!$C$5:$C$24,MATCH(C384,'Useful Lives'!$A$5:$A$24,0)),0))</f>
        <v/>
      </c>
      <c r="M384" s="22" t="str">
        <f aca="false">IF($F384="","",F384*L384)</f>
        <v/>
      </c>
      <c r="N384" s="24" t="str">
        <f aca="false">IF($F384="","",IF(K384=0,0,IF(G384="WDV",1-MAX(L384,0.0001)^(1/K384),(1-L384)/K384)))</f>
        <v/>
      </c>
      <c r="O384" s="22" t="n">
        <f aca="false">IF($F384="",0,IF(AND(E384&lt;$F$3,OR(I384="",I384&gt;=$F$3)),F384,0))</f>
        <v>0</v>
      </c>
      <c r="P384" s="22" t="n">
        <f aca="false">IF($F384="",0,IF(AND(E384&gt;=$F$3,E384&lt;=$H$3),F384,0))</f>
        <v>0</v>
      </c>
      <c r="Q384" s="22" t="n">
        <f aca="false">IF($F384="",0,IF(AND(I384&lt;&gt;"",I384&gt;=$F$3,I384&lt;=$H$3),F384,0))</f>
        <v>0</v>
      </c>
      <c r="R384" s="22" t="n">
        <f aca="false">O384+P384-Q384</f>
        <v>0</v>
      </c>
      <c r="S384" s="22" t="n">
        <f aca="false">IF(O384&gt;0,N(H384),0)</f>
        <v>0</v>
      </c>
      <c r="T384" s="22" t="n">
        <f aca="false">IF(OR($F384="",E384=""),0,MAX(0,MIN(IF(I384="",$H$3,I384-1),$H$3)-MAX(E384,$F$3)+1))</f>
        <v>0</v>
      </c>
      <c r="U384" s="22" t="n">
        <f aca="false">IF(OR($F384="",N(K384)=0),0,ROUND(IF(G384="WDV",MIN(MAX(0,F384-S384-M384),(F384-S384)*N384*T384/$J$3),MIN(MAX(0,F384-M384-S384),(F384-M384)/K384*T384/$J$3)),0))</f>
        <v>0</v>
      </c>
      <c r="V384" s="22" t="n">
        <f aca="false">IF($F384="",0,IF(AND(I384&lt;&gt;"",I384&gt;=$F$3,I384&lt;=$H$3),S384+U384,0))</f>
        <v>0</v>
      </c>
      <c r="W384" s="22" t="n">
        <f aca="false">S384+U384-V384</f>
        <v>0</v>
      </c>
      <c r="X384" s="22" t="n">
        <f aca="false">R384-W384</f>
        <v>0</v>
      </c>
      <c r="Y384" s="22" t="n">
        <f aca="false">IF($F384="",0,IF(AND(I384&lt;&gt;"",I384&gt;=$F$3,I384&lt;=$H$3),N(J384)-(F384-S384-U384),0))</f>
        <v>0</v>
      </c>
      <c r="Z384" s="25" t="str">
        <f aca="false">IF($F384="","",IFERROR(INDEX('Useful Lives'!$D$5:$D$24,MATCH(C384,'Useful Lives'!$A$5:$A$24,0)),"⚠ Class not found"))</f>
        <v/>
      </c>
    </row>
    <row r="385" customFormat="false" ht="15" hidden="false" customHeight="true" outlineLevel="0" collapsed="false">
      <c r="A385" s="20"/>
      <c r="B385" s="20"/>
      <c r="C385" s="20"/>
      <c r="D385" s="20"/>
      <c r="E385" s="26"/>
      <c r="F385" s="27"/>
      <c r="G385" s="20"/>
      <c r="H385" s="27"/>
      <c r="I385" s="26"/>
      <c r="J385" s="27"/>
      <c r="K385" s="22" t="str">
        <f aca="false">IF($F385="","",IFERROR(INDEX('Useful Lives'!$B$5:$B$24,MATCH(C385,'Useful Lives'!$A$5:$A$24,0)),0))</f>
        <v/>
      </c>
      <c r="L385" s="24" t="str">
        <f aca="false">IF($F385="","",IFERROR(INDEX('Useful Lives'!$C$5:$C$24,MATCH(C385,'Useful Lives'!$A$5:$A$24,0)),0))</f>
        <v/>
      </c>
      <c r="M385" s="22" t="str">
        <f aca="false">IF($F385="","",F385*L385)</f>
        <v/>
      </c>
      <c r="N385" s="24" t="str">
        <f aca="false">IF($F385="","",IF(K385=0,0,IF(G385="WDV",1-MAX(L385,0.0001)^(1/K385),(1-L385)/K385)))</f>
        <v/>
      </c>
      <c r="O385" s="22" t="n">
        <f aca="false">IF($F385="",0,IF(AND(E385&lt;$F$3,OR(I385="",I385&gt;=$F$3)),F385,0))</f>
        <v>0</v>
      </c>
      <c r="P385" s="22" t="n">
        <f aca="false">IF($F385="",0,IF(AND(E385&gt;=$F$3,E385&lt;=$H$3),F385,0))</f>
        <v>0</v>
      </c>
      <c r="Q385" s="22" t="n">
        <f aca="false">IF($F385="",0,IF(AND(I385&lt;&gt;"",I385&gt;=$F$3,I385&lt;=$H$3),F385,0))</f>
        <v>0</v>
      </c>
      <c r="R385" s="22" t="n">
        <f aca="false">O385+P385-Q385</f>
        <v>0</v>
      </c>
      <c r="S385" s="22" t="n">
        <f aca="false">IF(O385&gt;0,N(H385),0)</f>
        <v>0</v>
      </c>
      <c r="T385" s="22" t="n">
        <f aca="false">IF(OR($F385="",E385=""),0,MAX(0,MIN(IF(I385="",$H$3,I385-1),$H$3)-MAX(E385,$F$3)+1))</f>
        <v>0</v>
      </c>
      <c r="U385" s="22" t="n">
        <f aca="false">IF(OR($F385="",N(K385)=0),0,ROUND(IF(G385="WDV",MIN(MAX(0,F385-S385-M385),(F385-S385)*N385*T385/$J$3),MIN(MAX(0,F385-M385-S385),(F385-M385)/K385*T385/$J$3)),0))</f>
        <v>0</v>
      </c>
      <c r="V385" s="22" t="n">
        <f aca="false">IF($F385="",0,IF(AND(I385&lt;&gt;"",I385&gt;=$F$3,I385&lt;=$H$3),S385+U385,0))</f>
        <v>0</v>
      </c>
      <c r="W385" s="22" t="n">
        <f aca="false">S385+U385-V385</f>
        <v>0</v>
      </c>
      <c r="X385" s="22" t="n">
        <f aca="false">R385-W385</f>
        <v>0</v>
      </c>
      <c r="Y385" s="22" t="n">
        <f aca="false">IF($F385="",0,IF(AND(I385&lt;&gt;"",I385&gt;=$F$3,I385&lt;=$H$3),N(J385)-(F385-S385-U385),0))</f>
        <v>0</v>
      </c>
      <c r="Z385" s="25" t="str">
        <f aca="false">IF($F385="","",IFERROR(INDEX('Useful Lives'!$D$5:$D$24,MATCH(C385,'Useful Lives'!$A$5:$A$24,0)),"⚠ Class not found"))</f>
        <v/>
      </c>
    </row>
    <row r="386" customFormat="false" ht="15" hidden="false" customHeight="true" outlineLevel="0" collapsed="false">
      <c r="A386" s="20"/>
      <c r="B386" s="20"/>
      <c r="C386" s="20"/>
      <c r="D386" s="20"/>
      <c r="E386" s="26"/>
      <c r="F386" s="27"/>
      <c r="G386" s="20"/>
      <c r="H386" s="27"/>
      <c r="I386" s="26"/>
      <c r="J386" s="27"/>
      <c r="K386" s="22" t="str">
        <f aca="false">IF($F386="","",IFERROR(INDEX('Useful Lives'!$B$5:$B$24,MATCH(C386,'Useful Lives'!$A$5:$A$24,0)),0))</f>
        <v/>
      </c>
      <c r="L386" s="24" t="str">
        <f aca="false">IF($F386="","",IFERROR(INDEX('Useful Lives'!$C$5:$C$24,MATCH(C386,'Useful Lives'!$A$5:$A$24,0)),0))</f>
        <v/>
      </c>
      <c r="M386" s="22" t="str">
        <f aca="false">IF($F386="","",F386*L386)</f>
        <v/>
      </c>
      <c r="N386" s="24" t="str">
        <f aca="false">IF($F386="","",IF(K386=0,0,IF(G386="WDV",1-MAX(L386,0.0001)^(1/K386),(1-L386)/K386)))</f>
        <v/>
      </c>
      <c r="O386" s="22" t="n">
        <f aca="false">IF($F386="",0,IF(AND(E386&lt;$F$3,OR(I386="",I386&gt;=$F$3)),F386,0))</f>
        <v>0</v>
      </c>
      <c r="P386" s="22" t="n">
        <f aca="false">IF($F386="",0,IF(AND(E386&gt;=$F$3,E386&lt;=$H$3),F386,0))</f>
        <v>0</v>
      </c>
      <c r="Q386" s="22" t="n">
        <f aca="false">IF($F386="",0,IF(AND(I386&lt;&gt;"",I386&gt;=$F$3,I386&lt;=$H$3),F386,0))</f>
        <v>0</v>
      </c>
      <c r="R386" s="22" t="n">
        <f aca="false">O386+P386-Q386</f>
        <v>0</v>
      </c>
      <c r="S386" s="22" t="n">
        <f aca="false">IF(O386&gt;0,N(H386),0)</f>
        <v>0</v>
      </c>
      <c r="T386" s="22" t="n">
        <f aca="false">IF(OR($F386="",E386=""),0,MAX(0,MIN(IF(I386="",$H$3,I386-1),$H$3)-MAX(E386,$F$3)+1))</f>
        <v>0</v>
      </c>
      <c r="U386" s="22" t="n">
        <f aca="false">IF(OR($F386="",N(K386)=0),0,ROUND(IF(G386="WDV",MIN(MAX(0,F386-S386-M386),(F386-S386)*N386*T386/$J$3),MIN(MAX(0,F386-M386-S386),(F386-M386)/K386*T386/$J$3)),0))</f>
        <v>0</v>
      </c>
      <c r="V386" s="22" t="n">
        <f aca="false">IF($F386="",0,IF(AND(I386&lt;&gt;"",I386&gt;=$F$3,I386&lt;=$H$3),S386+U386,0))</f>
        <v>0</v>
      </c>
      <c r="W386" s="22" t="n">
        <f aca="false">S386+U386-V386</f>
        <v>0</v>
      </c>
      <c r="X386" s="22" t="n">
        <f aca="false">R386-W386</f>
        <v>0</v>
      </c>
      <c r="Y386" s="22" t="n">
        <f aca="false">IF($F386="",0,IF(AND(I386&lt;&gt;"",I386&gt;=$F$3,I386&lt;=$H$3),N(J386)-(F386-S386-U386),0))</f>
        <v>0</v>
      </c>
      <c r="Z386" s="25" t="str">
        <f aca="false">IF($F386="","",IFERROR(INDEX('Useful Lives'!$D$5:$D$24,MATCH(C386,'Useful Lives'!$A$5:$A$24,0)),"⚠ Class not found"))</f>
        <v/>
      </c>
    </row>
    <row r="387" customFormat="false" ht="15" hidden="false" customHeight="true" outlineLevel="0" collapsed="false">
      <c r="A387" s="20"/>
      <c r="B387" s="20"/>
      <c r="C387" s="20"/>
      <c r="D387" s="20"/>
      <c r="E387" s="26"/>
      <c r="F387" s="27"/>
      <c r="G387" s="20"/>
      <c r="H387" s="27"/>
      <c r="I387" s="26"/>
      <c r="J387" s="27"/>
      <c r="K387" s="22" t="str">
        <f aca="false">IF($F387="","",IFERROR(INDEX('Useful Lives'!$B$5:$B$24,MATCH(C387,'Useful Lives'!$A$5:$A$24,0)),0))</f>
        <v/>
      </c>
      <c r="L387" s="24" t="str">
        <f aca="false">IF($F387="","",IFERROR(INDEX('Useful Lives'!$C$5:$C$24,MATCH(C387,'Useful Lives'!$A$5:$A$24,0)),0))</f>
        <v/>
      </c>
      <c r="M387" s="22" t="str">
        <f aca="false">IF($F387="","",F387*L387)</f>
        <v/>
      </c>
      <c r="N387" s="24" t="str">
        <f aca="false">IF($F387="","",IF(K387=0,0,IF(G387="WDV",1-MAX(L387,0.0001)^(1/K387),(1-L387)/K387)))</f>
        <v/>
      </c>
      <c r="O387" s="22" t="n">
        <f aca="false">IF($F387="",0,IF(AND(E387&lt;$F$3,OR(I387="",I387&gt;=$F$3)),F387,0))</f>
        <v>0</v>
      </c>
      <c r="P387" s="22" t="n">
        <f aca="false">IF($F387="",0,IF(AND(E387&gt;=$F$3,E387&lt;=$H$3),F387,0))</f>
        <v>0</v>
      </c>
      <c r="Q387" s="22" t="n">
        <f aca="false">IF($F387="",0,IF(AND(I387&lt;&gt;"",I387&gt;=$F$3,I387&lt;=$H$3),F387,0))</f>
        <v>0</v>
      </c>
      <c r="R387" s="22" t="n">
        <f aca="false">O387+P387-Q387</f>
        <v>0</v>
      </c>
      <c r="S387" s="22" t="n">
        <f aca="false">IF(O387&gt;0,N(H387),0)</f>
        <v>0</v>
      </c>
      <c r="T387" s="22" t="n">
        <f aca="false">IF(OR($F387="",E387=""),0,MAX(0,MIN(IF(I387="",$H$3,I387-1),$H$3)-MAX(E387,$F$3)+1))</f>
        <v>0</v>
      </c>
      <c r="U387" s="22" t="n">
        <f aca="false">IF(OR($F387="",N(K387)=0),0,ROUND(IF(G387="WDV",MIN(MAX(0,F387-S387-M387),(F387-S387)*N387*T387/$J$3),MIN(MAX(0,F387-M387-S387),(F387-M387)/K387*T387/$J$3)),0))</f>
        <v>0</v>
      </c>
      <c r="V387" s="22" t="n">
        <f aca="false">IF($F387="",0,IF(AND(I387&lt;&gt;"",I387&gt;=$F$3,I387&lt;=$H$3),S387+U387,0))</f>
        <v>0</v>
      </c>
      <c r="W387" s="22" t="n">
        <f aca="false">S387+U387-V387</f>
        <v>0</v>
      </c>
      <c r="X387" s="22" t="n">
        <f aca="false">R387-W387</f>
        <v>0</v>
      </c>
      <c r="Y387" s="22" t="n">
        <f aca="false">IF($F387="",0,IF(AND(I387&lt;&gt;"",I387&gt;=$F$3,I387&lt;=$H$3),N(J387)-(F387-S387-U387),0))</f>
        <v>0</v>
      </c>
      <c r="Z387" s="25" t="str">
        <f aca="false">IF($F387="","",IFERROR(INDEX('Useful Lives'!$D$5:$D$24,MATCH(C387,'Useful Lives'!$A$5:$A$24,0)),"⚠ Class not found"))</f>
        <v/>
      </c>
    </row>
    <row r="388" customFormat="false" ht="15" hidden="false" customHeight="true" outlineLevel="0" collapsed="false">
      <c r="A388" s="20"/>
      <c r="B388" s="20"/>
      <c r="C388" s="20"/>
      <c r="D388" s="20"/>
      <c r="E388" s="26"/>
      <c r="F388" s="27"/>
      <c r="G388" s="20"/>
      <c r="H388" s="27"/>
      <c r="I388" s="26"/>
      <c r="J388" s="27"/>
      <c r="K388" s="22" t="str">
        <f aca="false">IF($F388="","",IFERROR(INDEX('Useful Lives'!$B$5:$B$24,MATCH(C388,'Useful Lives'!$A$5:$A$24,0)),0))</f>
        <v/>
      </c>
      <c r="L388" s="24" t="str">
        <f aca="false">IF($F388="","",IFERROR(INDEX('Useful Lives'!$C$5:$C$24,MATCH(C388,'Useful Lives'!$A$5:$A$24,0)),0))</f>
        <v/>
      </c>
      <c r="M388" s="22" t="str">
        <f aca="false">IF($F388="","",F388*L388)</f>
        <v/>
      </c>
      <c r="N388" s="24" t="str">
        <f aca="false">IF($F388="","",IF(K388=0,0,IF(G388="WDV",1-MAX(L388,0.0001)^(1/K388),(1-L388)/K388)))</f>
        <v/>
      </c>
      <c r="O388" s="22" t="n">
        <f aca="false">IF($F388="",0,IF(AND(E388&lt;$F$3,OR(I388="",I388&gt;=$F$3)),F388,0))</f>
        <v>0</v>
      </c>
      <c r="P388" s="22" t="n">
        <f aca="false">IF($F388="",0,IF(AND(E388&gt;=$F$3,E388&lt;=$H$3),F388,0))</f>
        <v>0</v>
      </c>
      <c r="Q388" s="22" t="n">
        <f aca="false">IF($F388="",0,IF(AND(I388&lt;&gt;"",I388&gt;=$F$3,I388&lt;=$H$3),F388,0))</f>
        <v>0</v>
      </c>
      <c r="R388" s="22" t="n">
        <f aca="false">O388+P388-Q388</f>
        <v>0</v>
      </c>
      <c r="S388" s="22" t="n">
        <f aca="false">IF(O388&gt;0,N(H388),0)</f>
        <v>0</v>
      </c>
      <c r="T388" s="22" t="n">
        <f aca="false">IF(OR($F388="",E388=""),0,MAX(0,MIN(IF(I388="",$H$3,I388-1),$H$3)-MAX(E388,$F$3)+1))</f>
        <v>0</v>
      </c>
      <c r="U388" s="22" t="n">
        <f aca="false">IF(OR($F388="",N(K388)=0),0,ROUND(IF(G388="WDV",MIN(MAX(0,F388-S388-M388),(F388-S388)*N388*T388/$J$3),MIN(MAX(0,F388-M388-S388),(F388-M388)/K388*T388/$J$3)),0))</f>
        <v>0</v>
      </c>
      <c r="V388" s="22" t="n">
        <f aca="false">IF($F388="",0,IF(AND(I388&lt;&gt;"",I388&gt;=$F$3,I388&lt;=$H$3),S388+U388,0))</f>
        <v>0</v>
      </c>
      <c r="W388" s="22" t="n">
        <f aca="false">S388+U388-V388</f>
        <v>0</v>
      </c>
      <c r="X388" s="22" t="n">
        <f aca="false">R388-W388</f>
        <v>0</v>
      </c>
      <c r="Y388" s="22" t="n">
        <f aca="false">IF($F388="",0,IF(AND(I388&lt;&gt;"",I388&gt;=$F$3,I388&lt;=$H$3),N(J388)-(F388-S388-U388),0))</f>
        <v>0</v>
      </c>
      <c r="Z388" s="25" t="str">
        <f aca="false">IF($F388="","",IFERROR(INDEX('Useful Lives'!$D$5:$D$24,MATCH(C388,'Useful Lives'!$A$5:$A$24,0)),"⚠ Class not found"))</f>
        <v/>
      </c>
    </row>
    <row r="389" customFormat="false" ht="15" hidden="false" customHeight="true" outlineLevel="0" collapsed="false">
      <c r="A389" s="20"/>
      <c r="B389" s="20"/>
      <c r="C389" s="20"/>
      <c r="D389" s="20"/>
      <c r="E389" s="26"/>
      <c r="F389" s="27"/>
      <c r="G389" s="20"/>
      <c r="H389" s="27"/>
      <c r="I389" s="26"/>
      <c r="J389" s="27"/>
      <c r="K389" s="22" t="str">
        <f aca="false">IF($F389="","",IFERROR(INDEX('Useful Lives'!$B$5:$B$24,MATCH(C389,'Useful Lives'!$A$5:$A$24,0)),0))</f>
        <v/>
      </c>
      <c r="L389" s="24" t="str">
        <f aca="false">IF($F389="","",IFERROR(INDEX('Useful Lives'!$C$5:$C$24,MATCH(C389,'Useful Lives'!$A$5:$A$24,0)),0))</f>
        <v/>
      </c>
      <c r="M389" s="22" t="str">
        <f aca="false">IF($F389="","",F389*L389)</f>
        <v/>
      </c>
      <c r="N389" s="24" t="str">
        <f aca="false">IF($F389="","",IF(K389=0,0,IF(G389="WDV",1-MAX(L389,0.0001)^(1/K389),(1-L389)/K389)))</f>
        <v/>
      </c>
      <c r="O389" s="22" t="n">
        <f aca="false">IF($F389="",0,IF(AND(E389&lt;$F$3,OR(I389="",I389&gt;=$F$3)),F389,0))</f>
        <v>0</v>
      </c>
      <c r="P389" s="22" t="n">
        <f aca="false">IF($F389="",0,IF(AND(E389&gt;=$F$3,E389&lt;=$H$3),F389,0))</f>
        <v>0</v>
      </c>
      <c r="Q389" s="22" t="n">
        <f aca="false">IF($F389="",0,IF(AND(I389&lt;&gt;"",I389&gt;=$F$3,I389&lt;=$H$3),F389,0))</f>
        <v>0</v>
      </c>
      <c r="R389" s="22" t="n">
        <f aca="false">O389+P389-Q389</f>
        <v>0</v>
      </c>
      <c r="S389" s="22" t="n">
        <f aca="false">IF(O389&gt;0,N(H389),0)</f>
        <v>0</v>
      </c>
      <c r="T389" s="22" t="n">
        <f aca="false">IF(OR($F389="",E389=""),0,MAX(0,MIN(IF(I389="",$H$3,I389-1),$H$3)-MAX(E389,$F$3)+1))</f>
        <v>0</v>
      </c>
      <c r="U389" s="22" t="n">
        <f aca="false">IF(OR($F389="",N(K389)=0),0,ROUND(IF(G389="WDV",MIN(MAX(0,F389-S389-M389),(F389-S389)*N389*T389/$J$3),MIN(MAX(0,F389-M389-S389),(F389-M389)/K389*T389/$J$3)),0))</f>
        <v>0</v>
      </c>
      <c r="V389" s="22" t="n">
        <f aca="false">IF($F389="",0,IF(AND(I389&lt;&gt;"",I389&gt;=$F$3,I389&lt;=$H$3),S389+U389,0))</f>
        <v>0</v>
      </c>
      <c r="W389" s="22" t="n">
        <f aca="false">S389+U389-V389</f>
        <v>0</v>
      </c>
      <c r="X389" s="22" t="n">
        <f aca="false">R389-W389</f>
        <v>0</v>
      </c>
      <c r="Y389" s="22" t="n">
        <f aca="false">IF($F389="",0,IF(AND(I389&lt;&gt;"",I389&gt;=$F$3,I389&lt;=$H$3),N(J389)-(F389-S389-U389),0))</f>
        <v>0</v>
      </c>
      <c r="Z389" s="25" t="str">
        <f aca="false">IF($F389="","",IFERROR(INDEX('Useful Lives'!$D$5:$D$24,MATCH(C389,'Useful Lives'!$A$5:$A$24,0)),"⚠ Class not found"))</f>
        <v/>
      </c>
    </row>
    <row r="390" customFormat="false" ht="15" hidden="false" customHeight="true" outlineLevel="0" collapsed="false">
      <c r="A390" s="20"/>
      <c r="B390" s="20"/>
      <c r="C390" s="20"/>
      <c r="D390" s="20"/>
      <c r="E390" s="26"/>
      <c r="F390" s="27"/>
      <c r="G390" s="20"/>
      <c r="H390" s="27"/>
      <c r="I390" s="26"/>
      <c r="J390" s="27"/>
      <c r="K390" s="22" t="str">
        <f aca="false">IF($F390="","",IFERROR(INDEX('Useful Lives'!$B$5:$B$24,MATCH(C390,'Useful Lives'!$A$5:$A$24,0)),0))</f>
        <v/>
      </c>
      <c r="L390" s="24" t="str">
        <f aca="false">IF($F390="","",IFERROR(INDEX('Useful Lives'!$C$5:$C$24,MATCH(C390,'Useful Lives'!$A$5:$A$24,0)),0))</f>
        <v/>
      </c>
      <c r="M390" s="22" t="str">
        <f aca="false">IF($F390="","",F390*L390)</f>
        <v/>
      </c>
      <c r="N390" s="24" t="str">
        <f aca="false">IF($F390="","",IF(K390=0,0,IF(G390="WDV",1-MAX(L390,0.0001)^(1/K390),(1-L390)/K390)))</f>
        <v/>
      </c>
      <c r="O390" s="22" t="n">
        <f aca="false">IF($F390="",0,IF(AND(E390&lt;$F$3,OR(I390="",I390&gt;=$F$3)),F390,0))</f>
        <v>0</v>
      </c>
      <c r="P390" s="22" t="n">
        <f aca="false">IF($F390="",0,IF(AND(E390&gt;=$F$3,E390&lt;=$H$3),F390,0))</f>
        <v>0</v>
      </c>
      <c r="Q390" s="22" t="n">
        <f aca="false">IF($F390="",0,IF(AND(I390&lt;&gt;"",I390&gt;=$F$3,I390&lt;=$H$3),F390,0))</f>
        <v>0</v>
      </c>
      <c r="R390" s="22" t="n">
        <f aca="false">O390+P390-Q390</f>
        <v>0</v>
      </c>
      <c r="S390" s="22" t="n">
        <f aca="false">IF(O390&gt;0,N(H390),0)</f>
        <v>0</v>
      </c>
      <c r="T390" s="22" t="n">
        <f aca="false">IF(OR($F390="",E390=""),0,MAX(0,MIN(IF(I390="",$H$3,I390-1),$H$3)-MAX(E390,$F$3)+1))</f>
        <v>0</v>
      </c>
      <c r="U390" s="22" t="n">
        <f aca="false">IF(OR($F390="",N(K390)=0),0,ROUND(IF(G390="WDV",MIN(MAX(0,F390-S390-M390),(F390-S390)*N390*T390/$J$3),MIN(MAX(0,F390-M390-S390),(F390-M390)/K390*T390/$J$3)),0))</f>
        <v>0</v>
      </c>
      <c r="V390" s="22" t="n">
        <f aca="false">IF($F390="",0,IF(AND(I390&lt;&gt;"",I390&gt;=$F$3,I390&lt;=$H$3),S390+U390,0))</f>
        <v>0</v>
      </c>
      <c r="W390" s="22" t="n">
        <f aca="false">S390+U390-V390</f>
        <v>0</v>
      </c>
      <c r="X390" s="22" t="n">
        <f aca="false">R390-W390</f>
        <v>0</v>
      </c>
      <c r="Y390" s="22" t="n">
        <f aca="false">IF($F390="",0,IF(AND(I390&lt;&gt;"",I390&gt;=$F$3,I390&lt;=$H$3),N(J390)-(F390-S390-U390),0))</f>
        <v>0</v>
      </c>
      <c r="Z390" s="25" t="str">
        <f aca="false">IF($F390="","",IFERROR(INDEX('Useful Lives'!$D$5:$D$24,MATCH(C390,'Useful Lives'!$A$5:$A$24,0)),"⚠ Class not found"))</f>
        <v/>
      </c>
    </row>
    <row r="391" customFormat="false" ht="15" hidden="false" customHeight="true" outlineLevel="0" collapsed="false">
      <c r="A391" s="20"/>
      <c r="B391" s="20"/>
      <c r="C391" s="20"/>
      <c r="D391" s="20"/>
      <c r="E391" s="26"/>
      <c r="F391" s="27"/>
      <c r="G391" s="20"/>
      <c r="H391" s="27"/>
      <c r="I391" s="26"/>
      <c r="J391" s="27"/>
      <c r="K391" s="22" t="str">
        <f aca="false">IF($F391="","",IFERROR(INDEX('Useful Lives'!$B$5:$B$24,MATCH(C391,'Useful Lives'!$A$5:$A$24,0)),0))</f>
        <v/>
      </c>
      <c r="L391" s="24" t="str">
        <f aca="false">IF($F391="","",IFERROR(INDEX('Useful Lives'!$C$5:$C$24,MATCH(C391,'Useful Lives'!$A$5:$A$24,0)),0))</f>
        <v/>
      </c>
      <c r="M391" s="22" t="str">
        <f aca="false">IF($F391="","",F391*L391)</f>
        <v/>
      </c>
      <c r="N391" s="24" t="str">
        <f aca="false">IF($F391="","",IF(K391=0,0,IF(G391="WDV",1-MAX(L391,0.0001)^(1/K391),(1-L391)/K391)))</f>
        <v/>
      </c>
      <c r="O391" s="22" t="n">
        <f aca="false">IF($F391="",0,IF(AND(E391&lt;$F$3,OR(I391="",I391&gt;=$F$3)),F391,0))</f>
        <v>0</v>
      </c>
      <c r="P391" s="22" t="n">
        <f aca="false">IF($F391="",0,IF(AND(E391&gt;=$F$3,E391&lt;=$H$3),F391,0))</f>
        <v>0</v>
      </c>
      <c r="Q391" s="22" t="n">
        <f aca="false">IF($F391="",0,IF(AND(I391&lt;&gt;"",I391&gt;=$F$3,I391&lt;=$H$3),F391,0))</f>
        <v>0</v>
      </c>
      <c r="R391" s="22" t="n">
        <f aca="false">O391+P391-Q391</f>
        <v>0</v>
      </c>
      <c r="S391" s="22" t="n">
        <f aca="false">IF(O391&gt;0,N(H391),0)</f>
        <v>0</v>
      </c>
      <c r="T391" s="22" t="n">
        <f aca="false">IF(OR($F391="",E391=""),0,MAX(0,MIN(IF(I391="",$H$3,I391-1),$H$3)-MAX(E391,$F$3)+1))</f>
        <v>0</v>
      </c>
      <c r="U391" s="22" t="n">
        <f aca="false">IF(OR($F391="",N(K391)=0),0,ROUND(IF(G391="WDV",MIN(MAX(0,F391-S391-M391),(F391-S391)*N391*T391/$J$3),MIN(MAX(0,F391-M391-S391),(F391-M391)/K391*T391/$J$3)),0))</f>
        <v>0</v>
      </c>
      <c r="V391" s="22" t="n">
        <f aca="false">IF($F391="",0,IF(AND(I391&lt;&gt;"",I391&gt;=$F$3,I391&lt;=$H$3),S391+U391,0))</f>
        <v>0</v>
      </c>
      <c r="W391" s="22" t="n">
        <f aca="false">S391+U391-V391</f>
        <v>0</v>
      </c>
      <c r="X391" s="22" t="n">
        <f aca="false">R391-W391</f>
        <v>0</v>
      </c>
      <c r="Y391" s="22" t="n">
        <f aca="false">IF($F391="",0,IF(AND(I391&lt;&gt;"",I391&gt;=$F$3,I391&lt;=$H$3),N(J391)-(F391-S391-U391),0))</f>
        <v>0</v>
      </c>
      <c r="Z391" s="25" t="str">
        <f aca="false">IF($F391="","",IFERROR(INDEX('Useful Lives'!$D$5:$D$24,MATCH(C391,'Useful Lives'!$A$5:$A$24,0)),"⚠ Class not found"))</f>
        <v/>
      </c>
    </row>
    <row r="392" customFormat="false" ht="15" hidden="false" customHeight="true" outlineLevel="0" collapsed="false">
      <c r="A392" s="20"/>
      <c r="B392" s="20"/>
      <c r="C392" s="20"/>
      <c r="D392" s="20"/>
      <c r="E392" s="26"/>
      <c r="F392" s="27"/>
      <c r="G392" s="20"/>
      <c r="H392" s="27"/>
      <c r="I392" s="26"/>
      <c r="J392" s="27"/>
      <c r="K392" s="22" t="str">
        <f aca="false">IF($F392="","",IFERROR(INDEX('Useful Lives'!$B$5:$B$24,MATCH(C392,'Useful Lives'!$A$5:$A$24,0)),0))</f>
        <v/>
      </c>
      <c r="L392" s="24" t="str">
        <f aca="false">IF($F392="","",IFERROR(INDEX('Useful Lives'!$C$5:$C$24,MATCH(C392,'Useful Lives'!$A$5:$A$24,0)),0))</f>
        <v/>
      </c>
      <c r="M392" s="22" t="str">
        <f aca="false">IF($F392="","",F392*L392)</f>
        <v/>
      </c>
      <c r="N392" s="24" t="str">
        <f aca="false">IF($F392="","",IF(K392=0,0,IF(G392="WDV",1-MAX(L392,0.0001)^(1/K392),(1-L392)/K392)))</f>
        <v/>
      </c>
      <c r="O392" s="22" t="n">
        <f aca="false">IF($F392="",0,IF(AND(E392&lt;$F$3,OR(I392="",I392&gt;=$F$3)),F392,0))</f>
        <v>0</v>
      </c>
      <c r="P392" s="22" t="n">
        <f aca="false">IF($F392="",0,IF(AND(E392&gt;=$F$3,E392&lt;=$H$3),F392,0))</f>
        <v>0</v>
      </c>
      <c r="Q392" s="22" t="n">
        <f aca="false">IF($F392="",0,IF(AND(I392&lt;&gt;"",I392&gt;=$F$3,I392&lt;=$H$3),F392,0))</f>
        <v>0</v>
      </c>
      <c r="R392" s="22" t="n">
        <f aca="false">O392+P392-Q392</f>
        <v>0</v>
      </c>
      <c r="S392" s="22" t="n">
        <f aca="false">IF(O392&gt;0,N(H392),0)</f>
        <v>0</v>
      </c>
      <c r="T392" s="22" t="n">
        <f aca="false">IF(OR($F392="",E392=""),0,MAX(0,MIN(IF(I392="",$H$3,I392-1),$H$3)-MAX(E392,$F$3)+1))</f>
        <v>0</v>
      </c>
      <c r="U392" s="22" t="n">
        <f aca="false">IF(OR($F392="",N(K392)=0),0,ROUND(IF(G392="WDV",MIN(MAX(0,F392-S392-M392),(F392-S392)*N392*T392/$J$3),MIN(MAX(0,F392-M392-S392),(F392-M392)/K392*T392/$J$3)),0))</f>
        <v>0</v>
      </c>
      <c r="V392" s="22" t="n">
        <f aca="false">IF($F392="",0,IF(AND(I392&lt;&gt;"",I392&gt;=$F$3,I392&lt;=$H$3),S392+U392,0))</f>
        <v>0</v>
      </c>
      <c r="W392" s="22" t="n">
        <f aca="false">S392+U392-V392</f>
        <v>0</v>
      </c>
      <c r="X392" s="22" t="n">
        <f aca="false">R392-W392</f>
        <v>0</v>
      </c>
      <c r="Y392" s="22" t="n">
        <f aca="false">IF($F392="",0,IF(AND(I392&lt;&gt;"",I392&gt;=$F$3,I392&lt;=$H$3),N(J392)-(F392-S392-U392),0))</f>
        <v>0</v>
      </c>
      <c r="Z392" s="25" t="str">
        <f aca="false">IF($F392="","",IFERROR(INDEX('Useful Lives'!$D$5:$D$24,MATCH(C392,'Useful Lives'!$A$5:$A$24,0)),"⚠ Class not found"))</f>
        <v/>
      </c>
    </row>
    <row r="393" customFormat="false" ht="15" hidden="false" customHeight="true" outlineLevel="0" collapsed="false">
      <c r="A393" s="20"/>
      <c r="B393" s="20"/>
      <c r="C393" s="20"/>
      <c r="D393" s="20"/>
      <c r="E393" s="26"/>
      <c r="F393" s="27"/>
      <c r="G393" s="20"/>
      <c r="H393" s="27"/>
      <c r="I393" s="26"/>
      <c r="J393" s="27"/>
      <c r="K393" s="22" t="str">
        <f aca="false">IF($F393="","",IFERROR(INDEX('Useful Lives'!$B$5:$B$24,MATCH(C393,'Useful Lives'!$A$5:$A$24,0)),0))</f>
        <v/>
      </c>
      <c r="L393" s="24" t="str">
        <f aca="false">IF($F393="","",IFERROR(INDEX('Useful Lives'!$C$5:$C$24,MATCH(C393,'Useful Lives'!$A$5:$A$24,0)),0))</f>
        <v/>
      </c>
      <c r="M393" s="22" t="str">
        <f aca="false">IF($F393="","",F393*L393)</f>
        <v/>
      </c>
      <c r="N393" s="24" t="str">
        <f aca="false">IF($F393="","",IF(K393=0,0,IF(G393="WDV",1-MAX(L393,0.0001)^(1/K393),(1-L393)/K393)))</f>
        <v/>
      </c>
      <c r="O393" s="22" t="n">
        <f aca="false">IF($F393="",0,IF(AND(E393&lt;$F$3,OR(I393="",I393&gt;=$F$3)),F393,0))</f>
        <v>0</v>
      </c>
      <c r="P393" s="22" t="n">
        <f aca="false">IF($F393="",0,IF(AND(E393&gt;=$F$3,E393&lt;=$H$3),F393,0))</f>
        <v>0</v>
      </c>
      <c r="Q393" s="22" t="n">
        <f aca="false">IF($F393="",0,IF(AND(I393&lt;&gt;"",I393&gt;=$F$3,I393&lt;=$H$3),F393,0))</f>
        <v>0</v>
      </c>
      <c r="R393" s="22" t="n">
        <f aca="false">O393+P393-Q393</f>
        <v>0</v>
      </c>
      <c r="S393" s="22" t="n">
        <f aca="false">IF(O393&gt;0,N(H393),0)</f>
        <v>0</v>
      </c>
      <c r="T393" s="22" t="n">
        <f aca="false">IF(OR($F393="",E393=""),0,MAX(0,MIN(IF(I393="",$H$3,I393-1),$H$3)-MAX(E393,$F$3)+1))</f>
        <v>0</v>
      </c>
      <c r="U393" s="22" t="n">
        <f aca="false">IF(OR($F393="",N(K393)=0),0,ROUND(IF(G393="WDV",MIN(MAX(0,F393-S393-M393),(F393-S393)*N393*T393/$J$3),MIN(MAX(0,F393-M393-S393),(F393-M393)/K393*T393/$J$3)),0))</f>
        <v>0</v>
      </c>
      <c r="V393" s="22" t="n">
        <f aca="false">IF($F393="",0,IF(AND(I393&lt;&gt;"",I393&gt;=$F$3,I393&lt;=$H$3),S393+U393,0))</f>
        <v>0</v>
      </c>
      <c r="W393" s="22" t="n">
        <f aca="false">S393+U393-V393</f>
        <v>0</v>
      </c>
      <c r="X393" s="22" t="n">
        <f aca="false">R393-W393</f>
        <v>0</v>
      </c>
      <c r="Y393" s="22" t="n">
        <f aca="false">IF($F393="",0,IF(AND(I393&lt;&gt;"",I393&gt;=$F$3,I393&lt;=$H$3),N(J393)-(F393-S393-U393),0))</f>
        <v>0</v>
      </c>
      <c r="Z393" s="25" t="str">
        <f aca="false">IF($F393="","",IFERROR(INDEX('Useful Lives'!$D$5:$D$24,MATCH(C393,'Useful Lives'!$A$5:$A$24,0)),"⚠ Class not found"))</f>
        <v/>
      </c>
    </row>
    <row r="394" customFormat="false" ht="15" hidden="false" customHeight="true" outlineLevel="0" collapsed="false">
      <c r="A394" s="20"/>
      <c r="B394" s="20"/>
      <c r="C394" s="20"/>
      <c r="D394" s="20"/>
      <c r="E394" s="26"/>
      <c r="F394" s="27"/>
      <c r="G394" s="20"/>
      <c r="H394" s="27"/>
      <c r="I394" s="26"/>
      <c r="J394" s="27"/>
      <c r="K394" s="22" t="str">
        <f aca="false">IF($F394="","",IFERROR(INDEX('Useful Lives'!$B$5:$B$24,MATCH(C394,'Useful Lives'!$A$5:$A$24,0)),0))</f>
        <v/>
      </c>
      <c r="L394" s="24" t="str">
        <f aca="false">IF($F394="","",IFERROR(INDEX('Useful Lives'!$C$5:$C$24,MATCH(C394,'Useful Lives'!$A$5:$A$24,0)),0))</f>
        <v/>
      </c>
      <c r="M394" s="22" t="str">
        <f aca="false">IF($F394="","",F394*L394)</f>
        <v/>
      </c>
      <c r="N394" s="24" t="str">
        <f aca="false">IF($F394="","",IF(K394=0,0,IF(G394="WDV",1-MAX(L394,0.0001)^(1/K394),(1-L394)/K394)))</f>
        <v/>
      </c>
      <c r="O394" s="22" t="n">
        <f aca="false">IF($F394="",0,IF(AND(E394&lt;$F$3,OR(I394="",I394&gt;=$F$3)),F394,0))</f>
        <v>0</v>
      </c>
      <c r="P394" s="22" t="n">
        <f aca="false">IF($F394="",0,IF(AND(E394&gt;=$F$3,E394&lt;=$H$3),F394,0))</f>
        <v>0</v>
      </c>
      <c r="Q394" s="22" t="n">
        <f aca="false">IF($F394="",0,IF(AND(I394&lt;&gt;"",I394&gt;=$F$3,I394&lt;=$H$3),F394,0))</f>
        <v>0</v>
      </c>
      <c r="R394" s="22" t="n">
        <f aca="false">O394+P394-Q394</f>
        <v>0</v>
      </c>
      <c r="S394" s="22" t="n">
        <f aca="false">IF(O394&gt;0,N(H394),0)</f>
        <v>0</v>
      </c>
      <c r="T394" s="22" t="n">
        <f aca="false">IF(OR($F394="",E394=""),0,MAX(0,MIN(IF(I394="",$H$3,I394-1),$H$3)-MAX(E394,$F$3)+1))</f>
        <v>0</v>
      </c>
      <c r="U394" s="22" t="n">
        <f aca="false">IF(OR($F394="",N(K394)=0),0,ROUND(IF(G394="WDV",MIN(MAX(0,F394-S394-M394),(F394-S394)*N394*T394/$J$3),MIN(MAX(0,F394-M394-S394),(F394-M394)/K394*T394/$J$3)),0))</f>
        <v>0</v>
      </c>
      <c r="V394" s="22" t="n">
        <f aca="false">IF($F394="",0,IF(AND(I394&lt;&gt;"",I394&gt;=$F$3,I394&lt;=$H$3),S394+U394,0))</f>
        <v>0</v>
      </c>
      <c r="W394" s="22" t="n">
        <f aca="false">S394+U394-V394</f>
        <v>0</v>
      </c>
      <c r="X394" s="22" t="n">
        <f aca="false">R394-W394</f>
        <v>0</v>
      </c>
      <c r="Y394" s="22" t="n">
        <f aca="false">IF($F394="",0,IF(AND(I394&lt;&gt;"",I394&gt;=$F$3,I394&lt;=$H$3),N(J394)-(F394-S394-U394),0))</f>
        <v>0</v>
      </c>
      <c r="Z394" s="25" t="str">
        <f aca="false">IF($F394="","",IFERROR(INDEX('Useful Lives'!$D$5:$D$24,MATCH(C394,'Useful Lives'!$A$5:$A$24,0)),"⚠ Class not found"))</f>
        <v/>
      </c>
    </row>
    <row r="395" customFormat="false" ht="15" hidden="false" customHeight="true" outlineLevel="0" collapsed="false">
      <c r="A395" s="20"/>
      <c r="B395" s="20"/>
      <c r="C395" s="20"/>
      <c r="D395" s="20"/>
      <c r="E395" s="26"/>
      <c r="F395" s="27"/>
      <c r="G395" s="20"/>
      <c r="H395" s="27"/>
      <c r="I395" s="26"/>
      <c r="J395" s="27"/>
      <c r="K395" s="22" t="str">
        <f aca="false">IF($F395="","",IFERROR(INDEX('Useful Lives'!$B$5:$B$24,MATCH(C395,'Useful Lives'!$A$5:$A$24,0)),0))</f>
        <v/>
      </c>
      <c r="L395" s="24" t="str">
        <f aca="false">IF($F395="","",IFERROR(INDEX('Useful Lives'!$C$5:$C$24,MATCH(C395,'Useful Lives'!$A$5:$A$24,0)),0))</f>
        <v/>
      </c>
      <c r="M395" s="22" t="str">
        <f aca="false">IF($F395="","",F395*L395)</f>
        <v/>
      </c>
      <c r="N395" s="24" t="str">
        <f aca="false">IF($F395="","",IF(K395=0,0,IF(G395="WDV",1-MAX(L395,0.0001)^(1/K395),(1-L395)/K395)))</f>
        <v/>
      </c>
      <c r="O395" s="22" t="n">
        <f aca="false">IF($F395="",0,IF(AND(E395&lt;$F$3,OR(I395="",I395&gt;=$F$3)),F395,0))</f>
        <v>0</v>
      </c>
      <c r="P395" s="22" t="n">
        <f aca="false">IF($F395="",0,IF(AND(E395&gt;=$F$3,E395&lt;=$H$3),F395,0))</f>
        <v>0</v>
      </c>
      <c r="Q395" s="22" t="n">
        <f aca="false">IF($F395="",0,IF(AND(I395&lt;&gt;"",I395&gt;=$F$3,I395&lt;=$H$3),F395,0))</f>
        <v>0</v>
      </c>
      <c r="R395" s="22" t="n">
        <f aca="false">O395+P395-Q395</f>
        <v>0</v>
      </c>
      <c r="S395" s="22" t="n">
        <f aca="false">IF(O395&gt;0,N(H395),0)</f>
        <v>0</v>
      </c>
      <c r="T395" s="22" t="n">
        <f aca="false">IF(OR($F395="",E395=""),0,MAX(0,MIN(IF(I395="",$H$3,I395-1),$H$3)-MAX(E395,$F$3)+1))</f>
        <v>0</v>
      </c>
      <c r="U395" s="22" t="n">
        <f aca="false">IF(OR($F395="",N(K395)=0),0,ROUND(IF(G395="WDV",MIN(MAX(0,F395-S395-M395),(F395-S395)*N395*T395/$J$3),MIN(MAX(0,F395-M395-S395),(F395-M395)/K395*T395/$J$3)),0))</f>
        <v>0</v>
      </c>
      <c r="V395" s="22" t="n">
        <f aca="false">IF($F395="",0,IF(AND(I395&lt;&gt;"",I395&gt;=$F$3,I395&lt;=$H$3),S395+U395,0))</f>
        <v>0</v>
      </c>
      <c r="W395" s="22" t="n">
        <f aca="false">S395+U395-V395</f>
        <v>0</v>
      </c>
      <c r="X395" s="22" t="n">
        <f aca="false">R395-W395</f>
        <v>0</v>
      </c>
      <c r="Y395" s="22" t="n">
        <f aca="false">IF($F395="",0,IF(AND(I395&lt;&gt;"",I395&gt;=$F$3,I395&lt;=$H$3),N(J395)-(F395-S395-U395),0))</f>
        <v>0</v>
      </c>
      <c r="Z395" s="25" t="str">
        <f aca="false">IF($F395="","",IFERROR(INDEX('Useful Lives'!$D$5:$D$24,MATCH(C395,'Useful Lives'!$A$5:$A$24,0)),"⚠ Class not found"))</f>
        <v/>
      </c>
    </row>
    <row r="396" customFormat="false" ht="15" hidden="false" customHeight="true" outlineLevel="0" collapsed="false">
      <c r="A396" s="20"/>
      <c r="B396" s="20"/>
      <c r="C396" s="20"/>
      <c r="D396" s="20"/>
      <c r="E396" s="26"/>
      <c r="F396" s="27"/>
      <c r="G396" s="20"/>
      <c r="H396" s="27"/>
      <c r="I396" s="26"/>
      <c r="J396" s="27"/>
      <c r="K396" s="22" t="str">
        <f aca="false">IF($F396="","",IFERROR(INDEX('Useful Lives'!$B$5:$B$24,MATCH(C396,'Useful Lives'!$A$5:$A$24,0)),0))</f>
        <v/>
      </c>
      <c r="L396" s="24" t="str">
        <f aca="false">IF($F396="","",IFERROR(INDEX('Useful Lives'!$C$5:$C$24,MATCH(C396,'Useful Lives'!$A$5:$A$24,0)),0))</f>
        <v/>
      </c>
      <c r="M396" s="22" t="str">
        <f aca="false">IF($F396="","",F396*L396)</f>
        <v/>
      </c>
      <c r="N396" s="24" t="str">
        <f aca="false">IF($F396="","",IF(K396=0,0,IF(G396="WDV",1-MAX(L396,0.0001)^(1/K396),(1-L396)/K396)))</f>
        <v/>
      </c>
      <c r="O396" s="22" t="n">
        <f aca="false">IF($F396="",0,IF(AND(E396&lt;$F$3,OR(I396="",I396&gt;=$F$3)),F396,0))</f>
        <v>0</v>
      </c>
      <c r="P396" s="22" t="n">
        <f aca="false">IF($F396="",0,IF(AND(E396&gt;=$F$3,E396&lt;=$H$3),F396,0))</f>
        <v>0</v>
      </c>
      <c r="Q396" s="22" t="n">
        <f aca="false">IF($F396="",0,IF(AND(I396&lt;&gt;"",I396&gt;=$F$3,I396&lt;=$H$3),F396,0))</f>
        <v>0</v>
      </c>
      <c r="R396" s="22" t="n">
        <f aca="false">O396+P396-Q396</f>
        <v>0</v>
      </c>
      <c r="S396" s="22" t="n">
        <f aca="false">IF(O396&gt;0,N(H396),0)</f>
        <v>0</v>
      </c>
      <c r="T396" s="22" t="n">
        <f aca="false">IF(OR($F396="",E396=""),0,MAX(0,MIN(IF(I396="",$H$3,I396-1),$H$3)-MAX(E396,$F$3)+1))</f>
        <v>0</v>
      </c>
      <c r="U396" s="22" t="n">
        <f aca="false">IF(OR($F396="",N(K396)=0),0,ROUND(IF(G396="WDV",MIN(MAX(0,F396-S396-M396),(F396-S396)*N396*T396/$J$3),MIN(MAX(0,F396-M396-S396),(F396-M396)/K396*T396/$J$3)),0))</f>
        <v>0</v>
      </c>
      <c r="V396" s="22" t="n">
        <f aca="false">IF($F396="",0,IF(AND(I396&lt;&gt;"",I396&gt;=$F$3,I396&lt;=$H$3),S396+U396,0))</f>
        <v>0</v>
      </c>
      <c r="W396" s="22" t="n">
        <f aca="false">S396+U396-V396</f>
        <v>0</v>
      </c>
      <c r="X396" s="22" t="n">
        <f aca="false">R396-W396</f>
        <v>0</v>
      </c>
      <c r="Y396" s="22" t="n">
        <f aca="false">IF($F396="",0,IF(AND(I396&lt;&gt;"",I396&gt;=$F$3,I396&lt;=$H$3),N(J396)-(F396-S396-U396),0))</f>
        <v>0</v>
      </c>
      <c r="Z396" s="25" t="str">
        <f aca="false">IF($F396="","",IFERROR(INDEX('Useful Lives'!$D$5:$D$24,MATCH(C396,'Useful Lives'!$A$5:$A$24,0)),"⚠ Class not found"))</f>
        <v/>
      </c>
    </row>
    <row r="397" customFormat="false" ht="15" hidden="false" customHeight="true" outlineLevel="0" collapsed="false">
      <c r="A397" s="20"/>
      <c r="B397" s="20"/>
      <c r="C397" s="20"/>
      <c r="D397" s="20"/>
      <c r="E397" s="26"/>
      <c r="F397" s="27"/>
      <c r="G397" s="20"/>
      <c r="H397" s="27"/>
      <c r="I397" s="26"/>
      <c r="J397" s="27"/>
      <c r="K397" s="22" t="str">
        <f aca="false">IF($F397="","",IFERROR(INDEX('Useful Lives'!$B$5:$B$24,MATCH(C397,'Useful Lives'!$A$5:$A$24,0)),0))</f>
        <v/>
      </c>
      <c r="L397" s="24" t="str">
        <f aca="false">IF($F397="","",IFERROR(INDEX('Useful Lives'!$C$5:$C$24,MATCH(C397,'Useful Lives'!$A$5:$A$24,0)),0))</f>
        <v/>
      </c>
      <c r="M397" s="22" t="str">
        <f aca="false">IF($F397="","",F397*L397)</f>
        <v/>
      </c>
      <c r="N397" s="24" t="str">
        <f aca="false">IF($F397="","",IF(K397=0,0,IF(G397="WDV",1-MAX(L397,0.0001)^(1/K397),(1-L397)/K397)))</f>
        <v/>
      </c>
      <c r="O397" s="22" t="n">
        <f aca="false">IF($F397="",0,IF(AND(E397&lt;$F$3,OR(I397="",I397&gt;=$F$3)),F397,0))</f>
        <v>0</v>
      </c>
      <c r="P397" s="22" t="n">
        <f aca="false">IF($F397="",0,IF(AND(E397&gt;=$F$3,E397&lt;=$H$3),F397,0))</f>
        <v>0</v>
      </c>
      <c r="Q397" s="22" t="n">
        <f aca="false">IF($F397="",0,IF(AND(I397&lt;&gt;"",I397&gt;=$F$3,I397&lt;=$H$3),F397,0))</f>
        <v>0</v>
      </c>
      <c r="R397" s="22" t="n">
        <f aca="false">O397+P397-Q397</f>
        <v>0</v>
      </c>
      <c r="S397" s="22" t="n">
        <f aca="false">IF(O397&gt;0,N(H397),0)</f>
        <v>0</v>
      </c>
      <c r="T397" s="22" t="n">
        <f aca="false">IF(OR($F397="",E397=""),0,MAX(0,MIN(IF(I397="",$H$3,I397-1),$H$3)-MAX(E397,$F$3)+1))</f>
        <v>0</v>
      </c>
      <c r="U397" s="22" t="n">
        <f aca="false">IF(OR($F397="",N(K397)=0),0,ROUND(IF(G397="WDV",MIN(MAX(0,F397-S397-M397),(F397-S397)*N397*T397/$J$3),MIN(MAX(0,F397-M397-S397),(F397-M397)/K397*T397/$J$3)),0))</f>
        <v>0</v>
      </c>
      <c r="V397" s="22" t="n">
        <f aca="false">IF($F397="",0,IF(AND(I397&lt;&gt;"",I397&gt;=$F$3,I397&lt;=$H$3),S397+U397,0))</f>
        <v>0</v>
      </c>
      <c r="W397" s="22" t="n">
        <f aca="false">S397+U397-V397</f>
        <v>0</v>
      </c>
      <c r="X397" s="22" t="n">
        <f aca="false">R397-W397</f>
        <v>0</v>
      </c>
      <c r="Y397" s="22" t="n">
        <f aca="false">IF($F397="",0,IF(AND(I397&lt;&gt;"",I397&gt;=$F$3,I397&lt;=$H$3),N(J397)-(F397-S397-U397),0))</f>
        <v>0</v>
      </c>
      <c r="Z397" s="25" t="str">
        <f aca="false">IF($F397="","",IFERROR(INDEX('Useful Lives'!$D$5:$D$24,MATCH(C397,'Useful Lives'!$A$5:$A$24,0)),"⚠ Class not found"))</f>
        <v/>
      </c>
    </row>
    <row r="398" customFormat="false" ht="15" hidden="false" customHeight="true" outlineLevel="0" collapsed="false">
      <c r="A398" s="20"/>
      <c r="B398" s="20"/>
      <c r="C398" s="20"/>
      <c r="D398" s="20"/>
      <c r="E398" s="26"/>
      <c r="F398" s="27"/>
      <c r="G398" s="20"/>
      <c r="H398" s="27"/>
      <c r="I398" s="26"/>
      <c r="J398" s="27"/>
      <c r="K398" s="22" t="str">
        <f aca="false">IF($F398="","",IFERROR(INDEX('Useful Lives'!$B$5:$B$24,MATCH(C398,'Useful Lives'!$A$5:$A$24,0)),0))</f>
        <v/>
      </c>
      <c r="L398" s="24" t="str">
        <f aca="false">IF($F398="","",IFERROR(INDEX('Useful Lives'!$C$5:$C$24,MATCH(C398,'Useful Lives'!$A$5:$A$24,0)),0))</f>
        <v/>
      </c>
      <c r="M398" s="22" t="str">
        <f aca="false">IF($F398="","",F398*L398)</f>
        <v/>
      </c>
      <c r="N398" s="24" t="str">
        <f aca="false">IF($F398="","",IF(K398=0,0,IF(G398="WDV",1-MAX(L398,0.0001)^(1/K398),(1-L398)/K398)))</f>
        <v/>
      </c>
      <c r="O398" s="22" t="n">
        <f aca="false">IF($F398="",0,IF(AND(E398&lt;$F$3,OR(I398="",I398&gt;=$F$3)),F398,0))</f>
        <v>0</v>
      </c>
      <c r="P398" s="22" t="n">
        <f aca="false">IF($F398="",0,IF(AND(E398&gt;=$F$3,E398&lt;=$H$3),F398,0))</f>
        <v>0</v>
      </c>
      <c r="Q398" s="22" t="n">
        <f aca="false">IF($F398="",0,IF(AND(I398&lt;&gt;"",I398&gt;=$F$3,I398&lt;=$H$3),F398,0))</f>
        <v>0</v>
      </c>
      <c r="R398" s="22" t="n">
        <f aca="false">O398+P398-Q398</f>
        <v>0</v>
      </c>
      <c r="S398" s="22" t="n">
        <f aca="false">IF(O398&gt;0,N(H398),0)</f>
        <v>0</v>
      </c>
      <c r="T398" s="22" t="n">
        <f aca="false">IF(OR($F398="",E398=""),0,MAX(0,MIN(IF(I398="",$H$3,I398-1),$H$3)-MAX(E398,$F$3)+1))</f>
        <v>0</v>
      </c>
      <c r="U398" s="22" t="n">
        <f aca="false">IF(OR($F398="",N(K398)=0),0,ROUND(IF(G398="WDV",MIN(MAX(0,F398-S398-M398),(F398-S398)*N398*T398/$J$3),MIN(MAX(0,F398-M398-S398),(F398-M398)/K398*T398/$J$3)),0))</f>
        <v>0</v>
      </c>
      <c r="V398" s="22" t="n">
        <f aca="false">IF($F398="",0,IF(AND(I398&lt;&gt;"",I398&gt;=$F$3,I398&lt;=$H$3),S398+U398,0))</f>
        <v>0</v>
      </c>
      <c r="W398" s="22" t="n">
        <f aca="false">S398+U398-V398</f>
        <v>0</v>
      </c>
      <c r="X398" s="22" t="n">
        <f aca="false">R398-W398</f>
        <v>0</v>
      </c>
      <c r="Y398" s="22" t="n">
        <f aca="false">IF($F398="",0,IF(AND(I398&lt;&gt;"",I398&gt;=$F$3,I398&lt;=$H$3),N(J398)-(F398-S398-U398),0))</f>
        <v>0</v>
      </c>
      <c r="Z398" s="25" t="str">
        <f aca="false">IF($F398="","",IFERROR(INDEX('Useful Lives'!$D$5:$D$24,MATCH(C398,'Useful Lives'!$A$5:$A$24,0)),"⚠ Class not found"))</f>
        <v/>
      </c>
    </row>
    <row r="399" customFormat="false" ht="15" hidden="false" customHeight="true" outlineLevel="0" collapsed="false">
      <c r="A399" s="20"/>
      <c r="B399" s="20"/>
      <c r="C399" s="20"/>
      <c r="D399" s="20"/>
      <c r="E399" s="26"/>
      <c r="F399" s="27"/>
      <c r="G399" s="20"/>
      <c r="H399" s="27"/>
      <c r="I399" s="26"/>
      <c r="J399" s="27"/>
      <c r="K399" s="22" t="str">
        <f aca="false">IF($F399="","",IFERROR(INDEX('Useful Lives'!$B$5:$B$24,MATCH(C399,'Useful Lives'!$A$5:$A$24,0)),0))</f>
        <v/>
      </c>
      <c r="L399" s="24" t="str">
        <f aca="false">IF($F399="","",IFERROR(INDEX('Useful Lives'!$C$5:$C$24,MATCH(C399,'Useful Lives'!$A$5:$A$24,0)),0))</f>
        <v/>
      </c>
      <c r="M399" s="22" t="str">
        <f aca="false">IF($F399="","",F399*L399)</f>
        <v/>
      </c>
      <c r="N399" s="24" t="str">
        <f aca="false">IF($F399="","",IF(K399=0,0,IF(G399="WDV",1-MAX(L399,0.0001)^(1/K399),(1-L399)/K399)))</f>
        <v/>
      </c>
      <c r="O399" s="22" t="n">
        <f aca="false">IF($F399="",0,IF(AND(E399&lt;$F$3,OR(I399="",I399&gt;=$F$3)),F399,0))</f>
        <v>0</v>
      </c>
      <c r="P399" s="22" t="n">
        <f aca="false">IF($F399="",0,IF(AND(E399&gt;=$F$3,E399&lt;=$H$3),F399,0))</f>
        <v>0</v>
      </c>
      <c r="Q399" s="22" t="n">
        <f aca="false">IF($F399="",0,IF(AND(I399&lt;&gt;"",I399&gt;=$F$3,I399&lt;=$H$3),F399,0))</f>
        <v>0</v>
      </c>
      <c r="R399" s="22" t="n">
        <f aca="false">O399+P399-Q399</f>
        <v>0</v>
      </c>
      <c r="S399" s="22" t="n">
        <f aca="false">IF(O399&gt;0,N(H399),0)</f>
        <v>0</v>
      </c>
      <c r="T399" s="22" t="n">
        <f aca="false">IF(OR($F399="",E399=""),0,MAX(0,MIN(IF(I399="",$H$3,I399-1),$H$3)-MAX(E399,$F$3)+1))</f>
        <v>0</v>
      </c>
      <c r="U399" s="22" t="n">
        <f aca="false">IF(OR($F399="",N(K399)=0),0,ROUND(IF(G399="WDV",MIN(MAX(0,F399-S399-M399),(F399-S399)*N399*T399/$J$3),MIN(MAX(0,F399-M399-S399),(F399-M399)/K399*T399/$J$3)),0))</f>
        <v>0</v>
      </c>
      <c r="V399" s="22" t="n">
        <f aca="false">IF($F399="",0,IF(AND(I399&lt;&gt;"",I399&gt;=$F$3,I399&lt;=$H$3),S399+U399,0))</f>
        <v>0</v>
      </c>
      <c r="W399" s="22" t="n">
        <f aca="false">S399+U399-V399</f>
        <v>0</v>
      </c>
      <c r="X399" s="22" t="n">
        <f aca="false">R399-W399</f>
        <v>0</v>
      </c>
      <c r="Y399" s="22" t="n">
        <f aca="false">IF($F399="",0,IF(AND(I399&lt;&gt;"",I399&gt;=$F$3,I399&lt;=$H$3),N(J399)-(F399-S399-U399),0))</f>
        <v>0</v>
      </c>
      <c r="Z399" s="25" t="str">
        <f aca="false">IF($F399="","",IFERROR(INDEX('Useful Lives'!$D$5:$D$24,MATCH(C399,'Useful Lives'!$A$5:$A$24,0)),"⚠ Class not found"))</f>
        <v/>
      </c>
    </row>
    <row r="400" customFormat="false" ht="15" hidden="false" customHeight="true" outlineLevel="0" collapsed="false">
      <c r="A400" s="20"/>
      <c r="B400" s="20"/>
      <c r="C400" s="20"/>
      <c r="D400" s="20"/>
      <c r="E400" s="26"/>
      <c r="F400" s="27"/>
      <c r="G400" s="20"/>
      <c r="H400" s="27"/>
      <c r="I400" s="26"/>
      <c r="J400" s="27"/>
      <c r="K400" s="22" t="str">
        <f aca="false">IF($F400="","",IFERROR(INDEX('Useful Lives'!$B$5:$B$24,MATCH(C400,'Useful Lives'!$A$5:$A$24,0)),0))</f>
        <v/>
      </c>
      <c r="L400" s="24" t="str">
        <f aca="false">IF($F400="","",IFERROR(INDEX('Useful Lives'!$C$5:$C$24,MATCH(C400,'Useful Lives'!$A$5:$A$24,0)),0))</f>
        <v/>
      </c>
      <c r="M400" s="22" t="str">
        <f aca="false">IF($F400="","",F400*L400)</f>
        <v/>
      </c>
      <c r="N400" s="24" t="str">
        <f aca="false">IF($F400="","",IF(K400=0,0,IF(G400="WDV",1-MAX(L400,0.0001)^(1/K400),(1-L400)/K400)))</f>
        <v/>
      </c>
      <c r="O400" s="22" t="n">
        <f aca="false">IF($F400="",0,IF(AND(E400&lt;$F$3,OR(I400="",I400&gt;=$F$3)),F400,0))</f>
        <v>0</v>
      </c>
      <c r="P400" s="22" t="n">
        <f aca="false">IF($F400="",0,IF(AND(E400&gt;=$F$3,E400&lt;=$H$3),F400,0))</f>
        <v>0</v>
      </c>
      <c r="Q400" s="22" t="n">
        <f aca="false">IF($F400="",0,IF(AND(I400&lt;&gt;"",I400&gt;=$F$3,I400&lt;=$H$3),F400,0))</f>
        <v>0</v>
      </c>
      <c r="R400" s="22" t="n">
        <f aca="false">O400+P400-Q400</f>
        <v>0</v>
      </c>
      <c r="S400" s="22" t="n">
        <f aca="false">IF(O400&gt;0,N(H400),0)</f>
        <v>0</v>
      </c>
      <c r="T400" s="22" t="n">
        <f aca="false">IF(OR($F400="",E400=""),0,MAX(0,MIN(IF(I400="",$H$3,I400-1),$H$3)-MAX(E400,$F$3)+1))</f>
        <v>0</v>
      </c>
      <c r="U400" s="22" t="n">
        <f aca="false">IF(OR($F400="",N(K400)=0),0,ROUND(IF(G400="WDV",MIN(MAX(0,F400-S400-M400),(F400-S400)*N400*T400/$J$3),MIN(MAX(0,F400-M400-S400),(F400-M400)/K400*T400/$J$3)),0))</f>
        <v>0</v>
      </c>
      <c r="V400" s="22" t="n">
        <f aca="false">IF($F400="",0,IF(AND(I400&lt;&gt;"",I400&gt;=$F$3,I400&lt;=$H$3),S400+U400,0))</f>
        <v>0</v>
      </c>
      <c r="W400" s="22" t="n">
        <f aca="false">S400+U400-V400</f>
        <v>0</v>
      </c>
      <c r="X400" s="22" t="n">
        <f aca="false">R400-W400</f>
        <v>0</v>
      </c>
      <c r="Y400" s="22" t="n">
        <f aca="false">IF($F400="",0,IF(AND(I400&lt;&gt;"",I400&gt;=$F$3,I400&lt;=$H$3),N(J400)-(F400-S400-U400),0))</f>
        <v>0</v>
      </c>
      <c r="Z400" s="25" t="str">
        <f aca="false">IF($F400="","",IFERROR(INDEX('Useful Lives'!$D$5:$D$24,MATCH(C400,'Useful Lives'!$A$5:$A$24,0)),"⚠ Class not found"))</f>
        <v/>
      </c>
    </row>
    <row r="401" customFormat="false" ht="15" hidden="false" customHeight="true" outlineLevel="0" collapsed="false">
      <c r="A401" s="20"/>
      <c r="B401" s="20"/>
      <c r="C401" s="20"/>
      <c r="D401" s="20"/>
      <c r="E401" s="26"/>
      <c r="F401" s="27"/>
      <c r="G401" s="20"/>
      <c r="H401" s="27"/>
      <c r="I401" s="26"/>
      <c r="J401" s="27"/>
      <c r="K401" s="22" t="str">
        <f aca="false">IF($F401="","",IFERROR(INDEX('Useful Lives'!$B$5:$B$24,MATCH(C401,'Useful Lives'!$A$5:$A$24,0)),0))</f>
        <v/>
      </c>
      <c r="L401" s="24" t="str">
        <f aca="false">IF($F401="","",IFERROR(INDEX('Useful Lives'!$C$5:$C$24,MATCH(C401,'Useful Lives'!$A$5:$A$24,0)),0))</f>
        <v/>
      </c>
      <c r="M401" s="22" t="str">
        <f aca="false">IF($F401="","",F401*L401)</f>
        <v/>
      </c>
      <c r="N401" s="24" t="str">
        <f aca="false">IF($F401="","",IF(K401=0,0,IF(G401="WDV",1-MAX(L401,0.0001)^(1/K401),(1-L401)/K401)))</f>
        <v/>
      </c>
      <c r="O401" s="22" t="n">
        <f aca="false">IF($F401="",0,IF(AND(E401&lt;$F$3,OR(I401="",I401&gt;=$F$3)),F401,0))</f>
        <v>0</v>
      </c>
      <c r="P401" s="22" t="n">
        <f aca="false">IF($F401="",0,IF(AND(E401&gt;=$F$3,E401&lt;=$H$3),F401,0))</f>
        <v>0</v>
      </c>
      <c r="Q401" s="22" t="n">
        <f aca="false">IF($F401="",0,IF(AND(I401&lt;&gt;"",I401&gt;=$F$3,I401&lt;=$H$3),F401,0))</f>
        <v>0</v>
      </c>
      <c r="R401" s="22" t="n">
        <f aca="false">O401+P401-Q401</f>
        <v>0</v>
      </c>
      <c r="S401" s="22" t="n">
        <f aca="false">IF(O401&gt;0,N(H401),0)</f>
        <v>0</v>
      </c>
      <c r="T401" s="22" t="n">
        <f aca="false">IF(OR($F401="",E401=""),0,MAX(0,MIN(IF(I401="",$H$3,I401-1),$H$3)-MAX(E401,$F$3)+1))</f>
        <v>0</v>
      </c>
      <c r="U401" s="22" t="n">
        <f aca="false">IF(OR($F401="",N(K401)=0),0,ROUND(IF(G401="WDV",MIN(MAX(0,F401-S401-M401),(F401-S401)*N401*T401/$J$3),MIN(MAX(0,F401-M401-S401),(F401-M401)/K401*T401/$J$3)),0))</f>
        <v>0</v>
      </c>
      <c r="V401" s="22" t="n">
        <f aca="false">IF($F401="",0,IF(AND(I401&lt;&gt;"",I401&gt;=$F$3,I401&lt;=$H$3),S401+U401,0))</f>
        <v>0</v>
      </c>
      <c r="W401" s="22" t="n">
        <f aca="false">S401+U401-V401</f>
        <v>0</v>
      </c>
      <c r="X401" s="22" t="n">
        <f aca="false">R401-W401</f>
        <v>0</v>
      </c>
      <c r="Y401" s="22" t="n">
        <f aca="false">IF($F401="",0,IF(AND(I401&lt;&gt;"",I401&gt;=$F$3,I401&lt;=$H$3),N(J401)-(F401-S401-U401),0))</f>
        <v>0</v>
      </c>
      <c r="Z401" s="25" t="str">
        <f aca="false">IF($F401="","",IFERROR(INDEX('Useful Lives'!$D$5:$D$24,MATCH(C401,'Useful Lives'!$A$5:$A$24,0)),"⚠ Class not found"))</f>
        <v/>
      </c>
    </row>
    <row r="402" customFormat="false" ht="15" hidden="false" customHeight="true" outlineLevel="0" collapsed="false">
      <c r="A402" s="20"/>
      <c r="B402" s="20"/>
      <c r="C402" s="20"/>
      <c r="D402" s="20"/>
      <c r="E402" s="26"/>
      <c r="F402" s="27"/>
      <c r="G402" s="20"/>
      <c r="H402" s="27"/>
      <c r="I402" s="26"/>
      <c r="J402" s="27"/>
      <c r="K402" s="22" t="str">
        <f aca="false">IF($F402="","",IFERROR(INDEX('Useful Lives'!$B$5:$B$24,MATCH(C402,'Useful Lives'!$A$5:$A$24,0)),0))</f>
        <v/>
      </c>
      <c r="L402" s="24" t="str">
        <f aca="false">IF($F402="","",IFERROR(INDEX('Useful Lives'!$C$5:$C$24,MATCH(C402,'Useful Lives'!$A$5:$A$24,0)),0))</f>
        <v/>
      </c>
      <c r="M402" s="22" t="str">
        <f aca="false">IF($F402="","",F402*L402)</f>
        <v/>
      </c>
      <c r="N402" s="24" t="str">
        <f aca="false">IF($F402="","",IF(K402=0,0,IF(G402="WDV",1-MAX(L402,0.0001)^(1/K402),(1-L402)/K402)))</f>
        <v/>
      </c>
      <c r="O402" s="22" t="n">
        <f aca="false">IF($F402="",0,IF(AND(E402&lt;$F$3,OR(I402="",I402&gt;=$F$3)),F402,0))</f>
        <v>0</v>
      </c>
      <c r="P402" s="22" t="n">
        <f aca="false">IF($F402="",0,IF(AND(E402&gt;=$F$3,E402&lt;=$H$3),F402,0))</f>
        <v>0</v>
      </c>
      <c r="Q402" s="22" t="n">
        <f aca="false">IF($F402="",0,IF(AND(I402&lt;&gt;"",I402&gt;=$F$3,I402&lt;=$H$3),F402,0))</f>
        <v>0</v>
      </c>
      <c r="R402" s="22" t="n">
        <f aca="false">O402+P402-Q402</f>
        <v>0</v>
      </c>
      <c r="S402" s="22" t="n">
        <f aca="false">IF(O402&gt;0,N(H402),0)</f>
        <v>0</v>
      </c>
      <c r="T402" s="22" t="n">
        <f aca="false">IF(OR($F402="",E402=""),0,MAX(0,MIN(IF(I402="",$H$3,I402-1),$H$3)-MAX(E402,$F$3)+1))</f>
        <v>0</v>
      </c>
      <c r="U402" s="22" t="n">
        <f aca="false">IF(OR($F402="",N(K402)=0),0,ROUND(IF(G402="WDV",MIN(MAX(0,F402-S402-M402),(F402-S402)*N402*T402/$J$3),MIN(MAX(0,F402-M402-S402),(F402-M402)/K402*T402/$J$3)),0))</f>
        <v>0</v>
      </c>
      <c r="V402" s="22" t="n">
        <f aca="false">IF($F402="",0,IF(AND(I402&lt;&gt;"",I402&gt;=$F$3,I402&lt;=$H$3),S402+U402,0))</f>
        <v>0</v>
      </c>
      <c r="W402" s="22" t="n">
        <f aca="false">S402+U402-V402</f>
        <v>0</v>
      </c>
      <c r="X402" s="22" t="n">
        <f aca="false">R402-W402</f>
        <v>0</v>
      </c>
      <c r="Y402" s="22" t="n">
        <f aca="false">IF($F402="",0,IF(AND(I402&lt;&gt;"",I402&gt;=$F$3,I402&lt;=$H$3),N(J402)-(F402-S402-U402),0))</f>
        <v>0</v>
      </c>
      <c r="Z402" s="25" t="str">
        <f aca="false">IF($F402="","",IFERROR(INDEX('Useful Lives'!$D$5:$D$24,MATCH(C402,'Useful Lives'!$A$5:$A$24,0)),"⚠ Class not found"))</f>
        <v/>
      </c>
    </row>
    <row r="403" customFormat="false" ht="15" hidden="false" customHeight="true" outlineLevel="0" collapsed="false">
      <c r="A403" s="20"/>
      <c r="B403" s="20"/>
      <c r="C403" s="20"/>
      <c r="D403" s="20"/>
      <c r="E403" s="26"/>
      <c r="F403" s="27"/>
      <c r="G403" s="20"/>
      <c r="H403" s="27"/>
      <c r="I403" s="26"/>
      <c r="J403" s="27"/>
      <c r="K403" s="22" t="str">
        <f aca="false">IF($F403="","",IFERROR(INDEX('Useful Lives'!$B$5:$B$24,MATCH(C403,'Useful Lives'!$A$5:$A$24,0)),0))</f>
        <v/>
      </c>
      <c r="L403" s="24" t="str">
        <f aca="false">IF($F403="","",IFERROR(INDEX('Useful Lives'!$C$5:$C$24,MATCH(C403,'Useful Lives'!$A$5:$A$24,0)),0))</f>
        <v/>
      </c>
      <c r="M403" s="22" t="str">
        <f aca="false">IF($F403="","",F403*L403)</f>
        <v/>
      </c>
      <c r="N403" s="24" t="str">
        <f aca="false">IF($F403="","",IF(K403=0,0,IF(G403="WDV",1-MAX(L403,0.0001)^(1/K403),(1-L403)/K403)))</f>
        <v/>
      </c>
      <c r="O403" s="22" t="n">
        <f aca="false">IF($F403="",0,IF(AND(E403&lt;$F$3,OR(I403="",I403&gt;=$F$3)),F403,0))</f>
        <v>0</v>
      </c>
      <c r="P403" s="22" t="n">
        <f aca="false">IF($F403="",0,IF(AND(E403&gt;=$F$3,E403&lt;=$H$3),F403,0))</f>
        <v>0</v>
      </c>
      <c r="Q403" s="22" t="n">
        <f aca="false">IF($F403="",0,IF(AND(I403&lt;&gt;"",I403&gt;=$F$3,I403&lt;=$H$3),F403,0))</f>
        <v>0</v>
      </c>
      <c r="R403" s="22" t="n">
        <f aca="false">O403+P403-Q403</f>
        <v>0</v>
      </c>
      <c r="S403" s="22" t="n">
        <f aca="false">IF(O403&gt;0,N(H403),0)</f>
        <v>0</v>
      </c>
      <c r="T403" s="22" t="n">
        <f aca="false">IF(OR($F403="",E403=""),0,MAX(0,MIN(IF(I403="",$H$3,I403-1),$H$3)-MAX(E403,$F$3)+1))</f>
        <v>0</v>
      </c>
      <c r="U403" s="22" t="n">
        <f aca="false">IF(OR($F403="",N(K403)=0),0,ROUND(IF(G403="WDV",MIN(MAX(0,F403-S403-M403),(F403-S403)*N403*T403/$J$3),MIN(MAX(0,F403-M403-S403),(F403-M403)/K403*T403/$J$3)),0))</f>
        <v>0</v>
      </c>
      <c r="V403" s="22" t="n">
        <f aca="false">IF($F403="",0,IF(AND(I403&lt;&gt;"",I403&gt;=$F$3,I403&lt;=$H$3),S403+U403,0))</f>
        <v>0</v>
      </c>
      <c r="W403" s="22" t="n">
        <f aca="false">S403+U403-V403</f>
        <v>0</v>
      </c>
      <c r="X403" s="22" t="n">
        <f aca="false">R403-W403</f>
        <v>0</v>
      </c>
      <c r="Y403" s="22" t="n">
        <f aca="false">IF($F403="",0,IF(AND(I403&lt;&gt;"",I403&gt;=$F$3,I403&lt;=$H$3),N(J403)-(F403-S403-U403),0))</f>
        <v>0</v>
      </c>
      <c r="Z403" s="25" t="str">
        <f aca="false">IF($F403="","",IFERROR(INDEX('Useful Lives'!$D$5:$D$24,MATCH(C403,'Useful Lives'!$A$5:$A$24,0)),"⚠ Class not found"))</f>
        <v/>
      </c>
    </row>
    <row r="404" customFormat="false" ht="15" hidden="false" customHeight="true" outlineLevel="0" collapsed="false">
      <c r="A404" s="20"/>
      <c r="B404" s="20"/>
      <c r="C404" s="20"/>
      <c r="D404" s="20"/>
      <c r="E404" s="26"/>
      <c r="F404" s="27"/>
      <c r="G404" s="20"/>
      <c r="H404" s="27"/>
      <c r="I404" s="26"/>
      <c r="J404" s="27"/>
      <c r="K404" s="22" t="str">
        <f aca="false">IF($F404="","",IFERROR(INDEX('Useful Lives'!$B$5:$B$24,MATCH(C404,'Useful Lives'!$A$5:$A$24,0)),0))</f>
        <v/>
      </c>
      <c r="L404" s="24" t="str">
        <f aca="false">IF($F404="","",IFERROR(INDEX('Useful Lives'!$C$5:$C$24,MATCH(C404,'Useful Lives'!$A$5:$A$24,0)),0))</f>
        <v/>
      </c>
      <c r="M404" s="22" t="str">
        <f aca="false">IF($F404="","",F404*L404)</f>
        <v/>
      </c>
      <c r="N404" s="24" t="str">
        <f aca="false">IF($F404="","",IF(K404=0,0,IF(G404="WDV",1-MAX(L404,0.0001)^(1/K404),(1-L404)/K404)))</f>
        <v/>
      </c>
      <c r="O404" s="22" t="n">
        <f aca="false">IF($F404="",0,IF(AND(E404&lt;$F$3,OR(I404="",I404&gt;=$F$3)),F404,0))</f>
        <v>0</v>
      </c>
      <c r="P404" s="22" t="n">
        <f aca="false">IF($F404="",0,IF(AND(E404&gt;=$F$3,E404&lt;=$H$3),F404,0))</f>
        <v>0</v>
      </c>
      <c r="Q404" s="22" t="n">
        <f aca="false">IF($F404="",0,IF(AND(I404&lt;&gt;"",I404&gt;=$F$3,I404&lt;=$H$3),F404,0))</f>
        <v>0</v>
      </c>
      <c r="R404" s="22" t="n">
        <f aca="false">O404+P404-Q404</f>
        <v>0</v>
      </c>
      <c r="S404" s="22" t="n">
        <f aca="false">IF(O404&gt;0,N(H404),0)</f>
        <v>0</v>
      </c>
      <c r="T404" s="22" t="n">
        <f aca="false">IF(OR($F404="",E404=""),0,MAX(0,MIN(IF(I404="",$H$3,I404-1),$H$3)-MAX(E404,$F$3)+1))</f>
        <v>0</v>
      </c>
      <c r="U404" s="22" t="n">
        <f aca="false">IF(OR($F404="",N(K404)=0),0,ROUND(IF(G404="WDV",MIN(MAX(0,F404-S404-M404),(F404-S404)*N404*T404/$J$3),MIN(MAX(0,F404-M404-S404),(F404-M404)/K404*T404/$J$3)),0))</f>
        <v>0</v>
      </c>
      <c r="V404" s="22" t="n">
        <f aca="false">IF($F404="",0,IF(AND(I404&lt;&gt;"",I404&gt;=$F$3,I404&lt;=$H$3),S404+U404,0))</f>
        <v>0</v>
      </c>
      <c r="W404" s="22" t="n">
        <f aca="false">S404+U404-V404</f>
        <v>0</v>
      </c>
      <c r="X404" s="22" t="n">
        <f aca="false">R404-W404</f>
        <v>0</v>
      </c>
      <c r="Y404" s="22" t="n">
        <f aca="false">IF($F404="",0,IF(AND(I404&lt;&gt;"",I404&gt;=$F$3,I404&lt;=$H$3),N(J404)-(F404-S404-U404),0))</f>
        <v>0</v>
      </c>
      <c r="Z404" s="25" t="str">
        <f aca="false">IF($F404="","",IFERROR(INDEX('Useful Lives'!$D$5:$D$24,MATCH(C404,'Useful Lives'!$A$5:$A$24,0)),"⚠ Class not found"))</f>
        <v/>
      </c>
    </row>
    <row r="405" customFormat="false" ht="15" hidden="false" customHeight="true" outlineLevel="0" collapsed="false">
      <c r="A405" s="20"/>
      <c r="B405" s="20"/>
      <c r="C405" s="20"/>
      <c r="D405" s="20"/>
      <c r="E405" s="26"/>
      <c r="F405" s="27"/>
      <c r="G405" s="20"/>
      <c r="H405" s="27"/>
      <c r="I405" s="26"/>
      <c r="J405" s="27"/>
      <c r="K405" s="22" t="str">
        <f aca="false">IF($F405="","",IFERROR(INDEX('Useful Lives'!$B$5:$B$24,MATCH(C405,'Useful Lives'!$A$5:$A$24,0)),0))</f>
        <v/>
      </c>
      <c r="L405" s="24" t="str">
        <f aca="false">IF($F405="","",IFERROR(INDEX('Useful Lives'!$C$5:$C$24,MATCH(C405,'Useful Lives'!$A$5:$A$24,0)),0))</f>
        <v/>
      </c>
      <c r="M405" s="22" t="str">
        <f aca="false">IF($F405="","",F405*L405)</f>
        <v/>
      </c>
      <c r="N405" s="24" t="str">
        <f aca="false">IF($F405="","",IF(K405=0,0,IF(G405="WDV",1-MAX(L405,0.0001)^(1/K405),(1-L405)/K405)))</f>
        <v/>
      </c>
      <c r="O405" s="22" t="n">
        <f aca="false">IF($F405="",0,IF(AND(E405&lt;$F$3,OR(I405="",I405&gt;=$F$3)),F405,0))</f>
        <v>0</v>
      </c>
      <c r="P405" s="22" t="n">
        <f aca="false">IF($F405="",0,IF(AND(E405&gt;=$F$3,E405&lt;=$H$3),F405,0))</f>
        <v>0</v>
      </c>
      <c r="Q405" s="22" t="n">
        <f aca="false">IF($F405="",0,IF(AND(I405&lt;&gt;"",I405&gt;=$F$3,I405&lt;=$H$3),F405,0))</f>
        <v>0</v>
      </c>
      <c r="R405" s="22" t="n">
        <f aca="false">O405+P405-Q405</f>
        <v>0</v>
      </c>
      <c r="S405" s="22" t="n">
        <f aca="false">IF(O405&gt;0,N(H405),0)</f>
        <v>0</v>
      </c>
      <c r="T405" s="22" t="n">
        <f aca="false">IF(OR($F405="",E405=""),0,MAX(0,MIN(IF(I405="",$H$3,I405-1),$H$3)-MAX(E405,$F$3)+1))</f>
        <v>0</v>
      </c>
      <c r="U405" s="22" t="n">
        <f aca="false">IF(OR($F405="",N(K405)=0),0,ROUND(IF(G405="WDV",MIN(MAX(0,F405-S405-M405),(F405-S405)*N405*T405/$J$3),MIN(MAX(0,F405-M405-S405),(F405-M405)/K405*T405/$J$3)),0))</f>
        <v>0</v>
      </c>
      <c r="V405" s="22" t="n">
        <f aca="false">IF($F405="",0,IF(AND(I405&lt;&gt;"",I405&gt;=$F$3,I405&lt;=$H$3),S405+U405,0))</f>
        <v>0</v>
      </c>
      <c r="W405" s="22" t="n">
        <f aca="false">S405+U405-V405</f>
        <v>0</v>
      </c>
      <c r="X405" s="22" t="n">
        <f aca="false">R405-W405</f>
        <v>0</v>
      </c>
      <c r="Y405" s="22" t="n">
        <f aca="false">IF($F405="",0,IF(AND(I405&lt;&gt;"",I405&gt;=$F$3,I405&lt;=$H$3),N(J405)-(F405-S405-U405),0))</f>
        <v>0</v>
      </c>
      <c r="Z405" s="25" t="str">
        <f aca="false">IF($F405="","",IFERROR(INDEX('Useful Lives'!$D$5:$D$24,MATCH(C405,'Useful Lives'!$A$5:$A$24,0)),"⚠ Class not found"))</f>
        <v/>
      </c>
    </row>
    <row r="406" customFormat="false" ht="15" hidden="false" customHeight="true" outlineLevel="0" collapsed="false">
      <c r="A406" s="20"/>
      <c r="B406" s="20"/>
      <c r="C406" s="20"/>
      <c r="D406" s="20"/>
      <c r="E406" s="26"/>
      <c r="F406" s="27"/>
      <c r="G406" s="20"/>
      <c r="H406" s="27"/>
      <c r="I406" s="26"/>
      <c r="J406" s="27"/>
      <c r="K406" s="22" t="str">
        <f aca="false">IF($F406="","",IFERROR(INDEX('Useful Lives'!$B$5:$B$24,MATCH(C406,'Useful Lives'!$A$5:$A$24,0)),0))</f>
        <v/>
      </c>
      <c r="L406" s="24" t="str">
        <f aca="false">IF($F406="","",IFERROR(INDEX('Useful Lives'!$C$5:$C$24,MATCH(C406,'Useful Lives'!$A$5:$A$24,0)),0))</f>
        <v/>
      </c>
      <c r="M406" s="22" t="str">
        <f aca="false">IF($F406="","",F406*L406)</f>
        <v/>
      </c>
      <c r="N406" s="24" t="str">
        <f aca="false">IF($F406="","",IF(K406=0,0,IF(G406="WDV",1-MAX(L406,0.0001)^(1/K406),(1-L406)/K406)))</f>
        <v/>
      </c>
      <c r="O406" s="22" t="n">
        <f aca="false">IF($F406="",0,IF(AND(E406&lt;$F$3,OR(I406="",I406&gt;=$F$3)),F406,0))</f>
        <v>0</v>
      </c>
      <c r="P406" s="22" t="n">
        <f aca="false">IF($F406="",0,IF(AND(E406&gt;=$F$3,E406&lt;=$H$3),F406,0))</f>
        <v>0</v>
      </c>
      <c r="Q406" s="22" t="n">
        <f aca="false">IF($F406="",0,IF(AND(I406&lt;&gt;"",I406&gt;=$F$3,I406&lt;=$H$3),F406,0))</f>
        <v>0</v>
      </c>
      <c r="R406" s="22" t="n">
        <f aca="false">O406+P406-Q406</f>
        <v>0</v>
      </c>
      <c r="S406" s="22" t="n">
        <f aca="false">IF(O406&gt;0,N(H406),0)</f>
        <v>0</v>
      </c>
      <c r="T406" s="22" t="n">
        <f aca="false">IF(OR($F406="",E406=""),0,MAX(0,MIN(IF(I406="",$H$3,I406-1),$H$3)-MAX(E406,$F$3)+1))</f>
        <v>0</v>
      </c>
      <c r="U406" s="22" t="n">
        <f aca="false">IF(OR($F406="",N(K406)=0),0,ROUND(IF(G406="WDV",MIN(MAX(0,F406-S406-M406),(F406-S406)*N406*T406/$J$3),MIN(MAX(0,F406-M406-S406),(F406-M406)/K406*T406/$J$3)),0))</f>
        <v>0</v>
      </c>
      <c r="V406" s="22" t="n">
        <f aca="false">IF($F406="",0,IF(AND(I406&lt;&gt;"",I406&gt;=$F$3,I406&lt;=$H$3),S406+U406,0))</f>
        <v>0</v>
      </c>
      <c r="W406" s="22" t="n">
        <f aca="false">S406+U406-V406</f>
        <v>0</v>
      </c>
      <c r="X406" s="22" t="n">
        <f aca="false">R406-W406</f>
        <v>0</v>
      </c>
      <c r="Y406" s="22" t="n">
        <f aca="false">IF($F406="",0,IF(AND(I406&lt;&gt;"",I406&gt;=$F$3,I406&lt;=$H$3),N(J406)-(F406-S406-U406),0))</f>
        <v>0</v>
      </c>
      <c r="Z406" s="25" t="str">
        <f aca="false">IF($F406="","",IFERROR(INDEX('Useful Lives'!$D$5:$D$24,MATCH(C406,'Useful Lives'!$A$5:$A$24,0)),"⚠ Class not found"))</f>
        <v/>
      </c>
    </row>
    <row r="407" customFormat="false" ht="15" hidden="false" customHeight="true" outlineLevel="0" collapsed="false">
      <c r="A407" s="20"/>
      <c r="B407" s="20"/>
      <c r="C407" s="20"/>
      <c r="D407" s="20"/>
      <c r="E407" s="26"/>
      <c r="F407" s="27"/>
      <c r="G407" s="20"/>
      <c r="H407" s="27"/>
      <c r="I407" s="26"/>
      <c r="J407" s="27"/>
      <c r="K407" s="22" t="str">
        <f aca="false">IF($F407="","",IFERROR(INDEX('Useful Lives'!$B$5:$B$24,MATCH(C407,'Useful Lives'!$A$5:$A$24,0)),0))</f>
        <v/>
      </c>
      <c r="L407" s="24" t="str">
        <f aca="false">IF($F407="","",IFERROR(INDEX('Useful Lives'!$C$5:$C$24,MATCH(C407,'Useful Lives'!$A$5:$A$24,0)),0))</f>
        <v/>
      </c>
      <c r="M407" s="22" t="str">
        <f aca="false">IF($F407="","",F407*L407)</f>
        <v/>
      </c>
      <c r="N407" s="24" t="str">
        <f aca="false">IF($F407="","",IF(K407=0,0,IF(G407="WDV",1-MAX(L407,0.0001)^(1/K407),(1-L407)/K407)))</f>
        <v/>
      </c>
      <c r="O407" s="22" t="n">
        <f aca="false">IF($F407="",0,IF(AND(E407&lt;$F$3,OR(I407="",I407&gt;=$F$3)),F407,0))</f>
        <v>0</v>
      </c>
      <c r="P407" s="22" t="n">
        <f aca="false">IF($F407="",0,IF(AND(E407&gt;=$F$3,E407&lt;=$H$3),F407,0))</f>
        <v>0</v>
      </c>
      <c r="Q407" s="22" t="n">
        <f aca="false">IF($F407="",0,IF(AND(I407&lt;&gt;"",I407&gt;=$F$3,I407&lt;=$H$3),F407,0))</f>
        <v>0</v>
      </c>
      <c r="R407" s="22" t="n">
        <f aca="false">O407+P407-Q407</f>
        <v>0</v>
      </c>
      <c r="S407" s="22" t="n">
        <f aca="false">IF(O407&gt;0,N(H407),0)</f>
        <v>0</v>
      </c>
      <c r="T407" s="22" t="n">
        <f aca="false">IF(OR($F407="",E407=""),0,MAX(0,MIN(IF(I407="",$H$3,I407-1),$H$3)-MAX(E407,$F$3)+1))</f>
        <v>0</v>
      </c>
      <c r="U407" s="22" t="n">
        <f aca="false">IF(OR($F407="",N(K407)=0),0,ROUND(IF(G407="WDV",MIN(MAX(0,F407-S407-M407),(F407-S407)*N407*T407/$J$3),MIN(MAX(0,F407-M407-S407),(F407-M407)/K407*T407/$J$3)),0))</f>
        <v>0</v>
      </c>
      <c r="V407" s="22" t="n">
        <f aca="false">IF($F407="",0,IF(AND(I407&lt;&gt;"",I407&gt;=$F$3,I407&lt;=$H$3),S407+U407,0))</f>
        <v>0</v>
      </c>
      <c r="W407" s="22" t="n">
        <f aca="false">S407+U407-V407</f>
        <v>0</v>
      </c>
      <c r="X407" s="22" t="n">
        <f aca="false">R407-W407</f>
        <v>0</v>
      </c>
      <c r="Y407" s="22" t="n">
        <f aca="false">IF($F407="",0,IF(AND(I407&lt;&gt;"",I407&gt;=$F$3,I407&lt;=$H$3),N(J407)-(F407-S407-U407),0))</f>
        <v>0</v>
      </c>
      <c r="Z407" s="25" t="str">
        <f aca="false">IF($F407="","",IFERROR(INDEX('Useful Lives'!$D$5:$D$24,MATCH(C407,'Useful Lives'!$A$5:$A$24,0)),"⚠ Class not found"))</f>
        <v/>
      </c>
    </row>
    <row r="408" customFormat="false" ht="15" hidden="false" customHeight="true" outlineLevel="0" collapsed="false">
      <c r="A408" s="20"/>
      <c r="B408" s="20"/>
      <c r="C408" s="20"/>
      <c r="D408" s="20"/>
      <c r="E408" s="26"/>
      <c r="F408" s="27"/>
      <c r="G408" s="20"/>
      <c r="H408" s="27"/>
      <c r="I408" s="26"/>
      <c r="J408" s="27"/>
      <c r="K408" s="22" t="str">
        <f aca="false">IF($F408="","",IFERROR(INDEX('Useful Lives'!$B$5:$B$24,MATCH(C408,'Useful Lives'!$A$5:$A$24,0)),0))</f>
        <v/>
      </c>
      <c r="L408" s="24" t="str">
        <f aca="false">IF($F408="","",IFERROR(INDEX('Useful Lives'!$C$5:$C$24,MATCH(C408,'Useful Lives'!$A$5:$A$24,0)),0))</f>
        <v/>
      </c>
      <c r="M408" s="22" t="str">
        <f aca="false">IF($F408="","",F408*L408)</f>
        <v/>
      </c>
      <c r="N408" s="24" t="str">
        <f aca="false">IF($F408="","",IF(K408=0,0,IF(G408="WDV",1-MAX(L408,0.0001)^(1/K408),(1-L408)/K408)))</f>
        <v/>
      </c>
      <c r="O408" s="22" t="n">
        <f aca="false">IF($F408="",0,IF(AND(E408&lt;$F$3,OR(I408="",I408&gt;=$F$3)),F408,0))</f>
        <v>0</v>
      </c>
      <c r="P408" s="22" t="n">
        <f aca="false">IF($F408="",0,IF(AND(E408&gt;=$F$3,E408&lt;=$H$3),F408,0))</f>
        <v>0</v>
      </c>
      <c r="Q408" s="22" t="n">
        <f aca="false">IF($F408="",0,IF(AND(I408&lt;&gt;"",I408&gt;=$F$3,I408&lt;=$H$3),F408,0))</f>
        <v>0</v>
      </c>
      <c r="R408" s="22" t="n">
        <f aca="false">O408+P408-Q408</f>
        <v>0</v>
      </c>
      <c r="S408" s="22" t="n">
        <f aca="false">IF(O408&gt;0,N(H408),0)</f>
        <v>0</v>
      </c>
      <c r="T408" s="22" t="n">
        <f aca="false">IF(OR($F408="",E408=""),0,MAX(0,MIN(IF(I408="",$H$3,I408-1),$H$3)-MAX(E408,$F$3)+1))</f>
        <v>0</v>
      </c>
      <c r="U408" s="22" t="n">
        <f aca="false">IF(OR($F408="",N(K408)=0),0,ROUND(IF(G408="WDV",MIN(MAX(0,F408-S408-M408),(F408-S408)*N408*T408/$J$3),MIN(MAX(0,F408-M408-S408),(F408-M408)/K408*T408/$J$3)),0))</f>
        <v>0</v>
      </c>
      <c r="V408" s="22" t="n">
        <f aca="false">IF($F408="",0,IF(AND(I408&lt;&gt;"",I408&gt;=$F$3,I408&lt;=$H$3),S408+U408,0))</f>
        <v>0</v>
      </c>
      <c r="W408" s="22" t="n">
        <f aca="false">S408+U408-V408</f>
        <v>0</v>
      </c>
      <c r="X408" s="22" t="n">
        <f aca="false">R408-W408</f>
        <v>0</v>
      </c>
      <c r="Y408" s="22" t="n">
        <f aca="false">IF($F408="",0,IF(AND(I408&lt;&gt;"",I408&gt;=$F$3,I408&lt;=$H$3),N(J408)-(F408-S408-U408),0))</f>
        <v>0</v>
      </c>
      <c r="Z408" s="25" t="str">
        <f aca="false">IF($F408="","",IFERROR(INDEX('Useful Lives'!$D$5:$D$24,MATCH(C408,'Useful Lives'!$A$5:$A$24,0)),"⚠ Class not found"))</f>
        <v/>
      </c>
    </row>
    <row r="409" customFormat="false" ht="15" hidden="false" customHeight="true" outlineLevel="0" collapsed="false">
      <c r="A409" s="20"/>
      <c r="B409" s="20"/>
      <c r="C409" s="20"/>
      <c r="D409" s="20"/>
      <c r="E409" s="26"/>
      <c r="F409" s="27"/>
      <c r="G409" s="20"/>
      <c r="H409" s="27"/>
      <c r="I409" s="26"/>
      <c r="J409" s="27"/>
      <c r="K409" s="22" t="str">
        <f aca="false">IF($F409="","",IFERROR(INDEX('Useful Lives'!$B$5:$B$24,MATCH(C409,'Useful Lives'!$A$5:$A$24,0)),0))</f>
        <v/>
      </c>
      <c r="L409" s="24" t="str">
        <f aca="false">IF($F409="","",IFERROR(INDEX('Useful Lives'!$C$5:$C$24,MATCH(C409,'Useful Lives'!$A$5:$A$24,0)),0))</f>
        <v/>
      </c>
      <c r="M409" s="22" t="str">
        <f aca="false">IF($F409="","",F409*L409)</f>
        <v/>
      </c>
      <c r="N409" s="24" t="str">
        <f aca="false">IF($F409="","",IF(K409=0,0,IF(G409="WDV",1-MAX(L409,0.0001)^(1/K409),(1-L409)/K409)))</f>
        <v/>
      </c>
      <c r="O409" s="22" t="n">
        <f aca="false">IF($F409="",0,IF(AND(E409&lt;$F$3,OR(I409="",I409&gt;=$F$3)),F409,0))</f>
        <v>0</v>
      </c>
      <c r="P409" s="22" t="n">
        <f aca="false">IF($F409="",0,IF(AND(E409&gt;=$F$3,E409&lt;=$H$3),F409,0))</f>
        <v>0</v>
      </c>
      <c r="Q409" s="22" t="n">
        <f aca="false">IF($F409="",0,IF(AND(I409&lt;&gt;"",I409&gt;=$F$3,I409&lt;=$H$3),F409,0))</f>
        <v>0</v>
      </c>
      <c r="R409" s="22" t="n">
        <f aca="false">O409+P409-Q409</f>
        <v>0</v>
      </c>
      <c r="S409" s="22" t="n">
        <f aca="false">IF(O409&gt;0,N(H409),0)</f>
        <v>0</v>
      </c>
      <c r="T409" s="22" t="n">
        <f aca="false">IF(OR($F409="",E409=""),0,MAX(0,MIN(IF(I409="",$H$3,I409-1),$H$3)-MAX(E409,$F$3)+1))</f>
        <v>0</v>
      </c>
      <c r="U409" s="22" t="n">
        <f aca="false">IF(OR($F409="",N(K409)=0),0,ROUND(IF(G409="WDV",MIN(MAX(0,F409-S409-M409),(F409-S409)*N409*T409/$J$3),MIN(MAX(0,F409-M409-S409),(F409-M409)/K409*T409/$J$3)),0))</f>
        <v>0</v>
      </c>
      <c r="V409" s="22" t="n">
        <f aca="false">IF($F409="",0,IF(AND(I409&lt;&gt;"",I409&gt;=$F$3,I409&lt;=$H$3),S409+U409,0))</f>
        <v>0</v>
      </c>
      <c r="W409" s="22" t="n">
        <f aca="false">S409+U409-V409</f>
        <v>0</v>
      </c>
      <c r="X409" s="22" t="n">
        <f aca="false">R409-W409</f>
        <v>0</v>
      </c>
      <c r="Y409" s="22" t="n">
        <f aca="false">IF($F409="",0,IF(AND(I409&lt;&gt;"",I409&gt;=$F$3,I409&lt;=$H$3),N(J409)-(F409-S409-U409),0))</f>
        <v>0</v>
      </c>
      <c r="Z409" s="25" t="str">
        <f aca="false">IF($F409="","",IFERROR(INDEX('Useful Lives'!$D$5:$D$24,MATCH(C409,'Useful Lives'!$A$5:$A$24,0)),"⚠ Class not found"))</f>
        <v/>
      </c>
    </row>
    <row r="410" customFormat="false" ht="15" hidden="false" customHeight="true" outlineLevel="0" collapsed="false">
      <c r="A410" s="20"/>
      <c r="B410" s="20"/>
      <c r="C410" s="20"/>
      <c r="D410" s="20"/>
      <c r="E410" s="26"/>
      <c r="F410" s="27"/>
      <c r="G410" s="20"/>
      <c r="H410" s="27"/>
      <c r="I410" s="26"/>
      <c r="J410" s="27"/>
      <c r="K410" s="22" t="str">
        <f aca="false">IF($F410="","",IFERROR(INDEX('Useful Lives'!$B$5:$B$24,MATCH(C410,'Useful Lives'!$A$5:$A$24,0)),0))</f>
        <v/>
      </c>
      <c r="L410" s="24" t="str">
        <f aca="false">IF($F410="","",IFERROR(INDEX('Useful Lives'!$C$5:$C$24,MATCH(C410,'Useful Lives'!$A$5:$A$24,0)),0))</f>
        <v/>
      </c>
      <c r="M410" s="22" t="str">
        <f aca="false">IF($F410="","",F410*L410)</f>
        <v/>
      </c>
      <c r="N410" s="24" t="str">
        <f aca="false">IF($F410="","",IF(K410=0,0,IF(G410="WDV",1-MAX(L410,0.0001)^(1/K410),(1-L410)/K410)))</f>
        <v/>
      </c>
      <c r="O410" s="22" t="n">
        <f aca="false">IF($F410="",0,IF(AND(E410&lt;$F$3,OR(I410="",I410&gt;=$F$3)),F410,0))</f>
        <v>0</v>
      </c>
      <c r="P410" s="22" t="n">
        <f aca="false">IF($F410="",0,IF(AND(E410&gt;=$F$3,E410&lt;=$H$3),F410,0))</f>
        <v>0</v>
      </c>
      <c r="Q410" s="22" t="n">
        <f aca="false">IF($F410="",0,IF(AND(I410&lt;&gt;"",I410&gt;=$F$3,I410&lt;=$H$3),F410,0))</f>
        <v>0</v>
      </c>
      <c r="R410" s="22" t="n">
        <f aca="false">O410+P410-Q410</f>
        <v>0</v>
      </c>
      <c r="S410" s="22" t="n">
        <f aca="false">IF(O410&gt;0,N(H410),0)</f>
        <v>0</v>
      </c>
      <c r="T410" s="22" t="n">
        <f aca="false">IF(OR($F410="",E410=""),0,MAX(0,MIN(IF(I410="",$H$3,I410-1),$H$3)-MAX(E410,$F$3)+1))</f>
        <v>0</v>
      </c>
      <c r="U410" s="22" t="n">
        <f aca="false">IF(OR($F410="",N(K410)=0),0,ROUND(IF(G410="WDV",MIN(MAX(0,F410-S410-M410),(F410-S410)*N410*T410/$J$3),MIN(MAX(0,F410-M410-S410),(F410-M410)/K410*T410/$J$3)),0))</f>
        <v>0</v>
      </c>
      <c r="V410" s="22" t="n">
        <f aca="false">IF($F410="",0,IF(AND(I410&lt;&gt;"",I410&gt;=$F$3,I410&lt;=$H$3),S410+U410,0))</f>
        <v>0</v>
      </c>
      <c r="W410" s="22" t="n">
        <f aca="false">S410+U410-V410</f>
        <v>0</v>
      </c>
      <c r="X410" s="22" t="n">
        <f aca="false">R410-W410</f>
        <v>0</v>
      </c>
      <c r="Y410" s="22" t="n">
        <f aca="false">IF($F410="",0,IF(AND(I410&lt;&gt;"",I410&gt;=$F$3,I410&lt;=$H$3),N(J410)-(F410-S410-U410),0))</f>
        <v>0</v>
      </c>
      <c r="Z410" s="25" t="str">
        <f aca="false">IF($F410="","",IFERROR(INDEX('Useful Lives'!$D$5:$D$24,MATCH(C410,'Useful Lives'!$A$5:$A$24,0)),"⚠ Class not found"))</f>
        <v/>
      </c>
    </row>
    <row r="411" customFormat="false" ht="15" hidden="false" customHeight="true" outlineLevel="0" collapsed="false">
      <c r="A411" s="20"/>
      <c r="B411" s="20"/>
      <c r="C411" s="20"/>
      <c r="D411" s="20"/>
      <c r="E411" s="26"/>
      <c r="F411" s="27"/>
      <c r="G411" s="20"/>
      <c r="H411" s="27"/>
      <c r="I411" s="26"/>
      <c r="J411" s="27"/>
      <c r="K411" s="22" t="str">
        <f aca="false">IF($F411="","",IFERROR(INDEX('Useful Lives'!$B$5:$B$24,MATCH(C411,'Useful Lives'!$A$5:$A$24,0)),0))</f>
        <v/>
      </c>
      <c r="L411" s="24" t="str">
        <f aca="false">IF($F411="","",IFERROR(INDEX('Useful Lives'!$C$5:$C$24,MATCH(C411,'Useful Lives'!$A$5:$A$24,0)),0))</f>
        <v/>
      </c>
      <c r="M411" s="22" t="str">
        <f aca="false">IF($F411="","",F411*L411)</f>
        <v/>
      </c>
      <c r="N411" s="24" t="str">
        <f aca="false">IF($F411="","",IF(K411=0,0,IF(G411="WDV",1-MAX(L411,0.0001)^(1/K411),(1-L411)/K411)))</f>
        <v/>
      </c>
      <c r="O411" s="22" t="n">
        <f aca="false">IF($F411="",0,IF(AND(E411&lt;$F$3,OR(I411="",I411&gt;=$F$3)),F411,0))</f>
        <v>0</v>
      </c>
      <c r="P411" s="22" t="n">
        <f aca="false">IF($F411="",0,IF(AND(E411&gt;=$F$3,E411&lt;=$H$3),F411,0))</f>
        <v>0</v>
      </c>
      <c r="Q411" s="22" t="n">
        <f aca="false">IF($F411="",0,IF(AND(I411&lt;&gt;"",I411&gt;=$F$3,I411&lt;=$H$3),F411,0))</f>
        <v>0</v>
      </c>
      <c r="R411" s="22" t="n">
        <f aca="false">O411+P411-Q411</f>
        <v>0</v>
      </c>
      <c r="S411" s="22" t="n">
        <f aca="false">IF(O411&gt;0,N(H411),0)</f>
        <v>0</v>
      </c>
      <c r="T411" s="22" t="n">
        <f aca="false">IF(OR($F411="",E411=""),0,MAX(0,MIN(IF(I411="",$H$3,I411-1),$H$3)-MAX(E411,$F$3)+1))</f>
        <v>0</v>
      </c>
      <c r="U411" s="22" t="n">
        <f aca="false">IF(OR($F411="",N(K411)=0),0,ROUND(IF(G411="WDV",MIN(MAX(0,F411-S411-M411),(F411-S411)*N411*T411/$J$3),MIN(MAX(0,F411-M411-S411),(F411-M411)/K411*T411/$J$3)),0))</f>
        <v>0</v>
      </c>
      <c r="V411" s="22" t="n">
        <f aca="false">IF($F411="",0,IF(AND(I411&lt;&gt;"",I411&gt;=$F$3,I411&lt;=$H$3),S411+U411,0))</f>
        <v>0</v>
      </c>
      <c r="W411" s="22" t="n">
        <f aca="false">S411+U411-V411</f>
        <v>0</v>
      </c>
      <c r="X411" s="22" t="n">
        <f aca="false">R411-W411</f>
        <v>0</v>
      </c>
      <c r="Y411" s="22" t="n">
        <f aca="false">IF($F411="",0,IF(AND(I411&lt;&gt;"",I411&gt;=$F$3,I411&lt;=$H$3),N(J411)-(F411-S411-U411),0))</f>
        <v>0</v>
      </c>
      <c r="Z411" s="25" t="str">
        <f aca="false">IF($F411="","",IFERROR(INDEX('Useful Lives'!$D$5:$D$24,MATCH(C411,'Useful Lives'!$A$5:$A$24,0)),"⚠ Class not found"))</f>
        <v/>
      </c>
    </row>
    <row r="412" customFormat="false" ht="15" hidden="false" customHeight="true" outlineLevel="0" collapsed="false">
      <c r="A412" s="20"/>
      <c r="B412" s="20"/>
      <c r="C412" s="20"/>
      <c r="D412" s="20"/>
      <c r="E412" s="26"/>
      <c r="F412" s="27"/>
      <c r="G412" s="20"/>
      <c r="H412" s="27"/>
      <c r="I412" s="26"/>
      <c r="J412" s="27"/>
      <c r="K412" s="22" t="str">
        <f aca="false">IF($F412="","",IFERROR(INDEX('Useful Lives'!$B$5:$B$24,MATCH(C412,'Useful Lives'!$A$5:$A$24,0)),0))</f>
        <v/>
      </c>
      <c r="L412" s="24" t="str">
        <f aca="false">IF($F412="","",IFERROR(INDEX('Useful Lives'!$C$5:$C$24,MATCH(C412,'Useful Lives'!$A$5:$A$24,0)),0))</f>
        <v/>
      </c>
      <c r="M412" s="22" t="str">
        <f aca="false">IF($F412="","",F412*L412)</f>
        <v/>
      </c>
      <c r="N412" s="24" t="str">
        <f aca="false">IF($F412="","",IF(K412=0,0,IF(G412="WDV",1-MAX(L412,0.0001)^(1/K412),(1-L412)/K412)))</f>
        <v/>
      </c>
      <c r="O412" s="22" t="n">
        <f aca="false">IF($F412="",0,IF(AND(E412&lt;$F$3,OR(I412="",I412&gt;=$F$3)),F412,0))</f>
        <v>0</v>
      </c>
      <c r="P412" s="22" t="n">
        <f aca="false">IF($F412="",0,IF(AND(E412&gt;=$F$3,E412&lt;=$H$3),F412,0))</f>
        <v>0</v>
      </c>
      <c r="Q412" s="22" t="n">
        <f aca="false">IF($F412="",0,IF(AND(I412&lt;&gt;"",I412&gt;=$F$3,I412&lt;=$H$3),F412,0))</f>
        <v>0</v>
      </c>
      <c r="R412" s="22" t="n">
        <f aca="false">O412+P412-Q412</f>
        <v>0</v>
      </c>
      <c r="S412" s="22" t="n">
        <f aca="false">IF(O412&gt;0,N(H412),0)</f>
        <v>0</v>
      </c>
      <c r="T412" s="22" t="n">
        <f aca="false">IF(OR($F412="",E412=""),0,MAX(0,MIN(IF(I412="",$H$3,I412-1),$H$3)-MAX(E412,$F$3)+1))</f>
        <v>0</v>
      </c>
      <c r="U412" s="22" t="n">
        <f aca="false">IF(OR($F412="",N(K412)=0),0,ROUND(IF(G412="WDV",MIN(MAX(0,F412-S412-M412),(F412-S412)*N412*T412/$J$3),MIN(MAX(0,F412-M412-S412),(F412-M412)/K412*T412/$J$3)),0))</f>
        <v>0</v>
      </c>
      <c r="V412" s="22" t="n">
        <f aca="false">IF($F412="",0,IF(AND(I412&lt;&gt;"",I412&gt;=$F$3,I412&lt;=$H$3),S412+U412,0))</f>
        <v>0</v>
      </c>
      <c r="W412" s="22" t="n">
        <f aca="false">S412+U412-V412</f>
        <v>0</v>
      </c>
      <c r="X412" s="22" t="n">
        <f aca="false">R412-W412</f>
        <v>0</v>
      </c>
      <c r="Y412" s="22" t="n">
        <f aca="false">IF($F412="",0,IF(AND(I412&lt;&gt;"",I412&gt;=$F$3,I412&lt;=$H$3),N(J412)-(F412-S412-U412),0))</f>
        <v>0</v>
      </c>
      <c r="Z412" s="25" t="str">
        <f aca="false">IF($F412="","",IFERROR(INDEX('Useful Lives'!$D$5:$D$24,MATCH(C412,'Useful Lives'!$A$5:$A$24,0)),"⚠ Class not found"))</f>
        <v/>
      </c>
    </row>
    <row r="413" customFormat="false" ht="15" hidden="false" customHeight="true" outlineLevel="0" collapsed="false">
      <c r="A413" s="20"/>
      <c r="B413" s="20"/>
      <c r="C413" s="20"/>
      <c r="D413" s="20"/>
      <c r="E413" s="26"/>
      <c r="F413" s="27"/>
      <c r="G413" s="20"/>
      <c r="H413" s="27"/>
      <c r="I413" s="26"/>
      <c r="J413" s="27"/>
      <c r="K413" s="22" t="str">
        <f aca="false">IF($F413="","",IFERROR(INDEX('Useful Lives'!$B$5:$B$24,MATCH(C413,'Useful Lives'!$A$5:$A$24,0)),0))</f>
        <v/>
      </c>
      <c r="L413" s="24" t="str">
        <f aca="false">IF($F413="","",IFERROR(INDEX('Useful Lives'!$C$5:$C$24,MATCH(C413,'Useful Lives'!$A$5:$A$24,0)),0))</f>
        <v/>
      </c>
      <c r="M413" s="22" t="str">
        <f aca="false">IF($F413="","",F413*L413)</f>
        <v/>
      </c>
      <c r="N413" s="24" t="str">
        <f aca="false">IF($F413="","",IF(K413=0,0,IF(G413="WDV",1-MAX(L413,0.0001)^(1/K413),(1-L413)/K413)))</f>
        <v/>
      </c>
      <c r="O413" s="22" t="n">
        <f aca="false">IF($F413="",0,IF(AND(E413&lt;$F$3,OR(I413="",I413&gt;=$F$3)),F413,0))</f>
        <v>0</v>
      </c>
      <c r="P413" s="22" t="n">
        <f aca="false">IF($F413="",0,IF(AND(E413&gt;=$F$3,E413&lt;=$H$3),F413,0))</f>
        <v>0</v>
      </c>
      <c r="Q413" s="22" t="n">
        <f aca="false">IF($F413="",0,IF(AND(I413&lt;&gt;"",I413&gt;=$F$3,I413&lt;=$H$3),F413,0))</f>
        <v>0</v>
      </c>
      <c r="R413" s="22" t="n">
        <f aca="false">O413+P413-Q413</f>
        <v>0</v>
      </c>
      <c r="S413" s="22" t="n">
        <f aca="false">IF(O413&gt;0,N(H413),0)</f>
        <v>0</v>
      </c>
      <c r="T413" s="22" t="n">
        <f aca="false">IF(OR($F413="",E413=""),0,MAX(0,MIN(IF(I413="",$H$3,I413-1),$H$3)-MAX(E413,$F$3)+1))</f>
        <v>0</v>
      </c>
      <c r="U413" s="22" t="n">
        <f aca="false">IF(OR($F413="",N(K413)=0),0,ROUND(IF(G413="WDV",MIN(MAX(0,F413-S413-M413),(F413-S413)*N413*T413/$J$3),MIN(MAX(0,F413-M413-S413),(F413-M413)/K413*T413/$J$3)),0))</f>
        <v>0</v>
      </c>
      <c r="V413" s="22" t="n">
        <f aca="false">IF($F413="",0,IF(AND(I413&lt;&gt;"",I413&gt;=$F$3,I413&lt;=$H$3),S413+U413,0))</f>
        <v>0</v>
      </c>
      <c r="W413" s="22" t="n">
        <f aca="false">S413+U413-V413</f>
        <v>0</v>
      </c>
      <c r="X413" s="22" t="n">
        <f aca="false">R413-W413</f>
        <v>0</v>
      </c>
      <c r="Y413" s="22" t="n">
        <f aca="false">IF($F413="",0,IF(AND(I413&lt;&gt;"",I413&gt;=$F$3,I413&lt;=$H$3),N(J413)-(F413-S413-U413),0))</f>
        <v>0</v>
      </c>
      <c r="Z413" s="25" t="str">
        <f aca="false">IF($F413="","",IFERROR(INDEX('Useful Lives'!$D$5:$D$24,MATCH(C413,'Useful Lives'!$A$5:$A$24,0)),"⚠ Class not found"))</f>
        <v/>
      </c>
    </row>
    <row r="414" customFormat="false" ht="15" hidden="false" customHeight="true" outlineLevel="0" collapsed="false">
      <c r="A414" s="20"/>
      <c r="B414" s="20"/>
      <c r="C414" s="20"/>
      <c r="D414" s="20"/>
      <c r="E414" s="26"/>
      <c r="F414" s="27"/>
      <c r="G414" s="20"/>
      <c r="H414" s="27"/>
      <c r="I414" s="26"/>
      <c r="J414" s="27"/>
      <c r="K414" s="22" t="str">
        <f aca="false">IF($F414="","",IFERROR(INDEX('Useful Lives'!$B$5:$B$24,MATCH(C414,'Useful Lives'!$A$5:$A$24,0)),0))</f>
        <v/>
      </c>
      <c r="L414" s="24" t="str">
        <f aca="false">IF($F414="","",IFERROR(INDEX('Useful Lives'!$C$5:$C$24,MATCH(C414,'Useful Lives'!$A$5:$A$24,0)),0))</f>
        <v/>
      </c>
      <c r="M414" s="22" t="str">
        <f aca="false">IF($F414="","",F414*L414)</f>
        <v/>
      </c>
      <c r="N414" s="24" t="str">
        <f aca="false">IF($F414="","",IF(K414=0,0,IF(G414="WDV",1-MAX(L414,0.0001)^(1/K414),(1-L414)/K414)))</f>
        <v/>
      </c>
      <c r="O414" s="22" t="n">
        <f aca="false">IF($F414="",0,IF(AND(E414&lt;$F$3,OR(I414="",I414&gt;=$F$3)),F414,0))</f>
        <v>0</v>
      </c>
      <c r="P414" s="22" t="n">
        <f aca="false">IF($F414="",0,IF(AND(E414&gt;=$F$3,E414&lt;=$H$3),F414,0))</f>
        <v>0</v>
      </c>
      <c r="Q414" s="22" t="n">
        <f aca="false">IF($F414="",0,IF(AND(I414&lt;&gt;"",I414&gt;=$F$3,I414&lt;=$H$3),F414,0))</f>
        <v>0</v>
      </c>
      <c r="R414" s="22" t="n">
        <f aca="false">O414+P414-Q414</f>
        <v>0</v>
      </c>
      <c r="S414" s="22" t="n">
        <f aca="false">IF(O414&gt;0,N(H414),0)</f>
        <v>0</v>
      </c>
      <c r="T414" s="22" t="n">
        <f aca="false">IF(OR($F414="",E414=""),0,MAX(0,MIN(IF(I414="",$H$3,I414-1),$H$3)-MAX(E414,$F$3)+1))</f>
        <v>0</v>
      </c>
      <c r="U414" s="22" t="n">
        <f aca="false">IF(OR($F414="",N(K414)=0),0,ROUND(IF(G414="WDV",MIN(MAX(0,F414-S414-M414),(F414-S414)*N414*T414/$J$3),MIN(MAX(0,F414-M414-S414),(F414-M414)/K414*T414/$J$3)),0))</f>
        <v>0</v>
      </c>
      <c r="V414" s="22" t="n">
        <f aca="false">IF($F414="",0,IF(AND(I414&lt;&gt;"",I414&gt;=$F$3,I414&lt;=$H$3),S414+U414,0))</f>
        <v>0</v>
      </c>
      <c r="W414" s="22" t="n">
        <f aca="false">S414+U414-V414</f>
        <v>0</v>
      </c>
      <c r="X414" s="22" t="n">
        <f aca="false">R414-W414</f>
        <v>0</v>
      </c>
      <c r="Y414" s="22" t="n">
        <f aca="false">IF($F414="",0,IF(AND(I414&lt;&gt;"",I414&gt;=$F$3,I414&lt;=$H$3),N(J414)-(F414-S414-U414),0))</f>
        <v>0</v>
      </c>
      <c r="Z414" s="25" t="str">
        <f aca="false">IF($F414="","",IFERROR(INDEX('Useful Lives'!$D$5:$D$24,MATCH(C414,'Useful Lives'!$A$5:$A$24,0)),"⚠ Class not found"))</f>
        <v/>
      </c>
    </row>
    <row r="415" customFormat="false" ht="15" hidden="false" customHeight="true" outlineLevel="0" collapsed="false">
      <c r="A415" s="20"/>
      <c r="B415" s="20"/>
      <c r="C415" s="20"/>
      <c r="D415" s="20"/>
      <c r="E415" s="26"/>
      <c r="F415" s="27"/>
      <c r="G415" s="20"/>
      <c r="H415" s="27"/>
      <c r="I415" s="26"/>
      <c r="J415" s="27"/>
      <c r="K415" s="22" t="str">
        <f aca="false">IF($F415="","",IFERROR(INDEX('Useful Lives'!$B$5:$B$24,MATCH(C415,'Useful Lives'!$A$5:$A$24,0)),0))</f>
        <v/>
      </c>
      <c r="L415" s="24" t="str">
        <f aca="false">IF($F415="","",IFERROR(INDEX('Useful Lives'!$C$5:$C$24,MATCH(C415,'Useful Lives'!$A$5:$A$24,0)),0))</f>
        <v/>
      </c>
      <c r="M415" s="22" t="str">
        <f aca="false">IF($F415="","",F415*L415)</f>
        <v/>
      </c>
      <c r="N415" s="24" t="str">
        <f aca="false">IF($F415="","",IF(K415=0,0,IF(G415="WDV",1-MAX(L415,0.0001)^(1/K415),(1-L415)/K415)))</f>
        <v/>
      </c>
      <c r="O415" s="22" t="n">
        <f aca="false">IF($F415="",0,IF(AND(E415&lt;$F$3,OR(I415="",I415&gt;=$F$3)),F415,0))</f>
        <v>0</v>
      </c>
      <c r="P415" s="22" t="n">
        <f aca="false">IF($F415="",0,IF(AND(E415&gt;=$F$3,E415&lt;=$H$3),F415,0))</f>
        <v>0</v>
      </c>
      <c r="Q415" s="22" t="n">
        <f aca="false">IF($F415="",0,IF(AND(I415&lt;&gt;"",I415&gt;=$F$3,I415&lt;=$H$3),F415,0))</f>
        <v>0</v>
      </c>
      <c r="R415" s="22" t="n">
        <f aca="false">O415+P415-Q415</f>
        <v>0</v>
      </c>
      <c r="S415" s="22" t="n">
        <f aca="false">IF(O415&gt;0,N(H415),0)</f>
        <v>0</v>
      </c>
      <c r="T415" s="22" t="n">
        <f aca="false">IF(OR($F415="",E415=""),0,MAX(0,MIN(IF(I415="",$H$3,I415-1),$H$3)-MAX(E415,$F$3)+1))</f>
        <v>0</v>
      </c>
      <c r="U415" s="22" t="n">
        <f aca="false">IF(OR($F415="",N(K415)=0),0,ROUND(IF(G415="WDV",MIN(MAX(0,F415-S415-M415),(F415-S415)*N415*T415/$J$3),MIN(MAX(0,F415-M415-S415),(F415-M415)/K415*T415/$J$3)),0))</f>
        <v>0</v>
      </c>
      <c r="V415" s="22" t="n">
        <f aca="false">IF($F415="",0,IF(AND(I415&lt;&gt;"",I415&gt;=$F$3,I415&lt;=$H$3),S415+U415,0))</f>
        <v>0</v>
      </c>
      <c r="W415" s="22" t="n">
        <f aca="false">S415+U415-V415</f>
        <v>0</v>
      </c>
      <c r="X415" s="22" t="n">
        <f aca="false">R415-W415</f>
        <v>0</v>
      </c>
      <c r="Y415" s="22" t="n">
        <f aca="false">IF($F415="",0,IF(AND(I415&lt;&gt;"",I415&gt;=$F$3,I415&lt;=$H$3),N(J415)-(F415-S415-U415),0))</f>
        <v>0</v>
      </c>
      <c r="Z415" s="25" t="str">
        <f aca="false">IF($F415="","",IFERROR(INDEX('Useful Lives'!$D$5:$D$24,MATCH(C415,'Useful Lives'!$A$5:$A$24,0)),"⚠ Class not found"))</f>
        <v/>
      </c>
    </row>
    <row r="416" customFormat="false" ht="15" hidden="false" customHeight="true" outlineLevel="0" collapsed="false">
      <c r="A416" s="20"/>
      <c r="B416" s="20"/>
      <c r="C416" s="20"/>
      <c r="D416" s="20"/>
      <c r="E416" s="26"/>
      <c r="F416" s="27"/>
      <c r="G416" s="20"/>
      <c r="H416" s="27"/>
      <c r="I416" s="26"/>
      <c r="J416" s="27"/>
      <c r="K416" s="22" t="str">
        <f aca="false">IF($F416="","",IFERROR(INDEX('Useful Lives'!$B$5:$B$24,MATCH(C416,'Useful Lives'!$A$5:$A$24,0)),0))</f>
        <v/>
      </c>
      <c r="L416" s="24" t="str">
        <f aca="false">IF($F416="","",IFERROR(INDEX('Useful Lives'!$C$5:$C$24,MATCH(C416,'Useful Lives'!$A$5:$A$24,0)),0))</f>
        <v/>
      </c>
      <c r="M416" s="22" t="str">
        <f aca="false">IF($F416="","",F416*L416)</f>
        <v/>
      </c>
      <c r="N416" s="24" t="str">
        <f aca="false">IF($F416="","",IF(K416=0,0,IF(G416="WDV",1-MAX(L416,0.0001)^(1/K416),(1-L416)/K416)))</f>
        <v/>
      </c>
      <c r="O416" s="22" t="n">
        <f aca="false">IF($F416="",0,IF(AND(E416&lt;$F$3,OR(I416="",I416&gt;=$F$3)),F416,0))</f>
        <v>0</v>
      </c>
      <c r="P416" s="22" t="n">
        <f aca="false">IF($F416="",0,IF(AND(E416&gt;=$F$3,E416&lt;=$H$3),F416,0))</f>
        <v>0</v>
      </c>
      <c r="Q416" s="22" t="n">
        <f aca="false">IF($F416="",0,IF(AND(I416&lt;&gt;"",I416&gt;=$F$3,I416&lt;=$H$3),F416,0))</f>
        <v>0</v>
      </c>
      <c r="R416" s="22" t="n">
        <f aca="false">O416+P416-Q416</f>
        <v>0</v>
      </c>
      <c r="S416" s="22" t="n">
        <f aca="false">IF(O416&gt;0,N(H416),0)</f>
        <v>0</v>
      </c>
      <c r="T416" s="22" t="n">
        <f aca="false">IF(OR($F416="",E416=""),0,MAX(0,MIN(IF(I416="",$H$3,I416-1),$H$3)-MAX(E416,$F$3)+1))</f>
        <v>0</v>
      </c>
      <c r="U416" s="22" t="n">
        <f aca="false">IF(OR($F416="",N(K416)=0),0,ROUND(IF(G416="WDV",MIN(MAX(0,F416-S416-M416),(F416-S416)*N416*T416/$J$3),MIN(MAX(0,F416-M416-S416),(F416-M416)/K416*T416/$J$3)),0))</f>
        <v>0</v>
      </c>
      <c r="V416" s="22" t="n">
        <f aca="false">IF($F416="",0,IF(AND(I416&lt;&gt;"",I416&gt;=$F$3,I416&lt;=$H$3),S416+U416,0))</f>
        <v>0</v>
      </c>
      <c r="W416" s="22" t="n">
        <f aca="false">S416+U416-V416</f>
        <v>0</v>
      </c>
      <c r="X416" s="22" t="n">
        <f aca="false">R416-W416</f>
        <v>0</v>
      </c>
      <c r="Y416" s="22" t="n">
        <f aca="false">IF($F416="",0,IF(AND(I416&lt;&gt;"",I416&gt;=$F$3,I416&lt;=$H$3),N(J416)-(F416-S416-U416),0))</f>
        <v>0</v>
      </c>
      <c r="Z416" s="25" t="str">
        <f aca="false">IF($F416="","",IFERROR(INDEX('Useful Lives'!$D$5:$D$24,MATCH(C416,'Useful Lives'!$A$5:$A$24,0)),"⚠ Class not found"))</f>
        <v/>
      </c>
    </row>
    <row r="417" customFormat="false" ht="15" hidden="false" customHeight="true" outlineLevel="0" collapsed="false">
      <c r="A417" s="20"/>
      <c r="B417" s="20"/>
      <c r="C417" s="20"/>
      <c r="D417" s="20"/>
      <c r="E417" s="26"/>
      <c r="F417" s="27"/>
      <c r="G417" s="20"/>
      <c r="H417" s="27"/>
      <c r="I417" s="26"/>
      <c r="J417" s="27"/>
      <c r="K417" s="22" t="str">
        <f aca="false">IF($F417="","",IFERROR(INDEX('Useful Lives'!$B$5:$B$24,MATCH(C417,'Useful Lives'!$A$5:$A$24,0)),0))</f>
        <v/>
      </c>
      <c r="L417" s="24" t="str">
        <f aca="false">IF($F417="","",IFERROR(INDEX('Useful Lives'!$C$5:$C$24,MATCH(C417,'Useful Lives'!$A$5:$A$24,0)),0))</f>
        <v/>
      </c>
      <c r="M417" s="22" t="str">
        <f aca="false">IF($F417="","",F417*L417)</f>
        <v/>
      </c>
      <c r="N417" s="24" t="str">
        <f aca="false">IF($F417="","",IF(K417=0,0,IF(G417="WDV",1-MAX(L417,0.0001)^(1/K417),(1-L417)/K417)))</f>
        <v/>
      </c>
      <c r="O417" s="22" t="n">
        <f aca="false">IF($F417="",0,IF(AND(E417&lt;$F$3,OR(I417="",I417&gt;=$F$3)),F417,0))</f>
        <v>0</v>
      </c>
      <c r="P417" s="22" t="n">
        <f aca="false">IF($F417="",0,IF(AND(E417&gt;=$F$3,E417&lt;=$H$3),F417,0))</f>
        <v>0</v>
      </c>
      <c r="Q417" s="22" t="n">
        <f aca="false">IF($F417="",0,IF(AND(I417&lt;&gt;"",I417&gt;=$F$3,I417&lt;=$H$3),F417,0))</f>
        <v>0</v>
      </c>
      <c r="R417" s="22" t="n">
        <f aca="false">O417+P417-Q417</f>
        <v>0</v>
      </c>
      <c r="S417" s="22" t="n">
        <f aca="false">IF(O417&gt;0,N(H417),0)</f>
        <v>0</v>
      </c>
      <c r="T417" s="22" t="n">
        <f aca="false">IF(OR($F417="",E417=""),0,MAX(0,MIN(IF(I417="",$H$3,I417-1),$H$3)-MAX(E417,$F$3)+1))</f>
        <v>0</v>
      </c>
      <c r="U417" s="22" t="n">
        <f aca="false">IF(OR($F417="",N(K417)=0),0,ROUND(IF(G417="WDV",MIN(MAX(0,F417-S417-M417),(F417-S417)*N417*T417/$J$3),MIN(MAX(0,F417-M417-S417),(F417-M417)/K417*T417/$J$3)),0))</f>
        <v>0</v>
      </c>
      <c r="V417" s="22" t="n">
        <f aca="false">IF($F417="",0,IF(AND(I417&lt;&gt;"",I417&gt;=$F$3,I417&lt;=$H$3),S417+U417,0))</f>
        <v>0</v>
      </c>
      <c r="W417" s="22" t="n">
        <f aca="false">S417+U417-V417</f>
        <v>0</v>
      </c>
      <c r="X417" s="22" t="n">
        <f aca="false">R417-W417</f>
        <v>0</v>
      </c>
      <c r="Y417" s="22" t="n">
        <f aca="false">IF($F417="",0,IF(AND(I417&lt;&gt;"",I417&gt;=$F$3,I417&lt;=$H$3),N(J417)-(F417-S417-U417),0))</f>
        <v>0</v>
      </c>
      <c r="Z417" s="25" t="str">
        <f aca="false">IF($F417="","",IFERROR(INDEX('Useful Lives'!$D$5:$D$24,MATCH(C417,'Useful Lives'!$A$5:$A$24,0)),"⚠ Class not found"))</f>
        <v/>
      </c>
    </row>
    <row r="418" customFormat="false" ht="15" hidden="false" customHeight="true" outlineLevel="0" collapsed="false">
      <c r="A418" s="20"/>
      <c r="B418" s="20"/>
      <c r="C418" s="20"/>
      <c r="D418" s="20"/>
      <c r="E418" s="26"/>
      <c r="F418" s="27"/>
      <c r="G418" s="20"/>
      <c r="H418" s="27"/>
      <c r="I418" s="26"/>
      <c r="J418" s="27"/>
      <c r="K418" s="22" t="str">
        <f aca="false">IF($F418="","",IFERROR(INDEX('Useful Lives'!$B$5:$B$24,MATCH(C418,'Useful Lives'!$A$5:$A$24,0)),0))</f>
        <v/>
      </c>
      <c r="L418" s="24" t="str">
        <f aca="false">IF($F418="","",IFERROR(INDEX('Useful Lives'!$C$5:$C$24,MATCH(C418,'Useful Lives'!$A$5:$A$24,0)),0))</f>
        <v/>
      </c>
      <c r="M418" s="22" t="str">
        <f aca="false">IF($F418="","",F418*L418)</f>
        <v/>
      </c>
      <c r="N418" s="24" t="str">
        <f aca="false">IF($F418="","",IF(K418=0,0,IF(G418="WDV",1-MAX(L418,0.0001)^(1/K418),(1-L418)/K418)))</f>
        <v/>
      </c>
      <c r="O418" s="22" t="n">
        <f aca="false">IF($F418="",0,IF(AND(E418&lt;$F$3,OR(I418="",I418&gt;=$F$3)),F418,0))</f>
        <v>0</v>
      </c>
      <c r="P418" s="22" t="n">
        <f aca="false">IF($F418="",0,IF(AND(E418&gt;=$F$3,E418&lt;=$H$3),F418,0))</f>
        <v>0</v>
      </c>
      <c r="Q418" s="22" t="n">
        <f aca="false">IF($F418="",0,IF(AND(I418&lt;&gt;"",I418&gt;=$F$3,I418&lt;=$H$3),F418,0))</f>
        <v>0</v>
      </c>
      <c r="R418" s="22" t="n">
        <f aca="false">O418+P418-Q418</f>
        <v>0</v>
      </c>
      <c r="S418" s="22" t="n">
        <f aca="false">IF(O418&gt;0,N(H418),0)</f>
        <v>0</v>
      </c>
      <c r="T418" s="22" t="n">
        <f aca="false">IF(OR($F418="",E418=""),0,MAX(0,MIN(IF(I418="",$H$3,I418-1),$H$3)-MAX(E418,$F$3)+1))</f>
        <v>0</v>
      </c>
      <c r="U418" s="22" t="n">
        <f aca="false">IF(OR($F418="",N(K418)=0),0,ROUND(IF(G418="WDV",MIN(MAX(0,F418-S418-M418),(F418-S418)*N418*T418/$J$3),MIN(MAX(0,F418-M418-S418),(F418-M418)/K418*T418/$J$3)),0))</f>
        <v>0</v>
      </c>
      <c r="V418" s="22" t="n">
        <f aca="false">IF($F418="",0,IF(AND(I418&lt;&gt;"",I418&gt;=$F$3,I418&lt;=$H$3),S418+U418,0))</f>
        <v>0</v>
      </c>
      <c r="W418" s="22" t="n">
        <f aca="false">S418+U418-V418</f>
        <v>0</v>
      </c>
      <c r="X418" s="22" t="n">
        <f aca="false">R418-W418</f>
        <v>0</v>
      </c>
      <c r="Y418" s="22" t="n">
        <f aca="false">IF($F418="",0,IF(AND(I418&lt;&gt;"",I418&gt;=$F$3,I418&lt;=$H$3),N(J418)-(F418-S418-U418),0))</f>
        <v>0</v>
      </c>
      <c r="Z418" s="25" t="str">
        <f aca="false">IF($F418="","",IFERROR(INDEX('Useful Lives'!$D$5:$D$24,MATCH(C418,'Useful Lives'!$A$5:$A$24,0)),"⚠ Class not found"))</f>
        <v/>
      </c>
    </row>
    <row r="419" customFormat="false" ht="15" hidden="false" customHeight="true" outlineLevel="0" collapsed="false">
      <c r="A419" s="20"/>
      <c r="B419" s="20"/>
      <c r="C419" s="20"/>
      <c r="D419" s="20"/>
      <c r="E419" s="26"/>
      <c r="F419" s="27"/>
      <c r="G419" s="20"/>
      <c r="H419" s="27"/>
      <c r="I419" s="26"/>
      <c r="J419" s="27"/>
      <c r="K419" s="22" t="str">
        <f aca="false">IF($F419="","",IFERROR(INDEX('Useful Lives'!$B$5:$B$24,MATCH(C419,'Useful Lives'!$A$5:$A$24,0)),0))</f>
        <v/>
      </c>
      <c r="L419" s="24" t="str">
        <f aca="false">IF($F419="","",IFERROR(INDEX('Useful Lives'!$C$5:$C$24,MATCH(C419,'Useful Lives'!$A$5:$A$24,0)),0))</f>
        <v/>
      </c>
      <c r="M419" s="22" t="str">
        <f aca="false">IF($F419="","",F419*L419)</f>
        <v/>
      </c>
      <c r="N419" s="24" t="str">
        <f aca="false">IF($F419="","",IF(K419=0,0,IF(G419="WDV",1-MAX(L419,0.0001)^(1/K419),(1-L419)/K419)))</f>
        <v/>
      </c>
      <c r="O419" s="22" t="n">
        <f aca="false">IF($F419="",0,IF(AND(E419&lt;$F$3,OR(I419="",I419&gt;=$F$3)),F419,0))</f>
        <v>0</v>
      </c>
      <c r="P419" s="22" t="n">
        <f aca="false">IF($F419="",0,IF(AND(E419&gt;=$F$3,E419&lt;=$H$3),F419,0))</f>
        <v>0</v>
      </c>
      <c r="Q419" s="22" t="n">
        <f aca="false">IF($F419="",0,IF(AND(I419&lt;&gt;"",I419&gt;=$F$3,I419&lt;=$H$3),F419,0))</f>
        <v>0</v>
      </c>
      <c r="R419" s="22" t="n">
        <f aca="false">O419+P419-Q419</f>
        <v>0</v>
      </c>
      <c r="S419" s="22" t="n">
        <f aca="false">IF(O419&gt;0,N(H419),0)</f>
        <v>0</v>
      </c>
      <c r="T419" s="22" t="n">
        <f aca="false">IF(OR($F419="",E419=""),0,MAX(0,MIN(IF(I419="",$H$3,I419-1),$H$3)-MAX(E419,$F$3)+1))</f>
        <v>0</v>
      </c>
      <c r="U419" s="22" t="n">
        <f aca="false">IF(OR($F419="",N(K419)=0),0,ROUND(IF(G419="WDV",MIN(MAX(0,F419-S419-M419),(F419-S419)*N419*T419/$J$3),MIN(MAX(0,F419-M419-S419),(F419-M419)/K419*T419/$J$3)),0))</f>
        <v>0</v>
      </c>
      <c r="V419" s="22" t="n">
        <f aca="false">IF($F419="",0,IF(AND(I419&lt;&gt;"",I419&gt;=$F$3,I419&lt;=$H$3),S419+U419,0))</f>
        <v>0</v>
      </c>
      <c r="W419" s="22" t="n">
        <f aca="false">S419+U419-V419</f>
        <v>0</v>
      </c>
      <c r="X419" s="22" t="n">
        <f aca="false">R419-W419</f>
        <v>0</v>
      </c>
      <c r="Y419" s="22" t="n">
        <f aca="false">IF($F419="",0,IF(AND(I419&lt;&gt;"",I419&gt;=$F$3,I419&lt;=$H$3),N(J419)-(F419-S419-U419),0))</f>
        <v>0</v>
      </c>
      <c r="Z419" s="25" t="str">
        <f aca="false">IF($F419="","",IFERROR(INDEX('Useful Lives'!$D$5:$D$24,MATCH(C419,'Useful Lives'!$A$5:$A$24,0)),"⚠ Class not found"))</f>
        <v/>
      </c>
    </row>
    <row r="420" customFormat="false" ht="15" hidden="false" customHeight="true" outlineLevel="0" collapsed="false">
      <c r="A420" s="20"/>
      <c r="B420" s="20"/>
      <c r="C420" s="20"/>
      <c r="D420" s="20"/>
      <c r="E420" s="26"/>
      <c r="F420" s="27"/>
      <c r="G420" s="20"/>
      <c r="H420" s="27"/>
      <c r="I420" s="26"/>
      <c r="J420" s="27"/>
      <c r="K420" s="22" t="str">
        <f aca="false">IF($F420="","",IFERROR(INDEX('Useful Lives'!$B$5:$B$24,MATCH(C420,'Useful Lives'!$A$5:$A$24,0)),0))</f>
        <v/>
      </c>
      <c r="L420" s="24" t="str">
        <f aca="false">IF($F420="","",IFERROR(INDEX('Useful Lives'!$C$5:$C$24,MATCH(C420,'Useful Lives'!$A$5:$A$24,0)),0))</f>
        <v/>
      </c>
      <c r="M420" s="22" t="str">
        <f aca="false">IF($F420="","",F420*L420)</f>
        <v/>
      </c>
      <c r="N420" s="24" t="str">
        <f aca="false">IF($F420="","",IF(K420=0,0,IF(G420="WDV",1-MAX(L420,0.0001)^(1/K420),(1-L420)/K420)))</f>
        <v/>
      </c>
      <c r="O420" s="22" t="n">
        <f aca="false">IF($F420="",0,IF(AND(E420&lt;$F$3,OR(I420="",I420&gt;=$F$3)),F420,0))</f>
        <v>0</v>
      </c>
      <c r="P420" s="22" t="n">
        <f aca="false">IF($F420="",0,IF(AND(E420&gt;=$F$3,E420&lt;=$H$3),F420,0))</f>
        <v>0</v>
      </c>
      <c r="Q420" s="22" t="n">
        <f aca="false">IF($F420="",0,IF(AND(I420&lt;&gt;"",I420&gt;=$F$3,I420&lt;=$H$3),F420,0))</f>
        <v>0</v>
      </c>
      <c r="R420" s="22" t="n">
        <f aca="false">O420+P420-Q420</f>
        <v>0</v>
      </c>
      <c r="S420" s="22" t="n">
        <f aca="false">IF(O420&gt;0,N(H420),0)</f>
        <v>0</v>
      </c>
      <c r="T420" s="22" t="n">
        <f aca="false">IF(OR($F420="",E420=""),0,MAX(0,MIN(IF(I420="",$H$3,I420-1),$H$3)-MAX(E420,$F$3)+1))</f>
        <v>0</v>
      </c>
      <c r="U420" s="22" t="n">
        <f aca="false">IF(OR($F420="",N(K420)=0),0,ROUND(IF(G420="WDV",MIN(MAX(0,F420-S420-M420),(F420-S420)*N420*T420/$J$3),MIN(MAX(0,F420-M420-S420),(F420-M420)/K420*T420/$J$3)),0))</f>
        <v>0</v>
      </c>
      <c r="V420" s="22" t="n">
        <f aca="false">IF($F420="",0,IF(AND(I420&lt;&gt;"",I420&gt;=$F$3,I420&lt;=$H$3),S420+U420,0))</f>
        <v>0</v>
      </c>
      <c r="W420" s="22" t="n">
        <f aca="false">S420+U420-V420</f>
        <v>0</v>
      </c>
      <c r="X420" s="22" t="n">
        <f aca="false">R420-W420</f>
        <v>0</v>
      </c>
      <c r="Y420" s="22" t="n">
        <f aca="false">IF($F420="",0,IF(AND(I420&lt;&gt;"",I420&gt;=$F$3,I420&lt;=$H$3),N(J420)-(F420-S420-U420),0))</f>
        <v>0</v>
      </c>
      <c r="Z420" s="25" t="str">
        <f aca="false">IF($F420="","",IFERROR(INDEX('Useful Lives'!$D$5:$D$24,MATCH(C420,'Useful Lives'!$A$5:$A$24,0)),"⚠ Class not found"))</f>
        <v/>
      </c>
    </row>
    <row r="421" customFormat="false" ht="15" hidden="false" customHeight="true" outlineLevel="0" collapsed="false">
      <c r="A421" s="20"/>
      <c r="B421" s="20"/>
      <c r="C421" s="20"/>
      <c r="D421" s="20"/>
      <c r="E421" s="26"/>
      <c r="F421" s="27"/>
      <c r="G421" s="20"/>
      <c r="H421" s="27"/>
      <c r="I421" s="26"/>
      <c r="J421" s="27"/>
      <c r="K421" s="22" t="str">
        <f aca="false">IF($F421="","",IFERROR(INDEX('Useful Lives'!$B$5:$B$24,MATCH(C421,'Useful Lives'!$A$5:$A$24,0)),0))</f>
        <v/>
      </c>
      <c r="L421" s="24" t="str">
        <f aca="false">IF($F421="","",IFERROR(INDEX('Useful Lives'!$C$5:$C$24,MATCH(C421,'Useful Lives'!$A$5:$A$24,0)),0))</f>
        <v/>
      </c>
      <c r="M421" s="22" t="str">
        <f aca="false">IF($F421="","",F421*L421)</f>
        <v/>
      </c>
      <c r="N421" s="24" t="str">
        <f aca="false">IF($F421="","",IF(K421=0,0,IF(G421="WDV",1-MAX(L421,0.0001)^(1/K421),(1-L421)/K421)))</f>
        <v/>
      </c>
      <c r="O421" s="22" t="n">
        <f aca="false">IF($F421="",0,IF(AND(E421&lt;$F$3,OR(I421="",I421&gt;=$F$3)),F421,0))</f>
        <v>0</v>
      </c>
      <c r="P421" s="22" t="n">
        <f aca="false">IF($F421="",0,IF(AND(E421&gt;=$F$3,E421&lt;=$H$3),F421,0))</f>
        <v>0</v>
      </c>
      <c r="Q421" s="22" t="n">
        <f aca="false">IF($F421="",0,IF(AND(I421&lt;&gt;"",I421&gt;=$F$3,I421&lt;=$H$3),F421,0))</f>
        <v>0</v>
      </c>
      <c r="R421" s="22" t="n">
        <f aca="false">O421+P421-Q421</f>
        <v>0</v>
      </c>
      <c r="S421" s="22" t="n">
        <f aca="false">IF(O421&gt;0,N(H421),0)</f>
        <v>0</v>
      </c>
      <c r="T421" s="22" t="n">
        <f aca="false">IF(OR($F421="",E421=""),0,MAX(0,MIN(IF(I421="",$H$3,I421-1),$H$3)-MAX(E421,$F$3)+1))</f>
        <v>0</v>
      </c>
      <c r="U421" s="22" t="n">
        <f aca="false">IF(OR($F421="",N(K421)=0),0,ROUND(IF(G421="WDV",MIN(MAX(0,F421-S421-M421),(F421-S421)*N421*T421/$J$3),MIN(MAX(0,F421-M421-S421),(F421-M421)/K421*T421/$J$3)),0))</f>
        <v>0</v>
      </c>
      <c r="V421" s="22" t="n">
        <f aca="false">IF($F421="",0,IF(AND(I421&lt;&gt;"",I421&gt;=$F$3,I421&lt;=$H$3),S421+U421,0))</f>
        <v>0</v>
      </c>
      <c r="W421" s="22" t="n">
        <f aca="false">S421+U421-V421</f>
        <v>0</v>
      </c>
      <c r="X421" s="22" t="n">
        <f aca="false">R421-W421</f>
        <v>0</v>
      </c>
      <c r="Y421" s="22" t="n">
        <f aca="false">IF($F421="",0,IF(AND(I421&lt;&gt;"",I421&gt;=$F$3,I421&lt;=$H$3),N(J421)-(F421-S421-U421),0))</f>
        <v>0</v>
      </c>
      <c r="Z421" s="25" t="str">
        <f aca="false">IF($F421="","",IFERROR(INDEX('Useful Lives'!$D$5:$D$24,MATCH(C421,'Useful Lives'!$A$5:$A$24,0)),"⚠ Class not found"))</f>
        <v/>
      </c>
    </row>
    <row r="422" customFormat="false" ht="15" hidden="false" customHeight="true" outlineLevel="0" collapsed="false">
      <c r="A422" s="20"/>
      <c r="B422" s="20"/>
      <c r="C422" s="20"/>
      <c r="D422" s="20"/>
      <c r="E422" s="26"/>
      <c r="F422" s="27"/>
      <c r="G422" s="20"/>
      <c r="H422" s="27"/>
      <c r="I422" s="26"/>
      <c r="J422" s="27"/>
      <c r="K422" s="22" t="str">
        <f aca="false">IF($F422="","",IFERROR(INDEX('Useful Lives'!$B$5:$B$24,MATCH(C422,'Useful Lives'!$A$5:$A$24,0)),0))</f>
        <v/>
      </c>
      <c r="L422" s="24" t="str">
        <f aca="false">IF($F422="","",IFERROR(INDEX('Useful Lives'!$C$5:$C$24,MATCH(C422,'Useful Lives'!$A$5:$A$24,0)),0))</f>
        <v/>
      </c>
      <c r="M422" s="22" t="str">
        <f aca="false">IF($F422="","",F422*L422)</f>
        <v/>
      </c>
      <c r="N422" s="24" t="str">
        <f aca="false">IF($F422="","",IF(K422=0,0,IF(G422="WDV",1-MAX(L422,0.0001)^(1/K422),(1-L422)/K422)))</f>
        <v/>
      </c>
      <c r="O422" s="22" t="n">
        <f aca="false">IF($F422="",0,IF(AND(E422&lt;$F$3,OR(I422="",I422&gt;=$F$3)),F422,0))</f>
        <v>0</v>
      </c>
      <c r="P422" s="22" t="n">
        <f aca="false">IF($F422="",0,IF(AND(E422&gt;=$F$3,E422&lt;=$H$3),F422,0))</f>
        <v>0</v>
      </c>
      <c r="Q422" s="22" t="n">
        <f aca="false">IF($F422="",0,IF(AND(I422&lt;&gt;"",I422&gt;=$F$3,I422&lt;=$H$3),F422,0))</f>
        <v>0</v>
      </c>
      <c r="R422" s="22" t="n">
        <f aca="false">O422+P422-Q422</f>
        <v>0</v>
      </c>
      <c r="S422" s="22" t="n">
        <f aca="false">IF(O422&gt;0,N(H422),0)</f>
        <v>0</v>
      </c>
      <c r="T422" s="22" t="n">
        <f aca="false">IF(OR($F422="",E422=""),0,MAX(0,MIN(IF(I422="",$H$3,I422-1),$H$3)-MAX(E422,$F$3)+1))</f>
        <v>0</v>
      </c>
      <c r="U422" s="22" t="n">
        <f aca="false">IF(OR($F422="",N(K422)=0),0,ROUND(IF(G422="WDV",MIN(MAX(0,F422-S422-M422),(F422-S422)*N422*T422/$J$3),MIN(MAX(0,F422-M422-S422),(F422-M422)/K422*T422/$J$3)),0))</f>
        <v>0</v>
      </c>
      <c r="V422" s="22" t="n">
        <f aca="false">IF($F422="",0,IF(AND(I422&lt;&gt;"",I422&gt;=$F$3,I422&lt;=$H$3),S422+U422,0))</f>
        <v>0</v>
      </c>
      <c r="W422" s="22" t="n">
        <f aca="false">S422+U422-V422</f>
        <v>0</v>
      </c>
      <c r="X422" s="22" t="n">
        <f aca="false">R422-W422</f>
        <v>0</v>
      </c>
      <c r="Y422" s="22" t="n">
        <f aca="false">IF($F422="",0,IF(AND(I422&lt;&gt;"",I422&gt;=$F$3,I422&lt;=$H$3),N(J422)-(F422-S422-U422),0))</f>
        <v>0</v>
      </c>
      <c r="Z422" s="25" t="str">
        <f aca="false">IF($F422="","",IFERROR(INDEX('Useful Lives'!$D$5:$D$24,MATCH(C422,'Useful Lives'!$A$5:$A$24,0)),"⚠ Class not found"))</f>
        <v/>
      </c>
    </row>
    <row r="423" customFormat="false" ht="15" hidden="false" customHeight="true" outlineLevel="0" collapsed="false">
      <c r="A423" s="20"/>
      <c r="B423" s="20"/>
      <c r="C423" s="20"/>
      <c r="D423" s="20"/>
      <c r="E423" s="26"/>
      <c r="F423" s="27"/>
      <c r="G423" s="20"/>
      <c r="H423" s="27"/>
      <c r="I423" s="26"/>
      <c r="J423" s="27"/>
      <c r="K423" s="22" t="str">
        <f aca="false">IF($F423="","",IFERROR(INDEX('Useful Lives'!$B$5:$B$24,MATCH(C423,'Useful Lives'!$A$5:$A$24,0)),0))</f>
        <v/>
      </c>
      <c r="L423" s="24" t="str">
        <f aca="false">IF($F423="","",IFERROR(INDEX('Useful Lives'!$C$5:$C$24,MATCH(C423,'Useful Lives'!$A$5:$A$24,0)),0))</f>
        <v/>
      </c>
      <c r="M423" s="22" t="str">
        <f aca="false">IF($F423="","",F423*L423)</f>
        <v/>
      </c>
      <c r="N423" s="24" t="str">
        <f aca="false">IF($F423="","",IF(K423=0,0,IF(G423="WDV",1-MAX(L423,0.0001)^(1/K423),(1-L423)/K423)))</f>
        <v/>
      </c>
      <c r="O423" s="22" t="n">
        <f aca="false">IF($F423="",0,IF(AND(E423&lt;$F$3,OR(I423="",I423&gt;=$F$3)),F423,0))</f>
        <v>0</v>
      </c>
      <c r="P423" s="22" t="n">
        <f aca="false">IF($F423="",0,IF(AND(E423&gt;=$F$3,E423&lt;=$H$3),F423,0))</f>
        <v>0</v>
      </c>
      <c r="Q423" s="22" t="n">
        <f aca="false">IF($F423="",0,IF(AND(I423&lt;&gt;"",I423&gt;=$F$3,I423&lt;=$H$3),F423,0))</f>
        <v>0</v>
      </c>
      <c r="R423" s="22" t="n">
        <f aca="false">O423+P423-Q423</f>
        <v>0</v>
      </c>
      <c r="S423" s="22" t="n">
        <f aca="false">IF(O423&gt;0,N(H423),0)</f>
        <v>0</v>
      </c>
      <c r="T423" s="22" t="n">
        <f aca="false">IF(OR($F423="",E423=""),0,MAX(0,MIN(IF(I423="",$H$3,I423-1),$H$3)-MAX(E423,$F$3)+1))</f>
        <v>0</v>
      </c>
      <c r="U423" s="22" t="n">
        <f aca="false">IF(OR($F423="",N(K423)=0),0,ROUND(IF(G423="WDV",MIN(MAX(0,F423-S423-M423),(F423-S423)*N423*T423/$J$3),MIN(MAX(0,F423-M423-S423),(F423-M423)/K423*T423/$J$3)),0))</f>
        <v>0</v>
      </c>
      <c r="V423" s="22" t="n">
        <f aca="false">IF($F423="",0,IF(AND(I423&lt;&gt;"",I423&gt;=$F$3,I423&lt;=$H$3),S423+U423,0))</f>
        <v>0</v>
      </c>
      <c r="W423" s="22" t="n">
        <f aca="false">S423+U423-V423</f>
        <v>0</v>
      </c>
      <c r="X423" s="22" t="n">
        <f aca="false">R423-W423</f>
        <v>0</v>
      </c>
      <c r="Y423" s="22" t="n">
        <f aca="false">IF($F423="",0,IF(AND(I423&lt;&gt;"",I423&gt;=$F$3,I423&lt;=$H$3),N(J423)-(F423-S423-U423),0))</f>
        <v>0</v>
      </c>
      <c r="Z423" s="25" t="str">
        <f aca="false">IF($F423="","",IFERROR(INDEX('Useful Lives'!$D$5:$D$24,MATCH(C423,'Useful Lives'!$A$5:$A$24,0)),"⚠ Class not found"))</f>
        <v/>
      </c>
    </row>
    <row r="424" customFormat="false" ht="15" hidden="false" customHeight="true" outlineLevel="0" collapsed="false">
      <c r="A424" s="20"/>
      <c r="B424" s="20"/>
      <c r="C424" s="20"/>
      <c r="D424" s="20"/>
      <c r="E424" s="26"/>
      <c r="F424" s="27"/>
      <c r="G424" s="20"/>
      <c r="H424" s="27"/>
      <c r="I424" s="26"/>
      <c r="J424" s="27"/>
      <c r="K424" s="22" t="str">
        <f aca="false">IF($F424="","",IFERROR(INDEX('Useful Lives'!$B$5:$B$24,MATCH(C424,'Useful Lives'!$A$5:$A$24,0)),0))</f>
        <v/>
      </c>
      <c r="L424" s="24" t="str">
        <f aca="false">IF($F424="","",IFERROR(INDEX('Useful Lives'!$C$5:$C$24,MATCH(C424,'Useful Lives'!$A$5:$A$24,0)),0))</f>
        <v/>
      </c>
      <c r="M424" s="22" t="str">
        <f aca="false">IF($F424="","",F424*L424)</f>
        <v/>
      </c>
      <c r="N424" s="24" t="str">
        <f aca="false">IF($F424="","",IF(K424=0,0,IF(G424="WDV",1-MAX(L424,0.0001)^(1/K424),(1-L424)/K424)))</f>
        <v/>
      </c>
      <c r="O424" s="22" t="n">
        <f aca="false">IF($F424="",0,IF(AND(E424&lt;$F$3,OR(I424="",I424&gt;=$F$3)),F424,0))</f>
        <v>0</v>
      </c>
      <c r="P424" s="22" t="n">
        <f aca="false">IF($F424="",0,IF(AND(E424&gt;=$F$3,E424&lt;=$H$3),F424,0))</f>
        <v>0</v>
      </c>
      <c r="Q424" s="22" t="n">
        <f aca="false">IF($F424="",0,IF(AND(I424&lt;&gt;"",I424&gt;=$F$3,I424&lt;=$H$3),F424,0))</f>
        <v>0</v>
      </c>
      <c r="R424" s="22" t="n">
        <f aca="false">O424+P424-Q424</f>
        <v>0</v>
      </c>
      <c r="S424" s="22" t="n">
        <f aca="false">IF(O424&gt;0,N(H424),0)</f>
        <v>0</v>
      </c>
      <c r="T424" s="22" t="n">
        <f aca="false">IF(OR($F424="",E424=""),0,MAX(0,MIN(IF(I424="",$H$3,I424-1),$H$3)-MAX(E424,$F$3)+1))</f>
        <v>0</v>
      </c>
      <c r="U424" s="22" t="n">
        <f aca="false">IF(OR($F424="",N(K424)=0),0,ROUND(IF(G424="WDV",MIN(MAX(0,F424-S424-M424),(F424-S424)*N424*T424/$J$3),MIN(MAX(0,F424-M424-S424),(F424-M424)/K424*T424/$J$3)),0))</f>
        <v>0</v>
      </c>
      <c r="V424" s="22" t="n">
        <f aca="false">IF($F424="",0,IF(AND(I424&lt;&gt;"",I424&gt;=$F$3,I424&lt;=$H$3),S424+U424,0))</f>
        <v>0</v>
      </c>
      <c r="W424" s="22" t="n">
        <f aca="false">S424+U424-V424</f>
        <v>0</v>
      </c>
      <c r="X424" s="22" t="n">
        <f aca="false">R424-W424</f>
        <v>0</v>
      </c>
      <c r="Y424" s="22" t="n">
        <f aca="false">IF($F424="",0,IF(AND(I424&lt;&gt;"",I424&gt;=$F$3,I424&lt;=$H$3),N(J424)-(F424-S424-U424),0))</f>
        <v>0</v>
      </c>
      <c r="Z424" s="25" t="str">
        <f aca="false">IF($F424="","",IFERROR(INDEX('Useful Lives'!$D$5:$D$24,MATCH(C424,'Useful Lives'!$A$5:$A$24,0)),"⚠ Class not found"))</f>
        <v/>
      </c>
    </row>
    <row r="425" customFormat="false" ht="15" hidden="false" customHeight="true" outlineLevel="0" collapsed="false">
      <c r="A425" s="20"/>
      <c r="B425" s="20"/>
      <c r="C425" s="20"/>
      <c r="D425" s="20"/>
      <c r="E425" s="26"/>
      <c r="F425" s="27"/>
      <c r="G425" s="20"/>
      <c r="H425" s="27"/>
      <c r="I425" s="26"/>
      <c r="J425" s="27"/>
      <c r="K425" s="22" t="str">
        <f aca="false">IF($F425="","",IFERROR(INDEX('Useful Lives'!$B$5:$B$24,MATCH(C425,'Useful Lives'!$A$5:$A$24,0)),0))</f>
        <v/>
      </c>
      <c r="L425" s="24" t="str">
        <f aca="false">IF($F425="","",IFERROR(INDEX('Useful Lives'!$C$5:$C$24,MATCH(C425,'Useful Lives'!$A$5:$A$24,0)),0))</f>
        <v/>
      </c>
      <c r="M425" s="22" t="str">
        <f aca="false">IF($F425="","",F425*L425)</f>
        <v/>
      </c>
      <c r="N425" s="24" t="str">
        <f aca="false">IF($F425="","",IF(K425=0,0,IF(G425="WDV",1-MAX(L425,0.0001)^(1/K425),(1-L425)/K425)))</f>
        <v/>
      </c>
      <c r="O425" s="22" t="n">
        <f aca="false">IF($F425="",0,IF(AND(E425&lt;$F$3,OR(I425="",I425&gt;=$F$3)),F425,0))</f>
        <v>0</v>
      </c>
      <c r="P425" s="22" t="n">
        <f aca="false">IF($F425="",0,IF(AND(E425&gt;=$F$3,E425&lt;=$H$3),F425,0))</f>
        <v>0</v>
      </c>
      <c r="Q425" s="22" t="n">
        <f aca="false">IF($F425="",0,IF(AND(I425&lt;&gt;"",I425&gt;=$F$3,I425&lt;=$H$3),F425,0))</f>
        <v>0</v>
      </c>
      <c r="R425" s="22" t="n">
        <f aca="false">O425+P425-Q425</f>
        <v>0</v>
      </c>
      <c r="S425" s="22" t="n">
        <f aca="false">IF(O425&gt;0,N(H425),0)</f>
        <v>0</v>
      </c>
      <c r="T425" s="22" t="n">
        <f aca="false">IF(OR($F425="",E425=""),0,MAX(0,MIN(IF(I425="",$H$3,I425-1),$H$3)-MAX(E425,$F$3)+1))</f>
        <v>0</v>
      </c>
      <c r="U425" s="22" t="n">
        <f aca="false">IF(OR($F425="",N(K425)=0),0,ROUND(IF(G425="WDV",MIN(MAX(0,F425-S425-M425),(F425-S425)*N425*T425/$J$3),MIN(MAX(0,F425-M425-S425),(F425-M425)/K425*T425/$J$3)),0))</f>
        <v>0</v>
      </c>
      <c r="V425" s="22" t="n">
        <f aca="false">IF($F425="",0,IF(AND(I425&lt;&gt;"",I425&gt;=$F$3,I425&lt;=$H$3),S425+U425,0))</f>
        <v>0</v>
      </c>
      <c r="W425" s="22" t="n">
        <f aca="false">S425+U425-V425</f>
        <v>0</v>
      </c>
      <c r="X425" s="22" t="n">
        <f aca="false">R425-W425</f>
        <v>0</v>
      </c>
      <c r="Y425" s="22" t="n">
        <f aca="false">IF($F425="",0,IF(AND(I425&lt;&gt;"",I425&gt;=$F$3,I425&lt;=$H$3),N(J425)-(F425-S425-U425),0))</f>
        <v>0</v>
      </c>
      <c r="Z425" s="25" t="str">
        <f aca="false">IF($F425="","",IFERROR(INDEX('Useful Lives'!$D$5:$D$24,MATCH(C425,'Useful Lives'!$A$5:$A$24,0)),"⚠ Class not found"))</f>
        <v/>
      </c>
    </row>
    <row r="426" customFormat="false" ht="15" hidden="false" customHeight="true" outlineLevel="0" collapsed="false">
      <c r="A426" s="20"/>
      <c r="B426" s="20"/>
      <c r="C426" s="20"/>
      <c r="D426" s="20"/>
      <c r="E426" s="26"/>
      <c r="F426" s="27"/>
      <c r="G426" s="20"/>
      <c r="H426" s="27"/>
      <c r="I426" s="26"/>
      <c r="J426" s="27"/>
      <c r="K426" s="22" t="str">
        <f aca="false">IF($F426="","",IFERROR(INDEX('Useful Lives'!$B$5:$B$24,MATCH(C426,'Useful Lives'!$A$5:$A$24,0)),0))</f>
        <v/>
      </c>
      <c r="L426" s="24" t="str">
        <f aca="false">IF($F426="","",IFERROR(INDEX('Useful Lives'!$C$5:$C$24,MATCH(C426,'Useful Lives'!$A$5:$A$24,0)),0))</f>
        <v/>
      </c>
      <c r="M426" s="22" t="str">
        <f aca="false">IF($F426="","",F426*L426)</f>
        <v/>
      </c>
      <c r="N426" s="24" t="str">
        <f aca="false">IF($F426="","",IF(K426=0,0,IF(G426="WDV",1-MAX(L426,0.0001)^(1/K426),(1-L426)/K426)))</f>
        <v/>
      </c>
      <c r="O426" s="22" t="n">
        <f aca="false">IF($F426="",0,IF(AND(E426&lt;$F$3,OR(I426="",I426&gt;=$F$3)),F426,0))</f>
        <v>0</v>
      </c>
      <c r="P426" s="22" t="n">
        <f aca="false">IF($F426="",0,IF(AND(E426&gt;=$F$3,E426&lt;=$H$3),F426,0))</f>
        <v>0</v>
      </c>
      <c r="Q426" s="22" t="n">
        <f aca="false">IF($F426="",0,IF(AND(I426&lt;&gt;"",I426&gt;=$F$3,I426&lt;=$H$3),F426,0))</f>
        <v>0</v>
      </c>
      <c r="R426" s="22" t="n">
        <f aca="false">O426+P426-Q426</f>
        <v>0</v>
      </c>
      <c r="S426" s="22" t="n">
        <f aca="false">IF(O426&gt;0,N(H426),0)</f>
        <v>0</v>
      </c>
      <c r="T426" s="22" t="n">
        <f aca="false">IF(OR($F426="",E426=""),0,MAX(0,MIN(IF(I426="",$H$3,I426-1),$H$3)-MAX(E426,$F$3)+1))</f>
        <v>0</v>
      </c>
      <c r="U426" s="22" t="n">
        <f aca="false">IF(OR($F426="",N(K426)=0),0,ROUND(IF(G426="WDV",MIN(MAX(0,F426-S426-M426),(F426-S426)*N426*T426/$J$3),MIN(MAX(0,F426-M426-S426),(F426-M426)/K426*T426/$J$3)),0))</f>
        <v>0</v>
      </c>
      <c r="V426" s="22" t="n">
        <f aca="false">IF($F426="",0,IF(AND(I426&lt;&gt;"",I426&gt;=$F$3,I426&lt;=$H$3),S426+U426,0))</f>
        <v>0</v>
      </c>
      <c r="W426" s="22" t="n">
        <f aca="false">S426+U426-V426</f>
        <v>0</v>
      </c>
      <c r="X426" s="22" t="n">
        <f aca="false">R426-W426</f>
        <v>0</v>
      </c>
      <c r="Y426" s="22" t="n">
        <f aca="false">IF($F426="",0,IF(AND(I426&lt;&gt;"",I426&gt;=$F$3,I426&lt;=$H$3),N(J426)-(F426-S426-U426),0))</f>
        <v>0</v>
      </c>
      <c r="Z426" s="25" t="str">
        <f aca="false">IF($F426="","",IFERROR(INDEX('Useful Lives'!$D$5:$D$24,MATCH(C426,'Useful Lives'!$A$5:$A$24,0)),"⚠ Class not found"))</f>
        <v/>
      </c>
    </row>
    <row r="427" customFormat="false" ht="15" hidden="false" customHeight="true" outlineLevel="0" collapsed="false">
      <c r="A427" s="20"/>
      <c r="B427" s="20"/>
      <c r="C427" s="20"/>
      <c r="D427" s="20"/>
      <c r="E427" s="26"/>
      <c r="F427" s="27"/>
      <c r="G427" s="20"/>
      <c r="H427" s="27"/>
      <c r="I427" s="26"/>
      <c r="J427" s="27"/>
      <c r="K427" s="22" t="str">
        <f aca="false">IF($F427="","",IFERROR(INDEX('Useful Lives'!$B$5:$B$24,MATCH(C427,'Useful Lives'!$A$5:$A$24,0)),0))</f>
        <v/>
      </c>
      <c r="L427" s="24" t="str">
        <f aca="false">IF($F427="","",IFERROR(INDEX('Useful Lives'!$C$5:$C$24,MATCH(C427,'Useful Lives'!$A$5:$A$24,0)),0))</f>
        <v/>
      </c>
      <c r="M427" s="22" t="str">
        <f aca="false">IF($F427="","",F427*L427)</f>
        <v/>
      </c>
      <c r="N427" s="24" t="str">
        <f aca="false">IF($F427="","",IF(K427=0,0,IF(G427="WDV",1-MAX(L427,0.0001)^(1/K427),(1-L427)/K427)))</f>
        <v/>
      </c>
      <c r="O427" s="22" t="n">
        <f aca="false">IF($F427="",0,IF(AND(E427&lt;$F$3,OR(I427="",I427&gt;=$F$3)),F427,0))</f>
        <v>0</v>
      </c>
      <c r="P427" s="22" t="n">
        <f aca="false">IF($F427="",0,IF(AND(E427&gt;=$F$3,E427&lt;=$H$3),F427,0))</f>
        <v>0</v>
      </c>
      <c r="Q427" s="22" t="n">
        <f aca="false">IF($F427="",0,IF(AND(I427&lt;&gt;"",I427&gt;=$F$3,I427&lt;=$H$3),F427,0))</f>
        <v>0</v>
      </c>
      <c r="R427" s="22" t="n">
        <f aca="false">O427+P427-Q427</f>
        <v>0</v>
      </c>
      <c r="S427" s="22" t="n">
        <f aca="false">IF(O427&gt;0,N(H427),0)</f>
        <v>0</v>
      </c>
      <c r="T427" s="22" t="n">
        <f aca="false">IF(OR($F427="",E427=""),0,MAX(0,MIN(IF(I427="",$H$3,I427-1),$H$3)-MAX(E427,$F$3)+1))</f>
        <v>0</v>
      </c>
      <c r="U427" s="22" t="n">
        <f aca="false">IF(OR($F427="",N(K427)=0),0,ROUND(IF(G427="WDV",MIN(MAX(0,F427-S427-M427),(F427-S427)*N427*T427/$J$3),MIN(MAX(0,F427-M427-S427),(F427-M427)/K427*T427/$J$3)),0))</f>
        <v>0</v>
      </c>
      <c r="V427" s="22" t="n">
        <f aca="false">IF($F427="",0,IF(AND(I427&lt;&gt;"",I427&gt;=$F$3,I427&lt;=$H$3),S427+U427,0))</f>
        <v>0</v>
      </c>
      <c r="W427" s="22" t="n">
        <f aca="false">S427+U427-V427</f>
        <v>0</v>
      </c>
      <c r="X427" s="22" t="n">
        <f aca="false">R427-W427</f>
        <v>0</v>
      </c>
      <c r="Y427" s="22" t="n">
        <f aca="false">IF($F427="",0,IF(AND(I427&lt;&gt;"",I427&gt;=$F$3,I427&lt;=$H$3),N(J427)-(F427-S427-U427),0))</f>
        <v>0</v>
      </c>
      <c r="Z427" s="25" t="str">
        <f aca="false">IF($F427="","",IFERROR(INDEX('Useful Lives'!$D$5:$D$24,MATCH(C427,'Useful Lives'!$A$5:$A$24,0)),"⚠ Class not found"))</f>
        <v/>
      </c>
    </row>
    <row r="428" customFormat="false" ht="15" hidden="false" customHeight="true" outlineLevel="0" collapsed="false">
      <c r="A428" s="20"/>
      <c r="B428" s="20"/>
      <c r="C428" s="20"/>
      <c r="D428" s="20"/>
      <c r="E428" s="26"/>
      <c r="F428" s="27"/>
      <c r="G428" s="20"/>
      <c r="H428" s="27"/>
      <c r="I428" s="26"/>
      <c r="J428" s="27"/>
      <c r="K428" s="22" t="str">
        <f aca="false">IF($F428="","",IFERROR(INDEX('Useful Lives'!$B$5:$B$24,MATCH(C428,'Useful Lives'!$A$5:$A$24,0)),0))</f>
        <v/>
      </c>
      <c r="L428" s="24" t="str">
        <f aca="false">IF($F428="","",IFERROR(INDEX('Useful Lives'!$C$5:$C$24,MATCH(C428,'Useful Lives'!$A$5:$A$24,0)),0))</f>
        <v/>
      </c>
      <c r="M428" s="22" t="str">
        <f aca="false">IF($F428="","",F428*L428)</f>
        <v/>
      </c>
      <c r="N428" s="24" t="str">
        <f aca="false">IF($F428="","",IF(K428=0,0,IF(G428="WDV",1-MAX(L428,0.0001)^(1/K428),(1-L428)/K428)))</f>
        <v/>
      </c>
      <c r="O428" s="22" t="n">
        <f aca="false">IF($F428="",0,IF(AND(E428&lt;$F$3,OR(I428="",I428&gt;=$F$3)),F428,0))</f>
        <v>0</v>
      </c>
      <c r="P428" s="22" t="n">
        <f aca="false">IF($F428="",0,IF(AND(E428&gt;=$F$3,E428&lt;=$H$3),F428,0))</f>
        <v>0</v>
      </c>
      <c r="Q428" s="22" t="n">
        <f aca="false">IF($F428="",0,IF(AND(I428&lt;&gt;"",I428&gt;=$F$3,I428&lt;=$H$3),F428,0))</f>
        <v>0</v>
      </c>
      <c r="R428" s="22" t="n">
        <f aca="false">O428+P428-Q428</f>
        <v>0</v>
      </c>
      <c r="S428" s="22" t="n">
        <f aca="false">IF(O428&gt;0,N(H428),0)</f>
        <v>0</v>
      </c>
      <c r="T428" s="22" t="n">
        <f aca="false">IF(OR($F428="",E428=""),0,MAX(0,MIN(IF(I428="",$H$3,I428-1),$H$3)-MAX(E428,$F$3)+1))</f>
        <v>0</v>
      </c>
      <c r="U428" s="22" t="n">
        <f aca="false">IF(OR($F428="",N(K428)=0),0,ROUND(IF(G428="WDV",MIN(MAX(0,F428-S428-M428),(F428-S428)*N428*T428/$J$3),MIN(MAX(0,F428-M428-S428),(F428-M428)/K428*T428/$J$3)),0))</f>
        <v>0</v>
      </c>
      <c r="V428" s="22" t="n">
        <f aca="false">IF($F428="",0,IF(AND(I428&lt;&gt;"",I428&gt;=$F$3,I428&lt;=$H$3),S428+U428,0))</f>
        <v>0</v>
      </c>
      <c r="W428" s="22" t="n">
        <f aca="false">S428+U428-V428</f>
        <v>0</v>
      </c>
      <c r="X428" s="22" t="n">
        <f aca="false">R428-W428</f>
        <v>0</v>
      </c>
      <c r="Y428" s="22" t="n">
        <f aca="false">IF($F428="",0,IF(AND(I428&lt;&gt;"",I428&gt;=$F$3,I428&lt;=$H$3),N(J428)-(F428-S428-U428),0))</f>
        <v>0</v>
      </c>
      <c r="Z428" s="25" t="str">
        <f aca="false">IF($F428="","",IFERROR(INDEX('Useful Lives'!$D$5:$D$24,MATCH(C428,'Useful Lives'!$A$5:$A$24,0)),"⚠ Class not found"))</f>
        <v/>
      </c>
    </row>
    <row r="429" customFormat="false" ht="15" hidden="false" customHeight="true" outlineLevel="0" collapsed="false">
      <c r="A429" s="20"/>
      <c r="B429" s="20"/>
      <c r="C429" s="20"/>
      <c r="D429" s="20"/>
      <c r="E429" s="26"/>
      <c r="F429" s="27"/>
      <c r="G429" s="20"/>
      <c r="H429" s="27"/>
      <c r="I429" s="26"/>
      <c r="J429" s="27"/>
      <c r="K429" s="22" t="str">
        <f aca="false">IF($F429="","",IFERROR(INDEX('Useful Lives'!$B$5:$B$24,MATCH(C429,'Useful Lives'!$A$5:$A$24,0)),0))</f>
        <v/>
      </c>
      <c r="L429" s="24" t="str">
        <f aca="false">IF($F429="","",IFERROR(INDEX('Useful Lives'!$C$5:$C$24,MATCH(C429,'Useful Lives'!$A$5:$A$24,0)),0))</f>
        <v/>
      </c>
      <c r="M429" s="22" t="str">
        <f aca="false">IF($F429="","",F429*L429)</f>
        <v/>
      </c>
      <c r="N429" s="24" t="str">
        <f aca="false">IF($F429="","",IF(K429=0,0,IF(G429="WDV",1-MAX(L429,0.0001)^(1/K429),(1-L429)/K429)))</f>
        <v/>
      </c>
      <c r="O429" s="22" t="n">
        <f aca="false">IF($F429="",0,IF(AND(E429&lt;$F$3,OR(I429="",I429&gt;=$F$3)),F429,0))</f>
        <v>0</v>
      </c>
      <c r="P429" s="22" t="n">
        <f aca="false">IF($F429="",0,IF(AND(E429&gt;=$F$3,E429&lt;=$H$3),F429,0))</f>
        <v>0</v>
      </c>
      <c r="Q429" s="22" t="n">
        <f aca="false">IF($F429="",0,IF(AND(I429&lt;&gt;"",I429&gt;=$F$3,I429&lt;=$H$3),F429,0))</f>
        <v>0</v>
      </c>
      <c r="R429" s="22" t="n">
        <f aca="false">O429+P429-Q429</f>
        <v>0</v>
      </c>
      <c r="S429" s="22" t="n">
        <f aca="false">IF(O429&gt;0,N(H429),0)</f>
        <v>0</v>
      </c>
      <c r="T429" s="22" t="n">
        <f aca="false">IF(OR($F429="",E429=""),0,MAX(0,MIN(IF(I429="",$H$3,I429-1),$H$3)-MAX(E429,$F$3)+1))</f>
        <v>0</v>
      </c>
      <c r="U429" s="22" t="n">
        <f aca="false">IF(OR($F429="",N(K429)=0),0,ROUND(IF(G429="WDV",MIN(MAX(0,F429-S429-M429),(F429-S429)*N429*T429/$J$3),MIN(MAX(0,F429-M429-S429),(F429-M429)/K429*T429/$J$3)),0))</f>
        <v>0</v>
      </c>
      <c r="V429" s="22" t="n">
        <f aca="false">IF($F429="",0,IF(AND(I429&lt;&gt;"",I429&gt;=$F$3,I429&lt;=$H$3),S429+U429,0))</f>
        <v>0</v>
      </c>
      <c r="W429" s="22" t="n">
        <f aca="false">S429+U429-V429</f>
        <v>0</v>
      </c>
      <c r="X429" s="22" t="n">
        <f aca="false">R429-W429</f>
        <v>0</v>
      </c>
      <c r="Y429" s="22" t="n">
        <f aca="false">IF($F429="",0,IF(AND(I429&lt;&gt;"",I429&gt;=$F$3,I429&lt;=$H$3),N(J429)-(F429-S429-U429),0))</f>
        <v>0</v>
      </c>
      <c r="Z429" s="25" t="str">
        <f aca="false">IF($F429="","",IFERROR(INDEX('Useful Lives'!$D$5:$D$24,MATCH(C429,'Useful Lives'!$A$5:$A$24,0)),"⚠ Class not found"))</f>
        <v/>
      </c>
    </row>
    <row r="430" customFormat="false" ht="15" hidden="false" customHeight="true" outlineLevel="0" collapsed="false">
      <c r="A430" s="20"/>
      <c r="B430" s="20"/>
      <c r="C430" s="20"/>
      <c r="D430" s="20"/>
      <c r="E430" s="26"/>
      <c r="F430" s="27"/>
      <c r="G430" s="20"/>
      <c r="H430" s="27"/>
      <c r="I430" s="26"/>
      <c r="J430" s="27"/>
      <c r="K430" s="22" t="str">
        <f aca="false">IF($F430="","",IFERROR(INDEX('Useful Lives'!$B$5:$B$24,MATCH(C430,'Useful Lives'!$A$5:$A$24,0)),0))</f>
        <v/>
      </c>
      <c r="L430" s="24" t="str">
        <f aca="false">IF($F430="","",IFERROR(INDEX('Useful Lives'!$C$5:$C$24,MATCH(C430,'Useful Lives'!$A$5:$A$24,0)),0))</f>
        <v/>
      </c>
      <c r="M430" s="22" t="str">
        <f aca="false">IF($F430="","",F430*L430)</f>
        <v/>
      </c>
      <c r="N430" s="24" t="str">
        <f aca="false">IF($F430="","",IF(K430=0,0,IF(G430="WDV",1-MAX(L430,0.0001)^(1/K430),(1-L430)/K430)))</f>
        <v/>
      </c>
      <c r="O430" s="22" t="n">
        <f aca="false">IF($F430="",0,IF(AND(E430&lt;$F$3,OR(I430="",I430&gt;=$F$3)),F430,0))</f>
        <v>0</v>
      </c>
      <c r="P430" s="22" t="n">
        <f aca="false">IF($F430="",0,IF(AND(E430&gt;=$F$3,E430&lt;=$H$3),F430,0))</f>
        <v>0</v>
      </c>
      <c r="Q430" s="22" t="n">
        <f aca="false">IF($F430="",0,IF(AND(I430&lt;&gt;"",I430&gt;=$F$3,I430&lt;=$H$3),F430,0))</f>
        <v>0</v>
      </c>
      <c r="R430" s="22" t="n">
        <f aca="false">O430+P430-Q430</f>
        <v>0</v>
      </c>
      <c r="S430" s="22" t="n">
        <f aca="false">IF(O430&gt;0,N(H430),0)</f>
        <v>0</v>
      </c>
      <c r="T430" s="22" t="n">
        <f aca="false">IF(OR($F430="",E430=""),0,MAX(0,MIN(IF(I430="",$H$3,I430-1),$H$3)-MAX(E430,$F$3)+1))</f>
        <v>0</v>
      </c>
      <c r="U430" s="22" t="n">
        <f aca="false">IF(OR($F430="",N(K430)=0),0,ROUND(IF(G430="WDV",MIN(MAX(0,F430-S430-M430),(F430-S430)*N430*T430/$J$3),MIN(MAX(0,F430-M430-S430),(F430-M430)/K430*T430/$J$3)),0))</f>
        <v>0</v>
      </c>
      <c r="V430" s="22" t="n">
        <f aca="false">IF($F430="",0,IF(AND(I430&lt;&gt;"",I430&gt;=$F$3,I430&lt;=$H$3),S430+U430,0))</f>
        <v>0</v>
      </c>
      <c r="W430" s="22" t="n">
        <f aca="false">S430+U430-V430</f>
        <v>0</v>
      </c>
      <c r="X430" s="22" t="n">
        <f aca="false">R430-W430</f>
        <v>0</v>
      </c>
      <c r="Y430" s="22" t="n">
        <f aca="false">IF($F430="",0,IF(AND(I430&lt;&gt;"",I430&gt;=$F$3,I430&lt;=$H$3),N(J430)-(F430-S430-U430),0))</f>
        <v>0</v>
      </c>
      <c r="Z430" s="25" t="str">
        <f aca="false">IF($F430="","",IFERROR(INDEX('Useful Lives'!$D$5:$D$24,MATCH(C430,'Useful Lives'!$A$5:$A$24,0)),"⚠ Class not found"))</f>
        <v/>
      </c>
    </row>
    <row r="431" customFormat="false" ht="15" hidden="false" customHeight="true" outlineLevel="0" collapsed="false">
      <c r="A431" s="20"/>
      <c r="B431" s="20"/>
      <c r="C431" s="20"/>
      <c r="D431" s="20"/>
      <c r="E431" s="26"/>
      <c r="F431" s="27"/>
      <c r="G431" s="20"/>
      <c r="H431" s="27"/>
      <c r="I431" s="26"/>
      <c r="J431" s="27"/>
      <c r="K431" s="22" t="str">
        <f aca="false">IF($F431="","",IFERROR(INDEX('Useful Lives'!$B$5:$B$24,MATCH(C431,'Useful Lives'!$A$5:$A$24,0)),0))</f>
        <v/>
      </c>
      <c r="L431" s="24" t="str">
        <f aca="false">IF($F431="","",IFERROR(INDEX('Useful Lives'!$C$5:$C$24,MATCH(C431,'Useful Lives'!$A$5:$A$24,0)),0))</f>
        <v/>
      </c>
      <c r="M431" s="22" t="str">
        <f aca="false">IF($F431="","",F431*L431)</f>
        <v/>
      </c>
      <c r="N431" s="24" t="str">
        <f aca="false">IF($F431="","",IF(K431=0,0,IF(G431="WDV",1-MAX(L431,0.0001)^(1/K431),(1-L431)/K431)))</f>
        <v/>
      </c>
      <c r="O431" s="22" t="n">
        <f aca="false">IF($F431="",0,IF(AND(E431&lt;$F$3,OR(I431="",I431&gt;=$F$3)),F431,0))</f>
        <v>0</v>
      </c>
      <c r="P431" s="22" t="n">
        <f aca="false">IF($F431="",0,IF(AND(E431&gt;=$F$3,E431&lt;=$H$3),F431,0))</f>
        <v>0</v>
      </c>
      <c r="Q431" s="22" t="n">
        <f aca="false">IF($F431="",0,IF(AND(I431&lt;&gt;"",I431&gt;=$F$3,I431&lt;=$H$3),F431,0))</f>
        <v>0</v>
      </c>
      <c r="R431" s="22" t="n">
        <f aca="false">O431+P431-Q431</f>
        <v>0</v>
      </c>
      <c r="S431" s="22" t="n">
        <f aca="false">IF(O431&gt;0,N(H431),0)</f>
        <v>0</v>
      </c>
      <c r="T431" s="22" t="n">
        <f aca="false">IF(OR($F431="",E431=""),0,MAX(0,MIN(IF(I431="",$H$3,I431-1),$H$3)-MAX(E431,$F$3)+1))</f>
        <v>0</v>
      </c>
      <c r="U431" s="22" t="n">
        <f aca="false">IF(OR($F431="",N(K431)=0),0,ROUND(IF(G431="WDV",MIN(MAX(0,F431-S431-M431),(F431-S431)*N431*T431/$J$3),MIN(MAX(0,F431-M431-S431),(F431-M431)/K431*T431/$J$3)),0))</f>
        <v>0</v>
      </c>
      <c r="V431" s="22" t="n">
        <f aca="false">IF($F431="",0,IF(AND(I431&lt;&gt;"",I431&gt;=$F$3,I431&lt;=$H$3),S431+U431,0))</f>
        <v>0</v>
      </c>
      <c r="W431" s="22" t="n">
        <f aca="false">S431+U431-V431</f>
        <v>0</v>
      </c>
      <c r="X431" s="22" t="n">
        <f aca="false">R431-W431</f>
        <v>0</v>
      </c>
      <c r="Y431" s="22" t="n">
        <f aca="false">IF($F431="",0,IF(AND(I431&lt;&gt;"",I431&gt;=$F$3,I431&lt;=$H$3),N(J431)-(F431-S431-U431),0))</f>
        <v>0</v>
      </c>
      <c r="Z431" s="25" t="str">
        <f aca="false">IF($F431="","",IFERROR(INDEX('Useful Lives'!$D$5:$D$24,MATCH(C431,'Useful Lives'!$A$5:$A$24,0)),"⚠ Class not found"))</f>
        <v/>
      </c>
    </row>
    <row r="432" customFormat="false" ht="15" hidden="false" customHeight="true" outlineLevel="0" collapsed="false">
      <c r="A432" s="20"/>
      <c r="B432" s="20"/>
      <c r="C432" s="20"/>
      <c r="D432" s="20"/>
      <c r="E432" s="26"/>
      <c r="F432" s="27"/>
      <c r="G432" s="20"/>
      <c r="H432" s="27"/>
      <c r="I432" s="26"/>
      <c r="J432" s="27"/>
      <c r="K432" s="22" t="str">
        <f aca="false">IF($F432="","",IFERROR(INDEX('Useful Lives'!$B$5:$B$24,MATCH(C432,'Useful Lives'!$A$5:$A$24,0)),0))</f>
        <v/>
      </c>
      <c r="L432" s="24" t="str">
        <f aca="false">IF($F432="","",IFERROR(INDEX('Useful Lives'!$C$5:$C$24,MATCH(C432,'Useful Lives'!$A$5:$A$24,0)),0))</f>
        <v/>
      </c>
      <c r="M432" s="22" t="str">
        <f aca="false">IF($F432="","",F432*L432)</f>
        <v/>
      </c>
      <c r="N432" s="24" t="str">
        <f aca="false">IF($F432="","",IF(K432=0,0,IF(G432="WDV",1-MAX(L432,0.0001)^(1/K432),(1-L432)/K432)))</f>
        <v/>
      </c>
      <c r="O432" s="22" t="n">
        <f aca="false">IF($F432="",0,IF(AND(E432&lt;$F$3,OR(I432="",I432&gt;=$F$3)),F432,0))</f>
        <v>0</v>
      </c>
      <c r="P432" s="22" t="n">
        <f aca="false">IF($F432="",0,IF(AND(E432&gt;=$F$3,E432&lt;=$H$3),F432,0))</f>
        <v>0</v>
      </c>
      <c r="Q432" s="22" t="n">
        <f aca="false">IF($F432="",0,IF(AND(I432&lt;&gt;"",I432&gt;=$F$3,I432&lt;=$H$3),F432,0))</f>
        <v>0</v>
      </c>
      <c r="R432" s="22" t="n">
        <f aca="false">O432+P432-Q432</f>
        <v>0</v>
      </c>
      <c r="S432" s="22" t="n">
        <f aca="false">IF(O432&gt;0,N(H432),0)</f>
        <v>0</v>
      </c>
      <c r="T432" s="22" t="n">
        <f aca="false">IF(OR($F432="",E432=""),0,MAX(0,MIN(IF(I432="",$H$3,I432-1),$H$3)-MAX(E432,$F$3)+1))</f>
        <v>0</v>
      </c>
      <c r="U432" s="22" t="n">
        <f aca="false">IF(OR($F432="",N(K432)=0),0,ROUND(IF(G432="WDV",MIN(MAX(0,F432-S432-M432),(F432-S432)*N432*T432/$J$3),MIN(MAX(0,F432-M432-S432),(F432-M432)/K432*T432/$J$3)),0))</f>
        <v>0</v>
      </c>
      <c r="V432" s="22" t="n">
        <f aca="false">IF($F432="",0,IF(AND(I432&lt;&gt;"",I432&gt;=$F$3,I432&lt;=$H$3),S432+U432,0))</f>
        <v>0</v>
      </c>
      <c r="W432" s="22" t="n">
        <f aca="false">S432+U432-V432</f>
        <v>0</v>
      </c>
      <c r="X432" s="22" t="n">
        <f aca="false">R432-W432</f>
        <v>0</v>
      </c>
      <c r="Y432" s="22" t="n">
        <f aca="false">IF($F432="",0,IF(AND(I432&lt;&gt;"",I432&gt;=$F$3,I432&lt;=$H$3),N(J432)-(F432-S432-U432),0))</f>
        <v>0</v>
      </c>
      <c r="Z432" s="25" t="str">
        <f aca="false">IF($F432="","",IFERROR(INDEX('Useful Lives'!$D$5:$D$24,MATCH(C432,'Useful Lives'!$A$5:$A$24,0)),"⚠ Class not found"))</f>
        <v/>
      </c>
    </row>
    <row r="433" customFormat="false" ht="15" hidden="false" customHeight="true" outlineLevel="0" collapsed="false">
      <c r="A433" s="20"/>
      <c r="B433" s="20"/>
      <c r="C433" s="20"/>
      <c r="D433" s="20"/>
      <c r="E433" s="26"/>
      <c r="F433" s="27"/>
      <c r="G433" s="20"/>
      <c r="H433" s="27"/>
      <c r="I433" s="26"/>
      <c r="J433" s="27"/>
      <c r="K433" s="22" t="str">
        <f aca="false">IF($F433="","",IFERROR(INDEX('Useful Lives'!$B$5:$B$24,MATCH(C433,'Useful Lives'!$A$5:$A$24,0)),0))</f>
        <v/>
      </c>
      <c r="L433" s="24" t="str">
        <f aca="false">IF($F433="","",IFERROR(INDEX('Useful Lives'!$C$5:$C$24,MATCH(C433,'Useful Lives'!$A$5:$A$24,0)),0))</f>
        <v/>
      </c>
      <c r="M433" s="22" t="str">
        <f aca="false">IF($F433="","",F433*L433)</f>
        <v/>
      </c>
      <c r="N433" s="24" t="str">
        <f aca="false">IF($F433="","",IF(K433=0,0,IF(G433="WDV",1-MAX(L433,0.0001)^(1/K433),(1-L433)/K433)))</f>
        <v/>
      </c>
      <c r="O433" s="22" t="n">
        <f aca="false">IF($F433="",0,IF(AND(E433&lt;$F$3,OR(I433="",I433&gt;=$F$3)),F433,0))</f>
        <v>0</v>
      </c>
      <c r="P433" s="22" t="n">
        <f aca="false">IF($F433="",0,IF(AND(E433&gt;=$F$3,E433&lt;=$H$3),F433,0))</f>
        <v>0</v>
      </c>
      <c r="Q433" s="22" t="n">
        <f aca="false">IF($F433="",0,IF(AND(I433&lt;&gt;"",I433&gt;=$F$3,I433&lt;=$H$3),F433,0))</f>
        <v>0</v>
      </c>
      <c r="R433" s="22" t="n">
        <f aca="false">O433+P433-Q433</f>
        <v>0</v>
      </c>
      <c r="S433" s="22" t="n">
        <f aca="false">IF(O433&gt;0,N(H433),0)</f>
        <v>0</v>
      </c>
      <c r="T433" s="22" t="n">
        <f aca="false">IF(OR($F433="",E433=""),0,MAX(0,MIN(IF(I433="",$H$3,I433-1),$H$3)-MAX(E433,$F$3)+1))</f>
        <v>0</v>
      </c>
      <c r="U433" s="22" t="n">
        <f aca="false">IF(OR($F433="",N(K433)=0),0,ROUND(IF(G433="WDV",MIN(MAX(0,F433-S433-M433),(F433-S433)*N433*T433/$J$3),MIN(MAX(0,F433-M433-S433),(F433-M433)/K433*T433/$J$3)),0))</f>
        <v>0</v>
      </c>
      <c r="V433" s="22" t="n">
        <f aca="false">IF($F433="",0,IF(AND(I433&lt;&gt;"",I433&gt;=$F$3,I433&lt;=$H$3),S433+U433,0))</f>
        <v>0</v>
      </c>
      <c r="W433" s="22" t="n">
        <f aca="false">S433+U433-V433</f>
        <v>0</v>
      </c>
      <c r="X433" s="22" t="n">
        <f aca="false">R433-W433</f>
        <v>0</v>
      </c>
      <c r="Y433" s="22" t="n">
        <f aca="false">IF($F433="",0,IF(AND(I433&lt;&gt;"",I433&gt;=$F$3,I433&lt;=$H$3),N(J433)-(F433-S433-U433),0))</f>
        <v>0</v>
      </c>
      <c r="Z433" s="25" t="str">
        <f aca="false">IF($F433="","",IFERROR(INDEX('Useful Lives'!$D$5:$D$24,MATCH(C433,'Useful Lives'!$A$5:$A$24,0)),"⚠ Class not found"))</f>
        <v/>
      </c>
    </row>
    <row r="434" customFormat="false" ht="15" hidden="false" customHeight="true" outlineLevel="0" collapsed="false">
      <c r="A434" s="20"/>
      <c r="B434" s="20"/>
      <c r="C434" s="20"/>
      <c r="D434" s="20"/>
      <c r="E434" s="26"/>
      <c r="F434" s="27"/>
      <c r="G434" s="20"/>
      <c r="H434" s="27"/>
      <c r="I434" s="26"/>
      <c r="J434" s="27"/>
      <c r="K434" s="22" t="str">
        <f aca="false">IF($F434="","",IFERROR(INDEX('Useful Lives'!$B$5:$B$24,MATCH(C434,'Useful Lives'!$A$5:$A$24,0)),0))</f>
        <v/>
      </c>
      <c r="L434" s="24" t="str">
        <f aca="false">IF($F434="","",IFERROR(INDEX('Useful Lives'!$C$5:$C$24,MATCH(C434,'Useful Lives'!$A$5:$A$24,0)),0))</f>
        <v/>
      </c>
      <c r="M434" s="22" t="str">
        <f aca="false">IF($F434="","",F434*L434)</f>
        <v/>
      </c>
      <c r="N434" s="24" t="str">
        <f aca="false">IF($F434="","",IF(K434=0,0,IF(G434="WDV",1-MAX(L434,0.0001)^(1/K434),(1-L434)/K434)))</f>
        <v/>
      </c>
      <c r="O434" s="22" t="n">
        <f aca="false">IF($F434="",0,IF(AND(E434&lt;$F$3,OR(I434="",I434&gt;=$F$3)),F434,0))</f>
        <v>0</v>
      </c>
      <c r="P434" s="22" t="n">
        <f aca="false">IF($F434="",0,IF(AND(E434&gt;=$F$3,E434&lt;=$H$3),F434,0))</f>
        <v>0</v>
      </c>
      <c r="Q434" s="22" t="n">
        <f aca="false">IF($F434="",0,IF(AND(I434&lt;&gt;"",I434&gt;=$F$3,I434&lt;=$H$3),F434,0))</f>
        <v>0</v>
      </c>
      <c r="R434" s="22" t="n">
        <f aca="false">O434+P434-Q434</f>
        <v>0</v>
      </c>
      <c r="S434" s="22" t="n">
        <f aca="false">IF(O434&gt;0,N(H434),0)</f>
        <v>0</v>
      </c>
      <c r="T434" s="22" t="n">
        <f aca="false">IF(OR($F434="",E434=""),0,MAX(0,MIN(IF(I434="",$H$3,I434-1),$H$3)-MAX(E434,$F$3)+1))</f>
        <v>0</v>
      </c>
      <c r="U434" s="22" t="n">
        <f aca="false">IF(OR($F434="",N(K434)=0),0,ROUND(IF(G434="WDV",MIN(MAX(0,F434-S434-M434),(F434-S434)*N434*T434/$J$3),MIN(MAX(0,F434-M434-S434),(F434-M434)/K434*T434/$J$3)),0))</f>
        <v>0</v>
      </c>
      <c r="V434" s="22" t="n">
        <f aca="false">IF($F434="",0,IF(AND(I434&lt;&gt;"",I434&gt;=$F$3,I434&lt;=$H$3),S434+U434,0))</f>
        <v>0</v>
      </c>
      <c r="W434" s="22" t="n">
        <f aca="false">S434+U434-V434</f>
        <v>0</v>
      </c>
      <c r="X434" s="22" t="n">
        <f aca="false">R434-W434</f>
        <v>0</v>
      </c>
      <c r="Y434" s="22" t="n">
        <f aca="false">IF($F434="",0,IF(AND(I434&lt;&gt;"",I434&gt;=$F$3,I434&lt;=$H$3),N(J434)-(F434-S434-U434),0))</f>
        <v>0</v>
      </c>
      <c r="Z434" s="25" t="str">
        <f aca="false">IF($F434="","",IFERROR(INDEX('Useful Lives'!$D$5:$D$24,MATCH(C434,'Useful Lives'!$A$5:$A$24,0)),"⚠ Class not found"))</f>
        <v/>
      </c>
    </row>
    <row r="435" customFormat="false" ht="15" hidden="false" customHeight="true" outlineLevel="0" collapsed="false">
      <c r="A435" s="20"/>
      <c r="B435" s="20"/>
      <c r="C435" s="20"/>
      <c r="D435" s="20"/>
      <c r="E435" s="26"/>
      <c r="F435" s="27"/>
      <c r="G435" s="20"/>
      <c r="H435" s="27"/>
      <c r="I435" s="26"/>
      <c r="J435" s="27"/>
      <c r="K435" s="22" t="str">
        <f aca="false">IF($F435="","",IFERROR(INDEX('Useful Lives'!$B$5:$B$24,MATCH(C435,'Useful Lives'!$A$5:$A$24,0)),0))</f>
        <v/>
      </c>
      <c r="L435" s="24" t="str">
        <f aca="false">IF($F435="","",IFERROR(INDEX('Useful Lives'!$C$5:$C$24,MATCH(C435,'Useful Lives'!$A$5:$A$24,0)),0))</f>
        <v/>
      </c>
      <c r="M435" s="22" t="str">
        <f aca="false">IF($F435="","",F435*L435)</f>
        <v/>
      </c>
      <c r="N435" s="24" t="str">
        <f aca="false">IF($F435="","",IF(K435=0,0,IF(G435="WDV",1-MAX(L435,0.0001)^(1/K435),(1-L435)/K435)))</f>
        <v/>
      </c>
      <c r="O435" s="22" t="n">
        <f aca="false">IF($F435="",0,IF(AND(E435&lt;$F$3,OR(I435="",I435&gt;=$F$3)),F435,0))</f>
        <v>0</v>
      </c>
      <c r="P435" s="22" t="n">
        <f aca="false">IF($F435="",0,IF(AND(E435&gt;=$F$3,E435&lt;=$H$3),F435,0))</f>
        <v>0</v>
      </c>
      <c r="Q435" s="22" t="n">
        <f aca="false">IF($F435="",0,IF(AND(I435&lt;&gt;"",I435&gt;=$F$3,I435&lt;=$H$3),F435,0))</f>
        <v>0</v>
      </c>
      <c r="R435" s="22" t="n">
        <f aca="false">O435+P435-Q435</f>
        <v>0</v>
      </c>
      <c r="S435" s="22" t="n">
        <f aca="false">IF(O435&gt;0,N(H435),0)</f>
        <v>0</v>
      </c>
      <c r="T435" s="22" t="n">
        <f aca="false">IF(OR($F435="",E435=""),0,MAX(0,MIN(IF(I435="",$H$3,I435-1),$H$3)-MAX(E435,$F$3)+1))</f>
        <v>0</v>
      </c>
      <c r="U435" s="22" t="n">
        <f aca="false">IF(OR($F435="",N(K435)=0),0,ROUND(IF(G435="WDV",MIN(MAX(0,F435-S435-M435),(F435-S435)*N435*T435/$J$3),MIN(MAX(0,F435-M435-S435),(F435-M435)/K435*T435/$J$3)),0))</f>
        <v>0</v>
      </c>
      <c r="V435" s="22" t="n">
        <f aca="false">IF($F435="",0,IF(AND(I435&lt;&gt;"",I435&gt;=$F$3,I435&lt;=$H$3),S435+U435,0))</f>
        <v>0</v>
      </c>
      <c r="W435" s="22" t="n">
        <f aca="false">S435+U435-V435</f>
        <v>0</v>
      </c>
      <c r="X435" s="22" t="n">
        <f aca="false">R435-W435</f>
        <v>0</v>
      </c>
      <c r="Y435" s="22" t="n">
        <f aca="false">IF($F435="",0,IF(AND(I435&lt;&gt;"",I435&gt;=$F$3,I435&lt;=$H$3),N(J435)-(F435-S435-U435),0))</f>
        <v>0</v>
      </c>
      <c r="Z435" s="25" t="str">
        <f aca="false">IF($F435="","",IFERROR(INDEX('Useful Lives'!$D$5:$D$24,MATCH(C435,'Useful Lives'!$A$5:$A$24,0)),"⚠ Class not found"))</f>
        <v/>
      </c>
    </row>
    <row r="436" customFormat="false" ht="15" hidden="false" customHeight="true" outlineLevel="0" collapsed="false">
      <c r="A436" s="20"/>
      <c r="B436" s="20"/>
      <c r="C436" s="20"/>
      <c r="D436" s="20"/>
      <c r="E436" s="26"/>
      <c r="F436" s="27"/>
      <c r="G436" s="20"/>
      <c r="H436" s="27"/>
      <c r="I436" s="26"/>
      <c r="J436" s="27"/>
      <c r="K436" s="22" t="str">
        <f aca="false">IF($F436="","",IFERROR(INDEX('Useful Lives'!$B$5:$B$24,MATCH(C436,'Useful Lives'!$A$5:$A$24,0)),0))</f>
        <v/>
      </c>
      <c r="L436" s="24" t="str">
        <f aca="false">IF($F436="","",IFERROR(INDEX('Useful Lives'!$C$5:$C$24,MATCH(C436,'Useful Lives'!$A$5:$A$24,0)),0))</f>
        <v/>
      </c>
      <c r="M436" s="22" t="str">
        <f aca="false">IF($F436="","",F436*L436)</f>
        <v/>
      </c>
      <c r="N436" s="24" t="str">
        <f aca="false">IF($F436="","",IF(K436=0,0,IF(G436="WDV",1-MAX(L436,0.0001)^(1/K436),(1-L436)/K436)))</f>
        <v/>
      </c>
      <c r="O436" s="22" t="n">
        <f aca="false">IF($F436="",0,IF(AND(E436&lt;$F$3,OR(I436="",I436&gt;=$F$3)),F436,0))</f>
        <v>0</v>
      </c>
      <c r="P436" s="22" t="n">
        <f aca="false">IF($F436="",0,IF(AND(E436&gt;=$F$3,E436&lt;=$H$3),F436,0))</f>
        <v>0</v>
      </c>
      <c r="Q436" s="22" t="n">
        <f aca="false">IF($F436="",0,IF(AND(I436&lt;&gt;"",I436&gt;=$F$3,I436&lt;=$H$3),F436,0))</f>
        <v>0</v>
      </c>
      <c r="R436" s="22" t="n">
        <f aca="false">O436+P436-Q436</f>
        <v>0</v>
      </c>
      <c r="S436" s="22" t="n">
        <f aca="false">IF(O436&gt;0,N(H436),0)</f>
        <v>0</v>
      </c>
      <c r="T436" s="22" t="n">
        <f aca="false">IF(OR($F436="",E436=""),0,MAX(0,MIN(IF(I436="",$H$3,I436-1),$H$3)-MAX(E436,$F$3)+1))</f>
        <v>0</v>
      </c>
      <c r="U436" s="22" t="n">
        <f aca="false">IF(OR($F436="",N(K436)=0),0,ROUND(IF(G436="WDV",MIN(MAX(0,F436-S436-M436),(F436-S436)*N436*T436/$J$3),MIN(MAX(0,F436-M436-S436),(F436-M436)/K436*T436/$J$3)),0))</f>
        <v>0</v>
      </c>
      <c r="V436" s="22" t="n">
        <f aca="false">IF($F436="",0,IF(AND(I436&lt;&gt;"",I436&gt;=$F$3,I436&lt;=$H$3),S436+U436,0))</f>
        <v>0</v>
      </c>
      <c r="W436" s="22" t="n">
        <f aca="false">S436+U436-V436</f>
        <v>0</v>
      </c>
      <c r="X436" s="22" t="n">
        <f aca="false">R436-W436</f>
        <v>0</v>
      </c>
      <c r="Y436" s="22" t="n">
        <f aca="false">IF($F436="",0,IF(AND(I436&lt;&gt;"",I436&gt;=$F$3,I436&lt;=$H$3),N(J436)-(F436-S436-U436),0))</f>
        <v>0</v>
      </c>
      <c r="Z436" s="25" t="str">
        <f aca="false">IF($F436="","",IFERROR(INDEX('Useful Lives'!$D$5:$D$24,MATCH(C436,'Useful Lives'!$A$5:$A$24,0)),"⚠ Class not found"))</f>
        <v/>
      </c>
    </row>
    <row r="437" customFormat="false" ht="15" hidden="false" customHeight="true" outlineLevel="0" collapsed="false">
      <c r="A437" s="20"/>
      <c r="B437" s="20"/>
      <c r="C437" s="20"/>
      <c r="D437" s="20"/>
      <c r="E437" s="26"/>
      <c r="F437" s="27"/>
      <c r="G437" s="20"/>
      <c r="H437" s="27"/>
      <c r="I437" s="26"/>
      <c r="J437" s="27"/>
      <c r="K437" s="22" t="str">
        <f aca="false">IF($F437="","",IFERROR(INDEX('Useful Lives'!$B$5:$B$24,MATCH(C437,'Useful Lives'!$A$5:$A$24,0)),0))</f>
        <v/>
      </c>
      <c r="L437" s="24" t="str">
        <f aca="false">IF($F437="","",IFERROR(INDEX('Useful Lives'!$C$5:$C$24,MATCH(C437,'Useful Lives'!$A$5:$A$24,0)),0))</f>
        <v/>
      </c>
      <c r="M437" s="22" t="str">
        <f aca="false">IF($F437="","",F437*L437)</f>
        <v/>
      </c>
      <c r="N437" s="24" t="str">
        <f aca="false">IF($F437="","",IF(K437=0,0,IF(G437="WDV",1-MAX(L437,0.0001)^(1/K437),(1-L437)/K437)))</f>
        <v/>
      </c>
      <c r="O437" s="22" t="n">
        <f aca="false">IF($F437="",0,IF(AND(E437&lt;$F$3,OR(I437="",I437&gt;=$F$3)),F437,0))</f>
        <v>0</v>
      </c>
      <c r="P437" s="22" t="n">
        <f aca="false">IF($F437="",0,IF(AND(E437&gt;=$F$3,E437&lt;=$H$3),F437,0))</f>
        <v>0</v>
      </c>
      <c r="Q437" s="22" t="n">
        <f aca="false">IF($F437="",0,IF(AND(I437&lt;&gt;"",I437&gt;=$F$3,I437&lt;=$H$3),F437,0))</f>
        <v>0</v>
      </c>
      <c r="R437" s="22" t="n">
        <f aca="false">O437+P437-Q437</f>
        <v>0</v>
      </c>
      <c r="S437" s="22" t="n">
        <f aca="false">IF(O437&gt;0,N(H437),0)</f>
        <v>0</v>
      </c>
      <c r="T437" s="22" t="n">
        <f aca="false">IF(OR($F437="",E437=""),0,MAX(0,MIN(IF(I437="",$H$3,I437-1),$H$3)-MAX(E437,$F$3)+1))</f>
        <v>0</v>
      </c>
      <c r="U437" s="22" t="n">
        <f aca="false">IF(OR($F437="",N(K437)=0),0,ROUND(IF(G437="WDV",MIN(MAX(0,F437-S437-M437),(F437-S437)*N437*T437/$J$3),MIN(MAX(0,F437-M437-S437),(F437-M437)/K437*T437/$J$3)),0))</f>
        <v>0</v>
      </c>
      <c r="V437" s="22" t="n">
        <f aca="false">IF($F437="",0,IF(AND(I437&lt;&gt;"",I437&gt;=$F$3,I437&lt;=$H$3),S437+U437,0))</f>
        <v>0</v>
      </c>
      <c r="W437" s="22" t="n">
        <f aca="false">S437+U437-V437</f>
        <v>0</v>
      </c>
      <c r="X437" s="22" t="n">
        <f aca="false">R437-W437</f>
        <v>0</v>
      </c>
      <c r="Y437" s="22" t="n">
        <f aca="false">IF($F437="",0,IF(AND(I437&lt;&gt;"",I437&gt;=$F$3,I437&lt;=$H$3),N(J437)-(F437-S437-U437),0))</f>
        <v>0</v>
      </c>
      <c r="Z437" s="25" t="str">
        <f aca="false">IF($F437="","",IFERROR(INDEX('Useful Lives'!$D$5:$D$24,MATCH(C437,'Useful Lives'!$A$5:$A$24,0)),"⚠ Class not found"))</f>
        <v/>
      </c>
    </row>
    <row r="438" customFormat="false" ht="15" hidden="false" customHeight="true" outlineLevel="0" collapsed="false">
      <c r="A438" s="20"/>
      <c r="B438" s="20"/>
      <c r="C438" s="20"/>
      <c r="D438" s="20"/>
      <c r="E438" s="26"/>
      <c r="F438" s="27"/>
      <c r="G438" s="20"/>
      <c r="H438" s="27"/>
      <c r="I438" s="26"/>
      <c r="J438" s="27"/>
      <c r="K438" s="22" t="str">
        <f aca="false">IF($F438="","",IFERROR(INDEX('Useful Lives'!$B$5:$B$24,MATCH(C438,'Useful Lives'!$A$5:$A$24,0)),0))</f>
        <v/>
      </c>
      <c r="L438" s="24" t="str">
        <f aca="false">IF($F438="","",IFERROR(INDEX('Useful Lives'!$C$5:$C$24,MATCH(C438,'Useful Lives'!$A$5:$A$24,0)),0))</f>
        <v/>
      </c>
      <c r="M438" s="22" t="str">
        <f aca="false">IF($F438="","",F438*L438)</f>
        <v/>
      </c>
      <c r="N438" s="24" t="str">
        <f aca="false">IF($F438="","",IF(K438=0,0,IF(G438="WDV",1-MAX(L438,0.0001)^(1/K438),(1-L438)/K438)))</f>
        <v/>
      </c>
      <c r="O438" s="22" t="n">
        <f aca="false">IF($F438="",0,IF(AND(E438&lt;$F$3,OR(I438="",I438&gt;=$F$3)),F438,0))</f>
        <v>0</v>
      </c>
      <c r="P438" s="22" t="n">
        <f aca="false">IF($F438="",0,IF(AND(E438&gt;=$F$3,E438&lt;=$H$3),F438,0))</f>
        <v>0</v>
      </c>
      <c r="Q438" s="22" t="n">
        <f aca="false">IF($F438="",0,IF(AND(I438&lt;&gt;"",I438&gt;=$F$3,I438&lt;=$H$3),F438,0))</f>
        <v>0</v>
      </c>
      <c r="R438" s="22" t="n">
        <f aca="false">O438+P438-Q438</f>
        <v>0</v>
      </c>
      <c r="S438" s="22" t="n">
        <f aca="false">IF(O438&gt;0,N(H438),0)</f>
        <v>0</v>
      </c>
      <c r="T438" s="22" t="n">
        <f aca="false">IF(OR($F438="",E438=""),0,MAX(0,MIN(IF(I438="",$H$3,I438-1),$H$3)-MAX(E438,$F$3)+1))</f>
        <v>0</v>
      </c>
      <c r="U438" s="22" t="n">
        <f aca="false">IF(OR($F438="",N(K438)=0),0,ROUND(IF(G438="WDV",MIN(MAX(0,F438-S438-M438),(F438-S438)*N438*T438/$J$3),MIN(MAX(0,F438-M438-S438),(F438-M438)/K438*T438/$J$3)),0))</f>
        <v>0</v>
      </c>
      <c r="V438" s="22" t="n">
        <f aca="false">IF($F438="",0,IF(AND(I438&lt;&gt;"",I438&gt;=$F$3,I438&lt;=$H$3),S438+U438,0))</f>
        <v>0</v>
      </c>
      <c r="W438" s="22" t="n">
        <f aca="false">S438+U438-V438</f>
        <v>0</v>
      </c>
      <c r="X438" s="22" t="n">
        <f aca="false">R438-W438</f>
        <v>0</v>
      </c>
      <c r="Y438" s="22" t="n">
        <f aca="false">IF($F438="",0,IF(AND(I438&lt;&gt;"",I438&gt;=$F$3,I438&lt;=$H$3),N(J438)-(F438-S438-U438),0))</f>
        <v>0</v>
      </c>
      <c r="Z438" s="25" t="str">
        <f aca="false">IF($F438="","",IFERROR(INDEX('Useful Lives'!$D$5:$D$24,MATCH(C438,'Useful Lives'!$A$5:$A$24,0)),"⚠ Class not found"))</f>
        <v/>
      </c>
    </row>
    <row r="439" customFormat="false" ht="15" hidden="false" customHeight="true" outlineLevel="0" collapsed="false">
      <c r="A439" s="20"/>
      <c r="B439" s="20"/>
      <c r="C439" s="20"/>
      <c r="D439" s="20"/>
      <c r="E439" s="26"/>
      <c r="F439" s="27"/>
      <c r="G439" s="20"/>
      <c r="H439" s="27"/>
      <c r="I439" s="26"/>
      <c r="J439" s="27"/>
      <c r="K439" s="22" t="str">
        <f aca="false">IF($F439="","",IFERROR(INDEX('Useful Lives'!$B$5:$B$24,MATCH(C439,'Useful Lives'!$A$5:$A$24,0)),0))</f>
        <v/>
      </c>
      <c r="L439" s="24" t="str">
        <f aca="false">IF($F439="","",IFERROR(INDEX('Useful Lives'!$C$5:$C$24,MATCH(C439,'Useful Lives'!$A$5:$A$24,0)),0))</f>
        <v/>
      </c>
      <c r="M439" s="22" t="str">
        <f aca="false">IF($F439="","",F439*L439)</f>
        <v/>
      </c>
      <c r="N439" s="24" t="str">
        <f aca="false">IF($F439="","",IF(K439=0,0,IF(G439="WDV",1-MAX(L439,0.0001)^(1/K439),(1-L439)/K439)))</f>
        <v/>
      </c>
      <c r="O439" s="22" t="n">
        <f aca="false">IF($F439="",0,IF(AND(E439&lt;$F$3,OR(I439="",I439&gt;=$F$3)),F439,0))</f>
        <v>0</v>
      </c>
      <c r="P439" s="22" t="n">
        <f aca="false">IF($F439="",0,IF(AND(E439&gt;=$F$3,E439&lt;=$H$3),F439,0))</f>
        <v>0</v>
      </c>
      <c r="Q439" s="22" t="n">
        <f aca="false">IF($F439="",0,IF(AND(I439&lt;&gt;"",I439&gt;=$F$3,I439&lt;=$H$3),F439,0))</f>
        <v>0</v>
      </c>
      <c r="R439" s="22" t="n">
        <f aca="false">O439+P439-Q439</f>
        <v>0</v>
      </c>
      <c r="S439" s="22" t="n">
        <f aca="false">IF(O439&gt;0,N(H439),0)</f>
        <v>0</v>
      </c>
      <c r="T439" s="22" t="n">
        <f aca="false">IF(OR($F439="",E439=""),0,MAX(0,MIN(IF(I439="",$H$3,I439-1),$H$3)-MAX(E439,$F$3)+1))</f>
        <v>0</v>
      </c>
      <c r="U439" s="22" t="n">
        <f aca="false">IF(OR($F439="",N(K439)=0),0,ROUND(IF(G439="WDV",MIN(MAX(0,F439-S439-M439),(F439-S439)*N439*T439/$J$3),MIN(MAX(0,F439-M439-S439),(F439-M439)/K439*T439/$J$3)),0))</f>
        <v>0</v>
      </c>
      <c r="V439" s="22" t="n">
        <f aca="false">IF($F439="",0,IF(AND(I439&lt;&gt;"",I439&gt;=$F$3,I439&lt;=$H$3),S439+U439,0))</f>
        <v>0</v>
      </c>
      <c r="W439" s="22" t="n">
        <f aca="false">S439+U439-V439</f>
        <v>0</v>
      </c>
      <c r="X439" s="22" t="n">
        <f aca="false">R439-W439</f>
        <v>0</v>
      </c>
      <c r="Y439" s="22" t="n">
        <f aca="false">IF($F439="",0,IF(AND(I439&lt;&gt;"",I439&gt;=$F$3,I439&lt;=$H$3),N(J439)-(F439-S439-U439),0))</f>
        <v>0</v>
      </c>
      <c r="Z439" s="25" t="str">
        <f aca="false">IF($F439="","",IFERROR(INDEX('Useful Lives'!$D$5:$D$24,MATCH(C439,'Useful Lives'!$A$5:$A$24,0)),"⚠ Class not found"))</f>
        <v/>
      </c>
    </row>
    <row r="440" customFormat="false" ht="15" hidden="false" customHeight="true" outlineLevel="0" collapsed="false">
      <c r="A440" s="20"/>
      <c r="B440" s="20"/>
      <c r="C440" s="20"/>
      <c r="D440" s="20"/>
      <c r="E440" s="26"/>
      <c r="F440" s="27"/>
      <c r="G440" s="20"/>
      <c r="H440" s="27"/>
      <c r="I440" s="26"/>
      <c r="J440" s="27"/>
      <c r="K440" s="22" t="str">
        <f aca="false">IF($F440="","",IFERROR(INDEX('Useful Lives'!$B$5:$B$24,MATCH(C440,'Useful Lives'!$A$5:$A$24,0)),0))</f>
        <v/>
      </c>
      <c r="L440" s="24" t="str">
        <f aca="false">IF($F440="","",IFERROR(INDEX('Useful Lives'!$C$5:$C$24,MATCH(C440,'Useful Lives'!$A$5:$A$24,0)),0))</f>
        <v/>
      </c>
      <c r="M440" s="22" t="str">
        <f aca="false">IF($F440="","",F440*L440)</f>
        <v/>
      </c>
      <c r="N440" s="24" t="str">
        <f aca="false">IF($F440="","",IF(K440=0,0,IF(G440="WDV",1-MAX(L440,0.0001)^(1/K440),(1-L440)/K440)))</f>
        <v/>
      </c>
      <c r="O440" s="22" t="n">
        <f aca="false">IF($F440="",0,IF(AND(E440&lt;$F$3,OR(I440="",I440&gt;=$F$3)),F440,0))</f>
        <v>0</v>
      </c>
      <c r="P440" s="22" t="n">
        <f aca="false">IF($F440="",0,IF(AND(E440&gt;=$F$3,E440&lt;=$H$3),F440,0))</f>
        <v>0</v>
      </c>
      <c r="Q440" s="22" t="n">
        <f aca="false">IF($F440="",0,IF(AND(I440&lt;&gt;"",I440&gt;=$F$3,I440&lt;=$H$3),F440,0))</f>
        <v>0</v>
      </c>
      <c r="R440" s="22" t="n">
        <f aca="false">O440+P440-Q440</f>
        <v>0</v>
      </c>
      <c r="S440" s="22" t="n">
        <f aca="false">IF(O440&gt;0,N(H440),0)</f>
        <v>0</v>
      </c>
      <c r="T440" s="22" t="n">
        <f aca="false">IF(OR($F440="",E440=""),0,MAX(0,MIN(IF(I440="",$H$3,I440-1),$H$3)-MAX(E440,$F$3)+1))</f>
        <v>0</v>
      </c>
      <c r="U440" s="22" t="n">
        <f aca="false">IF(OR($F440="",N(K440)=0),0,ROUND(IF(G440="WDV",MIN(MAX(0,F440-S440-M440),(F440-S440)*N440*T440/$J$3),MIN(MAX(0,F440-M440-S440),(F440-M440)/K440*T440/$J$3)),0))</f>
        <v>0</v>
      </c>
      <c r="V440" s="22" t="n">
        <f aca="false">IF($F440="",0,IF(AND(I440&lt;&gt;"",I440&gt;=$F$3,I440&lt;=$H$3),S440+U440,0))</f>
        <v>0</v>
      </c>
      <c r="W440" s="22" t="n">
        <f aca="false">S440+U440-V440</f>
        <v>0</v>
      </c>
      <c r="X440" s="22" t="n">
        <f aca="false">R440-W440</f>
        <v>0</v>
      </c>
      <c r="Y440" s="22" t="n">
        <f aca="false">IF($F440="",0,IF(AND(I440&lt;&gt;"",I440&gt;=$F$3,I440&lt;=$H$3),N(J440)-(F440-S440-U440),0))</f>
        <v>0</v>
      </c>
      <c r="Z440" s="25" t="str">
        <f aca="false">IF($F440="","",IFERROR(INDEX('Useful Lives'!$D$5:$D$24,MATCH(C440,'Useful Lives'!$A$5:$A$24,0)),"⚠ Class not found"))</f>
        <v/>
      </c>
    </row>
    <row r="441" customFormat="false" ht="15" hidden="false" customHeight="true" outlineLevel="0" collapsed="false">
      <c r="A441" s="20"/>
      <c r="B441" s="20"/>
      <c r="C441" s="20"/>
      <c r="D441" s="20"/>
      <c r="E441" s="26"/>
      <c r="F441" s="27"/>
      <c r="G441" s="20"/>
      <c r="H441" s="27"/>
      <c r="I441" s="26"/>
      <c r="J441" s="27"/>
      <c r="K441" s="22" t="str">
        <f aca="false">IF($F441="","",IFERROR(INDEX('Useful Lives'!$B$5:$B$24,MATCH(C441,'Useful Lives'!$A$5:$A$24,0)),0))</f>
        <v/>
      </c>
      <c r="L441" s="24" t="str">
        <f aca="false">IF($F441="","",IFERROR(INDEX('Useful Lives'!$C$5:$C$24,MATCH(C441,'Useful Lives'!$A$5:$A$24,0)),0))</f>
        <v/>
      </c>
      <c r="M441" s="22" t="str">
        <f aca="false">IF($F441="","",F441*L441)</f>
        <v/>
      </c>
      <c r="N441" s="24" t="str">
        <f aca="false">IF($F441="","",IF(K441=0,0,IF(G441="WDV",1-MAX(L441,0.0001)^(1/K441),(1-L441)/K441)))</f>
        <v/>
      </c>
      <c r="O441" s="22" t="n">
        <f aca="false">IF($F441="",0,IF(AND(E441&lt;$F$3,OR(I441="",I441&gt;=$F$3)),F441,0))</f>
        <v>0</v>
      </c>
      <c r="P441" s="22" t="n">
        <f aca="false">IF($F441="",0,IF(AND(E441&gt;=$F$3,E441&lt;=$H$3),F441,0))</f>
        <v>0</v>
      </c>
      <c r="Q441" s="22" t="n">
        <f aca="false">IF($F441="",0,IF(AND(I441&lt;&gt;"",I441&gt;=$F$3,I441&lt;=$H$3),F441,0))</f>
        <v>0</v>
      </c>
      <c r="R441" s="22" t="n">
        <f aca="false">O441+P441-Q441</f>
        <v>0</v>
      </c>
      <c r="S441" s="22" t="n">
        <f aca="false">IF(O441&gt;0,N(H441),0)</f>
        <v>0</v>
      </c>
      <c r="T441" s="22" t="n">
        <f aca="false">IF(OR($F441="",E441=""),0,MAX(0,MIN(IF(I441="",$H$3,I441-1),$H$3)-MAX(E441,$F$3)+1))</f>
        <v>0</v>
      </c>
      <c r="U441" s="22" t="n">
        <f aca="false">IF(OR($F441="",N(K441)=0),0,ROUND(IF(G441="WDV",MIN(MAX(0,F441-S441-M441),(F441-S441)*N441*T441/$J$3),MIN(MAX(0,F441-M441-S441),(F441-M441)/K441*T441/$J$3)),0))</f>
        <v>0</v>
      </c>
      <c r="V441" s="22" t="n">
        <f aca="false">IF($F441="",0,IF(AND(I441&lt;&gt;"",I441&gt;=$F$3,I441&lt;=$H$3),S441+U441,0))</f>
        <v>0</v>
      </c>
      <c r="W441" s="22" t="n">
        <f aca="false">S441+U441-V441</f>
        <v>0</v>
      </c>
      <c r="X441" s="22" t="n">
        <f aca="false">R441-W441</f>
        <v>0</v>
      </c>
      <c r="Y441" s="22" t="n">
        <f aca="false">IF($F441="",0,IF(AND(I441&lt;&gt;"",I441&gt;=$F$3,I441&lt;=$H$3),N(J441)-(F441-S441-U441),0))</f>
        <v>0</v>
      </c>
      <c r="Z441" s="25" t="str">
        <f aca="false">IF($F441="","",IFERROR(INDEX('Useful Lives'!$D$5:$D$24,MATCH(C441,'Useful Lives'!$A$5:$A$24,0)),"⚠ Class not found"))</f>
        <v/>
      </c>
    </row>
    <row r="442" customFormat="false" ht="15" hidden="false" customHeight="true" outlineLevel="0" collapsed="false">
      <c r="A442" s="20"/>
      <c r="B442" s="20"/>
      <c r="C442" s="20"/>
      <c r="D442" s="20"/>
      <c r="E442" s="26"/>
      <c r="F442" s="27"/>
      <c r="G442" s="20"/>
      <c r="H442" s="27"/>
      <c r="I442" s="26"/>
      <c r="J442" s="27"/>
      <c r="K442" s="22" t="str">
        <f aca="false">IF($F442="","",IFERROR(INDEX('Useful Lives'!$B$5:$B$24,MATCH(C442,'Useful Lives'!$A$5:$A$24,0)),0))</f>
        <v/>
      </c>
      <c r="L442" s="24" t="str">
        <f aca="false">IF($F442="","",IFERROR(INDEX('Useful Lives'!$C$5:$C$24,MATCH(C442,'Useful Lives'!$A$5:$A$24,0)),0))</f>
        <v/>
      </c>
      <c r="M442" s="22" t="str">
        <f aca="false">IF($F442="","",F442*L442)</f>
        <v/>
      </c>
      <c r="N442" s="24" t="str">
        <f aca="false">IF($F442="","",IF(K442=0,0,IF(G442="WDV",1-MAX(L442,0.0001)^(1/K442),(1-L442)/K442)))</f>
        <v/>
      </c>
      <c r="O442" s="22" t="n">
        <f aca="false">IF($F442="",0,IF(AND(E442&lt;$F$3,OR(I442="",I442&gt;=$F$3)),F442,0))</f>
        <v>0</v>
      </c>
      <c r="P442" s="22" t="n">
        <f aca="false">IF($F442="",0,IF(AND(E442&gt;=$F$3,E442&lt;=$H$3),F442,0))</f>
        <v>0</v>
      </c>
      <c r="Q442" s="22" t="n">
        <f aca="false">IF($F442="",0,IF(AND(I442&lt;&gt;"",I442&gt;=$F$3,I442&lt;=$H$3),F442,0))</f>
        <v>0</v>
      </c>
      <c r="R442" s="22" t="n">
        <f aca="false">O442+P442-Q442</f>
        <v>0</v>
      </c>
      <c r="S442" s="22" t="n">
        <f aca="false">IF(O442&gt;0,N(H442),0)</f>
        <v>0</v>
      </c>
      <c r="T442" s="22" t="n">
        <f aca="false">IF(OR($F442="",E442=""),0,MAX(0,MIN(IF(I442="",$H$3,I442-1),$H$3)-MAX(E442,$F$3)+1))</f>
        <v>0</v>
      </c>
      <c r="U442" s="22" t="n">
        <f aca="false">IF(OR($F442="",N(K442)=0),0,ROUND(IF(G442="WDV",MIN(MAX(0,F442-S442-M442),(F442-S442)*N442*T442/$J$3),MIN(MAX(0,F442-M442-S442),(F442-M442)/K442*T442/$J$3)),0))</f>
        <v>0</v>
      </c>
      <c r="V442" s="22" t="n">
        <f aca="false">IF($F442="",0,IF(AND(I442&lt;&gt;"",I442&gt;=$F$3,I442&lt;=$H$3),S442+U442,0))</f>
        <v>0</v>
      </c>
      <c r="W442" s="22" t="n">
        <f aca="false">S442+U442-V442</f>
        <v>0</v>
      </c>
      <c r="X442" s="22" t="n">
        <f aca="false">R442-W442</f>
        <v>0</v>
      </c>
      <c r="Y442" s="22" t="n">
        <f aca="false">IF($F442="",0,IF(AND(I442&lt;&gt;"",I442&gt;=$F$3,I442&lt;=$H$3),N(J442)-(F442-S442-U442),0))</f>
        <v>0</v>
      </c>
      <c r="Z442" s="25" t="str">
        <f aca="false">IF($F442="","",IFERROR(INDEX('Useful Lives'!$D$5:$D$24,MATCH(C442,'Useful Lives'!$A$5:$A$24,0)),"⚠ Class not found"))</f>
        <v/>
      </c>
    </row>
    <row r="443" customFormat="false" ht="15" hidden="false" customHeight="true" outlineLevel="0" collapsed="false">
      <c r="A443" s="20"/>
      <c r="B443" s="20"/>
      <c r="C443" s="20"/>
      <c r="D443" s="20"/>
      <c r="E443" s="26"/>
      <c r="F443" s="27"/>
      <c r="G443" s="20"/>
      <c r="H443" s="27"/>
      <c r="I443" s="26"/>
      <c r="J443" s="27"/>
      <c r="K443" s="22" t="str">
        <f aca="false">IF($F443="","",IFERROR(INDEX('Useful Lives'!$B$5:$B$24,MATCH(C443,'Useful Lives'!$A$5:$A$24,0)),0))</f>
        <v/>
      </c>
      <c r="L443" s="24" t="str">
        <f aca="false">IF($F443="","",IFERROR(INDEX('Useful Lives'!$C$5:$C$24,MATCH(C443,'Useful Lives'!$A$5:$A$24,0)),0))</f>
        <v/>
      </c>
      <c r="M443" s="22" t="str">
        <f aca="false">IF($F443="","",F443*L443)</f>
        <v/>
      </c>
      <c r="N443" s="24" t="str">
        <f aca="false">IF($F443="","",IF(K443=0,0,IF(G443="WDV",1-MAX(L443,0.0001)^(1/K443),(1-L443)/K443)))</f>
        <v/>
      </c>
      <c r="O443" s="22" t="n">
        <f aca="false">IF($F443="",0,IF(AND(E443&lt;$F$3,OR(I443="",I443&gt;=$F$3)),F443,0))</f>
        <v>0</v>
      </c>
      <c r="P443" s="22" t="n">
        <f aca="false">IF($F443="",0,IF(AND(E443&gt;=$F$3,E443&lt;=$H$3),F443,0))</f>
        <v>0</v>
      </c>
      <c r="Q443" s="22" t="n">
        <f aca="false">IF($F443="",0,IF(AND(I443&lt;&gt;"",I443&gt;=$F$3,I443&lt;=$H$3),F443,0))</f>
        <v>0</v>
      </c>
      <c r="R443" s="22" t="n">
        <f aca="false">O443+P443-Q443</f>
        <v>0</v>
      </c>
      <c r="S443" s="22" t="n">
        <f aca="false">IF(O443&gt;0,N(H443),0)</f>
        <v>0</v>
      </c>
      <c r="T443" s="22" t="n">
        <f aca="false">IF(OR($F443="",E443=""),0,MAX(0,MIN(IF(I443="",$H$3,I443-1),$H$3)-MAX(E443,$F$3)+1))</f>
        <v>0</v>
      </c>
      <c r="U443" s="22" t="n">
        <f aca="false">IF(OR($F443="",N(K443)=0),0,ROUND(IF(G443="WDV",MIN(MAX(0,F443-S443-M443),(F443-S443)*N443*T443/$J$3),MIN(MAX(0,F443-M443-S443),(F443-M443)/K443*T443/$J$3)),0))</f>
        <v>0</v>
      </c>
      <c r="V443" s="22" t="n">
        <f aca="false">IF($F443="",0,IF(AND(I443&lt;&gt;"",I443&gt;=$F$3,I443&lt;=$H$3),S443+U443,0))</f>
        <v>0</v>
      </c>
      <c r="W443" s="22" t="n">
        <f aca="false">S443+U443-V443</f>
        <v>0</v>
      </c>
      <c r="X443" s="22" t="n">
        <f aca="false">R443-W443</f>
        <v>0</v>
      </c>
      <c r="Y443" s="22" t="n">
        <f aca="false">IF($F443="",0,IF(AND(I443&lt;&gt;"",I443&gt;=$F$3,I443&lt;=$H$3),N(J443)-(F443-S443-U443),0))</f>
        <v>0</v>
      </c>
      <c r="Z443" s="25" t="str">
        <f aca="false">IF($F443="","",IFERROR(INDEX('Useful Lives'!$D$5:$D$24,MATCH(C443,'Useful Lives'!$A$5:$A$24,0)),"⚠ Class not found"))</f>
        <v/>
      </c>
    </row>
    <row r="444" customFormat="false" ht="15" hidden="false" customHeight="true" outlineLevel="0" collapsed="false">
      <c r="A444" s="20"/>
      <c r="B444" s="20"/>
      <c r="C444" s="20"/>
      <c r="D444" s="20"/>
      <c r="E444" s="26"/>
      <c r="F444" s="27"/>
      <c r="G444" s="20"/>
      <c r="H444" s="27"/>
      <c r="I444" s="26"/>
      <c r="J444" s="27"/>
      <c r="K444" s="22" t="str">
        <f aca="false">IF($F444="","",IFERROR(INDEX('Useful Lives'!$B$5:$B$24,MATCH(C444,'Useful Lives'!$A$5:$A$24,0)),0))</f>
        <v/>
      </c>
      <c r="L444" s="24" t="str">
        <f aca="false">IF($F444="","",IFERROR(INDEX('Useful Lives'!$C$5:$C$24,MATCH(C444,'Useful Lives'!$A$5:$A$24,0)),0))</f>
        <v/>
      </c>
      <c r="M444" s="22" t="str">
        <f aca="false">IF($F444="","",F444*L444)</f>
        <v/>
      </c>
      <c r="N444" s="24" t="str">
        <f aca="false">IF($F444="","",IF(K444=0,0,IF(G444="WDV",1-MAX(L444,0.0001)^(1/K444),(1-L444)/K444)))</f>
        <v/>
      </c>
      <c r="O444" s="22" t="n">
        <f aca="false">IF($F444="",0,IF(AND(E444&lt;$F$3,OR(I444="",I444&gt;=$F$3)),F444,0))</f>
        <v>0</v>
      </c>
      <c r="P444" s="22" t="n">
        <f aca="false">IF($F444="",0,IF(AND(E444&gt;=$F$3,E444&lt;=$H$3),F444,0))</f>
        <v>0</v>
      </c>
      <c r="Q444" s="22" t="n">
        <f aca="false">IF($F444="",0,IF(AND(I444&lt;&gt;"",I444&gt;=$F$3,I444&lt;=$H$3),F444,0))</f>
        <v>0</v>
      </c>
      <c r="R444" s="22" t="n">
        <f aca="false">O444+P444-Q444</f>
        <v>0</v>
      </c>
      <c r="S444" s="22" t="n">
        <f aca="false">IF(O444&gt;0,N(H444),0)</f>
        <v>0</v>
      </c>
      <c r="T444" s="22" t="n">
        <f aca="false">IF(OR($F444="",E444=""),0,MAX(0,MIN(IF(I444="",$H$3,I444-1),$H$3)-MAX(E444,$F$3)+1))</f>
        <v>0</v>
      </c>
      <c r="U444" s="22" t="n">
        <f aca="false">IF(OR($F444="",N(K444)=0),0,ROUND(IF(G444="WDV",MIN(MAX(0,F444-S444-M444),(F444-S444)*N444*T444/$J$3),MIN(MAX(0,F444-M444-S444),(F444-M444)/K444*T444/$J$3)),0))</f>
        <v>0</v>
      </c>
      <c r="V444" s="22" t="n">
        <f aca="false">IF($F444="",0,IF(AND(I444&lt;&gt;"",I444&gt;=$F$3,I444&lt;=$H$3),S444+U444,0))</f>
        <v>0</v>
      </c>
      <c r="W444" s="22" t="n">
        <f aca="false">S444+U444-V444</f>
        <v>0</v>
      </c>
      <c r="X444" s="22" t="n">
        <f aca="false">R444-W444</f>
        <v>0</v>
      </c>
      <c r="Y444" s="22" t="n">
        <f aca="false">IF($F444="",0,IF(AND(I444&lt;&gt;"",I444&gt;=$F$3,I444&lt;=$H$3),N(J444)-(F444-S444-U444),0))</f>
        <v>0</v>
      </c>
      <c r="Z444" s="25" t="str">
        <f aca="false">IF($F444="","",IFERROR(INDEX('Useful Lives'!$D$5:$D$24,MATCH(C444,'Useful Lives'!$A$5:$A$24,0)),"⚠ Class not found"))</f>
        <v/>
      </c>
    </row>
    <row r="445" customFormat="false" ht="15" hidden="false" customHeight="true" outlineLevel="0" collapsed="false">
      <c r="A445" s="20"/>
      <c r="B445" s="20"/>
      <c r="C445" s="20"/>
      <c r="D445" s="20"/>
      <c r="E445" s="26"/>
      <c r="F445" s="27"/>
      <c r="G445" s="20"/>
      <c r="H445" s="27"/>
      <c r="I445" s="26"/>
      <c r="J445" s="27"/>
      <c r="K445" s="22" t="str">
        <f aca="false">IF($F445="","",IFERROR(INDEX('Useful Lives'!$B$5:$B$24,MATCH(C445,'Useful Lives'!$A$5:$A$24,0)),0))</f>
        <v/>
      </c>
      <c r="L445" s="24" t="str">
        <f aca="false">IF($F445="","",IFERROR(INDEX('Useful Lives'!$C$5:$C$24,MATCH(C445,'Useful Lives'!$A$5:$A$24,0)),0))</f>
        <v/>
      </c>
      <c r="M445" s="22" t="str">
        <f aca="false">IF($F445="","",F445*L445)</f>
        <v/>
      </c>
      <c r="N445" s="24" t="str">
        <f aca="false">IF($F445="","",IF(K445=0,0,IF(G445="WDV",1-MAX(L445,0.0001)^(1/K445),(1-L445)/K445)))</f>
        <v/>
      </c>
      <c r="O445" s="22" t="n">
        <f aca="false">IF($F445="",0,IF(AND(E445&lt;$F$3,OR(I445="",I445&gt;=$F$3)),F445,0))</f>
        <v>0</v>
      </c>
      <c r="P445" s="22" t="n">
        <f aca="false">IF($F445="",0,IF(AND(E445&gt;=$F$3,E445&lt;=$H$3),F445,0))</f>
        <v>0</v>
      </c>
      <c r="Q445" s="22" t="n">
        <f aca="false">IF($F445="",0,IF(AND(I445&lt;&gt;"",I445&gt;=$F$3,I445&lt;=$H$3),F445,0))</f>
        <v>0</v>
      </c>
      <c r="R445" s="22" t="n">
        <f aca="false">O445+P445-Q445</f>
        <v>0</v>
      </c>
      <c r="S445" s="22" t="n">
        <f aca="false">IF(O445&gt;0,N(H445),0)</f>
        <v>0</v>
      </c>
      <c r="T445" s="22" t="n">
        <f aca="false">IF(OR($F445="",E445=""),0,MAX(0,MIN(IF(I445="",$H$3,I445-1),$H$3)-MAX(E445,$F$3)+1))</f>
        <v>0</v>
      </c>
      <c r="U445" s="22" t="n">
        <f aca="false">IF(OR($F445="",N(K445)=0),0,ROUND(IF(G445="WDV",MIN(MAX(0,F445-S445-M445),(F445-S445)*N445*T445/$J$3),MIN(MAX(0,F445-M445-S445),(F445-M445)/K445*T445/$J$3)),0))</f>
        <v>0</v>
      </c>
      <c r="V445" s="22" t="n">
        <f aca="false">IF($F445="",0,IF(AND(I445&lt;&gt;"",I445&gt;=$F$3,I445&lt;=$H$3),S445+U445,0))</f>
        <v>0</v>
      </c>
      <c r="W445" s="22" t="n">
        <f aca="false">S445+U445-V445</f>
        <v>0</v>
      </c>
      <c r="X445" s="22" t="n">
        <f aca="false">R445-W445</f>
        <v>0</v>
      </c>
      <c r="Y445" s="22" t="n">
        <f aca="false">IF($F445="",0,IF(AND(I445&lt;&gt;"",I445&gt;=$F$3,I445&lt;=$H$3),N(J445)-(F445-S445-U445),0))</f>
        <v>0</v>
      </c>
      <c r="Z445" s="25" t="str">
        <f aca="false">IF($F445="","",IFERROR(INDEX('Useful Lives'!$D$5:$D$24,MATCH(C445,'Useful Lives'!$A$5:$A$24,0)),"⚠ Class not found"))</f>
        <v/>
      </c>
    </row>
    <row r="446" customFormat="false" ht="15" hidden="false" customHeight="true" outlineLevel="0" collapsed="false">
      <c r="A446" s="20"/>
      <c r="B446" s="20"/>
      <c r="C446" s="20"/>
      <c r="D446" s="20"/>
      <c r="E446" s="26"/>
      <c r="F446" s="27"/>
      <c r="G446" s="20"/>
      <c r="H446" s="27"/>
      <c r="I446" s="26"/>
      <c r="J446" s="27"/>
      <c r="K446" s="22" t="str">
        <f aca="false">IF($F446="","",IFERROR(INDEX('Useful Lives'!$B$5:$B$24,MATCH(C446,'Useful Lives'!$A$5:$A$24,0)),0))</f>
        <v/>
      </c>
      <c r="L446" s="24" t="str">
        <f aca="false">IF($F446="","",IFERROR(INDEX('Useful Lives'!$C$5:$C$24,MATCH(C446,'Useful Lives'!$A$5:$A$24,0)),0))</f>
        <v/>
      </c>
      <c r="M446" s="22" t="str">
        <f aca="false">IF($F446="","",F446*L446)</f>
        <v/>
      </c>
      <c r="N446" s="24" t="str">
        <f aca="false">IF($F446="","",IF(K446=0,0,IF(G446="WDV",1-MAX(L446,0.0001)^(1/K446),(1-L446)/K446)))</f>
        <v/>
      </c>
      <c r="O446" s="22" t="n">
        <f aca="false">IF($F446="",0,IF(AND(E446&lt;$F$3,OR(I446="",I446&gt;=$F$3)),F446,0))</f>
        <v>0</v>
      </c>
      <c r="P446" s="22" t="n">
        <f aca="false">IF($F446="",0,IF(AND(E446&gt;=$F$3,E446&lt;=$H$3),F446,0))</f>
        <v>0</v>
      </c>
      <c r="Q446" s="22" t="n">
        <f aca="false">IF($F446="",0,IF(AND(I446&lt;&gt;"",I446&gt;=$F$3,I446&lt;=$H$3),F446,0))</f>
        <v>0</v>
      </c>
      <c r="R446" s="22" t="n">
        <f aca="false">O446+P446-Q446</f>
        <v>0</v>
      </c>
      <c r="S446" s="22" t="n">
        <f aca="false">IF(O446&gt;0,N(H446),0)</f>
        <v>0</v>
      </c>
      <c r="T446" s="22" t="n">
        <f aca="false">IF(OR($F446="",E446=""),0,MAX(0,MIN(IF(I446="",$H$3,I446-1),$H$3)-MAX(E446,$F$3)+1))</f>
        <v>0</v>
      </c>
      <c r="U446" s="22" t="n">
        <f aca="false">IF(OR($F446="",N(K446)=0),0,ROUND(IF(G446="WDV",MIN(MAX(0,F446-S446-M446),(F446-S446)*N446*T446/$J$3),MIN(MAX(0,F446-M446-S446),(F446-M446)/K446*T446/$J$3)),0))</f>
        <v>0</v>
      </c>
      <c r="V446" s="22" t="n">
        <f aca="false">IF($F446="",0,IF(AND(I446&lt;&gt;"",I446&gt;=$F$3,I446&lt;=$H$3),S446+U446,0))</f>
        <v>0</v>
      </c>
      <c r="W446" s="22" t="n">
        <f aca="false">S446+U446-V446</f>
        <v>0</v>
      </c>
      <c r="X446" s="22" t="n">
        <f aca="false">R446-W446</f>
        <v>0</v>
      </c>
      <c r="Y446" s="22" t="n">
        <f aca="false">IF($F446="",0,IF(AND(I446&lt;&gt;"",I446&gt;=$F$3,I446&lt;=$H$3),N(J446)-(F446-S446-U446),0))</f>
        <v>0</v>
      </c>
      <c r="Z446" s="25" t="str">
        <f aca="false">IF($F446="","",IFERROR(INDEX('Useful Lives'!$D$5:$D$24,MATCH(C446,'Useful Lives'!$A$5:$A$24,0)),"⚠ Class not found"))</f>
        <v/>
      </c>
    </row>
    <row r="447" customFormat="false" ht="15" hidden="false" customHeight="true" outlineLevel="0" collapsed="false">
      <c r="A447" s="20"/>
      <c r="B447" s="20"/>
      <c r="C447" s="20"/>
      <c r="D447" s="20"/>
      <c r="E447" s="26"/>
      <c r="F447" s="27"/>
      <c r="G447" s="20"/>
      <c r="H447" s="27"/>
      <c r="I447" s="26"/>
      <c r="J447" s="27"/>
      <c r="K447" s="22" t="str">
        <f aca="false">IF($F447="","",IFERROR(INDEX('Useful Lives'!$B$5:$B$24,MATCH(C447,'Useful Lives'!$A$5:$A$24,0)),0))</f>
        <v/>
      </c>
      <c r="L447" s="24" t="str">
        <f aca="false">IF($F447="","",IFERROR(INDEX('Useful Lives'!$C$5:$C$24,MATCH(C447,'Useful Lives'!$A$5:$A$24,0)),0))</f>
        <v/>
      </c>
      <c r="M447" s="22" t="str">
        <f aca="false">IF($F447="","",F447*L447)</f>
        <v/>
      </c>
      <c r="N447" s="24" t="str">
        <f aca="false">IF($F447="","",IF(K447=0,0,IF(G447="WDV",1-MAX(L447,0.0001)^(1/K447),(1-L447)/K447)))</f>
        <v/>
      </c>
      <c r="O447" s="22" t="n">
        <f aca="false">IF($F447="",0,IF(AND(E447&lt;$F$3,OR(I447="",I447&gt;=$F$3)),F447,0))</f>
        <v>0</v>
      </c>
      <c r="P447" s="22" t="n">
        <f aca="false">IF($F447="",0,IF(AND(E447&gt;=$F$3,E447&lt;=$H$3),F447,0))</f>
        <v>0</v>
      </c>
      <c r="Q447" s="22" t="n">
        <f aca="false">IF($F447="",0,IF(AND(I447&lt;&gt;"",I447&gt;=$F$3,I447&lt;=$H$3),F447,0))</f>
        <v>0</v>
      </c>
      <c r="R447" s="22" t="n">
        <f aca="false">O447+P447-Q447</f>
        <v>0</v>
      </c>
      <c r="S447" s="22" t="n">
        <f aca="false">IF(O447&gt;0,N(H447),0)</f>
        <v>0</v>
      </c>
      <c r="T447" s="22" t="n">
        <f aca="false">IF(OR($F447="",E447=""),0,MAX(0,MIN(IF(I447="",$H$3,I447-1),$H$3)-MAX(E447,$F$3)+1))</f>
        <v>0</v>
      </c>
      <c r="U447" s="22" t="n">
        <f aca="false">IF(OR($F447="",N(K447)=0),0,ROUND(IF(G447="WDV",MIN(MAX(0,F447-S447-M447),(F447-S447)*N447*T447/$J$3),MIN(MAX(0,F447-M447-S447),(F447-M447)/K447*T447/$J$3)),0))</f>
        <v>0</v>
      </c>
      <c r="V447" s="22" t="n">
        <f aca="false">IF($F447="",0,IF(AND(I447&lt;&gt;"",I447&gt;=$F$3,I447&lt;=$H$3),S447+U447,0))</f>
        <v>0</v>
      </c>
      <c r="W447" s="22" t="n">
        <f aca="false">S447+U447-V447</f>
        <v>0</v>
      </c>
      <c r="X447" s="22" t="n">
        <f aca="false">R447-W447</f>
        <v>0</v>
      </c>
      <c r="Y447" s="22" t="n">
        <f aca="false">IF($F447="",0,IF(AND(I447&lt;&gt;"",I447&gt;=$F$3,I447&lt;=$H$3),N(J447)-(F447-S447-U447),0))</f>
        <v>0</v>
      </c>
      <c r="Z447" s="25" t="str">
        <f aca="false">IF($F447="","",IFERROR(INDEX('Useful Lives'!$D$5:$D$24,MATCH(C447,'Useful Lives'!$A$5:$A$24,0)),"⚠ Class not found"))</f>
        <v/>
      </c>
    </row>
    <row r="448" customFormat="false" ht="15" hidden="false" customHeight="true" outlineLevel="0" collapsed="false">
      <c r="A448" s="20"/>
      <c r="B448" s="20"/>
      <c r="C448" s="20"/>
      <c r="D448" s="20"/>
      <c r="E448" s="26"/>
      <c r="F448" s="27"/>
      <c r="G448" s="20"/>
      <c r="H448" s="27"/>
      <c r="I448" s="26"/>
      <c r="J448" s="27"/>
      <c r="K448" s="22" t="str">
        <f aca="false">IF($F448="","",IFERROR(INDEX('Useful Lives'!$B$5:$B$24,MATCH(C448,'Useful Lives'!$A$5:$A$24,0)),0))</f>
        <v/>
      </c>
      <c r="L448" s="24" t="str">
        <f aca="false">IF($F448="","",IFERROR(INDEX('Useful Lives'!$C$5:$C$24,MATCH(C448,'Useful Lives'!$A$5:$A$24,0)),0))</f>
        <v/>
      </c>
      <c r="M448" s="22" t="str">
        <f aca="false">IF($F448="","",F448*L448)</f>
        <v/>
      </c>
      <c r="N448" s="24" t="str">
        <f aca="false">IF($F448="","",IF(K448=0,0,IF(G448="WDV",1-MAX(L448,0.0001)^(1/K448),(1-L448)/K448)))</f>
        <v/>
      </c>
      <c r="O448" s="22" t="n">
        <f aca="false">IF($F448="",0,IF(AND(E448&lt;$F$3,OR(I448="",I448&gt;=$F$3)),F448,0))</f>
        <v>0</v>
      </c>
      <c r="P448" s="22" t="n">
        <f aca="false">IF($F448="",0,IF(AND(E448&gt;=$F$3,E448&lt;=$H$3),F448,0))</f>
        <v>0</v>
      </c>
      <c r="Q448" s="22" t="n">
        <f aca="false">IF($F448="",0,IF(AND(I448&lt;&gt;"",I448&gt;=$F$3,I448&lt;=$H$3),F448,0))</f>
        <v>0</v>
      </c>
      <c r="R448" s="22" t="n">
        <f aca="false">O448+P448-Q448</f>
        <v>0</v>
      </c>
      <c r="S448" s="22" t="n">
        <f aca="false">IF(O448&gt;0,N(H448),0)</f>
        <v>0</v>
      </c>
      <c r="T448" s="22" t="n">
        <f aca="false">IF(OR($F448="",E448=""),0,MAX(0,MIN(IF(I448="",$H$3,I448-1),$H$3)-MAX(E448,$F$3)+1))</f>
        <v>0</v>
      </c>
      <c r="U448" s="22" t="n">
        <f aca="false">IF(OR($F448="",N(K448)=0),0,ROUND(IF(G448="WDV",MIN(MAX(0,F448-S448-M448),(F448-S448)*N448*T448/$J$3),MIN(MAX(0,F448-M448-S448),(F448-M448)/K448*T448/$J$3)),0))</f>
        <v>0</v>
      </c>
      <c r="V448" s="22" t="n">
        <f aca="false">IF($F448="",0,IF(AND(I448&lt;&gt;"",I448&gt;=$F$3,I448&lt;=$H$3),S448+U448,0))</f>
        <v>0</v>
      </c>
      <c r="W448" s="22" t="n">
        <f aca="false">S448+U448-V448</f>
        <v>0</v>
      </c>
      <c r="X448" s="22" t="n">
        <f aca="false">R448-W448</f>
        <v>0</v>
      </c>
      <c r="Y448" s="22" t="n">
        <f aca="false">IF($F448="",0,IF(AND(I448&lt;&gt;"",I448&gt;=$F$3,I448&lt;=$H$3),N(J448)-(F448-S448-U448),0))</f>
        <v>0</v>
      </c>
      <c r="Z448" s="25" t="str">
        <f aca="false">IF($F448="","",IFERROR(INDEX('Useful Lives'!$D$5:$D$24,MATCH(C448,'Useful Lives'!$A$5:$A$24,0)),"⚠ Class not found"))</f>
        <v/>
      </c>
    </row>
    <row r="449" customFormat="false" ht="15" hidden="false" customHeight="true" outlineLevel="0" collapsed="false">
      <c r="A449" s="20"/>
      <c r="B449" s="20"/>
      <c r="C449" s="20"/>
      <c r="D449" s="20"/>
      <c r="E449" s="26"/>
      <c r="F449" s="27"/>
      <c r="G449" s="20"/>
      <c r="H449" s="27"/>
      <c r="I449" s="26"/>
      <c r="J449" s="27"/>
      <c r="K449" s="22" t="str">
        <f aca="false">IF($F449="","",IFERROR(INDEX('Useful Lives'!$B$5:$B$24,MATCH(C449,'Useful Lives'!$A$5:$A$24,0)),0))</f>
        <v/>
      </c>
      <c r="L449" s="24" t="str">
        <f aca="false">IF($F449="","",IFERROR(INDEX('Useful Lives'!$C$5:$C$24,MATCH(C449,'Useful Lives'!$A$5:$A$24,0)),0))</f>
        <v/>
      </c>
      <c r="M449" s="22" t="str">
        <f aca="false">IF($F449="","",F449*L449)</f>
        <v/>
      </c>
      <c r="N449" s="24" t="str">
        <f aca="false">IF($F449="","",IF(K449=0,0,IF(G449="WDV",1-MAX(L449,0.0001)^(1/K449),(1-L449)/K449)))</f>
        <v/>
      </c>
      <c r="O449" s="22" t="n">
        <f aca="false">IF($F449="",0,IF(AND(E449&lt;$F$3,OR(I449="",I449&gt;=$F$3)),F449,0))</f>
        <v>0</v>
      </c>
      <c r="P449" s="22" t="n">
        <f aca="false">IF($F449="",0,IF(AND(E449&gt;=$F$3,E449&lt;=$H$3),F449,0))</f>
        <v>0</v>
      </c>
      <c r="Q449" s="22" t="n">
        <f aca="false">IF($F449="",0,IF(AND(I449&lt;&gt;"",I449&gt;=$F$3,I449&lt;=$H$3),F449,0))</f>
        <v>0</v>
      </c>
      <c r="R449" s="22" t="n">
        <f aca="false">O449+P449-Q449</f>
        <v>0</v>
      </c>
      <c r="S449" s="22" t="n">
        <f aca="false">IF(O449&gt;0,N(H449),0)</f>
        <v>0</v>
      </c>
      <c r="T449" s="22" t="n">
        <f aca="false">IF(OR($F449="",E449=""),0,MAX(0,MIN(IF(I449="",$H$3,I449-1),$H$3)-MAX(E449,$F$3)+1))</f>
        <v>0</v>
      </c>
      <c r="U449" s="22" t="n">
        <f aca="false">IF(OR($F449="",N(K449)=0),0,ROUND(IF(G449="WDV",MIN(MAX(0,F449-S449-M449),(F449-S449)*N449*T449/$J$3),MIN(MAX(0,F449-M449-S449),(F449-M449)/K449*T449/$J$3)),0))</f>
        <v>0</v>
      </c>
      <c r="V449" s="22" t="n">
        <f aca="false">IF($F449="",0,IF(AND(I449&lt;&gt;"",I449&gt;=$F$3,I449&lt;=$H$3),S449+U449,0))</f>
        <v>0</v>
      </c>
      <c r="W449" s="22" t="n">
        <f aca="false">S449+U449-V449</f>
        <v>0</v>
      </c>
      <c r="X449" s="22" t="n">
        <f aca="false">R449-W449</f>
        <v>0</v>
      </c>
      <c r="Y449" s="22" t="n">
        <f aca="false">IF($F449="",0,IF(AND(I449&lt;&gt;"",I449&gt;=$F$3,I449&lt;=$H$3),N(J449)-(F449-S449-U449),0))</f>
        <v>0</v>
      </c>
      <c r="Z449" s="25" t="str">
        <f aca="false">IF($F449="","",IFERROR(INDEX('Useful Lives'!$D$5:$D$24,MATCH(C449,'Useful Lives'!$A$5:$A$24,0)),"⚠ Class not found"))</f>
        <v/>
      </c>
    </row>
    <row r="450" customFormat="false" ht="15" hidden="false" customHeight="true" outlineLevel="0" collapsed="false">
      <c r="A450" s="20"/>
      <c r="B450" s="20"/>
      <c r="C450" s="20"/>
      <c r="D450" s="20"/>
      <c r="E450" s="26"/>
      <c r="F450" s="27"/>
      <c r="G450" s="20"/>
      <c r="H450" s="27"/>
      <c r="I450" s="26"/>
      <c r="J450" s="27"/>
      <c r="K450" s="22" t="str">
        <f aca="false">IF($F450="","",IFERROR(INDEX('Useful Lives'!$B$5:$B$24,MATCH(C450,'Useful Lives'!$A$5:$A$24,0)),0))</f>
        <v/>
      </c>
      <c r="L450" s="24" t="str">
        <f aca="false">IF($F450="","",IFERROR(INDEX('Useful Lives'!$C$5:$C$24,MATCH(C450,'Useful Lives'!$A$5:$A$24,0)),0))</f>
        <v/>
      </c>
      <c r="M450" s="22" t="str">
        <f aca="false">IF($F450="","",F450*L450)</f>
        <v/>
      </c>
      <c r="N450" s="24" t="str">
        <f aca="false">IF($F450="","",IF(K450=0,0,IF(G450="WDV",1-MAX(L450,0.0001)^(1/K450),(1-L450)/K450)))</f>
        <v/>
      </c>
      <c r="O450" s="22" t="n">
        <f aca="false">IF($F450="",0,IF(AND(E450&lt;$F$3,OR(I450="",I450&gt;=$F$3)),F450,0))</f>
        <v>0</v>
      </c>
      <c r="P450" s="22" t="n">
        <f aca="false">IF($F450="",0,IF(AND(E450&gt;=$F$3,E450&lt;=$H$3),F450,0))</f>
        <v>0</v>
      </c>
      <c r="Q450" s="22" t="n">
        <f aca="false">IF($F450="",0,IF(AND(I450&lt;&gt;"",I450&gt;=$F$3,I450&lt;=$H$3),F450,0))</f>
        <v>0</v>
      </c>
      <c r="R450" s="22" t="n">
        <f aca="false">O450+P450-Q450</f>
        <v>0</v>
      </c>
      <c r="S450" s="22" t="n">
        <f aca="false">IF(O450&gt;0,N(H450),0)</f>
        <v>0</v>
      </c>
      <c r="T450" s="22" t="n">
        <f aca="false">IF(OR($F450="",E450=""),0,MAX(0,MIN(IF(I450="",$H$3,I450-1),$H$3)-MAX(E450,$F$3)+1))</f>
        <v>0</v>
      </c>
      <c r="U450" s="22" t="n">
        <f aca="false">IF(OR($F450="",N(K450)=0),0,ROUND(IF(G450="WDV",MIN(MAX(0,F450-S450-M450),(F450-S450)*N450*T450/$J$3),MIN(MAX(0,F450-M450-S450),(F450-M450)/K450*T450/$J$3)),0))</f>
        <v>0</v>
      </c>
      <c r="V450" s="22" t="n">
        <f aca="false">IF($F450="",0,IF(AND(I450&lt;&gt;"",I450&gt;=$F$3,I450&lt;=$H$3),S450+U450,0))</f>
        <v>0</v>
      </c>
      <c r="W450" s="22" t="n">
        <f aca="false">S450+U450-V450</f>
        <v>0</v>
      </c>
      <c r="X450" s="22" t="n">
        <f aca="false">R450-W450</f>
        <v>0</v>
      </c>
      <c r="Y450" s="22" t="n">
        <f aca="false">IF($F450="",0,IF(AND(I450&lt;&gt;"",I450&gt;=$F$3,I450&lt;=$H$3),N(J450)-(F450-S450-U450),0))</f>
        <v>0</v>
      </c>
      <c r="Z450" s="25" t="str">
        <f aca="false">IF($F450="","",IFERROR(INDEX('Useful Lives'!$D$5:$D$24,MATCH(C450,'Useful Lives'!$A$5:$A$24,0)),"⚠ Class not found"))</f>
        <v/>
      </c>
    </row>
    <row r="451" customFormat="false" ht="15" hidden="false" customHeight="true" outlineLevel="0" collapsed="false">
      <c r="A451" s="20"/>
      <c r="B451" s="20"/>
      <c r="C451" s="20"/>
      <c r="D451" s="20"/>
      <c r="E451" s="26"/>
      <c r="F451" s="27"/>
      <c r="G451" s="20"/>
      <c r="H451" s="27"/>
      <c r="I451" s="26"/>
      <c r="J451" s="27"/>
      <c r="K451" s="22" t="str">
        <f aca="false">IF($F451="","",IFERROR(INDEX('Useful Lives'!$B$5:$B$24,MATCH(C451,'Useful Lives'!$A$5:$A$24,0)),0))</f>
        <v/>
      </c>
      <c r="L451" s="24" t="str">
        <f aca="false">IF($F451="","",IFERROR(INDEX('Useful Lives'!$C$5:$C$24,MATCH(C451,'Useful Lives'!$A$5:$A$24,0)),0))</f>
        <v/>
      </c>
      <c r="M451" s="22" t="str">
        <f aca="false">IF($F451="","",F451*L451)</f>
        <v/>
      </c>
      <c r="N451" s="24" t="str">
        <f aca="false">IF($F451="","",IF(K451=0,0,IF(G451="WDV",1-MAX(L451,0.0001)^(1/K451),(1-L451)/K451)))</f>
        <v/>
      </c>
      <c r="O451" s="22" t="n">
        <f aca="false">IF($F451="",0,IF(AND(E451&lt;$F$3,OR(I451="",I451&gt;=$F$3)),F451,0))</f>
        <v>0</v>
      </c>
      <c r="P451" s="22" t="n">
        <f aca="false">IF($F451="",0,IF(AND(E451&gt;=$F$3,E451&lt;=$H$3),F451,0))</f>
        <v>0</v>
      </c>
      <c r="Q451" s="22" t="n">
        <f aca="false">IF($F451="",0,IF(AND(I451&lt;&gt;"",I451&gt;=$F$3,I451&lt;=$H$3),F451,0))</f>
        <v>0</v>
      </c>
      <c r="R451" s="22" t="n">
        <f aca="false">O451+P451-Q451</f>
        <v>0</v>
      </c>
      <c r="S451" s="22" t="n">
        <f aca="false">IF(O451&gt;0,N(H451),0)</f>
        <v>0</v>
      </c>
      <c r="T451" s="22" t="n">
        <f aca="false">IF(OR($F451="",E451=""),0,MAX(0,MIN(IF(I451="",$H$3,I451-1),$H$3)-MAX(E451,$F$3)+1))</f>
        <v>0</v>
      </c>
      <c r="U451" s="22" t="n">
        <f aca="false">IF(OR($F451="",N(K451)=0),0,ROUND(IF(G451="WDV",MIN(MAX(0,F451-S451-M451),(F451-S451)*N451*T451/$J$3),MIN(MAX(0,F451-M451-S451),(F451-M451)/K451*T451/$J$3)),0))</f>
        <v>0</v>
      </c>
      <c r="V451" s="22" t="n">
        <f aca="false">IF($F451="",0,IF(AND(I451&lt;&gt;"",I451&gt;=$F$3,I451&lt;=$H$3),S451+U451,0))</f>
        <v>0</v>
      </c>
      <c r="W451" s="22" t="n">
        <f aca="false">S451+U451-V451</f>
        <v>0</v>
      </c>
      <c r="X451" s="22" t="n">
        <f aca="false">R451-W451</f>
        <v>0</v>
      </c>
      <c r="Y451" s="22" t="n">
        <f aca="false">IF($F451="",0,IF(AND(I451&lt;&gt;"",I451&gt;=$F$3,I451&lt;=$H$3),N(J451)-(F451-S451-U451),0))</f>
        <v>0</v>
      </c>
      <c r="Z451" s="25" t="str">
        <f aca="false">IF($F451="","",IFERROR(INDEX('Useful Lives'!$D$5:$D$24,MATCH(C451,'Useful Lives'!$A$5:$A$24,0)),"⚠ Class not found"))</f>
        <v/>
      </c>
    </row>
    <row r="452" customFormat="false" ht="15" hidden="false" customHeight="true" outlineLevel="0" collapsed="false">
      <c r="A452" s="20"/>
      <c r="B452" s="20"/>
      <c r="C452" s="20"/>
      <c r="D452" s="20"/>
      <c r="E452" s="26"/>
      <c r="F452" s="27"/>
      <c r="G452" s="20"/>
      <c r="H452" s="27"/>
      <c r="I452" s="26"/>
      <c r="J452" s="27"/>
      <c r="K452" s="22" t="str">
        <f aca="false">IF($F452="","",IFERROR(INDEX('Useful Lives'!$B$5:$B$24,MATCH(C452,'Useful Lives'!$A$5:$A$24,0)),0))</f>
        <v/>
      </c>
      <c r="L452" s="24" t="str">
        <f aca="false">IF($F452="","",IFERROR(INDEX('Useful Lives'!$C$5:$C$24,MATCH(C452,'Useful Lives'!$A$5:$A$24,0)),0))</f>
        <v/>
      </c>
      <c r="M452" s="22" t="str">
        <f aca="false">IF($F452="","",F452*L452)</f>
        <v/>
      </c>
      <c r="N452" s="24" t="str">
        <f aca="false">IF($F452="","",IF(K452=0,0,IF(G452="WDV",1-MAX(L452,0.0001)^(1/K452),(1-L452)/K452)))</f>
        <v/>
      </c>
      <c r="O452" s="22" t="n">
        <f aca="false">IF($F452="",0,IF(AND(E452&lt;$F$3,OR(I452="",I452&gt;=$F$3)),F452,0))</f>
        <v>0</v>
      </c>
      <c r="P452" s="22" t="n">
        <f aca="false">IF($F452="",0,IF(AND(E452&gt;=$F$3,E452&lt;=$H$3),F452,0))</f>
        <v>0</v>
      </c>
      <c r="Q452" s="22" t="n">
        <f aca="false">IF($F452="",0,IF(AND(I452&lt;&gt;"",I452&gt;=$F$3,I452&lt;=$H$3),F452,0))</f>
        <v>0</v>
      </c>
      <c r="R452" s="22" t="n">
        <f aca="false">O452+P452-Q452</f>
        <v>0</v>
      </c>
      <c r="S452" s="22" t="n">
        <f aca="false">IF(O452&gt;0,N(H452),0)</f>
        <v>0</v>
      </c>
      <c r="T452" s="22" t="n">
        <f aca="false">IF(OR($F452="",E452=""),0,MAX(0,MIN(IF(I452="",$H$3,I452-1),$H$3)-MAX(E452,$F$3)+1))</f>
        <v>0</v>
      </c>
      <c r="U452" s="22" t="n">
        <f aca="false">IF(OR($F452="",N(K452)=0),0,ROUND(IF(G452="WDV",MIN(MAX(0,F452-S452-M452),(F452-S452)*N452*T452/$J$3),MIN(MAX(0,F452-M452-S452),(F452-M452)/K452*T452/$J$3)),0))</f>
        <v>0</v>
      </c>
      <c r="V452" s="22" t="n">
        <f aca="false">IF($F452="",0,IF(AND(I452&lt;&gt;"",I452&gt;=$F$3,I452&lt;=$H$3),S452+U452,0))</f>
        <v>0</v>
      </c>
      <c r="W452" s="22" t="n">
        <f aca="false">S452+U452-V452</f>
        <v>0</v>
      </c>
      <c r="X452" s="22" t="n">
        <f aca="false">R452-W452</f>
        <v>0</v>
      </c>
      <c r="Y452" s="22" t="n">
        <f aca="false">IF($F452="",0,IF(AND(I452&lt;&gt;"",I452&gt;=$F$3,I452&lt;=$H$3),N(J452)-(F452-S452-U452),0))</f>
        <v>0</v>
      </c>
      <c r="Z452" s="25" t="str">
        <f aca="false">IF($F452="","",IFERROR(INDEX('Useful Lives'!$D$5:$D$24,MATCH(C452,'Useful Lives'!$A$5:$A$24,0)),"⚠ Class not found"))</f>
        <v/>
      </c>
    </row>
    <row r="453" customFormat="false" ht="15" hidden="false" customHeight="true" outlineLevel="0" collapsed="false">
      <c r="A453" s="20"/>
      <c r="B453" s="20"/>
      <c r="C453" s="20"/>
      <c r="D453" s="20"/>
      <c r="E453" s="26"/>
      <c r="F453" s="27"/>
      <c r="G453" s="20"/>
      <c r="H453" s="27"/>
      <c r="I453" s="26"/>
      <c r="J453" s="27"/>
      <c r="K453" s="22" t="str">
        <f aca="false">IF($F453="","",IFERROR(INDEX('Useful Lives'!$B$5:$B$24,MATCH(C453,'Useful Lives'!$A$5:$A$24,0)),0))</f>
        <v/>
      </c>
      <c r="L453" s="24" t="str">
        <f aca="false">IF($F453="","",IFERROR(INDEX('Useful Lives'!$C$5:$C$24,MATCH(C453,'Useful Lives'!$A$5:$A$24,0)),0))</f>
        <v/>
      </c>
      <c r="M453" s="22" t="str">
        <f aca="false">IF($F453="","",F453*L453)</f>
        <v/>
      </c>
      <c r="N453" s="24" t="str">
        <f aca="false">IF($F453="","",IF(K453=0,0,IF(G453="WDV",1-MAX(L453,0.0001)^(1/K453),(1-L453)/K453)))</f>
        <v/>
      </c>
      <c r="O453" s="22" t="n">
        <f aca="false">IF($F453="",0,IF(AND(E453&lt;$F$3,OR(I453="",I453&gt;=$F$3)),F453,0))</f>
        <v>0</v>
      </c>
      <c r="P453" s="22" t="n">
        <f aca="false">IF($F453="",0,IF(AND(E453&gt;=$F$3,E453&lt;=$H$3),F453,0))</f>
        <v>0</v>
      </c>
      <c r="Q453" s="22" t="n">
        <f aca="false">IF($F453="",0,IF(AND(I453&lt;&gt;"",I453&gt;=$F$3,I453&lt;=$H$3),F453,0))</f>
        <v>0</v>
      </c>
      <c r="R453" s="22" t="n">
        <f aca="false">O453+P453-Q453</f>
        <v>0</v>
      </c>
      <c r="S453" s="22" t="n">
        <f aca="false">IF(O453&gt;0,N(H453),0)</f>
        <v>0</v>
      </c>
      <c r="T453" s="22" t="n">
        <f aca="false">IF(OR($F453="",E453=""),0,MAX(0,MIN(IF(I453="",$H$3,I453-1),$H$3)-MAX(E453,$F$3)+1))</f>
        <v>0</v>
      </c>
      <c r="U453" s="22" t="n">
        <f aca="false">IF(OR($F453="",N(K453)=0),0,ROUND(IF(G453="WDV",MIN(MAX(0,F453-S453-M453),(F453-S453)*N453*T453/$J$3),MIN(MAX(0,F453-M453-S453),(F453-M453)/K453*T453/$J$3)),0))</f>
        <v>0</v>
      </c>
      <c r="V453" s="22" t="n">
        <f aca="false">IF($F453="",0,IF(AND(I453&lt;&gt;"",I453&gt;=$F$3,I453&lt;=$H$3),S453+U453,0))</f>
        <v>0</v>
      </c>
      <c r="W453" s="22" t="n">
        <f aca="false">S453+U453-V453</f>
        <v>0</v>
      </c>
      <c r="X453" s="22" t="n">
        <f aca="false">R453-W453</f>
        <v>0</v>
      </c>
      <c r="Y453" s="22" t="n">
        <f aca="false">IF($F453="",0,IF(AND(I453&lt;&gt;"",I453&gt;=$F$3,I453&lt;=$H$3),N(J453)-(F453-S453-U453),0))</f>
        <v>0</v>
      </c>
      <c r="Z453" s="25" t="str">
        <f aca="false">IF($F453="","",IFERROR(INDEX('Useful Lives'!$D$5:$D$24,MATCH(C453,'Useful Lives'!$A$5:$A$24,0)),"⚠ Class not found"))</f>
        <v/>
      </c>
    </row>
    <row r="454" customFormat="false" ht="15" hidden="false" customHeight="true" outlineLevel="0" collapsed="false">
      <c r="A454" s="20"/>
      <c r="B454" s="20"/>
      <c r="C454" s="20"/>
      <c r="D454" s="20"/>
      <c r="E454" s="26"/>
      <c r="F454" s="27"/>
      <c r="G454" s="20"/>
      <c r="H454" s="27"/>
      <c r="I454" s="26"/>
      <c r="J454" s="27"/>
      <c r="K454" s="22" t="str">
        <f aca="false">IF($F454="","",IFERROR(INDEX('Useful Lives'!$B$5:$B$24,MATCH(C454,'Useful Lives'!$A$5:$A$24,0)),0))</f>
        <v/>
      </c>
      <c r="L454" s="24" t="str">
        <f aca="false">IF($F454="","",IFERROR(INDEX('Useful Lives'!$C$5:$C$24,MATCH(C454,'Useful Lives'!$A$5:$A$24,0)),0))</f>
        <v/>
      </c>
      <c r="M454" s="22" t="str">
        <f aca="false">IF($F454="","",F454*L454)</f>
        <v/>
      </c>
      <c r="N454" s="24" t="str">
        <f aca="false">IF($F454="","",IF(K454=0,0,IF(G454="WDV",1-MAX(L454,0.0001)^(1/K454),(1-L454)/K454)))</f>
        <v/>
      </c>
      <c r="O454" s="22" t="n">
        <f aca="false">IF($F454="",0,IF(AND(E454&lt;$F$3,OR(I454="",I454&gt;=$F$3)),F454,0))</f>
        <v>0</v>
      </c>
      <c r="P454" s="22" t="n">
        <f aca="false">IF($F454="",0,IF(AND(E454&gt;=$F$3,E454&lt;=$H$3),F454,0))</f>
        <v>0</v>
      </c>
      <c r="Q454" s="22" t="n">
        <f aca="false">IF($F454="",0,IF(AND(I454&lt;&gt;"",I454&gt;=$F$3,I454&lt;=$H$3),F454,0))</f>
        <v>0</v>
      </c>
      <c r="R454" s="22" t="n">
        <f aca="false">O454+P454-Q454</f>
        <v>0</v>
      </c>
      <c r="S454" s="22" t="n">
        <f aca="false">IF(O454&gt;0,N(H454),0)</f>
        <v>0</v>
      </c>
      <c r="T454" s="22" t="n">
        <f aca="false">IF(OR($F454="",E454=""),0,MAX(0,MIN(IF(I454="",$H$3,I454-1),$H$3)-MAX(E454,$F$3)+1))</f>
        <v>0</v>
      </c>
      <c r="U454" s="22" t="n">
        <f aca="false">IF(OR($F454="",N(K454)=0),0,ROUND(IF(G454="WDV",MIN(MAX(0,F454-S454-M454),(F454-S454)*N454*T454/$J$3),MIN(MAX(0,F454-M454-S454),(F454-M454)/K454*T454/$J$3)),0))</f>
        <v>0</v>
      </c>
      <c r="V454" s="22" t="n">
        <f aca="false">IF($F454="",0,IF(AND(I454&lt;&gt;"",I454&gt;=$F$3,I454&lt;=$H$3),S454+U454,0))</f>
        <v>0</v>
      </c>
      <c r="W454" s="22" t="n">
        <f aca="false">S454+U454-V454</f>
        <v>0</v>
      </c>
      <c r="X454" s="22" t="n">
        <f aca="false">R454-W454</f>
        <v>0</v>
      </c>
      <c r="Y454" s="22" t="n">
        <f aca="false">IF($F454="",0,IF(AND(I454&lt;&gt;"",I454&gt;=$F$3,I454&lt;=$H$3),N(J454)-(F454-S454-U454),0))</f>
        <v>0</v>
      </c>
      <c r="Z454" s="25" t="str">
        <f aca="false">IF($F454="","",IFERROR(INDEX('Useful Lives'!$D$5:$D$24,MATCH(C454,'Useful Lives'!$A$5:$A$24,0)),"⚠ Class not found"))</f>
        <v/>
      </c>
    </row>
    <row r="455" customFormat="false" ht="15" hidden="false" customHeight="true" outlineLevel="0" collapsed="false">
      <c r="A455" s="20"/>
      <c r="B455" s="20"/>
      <c r="C455" s="20"/>
      <c r="D455" s="20"/>
      <c r="E455" s="26"/>
      <c r="F455" s="27"/>
      <c r="G455" s="20"/>
      <c r="H455" s="27"/>
      <c r="I455" s="26"/>
      <c r="J455" s="27"/>
      <c r="K455" s="22" t="str">
        <f aca="false">IF($F455="","",IFERROR(INDEX('Useful Lives'!$B$5:$B$24,MATCH(C455,'Useful Lives'!$A$5:$A$24,0)),0))</f>
        <v/>
      </c>
      <c r="L455" s="24" t="str">
        <f aca="false">IF($F455="","",IFERROR(INDEX('Useful Lives'!$C$5:$C$24,MATCH(C455,'Useful Lives'!$A$5:$A$24,0)),0))</f>
        <v/>
      </c>
      <c r="M455" s="22" t="str">
        <f aca="false">IF($F455="","",F455*L455)</f>
        <v/>
      </c>
      <c r="N455" s="24" t="str">
        <f aca="false">IF($F455="","",IF(K455=0,0,IF(G455="WDV",1-MAX(L455,0.0001)^(1/K455),(1-L455)/K455)))</f>
        <v/>
      </c>
      <c r="O455" s="22" t="n">
        <f aca="false">IF($F455="",0,IF(AND(E455&lt;$F$3,OR(I455="",I455&gt;=$F$3)),F455,0))</f>
        <v>0</v>
      </c>
      <c r="P455" s="22" t="n">
        <f aca="false">IF($F455="",0,IF(AND(E455&gt;=$F$3,E455&lt;=$H$3),F455,0))</f>
        <v>0</v>
      </c>
      <c r="Q455" s="22" t="n">
        <f aca="false">IF($F455="",0,IF(AND(I455&lt;&gt;"",I455&gt;=$F$3,I455&lt;=$H$3),F455,0))</f>
        <v>0</v>
      </c>
      <c r="R455" s="22" t="n">
        <f aca="false">O455+P455-Q455</f>
        <v>0</v>
      </c>
      <c r="S455" s="22" t="n">
        <f aca="false">IF(O455&gt;0,N(H455),0)</f>
        <v>0</v>
      </c>
      <c r="T455" s="22" t="n">
        <f aca="false">IF(OR($F455="",E455=""),0,MAX(0,MIN(IF(I455="",$H$3,I455-1),$H$3)-MAX(E455,$F$3)+1))</f>
        <v>0</v>
      </c>
      <c r="U455" s="22" t="n">
        <f aca="false">IF(OR($F455="",N(K455)=0),0,ROUND(IF(G455="WDV",MIN(MAX(0,F455-S455-M455),(F455-S455)*N455*T455/$J$3),MIN(MAX(0,F455-M455-S455),(F455-M455)/K455*T455/$J$3)),0))</f>
        <v>0</v>
      </c>
      <c r="V455" s="22" t="n">
        <f aca="false">IF($F455="",0,IF(AND(I455&lt;&gt;"",I455&gt;=$F$3,I455&lt;=$H$3),S455+U455,0))</f>
        <v>0</v>
      </c>
      <c r="W455" s="22" t="n">
        <f aca="false">S455+U455-V455</f>
        <v>0</v>
      </c>
      <c r="X455" s="22" t="n">
        <f aca="false">R455-W455</f>
        <v>0</v>
      </c>
      <c r="Y455" s="22" t="n">
        <f aca="false">IF($F455="",0,IF(AND(I455&lt;&gt;"",I455&gt;=$F$3,I455&lt;=$H$3),N(J455)-(F455-S455-U455),0))</f>
        <v>0</v>
      </c>
      <c r="Z455" s="25" t="str">
        <f aca="false">IF($F455="","",IFERROR(INDEX('Useful Lives'!$D$5:$D$24,MATCH(C455,'Useful Lives'!$A$5:$A$24,0)),"⚠ Class not found"))</f>
        <v/>
      </c>
    </row>
    <row r="456" customFormat="false" ht="15" hidden="false" customHeight="true" outlineLevel="0" collapsed="false">
      <c r="A456" s="20"/>
      <c r="B456" s="20"/>
      <c r="C456" s="20"/>
      <c r="D456" s="20"/>
      <c r="E456" s="26"/>
      <c r="F456" s="27"/>
      <c r="G456" s="20"/>
      <c r="H456" s="27"/>
      <c r="I456" s="26"/>
      <c r="J456" s="27"/>
      <c r="K456" s="22" t="str">
        <f aca="false">IF($F456="","",IFERROR(INDEX('Useful Lives'!$B$5:$B$24,MATCH(C456,'Useful Lives'!$A$5:$A$24,0)),0))</f>
        <v/>
      </c>
      <c r="L456" s="24" t="str">
        <f aca="false">IF($F456="","",IFERROR(INDEX('Useful Lives'!$C$5:$C$24,MATCH(C456,'Useful Lives'!$A$5:$A$24,0)),0))</f>
        <v/>
      </c>
      <c r="M456" s="22" t="str">
        <f aca="false">IF($F456="","",F456*L456)</f>
        <v/>
      </c>
      <c r="N456" s="24" t="str">
        <f aca="false">IF($F456="","",IF(K456=0,0,IF(G456="WDV",1-MAX(L456,0.0001)^(1/K456),(1-L456)/K456)))</f>
        <v/>
      </c>
      <c r="O456" s="22" t="n">
        <f aca="false">IF($F456="",0,IF(AND(E456&lt;$F$3,OR(I456="",I456&gt;=$F$3)),F456,0))</f>
        <v>0</v>
      </c>
      <c r="P456" s="22" t="n">
        <f aca="false">IF($F456="",0,IF(AND(E456&gt;=$F$3,E456&lt;=$H$3),F456,0))</f>
        <v>0</v>
      </c>
      <c r="Q456" s="22" t="n">
        <f aca="false">IF($F456="",0,IF(AND(I456&lt;&gt;"",I456&gt;=$F$3,I456&lt;=$H$3),F456,0))</f>
        <v>0</v>
      </c>
      <c r="R456" s="22" t="n">
        <f aca="false">O456+P456-Q456</f>
        <v>0</v>
      </c>
      <c r="S456" s="22" t="n">
        <f aca="false">IF(O456&gt;0,N(H456),0)</f>
        <v>0</v>
      </c>
      <c r="T456" s="22" t="n">
        <f aca="false">IF(OR($F456="",E456=""),0,MAX(0,MIN(IF(I456="",$H$3,I456-1),$H$3)-MAX(E456,$F$3)+1))</f>
        <v>0</v>
      </c>
      <c r="U456" s="22" t="n">
        <f aca="false">IF(OR($F456="",N(K456)=0),0,ROUND(IF(G456="WDV",MIN(MAX(0,F456-S456-M456),(F456-S456)*N456*T456/$J$3),MIN(MAX(0,F456-M456-S456),(F456-M456)/K456*T456/$J$3)),0))</f>
        <v>0</v>
      </c>
      <c r="V456" s="22" t="n">
        <f aca="false">IF($F456="",0,IF(AND(I456&lt;&gt;"",I456&gt;=$F$3,I456&lt;=$H$3),S456+U456,0))</f>
        <v>0</v>
      </c>
      <c r="W456" s="22" t="n">
        <f aca="false">S456+U456-V456</f>
        <v>0</v>
      </c>
      <c r="X456" s="22" t="n">
        <f aca="false">R456-W456</f>
        <v>0</v>
      </c>
      <c r="Y456" s="22" t="n">
        <f aca="false">IF($F456="",0,IF(AND(I456&lt;&gt;"",I456&gt;=$F$3,I456&lt;=$H$3),N(J456)-(F456-S456-U456),0))</f>
        <v>0</v>
      </c>
      <c r="Z456" s="25" t="str">
        <f aca="false">IF($F456="","",IFERROR(INDEX('Useful Lives'!$D$5:$D$24,MATCH(C456,'Useful Lives'!$A$5:$A$24,0)),"⚠ Class not found"))</f>
        <v/>
      </c>
    </row>
    <row r="457" customFormat="false" ht="15" hidden="false" customHeight="true" outlineLevel="0" collapsed="false">
      <c r="A457" s="20"/>
      <c r="B457" s="20"/>
      <c r="C457" s="20"/>
      <c r="D457" s="20"/>
      <c r="E457" s="26"/>
      <c r="F457" s="27"/>
      <c r="G457" s="20"/>
      <c r="H457" s="27"/>
      <c r="I457" s="26"/>
      <c r="J457" s="27"/>
      <c r="K457" s="22" t="str">
        <f aca="false">IF($F457="","",IFERROR(INDEX('Useful Lives'!$B$5:$B$24,MATCH(C457,'Useful Lives'!$A$5:$A$24,0)),0))</f>
        <v/>
      </c>
      <c r="L457" s="24" t="str">
        <f aca="false">IF($F457="","",IFERROR(INDEX('Useful Lives'!$C$5:$C$24,MATCH(C457,'Useful Lives'!$A$5:$A$24,0)),0))</f>
        <v/>
      </c>
      <c r="M457" s="22" t="str">
        <f aca="false">IF($F457="","",F457*L457)</f>
        <v/>
      </c>
      <c r="N457" s="24" t="str">
        <f aca="false">IF($F457="","",IF(K457=0,0,IF(G457="WDV",1-MAX(L457,0.0001)^(1/K457),(1-L457)/K457)))</f>
        <v/>
      </c>
      <c r="O457" s="22" t="n">
        <f aca="false">IF($F457="",0,IF(AND(E457&lt;$F$3,OR(I457="",I457&gt;=$F$3)),F457,0))</f>
        <v>0</v>
      </c>
      <c r="P457" s="22" t="n">
        <f aca="false">IF($F457="",0,IF(AND(E457&gt;=$F$3,E457&lt;=$H$3),F457,0))</f>
        <v>0</v>
      </c>
      <c r="Q457" s="22" t="n">
        <f aca="false">IF($F457="",0,IF(AND(I457&lt;&gt;"",I457&gt;=$F$3,I457&lt;=$H$3),F457,0))</f>
        <v>0</v>
      </c>
      <c r="R457" s="22" t="n">
        <f aca="false">O457+P457-Q457</f>
        <v>0</v>
      </c>
      <c r="S457" s="22" t="n">
        <f aca="false">IF(O457&gt;0,N(H457),0)</f>
        <v>0</v>
      </c>
      <c r="T457" s="22" t="n">
        <f aca="false">IF(OR($F457="",E457=""),0,MAX(0,MIN(IF(I457="",$H$3,I457-1),$H$3)-MAX(E457,$F$3)+1))</f>
        <v>0</v>
      </c>
      <c r="U457" s="22" t="n">
        <f aca="false">IF(OR($F457="",N(K457)=0),0,ROUND(IF(G457="WDV",MIN(MAX(0,F457-S457-M457),(F457-S457)*N457*T457/$J$3),MIN(MAX(0,F457-M457-S457),(F457-M457)/K457*T457/$J$3)),0))</f>
        <v>0</v>
      </c>
      <c r="V457" s="22" t="n">
        <f aca="false">IF($F457="",0,IF(AND(I457&lt;&gt;"",I457&gt;=$F$3,I457&lt;=$H$3),S457+U457,0))</f>
        <v>0</v>
      </c>
      <c r="W457" s="22" t="n">
        <f aca="false">S457+U457-V457</f>
        <v>0</v>
      </c>
      <c r="X457" s="22" t="n">
        <f aca="false">R457-W457</f>
        <v>0</v>
      </c>
      <c r="Y457" s="22" t="n">
        <f aca="false">IF($F457="",0,IF(AND(I457&lt;&gt;"",I457&gt;=$F$3,I457&lt;=$H$3),N(J457)-(F457-S457-U457),0))</f>
        <v>0</v>
      </c>
      <c r="Z457" s="25" t="str">
        <f aca="false">IF($F457="","",IFERROR(INDEX('Useful Lives'!$D$5:$D$24,MATCH(C457,'Useful Lives'!$A$5:$A$24,0)),"⚠ Class not found"))</f>
        <v/>
      </c>
    </row>
    <row r="458" customFormat="false" ht="15" hidden="false" customHeight="true" outlineLevel="0" collapsed="false">
      <c r="A458" s="20"/>
      <c r="B458" s="20"/>
      <c r="C458" s="20"/>
      <c r="D458" s="20"/>
      <c r="E458" s="26"/>
      <c r="F458" s="27"/>
      <c r="G458" s="20"/>
      <c r="H458" s="27"/>
      <c r="I458" s="26"/>
      <c r="J458" s="27"/>
      <c r="K458" s="22" t="str">
        <f aca="false">IF($F458="","",IFERROR(INDEX('Useful Lives'!$B$5:$B$24,MATCH(C458,'Useful Lives'!$A$5:$A$24,0)),0))</f>
        <v/>
      </c>
      <c r="L458" s="24" t="str">
        <f aca="false">IF($F458="","",IFERROR(INDEX('Useful Lives'!$C$5:$C$24,MATCH(C458,'Useful Lives'!$A$5:$A$24,0)),0))</f>
        <v/>
      </c>
      <c r="M458" s="22" t="str">
        <f aca="false">IF($F458="","",F458*L458)</f>
        <v/>
      </c>
      <c r="N458" s="24" t="str">
        <f aca="false">IF($F458="","",IF(K458=0,0,IF(G458="WDV",1-MAX(L458,0.0001)^(1/K458),(1-L458)/K458)))</f>
        <v/>
      </c>
      <c r="O458" s="22" t="n">
        <f aca="false">IF($F458="",0,IF(AND(E458&lt;$F$3,OR(I458="",I458&gt;=$F$3)),F458,0))</f>
        <v>0</v>
      </c>
      <c r="P458" s="22" t="n">
        <f aca="false">IF($F458="",0,IF(AND(E458&gt;=$F$3,E458&lt;=$H$3),F458,0))</f>
        <v>0</v>
      </c>
      <c r="Q458" s="22" t="n">
        <f aca="false">IF($F458="",0,IF(AND(I458&lt;&gt;"",I458&gt;=$F$3,I458&lt;=$H$3),F458,0))</f>
        <v>0</v>
      </c>
      <c r="R458" s="22" t="n">
        <f aca="false">O458+P458-Q458</f>
        <v>0</v>
      </c>
      <c r="S458" s="22" t="n">
        <f aca="false">IF(O458&gt;0,N(H458),0)</f>
        <v>0</v>
      </c>
      <c r="T458" s="22" t="n">
        <f aca="false">IF(OR($F458="",E458=""),0,MAX(0,MIN(IF(I458="",$H$3,I458-1),$H$3)-MAX(E458,$F$3)+1))</f>
        <v>0</v>
      </c>
      <c r="U458" s="22" t="n">
        <f aca="false">IF(OR($F458="",N(K458)=0),0,ROUND(IF(G458="WDV",MIN(MAX(0,F458-S458-M458),(F458-S458)*N458*T458/$J$3),MIN(MAX(0,F458-M458-S458),(F458-M458)/K458*T458/$J$3)),0))</f>
        <v>0</v>
      </c>
      <c r="V458" s="22" t="n">
        <f aca="false">IF($F458="",0,IF(AND(I458&lt;&gt;"",I458&gt;=$F$3,I458&lt;=$H$3),S458+U458,0))</f>
        <v>0</v>
      </c>
      <c r="W458" s="22" t="n">
        <f aca="false">S458+U458-V458</f>
        <v>0</v>
      </c>
      <c r="X458" s="22" t="n">
        <f aca="false">R458-W458</f>
        <v>0</v>
      </c>
      <c r="Y458" s="22" t="n">
        <f aca="false">IF($F458="",0,IF(AND(I458&lt;&gt;"",I458&gt;=$F$3,I458&lt;=$H$3),N(J458)-(F458-S458-U458),0))</f>
        <v>0</v>
      </c>
      <c r="Z458" s="25" t="str">
        <f aca="false">IF($F458="","",IFERROR(INDEX('Useful Lives'!$D$5:$D$24,MATCH(C458,'Useful Lives'!$A$5:$A$24,0)),"⚠ Class not found"))</f>
        <v/>
      </c>
    </row>
    <row r="459" customFormat="false" ht="15" hidden="false" customHeight="true" outlineLevel="0" collapsed="false">
      <c r="A459" s="20"/>
      <c r="B459" s="20"/>
      <c r="C459" s="20"/>
      <c r="D459" s="20"/>
      <c r="E459" s="26"/>
      <c r="F459" s="27"/>
      <c r="G459" s="20"/>
      <c r="H459" s="27"/>
      <c r="I459" s="26"/>
      <c r="J459" s="27"/>
      <c r="K459" s="22" t="str">
        <f aca="false">IF($F459="","",IFERROR(INDEX('Useful Lives'!$B$5:$B$24,MATCH(C459,'Useful Lives'!$A$5:$A$24,0)),0))</f>
        <v/>
      </c>
      <c r="L459" s="24" t="str">
        <f aca="false">IF($F459="","",IFERROR(INDEX('Useful Lives'!$C$5:$C$24,MATCH(C459,'Useful Lives'!$A$5:$A$24,0)),0))</f>
        <v/>
      </c>
      <c r="M459" s="22" t="str">
        <f aca="false">IF($F459="","",F459*L459)</f>
        <v/>
      </c>
      <c r="N459" s="24" t="str">
        <f aca="false">IF($F459="","",IF(K459=0,0,IF(G459="WDV",1-MAX(L459,0.0001)^(1/K459),(1-L459)/K459)))</f>
        <v/>
      </c>
      <c r="O459" s="22" t="n">
        <f aca="false">IF($F459="",0,IF(AND(E459&lt;$F$3,OR(I459="",I459&gt;=$F$3)),F459,0))</f>
        <v>0</v>
      </c>
      <c r="P459" s="22" t="n">
        <f aca="false">IF($F459="",0,IF(AND(E459&gt;=$F$3,E459&lt;=$H$3),F459,0))</f>
        <v>0</v>
      </c>
      <c r="Q459" s="22" t="n">
        <f aca="false">IF($F459="",0,IF(AND(I459&lt;&gt;"",I459&gt;=$F$3,I459&lt;=$H$3),F459,0))</f>
        <v>0</v>
      </c>
      <c r="R459" s="22" t="n">
        <f aca="false">O459+P459-Q459</f>
        <v>0</v>
      </c>
      <c r="S459" s="22" t="n">
        <f aca="false">IF(O459&gt;0,N(H459),0)</f>
        <v>0</v>
      </c>
      <c r="T459" s="22" t="n">
        <f aca="false">IF(OR($F459="",E459=""),0,MAX(0,MIN(IF(I459="",$H$3,I459-1),$H$3)-MAX(E459,$F$3)+1))</f>
        <v>0</v>
      </c>
      <c r="U459" s="22" t="n">
        <f aca="false">IF(OR($F459="",N(K459)=0),0,ROUND(IF(G459="WDV",MIN(MAX(0,F459-S459-M459),(F459-S459)*N459*T459/$J$3),MIN(MAX(0,F459-M459-S459),(F459-M459)/K459*T459/$J$3)),0))</f>
        <v>0</v>
      </c>
      <c r="V459" s="22" t="n">
        <f aca="false">IF($F459="",0,IF(AND(I459&lt;&gt;"",I459&gt;=$F$3,I459&lt;=$H$3),S459+U459,0))</f>
        <v>0</v>
      </c>
      <c r="W459" s="22" t="n">
        <f aca="false">S459+U459-V459</f>
        <v>0</v>
      </c>
      <c r="X459" s="22" t="n">
        <f aca="false">R459-W459</f>
        <v>0</v>
      </c>
      <c r="Y459" s="22" t="n">
        <f aca="false">IF($F459="",0,IF(AND(I459&lt;&gt;"",I459&gt;=$F$3,I459&lt;=$H$3),N(J459)-(F459-S459-U459),0))</f>
        <v>0</v>
      </c>
      <c r="Z459" s="25" t="str">
        <f aca="false">IF($F459="","",IFERROR(INDEX('Useful Lives'!$D$5:$D$24,MATCH(C459,'Useful Lives'!$A$5:$A$24,0)),"⚠ Class not found"))</f>
        <v/>
      </c>
    </row>
    <row r="460" customFormat="false" ht="15" hidden="false" customHeight="true" outlineLevel="0" collapsed="false">
      <c r="A460" s="20"/>
      <c r="B460" s="20"/>
      <c r="C460" s="20"/>
      <c r="D460" s="20"/>
      <c r="E460" s="26"/>
      <c r="F460" s="27"/>
      <c r="G460" s="20"/>
      <c r="H460" s="27"/>
      <c r="I460" s="26"/>
      <c r="J460" s="27"/>
      <c r="K460" s="22" t="str">
        <f aca="false">IF($F460="","",IFERROR(INDEX('Useful Lives'!$B$5:$B$24,MATCH(C460,'Useful Lives'!$A$5:$A$24,0)),0))</f>
        <v/>
      </c>
      <c r="L460" s="24" t="str">
        <f aca="false">IF($F460="","",IFERROR(INDEX('Useful Lives'!$C$5:$C$24,MATCH(C460,'Useful Lives'!$A$5:$A$24,0)),0))</f>
        <v/>
      </c>
      <c r="M460" s="22" t="str">
        <f aca="false">IF($F460="","",F460*L460)</f>
        <v/>
      </c>
      <c r="N460" s="24" t="str">
        <f aca="false">IF($F460="","",IF(K460=0,0,IF(G460="WDV",1-MAX(L460,0.0001)^(1/K460),(1-L460)/K460)))</f>
        <v/>
      </c>
      <c r="O460" s="22" t="n">
        <f aca="false">IF($F460="",0,IF(AND(E460&lt;$F$3,OR(I460="",I460&gt;=$F$3)),F460,0))</f>
        <v>0</v>
      </c>
      <c r="P460" s="22" t="n">
        <f aca="false">IF($F460="",0,IF(AND(E460&gt;=$F$3,E460&lt;=$H$3),F460,0))</f>
        <v>0</v>
      </c>
      <c r="Q460" s="22" t="n">
        <f aca="false">IF($F460="",0,IF(AND(I460&lt;&gt;"",I460&gt;=$F$3,I460&lt;=$H$3),F460,0))</f>
        <v>0</v>
      </c>
      <c r="R460" s="22" t="n">
        <f aca="false">O460+P460-Q460</f>
        <v>0</v>
      </c>
      <c r="S460" s="22" t="n">
        <f aca="false">IF(O460&gt;0,N(H460),0)</f>
        <v>0</v>
      </c>
      <c r="T460" s="22" t="n">
        <f aca="false">IF(OR($F460="",E460=""),0,MAX(0,MIN(IF(I460="",$H$3,I460-1),$H$3)-MAX(E460,$F$3)+1))</f>
        <v>0</v>
      </c>
      <c r="U460" s="22" t="n">
        <f aca="false">IF(OR($F460="",N(K460)=0),0,ROUND(IF(G460="WDV",MIN(MAX(0,F460-S460-M460),(F460-S460)*N460*T460/$J$3),MIN(MAX(0,F460-M460-S460),(F460-M460)/K460*T460/$J$3)),0))</f>
        <v>0</v>
      </c>
      <c r="V460" s="22" t="n">
        <f aca="false">IF($F460="",0,IF(AND(I460&lt;&gt;"",I460&gt;=$F$3,I460&lt;=$H$3),S460+U460,0))</f>
        <v>0</v>
      </c>
      <c r="W460" s="22" t="n">
        <f aca="false">S460+U460-V460</f>
        <v>0</v>
      </c>
      <c r="X460" s="22" t="n">
        <f aca="false">R460-W460</f>
        <v>0</v>
      </c>
      <c r="Y460" s="22" t="n">
        <f aca="false">IF($F460="",0,IF(AND(I460&lt;&gt;"",I460&gt;=$F$3,I460&lt;=$H$3),N(J460)-(F460-S460-U460),0))</f>
        <v>0</v>
      </c>
      <c r="Z460" s="25" t="str">
        <f aca="false">IF($F460="","",IFERROR(INDEX('Useful Lives'!$D$5:$D$24,MATCH(C460,'Useful Lives'!$A$5:$A$24,0)),"⚠ Class not found"))</f>
        <v/>
      </c>
    </row>
    <row r="461" customFormat="false" ht="15" hidden="false" customHeight="true" outlineLevel="0" collapsed="false">
      <c r="A461" s="20"/>
      <c r="B461" s="20"/>
      <c r="C461" s="20"/>
      <c r="D461" s="20"/>
      <c r="E461" s="26"/>
      <c r="F461" s="27"/>
      <c r="G461" s="20"/>
      <c r="H461" s="27"/>
      <c r="I461" s="26"/>
      <c r="J461" s="27"/>
      <c r="K461" s="22" t="str">
        <f aca="false">IF($F461="","",IFERROR(INDEX('Useful Lives'!$B$5:$B$24,MATCH(C461,'Useful Lives'!$A$5:$A$24,0)),0))</f>
        <v/>
      </c>
      <c r="L461" s="24" t="str">
        <f aca="false">IF($F461="","",IFERROR(INDEX('Useful Lives'!$C$5:$C$24,MATCH(C461,'Useful Lives'!$A$5:$A$24,0)),0))</f>
        <v/>
      </c>
      <c r="M461" s="22" t="str">
        <f aca="false">IF($F461="","",F461*L461)</f>
        <v/>
      </c>
      <c r="N461" s="24" t="str">
        <f aca="false">IF($F461="","",IF(K461=0,0,IF(G461="WDV",1-MAX(L461,0.0001)^(1/K461),(1-L461)/K461)))</f>
        <v/>
      </c>
      <c r="O461" s="22" t="n">
        <f aca="false">IF($F461="",0,IF(AND(E461&lt;$F$3,OR(I461="",I461&gt;=$F$3)),F461,0))</f>
        <v>0</v>
      </c>
      <c r="P461" s="22" t="n">
        <f aca="false">IF($F461="",0,IF(AND(E461&gt;=$F$3,E461&lt;=$H$3),F461,0))</f>
        <v>0</v>
      </c>
      <c r="Q461" s="22" t="n">
        <f aca="false">IF($F461="",0,IF(AND(I461&lt;&gt;"",I461&gt;=$F$3,I461&lt;=$H$3),F461,0))</f>
        <v>0</v>
      </c>
      <c r="R461" s="22" t="n">
        <f aca="false">O461+P461-Q461</f>
        <v>0</v>
      </c>
      <c r="S461" s="22" t="n">
        <f aca="false">IF(O461&gt;0,N(H461),0)</f>
        <v>0</v>
      </c>
      <c r="T461" s="22" t="n">
        <f aca="false">IF(OR($F461="",E461=""),0,MAX(0,MIN(IF(I461="",$H$3,I461-1),$H$3)-MAX(E461,$F$3)+1))</f>
        <v>0</v>
      </c>
      <c r="U461" s="22" t="n">
        <f aca="false">IF(OR($F461="",N(K461)=0),0,ROUND(IF(G461="WDV",MIN(MAX(0,F461-S461-M461),(F461-S461)*N461*T461/$J$3),MIN(MAX(0,F461-M461-S461),(F461-M461)/K461*T461/$J$3)),0))</f>
        <v>0</v>
      </c>
      <c r="V461" s="22" t="n">
        <f aca="false">IF($F461="",0,IF(AND(I461&lt;&gt;"",I461&gt;=$F$3,I461&lt;=$H$3),S461+U461,0))</f>
        <v>0</v>
      </c>
      <c r="W461" s="22" t="n">
        <f aca="false">S461+U461-V461</f>
        <v>0</v>
      </c>
      <c r="X461" s="22" t="n">
        <f aca="false">R461-W461</f>
        <v>0</v>
      </c>
      <c r="Y461" s="22" t="n">
        <f aca="false">IF($F461="",0,IF(AND(I461&lt;&gt;"",I461&gt;=$F$3,I461&lt;=$H$3),N(J461)-(F461-S461-U461),0))</f>
        <v>0</v>
      </c>
      <c r="Z461" s="25" t="str">
        <f aca="false">IF($F461="","",IFERROR(INDEX('Useful Lives'!$D$5:$D$24,MATCH(C461,'Useful Lives'!$A$5:$A$24,0)),"⚠ Class not found"))</f>
        <v/>
      </c>
    </row>
    <row r="462" customFormat="false" ht="15" hidden="false" customHeight="true" outlineLevel="0" collapsed="false">
      <c r="A462" s="20"/>
      <c r="B462" s="20"/>
      <c r="C462" s="20"/>
      <c r="D462" s="20"/>
      <c r="E462" s="26"/>
      <c r="F462" s="27"/>
      <c r="G462" s="20"/>
      <c r="H462" s="27"/>
      <c r="I462" s="26"/>
      <c r="J462" s="27"/>
      <c r="K462" s="22" t="str">
        <f aca="false">IF($F462="","",IFERROR(INDEX('Useful Lives'!$B$5:$B$24,MATCH(C462,'Useful Lives'!$A$5:$A$24,0)),0))</f>
        <v/>
      </c>
      <c r="L462" s="24" t="str">
        <f aca="false">IF($F462="","",IFERROR(INDEX('Useful Lives'!$C$5:$C$24,MATCH(C462,'Useful Lives'!$A$5:$A$24,0)),0))</f>
        <v/>
      </c>
      <c r="M462" s="22" t="str">
        <f aca="false">IF($F462="","",F462*L462)</f>
        <v/>
      </c>
      <c r="N462" s="24" t="str">
        <f aca="false">IF($F462="","",IF(K462=0,0,IF(G462="WDV",1-MAX(L462,0.0001)^(1/K462),(1-L462)/K462)))</f>
        <v/>
      </c>
      <c r="O462" s="22" t="n">
        <f aca="false">IF($F462="",0,IF(AND(E462&lt;$F$3,OR(I462="",I462&gt;=$F$3)),F462,0))</f>
        <v>0</v>
      </c>
      <c r="P462" s="22" t="n">
        <f aca="false">IF($F462="",0,IF(AND(E462&gt;=$F$3,E462&lt;=$H$3),F462,0))</f>
        <v>0</v>
      </c>
      <c r="Q462" s="22" t="n">
        <f aca="false">IF($F462="",0,IF(AND(I462&lt;&gt;"",I462&gt;=$F$3,I462&lt;=$H$3),F462,0))</f>
        <v>0</v>
      </c>
      <c r="R462" s="22" t="n">
        <f aca="false">O462+P462-Q462</f>
        <v>0</v>
      </c>
      <c r="S462" s="22" t="n">
        <f aca="false">IF(O462&gt;0,N(H462),0)</f>
        <v>0</v>
      </c>
      <c r="T462" s="22" t="n">
        <f aca="false">IF(OR($F462="",E462=""),0,MAX(0,MIN(IF(I462="",$H$3,I462-1),$H$3)-MAX(E462,$F$3)+1))</f>
        <v>0</v>
      </c>
      <c r="U462" s="22" t="n">
        <f aca="false">IF(OR($F462="",N(K462)=0),0,ROUND(IF(G462="WDV",MIN(MAX(0,F462-S462-M462),(F462-S462)*N462*T462/$J$3),MIN(MAX(0,F462-M462-S462),(F462-M462)/K462*T462/$J$3)),0))</f>
        <v>0</v>
      </c>
      <c r="V462" s="22" t="n">
        <f aca="false">IF($F462="",0,IF(AND(I462&lt;&gt;"",I462&gt;=$F$3,I462&lt;=$H$3),S462+U462,0))</f>
        <v>0</v>
      </c>
      <c r="W462" s="22" t="n">
        <f aca="false">S462+U462-V462</f>
        <v>0</v>
      </c>
      <c r="X462" s="22" t="n">
        <f aca="false">R462-W462</f>
        <v>0</v>
      </c>
      <c r="Y462" s="22" t="n">
        <f aca="false">IF($F462="",0,IF(AND(I462&lt;&gt;"",I462&gt;=$F$3,I462&lt;=$H$3),N(J462)-(F462-S462-U462),0))</f>
        <v>0</v>
      </c>
      <c r="Z462" s="25" t="str">
        <f aca="false">IF($F462="","",IFERROR(INDEX('Useful Lives'!$D$5:$D$24,MATCH(C462,'Useful Lives'!$A$5:$A$24,0)),"⚠ Class not found"))</f>
        <v/>
      </c>
    </row>
    <row r="463" customFormat="false" ht="15" hidden="false" customHeight="true" outlineLevel="0" collapsed="false">
      <c r="A463" s="20"/>
      <c r="B463" s="20"/>
      <c r="C463" s="20"/>
      <c r="D463" s="20"/>
      <c r="E463" s="26"/>
      <c r="F463" s="27"/>
      <c r="G463" s="20"/>
      <c r="H463" s="27"/>
      <c r="I463" s="26"/>
      <c r="J463" s="27"/>
      <c r="K463" s="22" t="str">
        <f aca="false">IF($F463="","",IFERROR(INDEX('Useful Lives'!$B$5:$B$24,MATCH(C463,'Useful Lives'!$A$5:$A$24,0)),0))</f>
        <v/>
      </c>
      <c r="L463" s="24" t="str">
        <f aca="false">IF($F463="","",IFERROR(INDEX('Useful Lives'!$C$5:$C$24,MATCH(C463,'Useful Lives'!$A$5:$A$24,0)),0))</f>
        <v/>
      </c>
      <c r="M463" s="22" t="str">
        <f aca="false">IF($F463="","",F463*L463)</f>
        <v/>
      </c>
      <c r="N463" s="24" t="str">
        <f aca="false">IF($F463="","",IF(K463=0,0,IF(G463="WDV",1-MAX(L463,0.0001)^(1/K463),(1-L463)/K463)))</f>
        <v/>
      </c>
      <c r="O463" s="22" t="n">
        <f aca="false">IF($F463="",0,IF(AND(E463&lt;$F$3,OR(I463="",I463&gt;=$F$3)),F463,0))</f>
        <v>0</v>
      </c>
      <c r="P463" s="22" t="n">
        <f aca="false">IF($F463="",0,IF(AND(E463&gt;=$F$3,E463&lt;=$H$3),F463,0))</f>
        <v>0</v>
      </c>
      <c r="Q463" s="22" t="n">
        <f aca="false">IF($F463="",0,IF(AND(I463&lt;&gt;"",I463&gt;=$F$3,I463&lt;=$H$3),F463,0))</f>
        <v>0</v>
      </c>
      <c r="R463" s="22" t="n">
        <f aca="false">O463+P463-Q463</f>
        <v>0</v>
      </c>
      <c r="S463" s="22" t="n">
        <f aca="false">IF(O463&gt;0,N(H463),0)</f>
        <v>0</v>
      </c>
      <c r="T463" s="22" t="n">
        <f aca="false">IF(OR($F463="",E463=""),0,MAX(0,MIN(IF(I463="",$H$3,I463-1),$H$3)-MAX(E463,$F$3)+1))</f>
        <v>0</v>
      </c>
      <c r="U463" s="22" t="n">
        <f aca="false">IF(OR($F463="",N(K463)=0),0,ROUND(IF(G463="WDV",MIN(MAX(0,F463-S463-M463),(F463-S463)*N463*T463/$J$3),MIN(MAX(0,F463-M463-S463),(F463-M463)/K463*T463/$J$3)),0))</f>
        <v>0</v>
      </c>
      <c r="V463" s="22" t="n">
        <f aca="false">IF($F463="",0,IF(AND(I463&lt;&gt;"",I463&gt;=$F$3,I463&lt;=$H$3),S463+U463,0))</f>
        <v>0</v>
      </c>
      <c r="W463" s="22" t="n">
        <f aca="false">S463+U463-V463</f>
        <v>0</v>
      </c>
      <c r="X463" s="22" t="n">
        <f aca="false">R463-W463</f>
        <v>0</v>
      </c>
      <c r="Y463" s="22" t="n">
        <f aca="false">IF($F463="",0,IF(AND(I463&lt;&gt;"",I463&gt;=$F$3,I463&lt;=$H$3),N(J463)-(F463-S463-U463),0))</f>
        <v>0</v>
      </c>
      <c r="Z463" s="25" t="str">
        <f aca="false">IF($F463="","",IFERROR(INDEX('Useful Lives'!$D$5:$D$24,MATCH(C463,'Useful Lives'!$A$5:$A$24,0)),"⚠ Class not found"))</f>
        <v/>
      </c>
    </row>
    <row r="464" customFormat="false" ht="15" hidden="false" customHeight="true" outlineLevel="0" collapsed="false">
      <c r="A464" s="20"/>
      <c r="B464" s="20"/>
      <c r="C464" s="20"/>
      <c r="D464" s="20"/>
      <c r="E464" s="26"/>
      <c r="F464" s="27"/>
      <c r="G464" s="20"/>
      <c r="H464" s="27"/>
      <c r="I464" s="26"/>
      <c r="J464" s="27"/>
      <c r="K464" s="22" t="str">
        <f aca="false">IF($F464="","",IFERROR(INDEX('Useful Lives'!$B$5:$B$24,MATCH(C464,'Useful Lives'!$A$5:$A$24,0)),0))</f>
        <v/>
      </c>
      <c r="L464" s="24" t="str">
        <f aca="false">IF($F464="","",IFERROR(INDEX('Useful Lives'!$C$5:$C$24,MATCH(C464,'Useful Lives'!$A$5:$A$24,0)),0))</f>
        <v/>
      </c>
      <c r="M464" s="22" t="str">
        <f aca="false">IF($F464="","",F464*L464)</f>
        <v/>
      </c>
      <c r="N464" s="24" t="str">
        <f aca="false">IF($F464="","",IF(K464=0,0,IF(G464="WDV",1-MAX(L464,0.0001)^(1/K464),(1-L464)/K464)))</f>
        <v/>
      </c>
      <c r="O464" s="22" t="n">
        <f aca="false">IF($F464="",0,IF(AND(E464&lt;$F$3,OR(I464="",I464&gt;=$F$3)),F464,0))</f>
        <v>0</v>
      </c>
      <c r="P464" s="22" t="n">
        <f aca="false">IF($F464="",0,IF(AND(E464&gt;=$F$3,E464&lt;=$H$3),F464,0))</f>
        <v>0</v>
      </c>
      <c r="Q464" s="22" t="n">
        <f aca="false">IF($F464="",0,IF(AND(I464&lt;&gt;"",I464&gt;=$F$3,I464&lt;=$H$3),F464,0))</f>
        <v>0</v>
      </c>
      <c r="R464" s="22" t="n">
        <f aca="false">O464+P464-Q464</f>
        <v>0</v>
      </c>
      <c r="S464" s="22" t="n">
        <f aca="false">IF(O464&gt;0,N(H464),0)</f>
        <v>0</v>
      </c>
      <c r="T464" s="22" t="n">
        <f aca="false">IF(OR($F464="",E464=""),0,MAX(0,MIN(IF(I464="",$H$3,I464-1),$H$3)-MAX(E464,$F$3)+1))</f>
        <v>0</v>
      </c>
      <c r="U464" s="22" t="n">
        <f aca="false">IF(OR($F464="",N(K464)=0),0,ROUND(IF(G464="WDV",MIN(MAX(0,F464-S464-M464),(F464-S464)*N464*T464/$J$3),MIN(MAX(0,F464-M464-S464),(F464-M464)/K464*T464/$J$3)),0))</f>
        <v>0</v>
      </c>
      <c r="V464" s="22" t="n">
        <f aca="false">IF($F464="",0,IF(AND(I464&lt;&gt;"",I464&gt;=$F$3,I464&lt;=$H$3),S464+U464,0))</f>
        <v>0</v>
      </c>
      <c r="W464" s="22" t="n">
        <f aca="false">S464+U464-V464</f>
        <v>0</v>
      </c>
      <c r="X464" s="22" t="n">
        <f aca="false">R464-W464</f>
        <v>0</v>
      </c>
      <c r="Y464" s="22" t="n">
        <f aca="false">IF($F464="",0,IF(AND(I464&lt;&gt;"",I464&gt;=$F$3,I464&lt;=$H$3),N(J464)-(F464-S464-U464),0))</f>
        <v>0</v>
      </c>
      <c r="Z464" s="25" t="str">
        <f aca="false">IF($F464="","",IFERROR(INDEX('Useful Lives'!$D$5:$D$24,MATCH(C464,'Useful Lives'!$A$5:$A$24,0)),"⚠ Class not found"))</f>
        <v/>
      </c>
    </row>
    <row r="465" customFormat="false" ht="15" hidden="false" customHeight="true" outlineLevel="0" collapsed="false">
      <c r="A465" s="20"/>
      <c r="B465" s="20"/>
      <c r="C465" s="20"/>
      <c r="D465" s="20"/>
      <c r="E465" s="26"/>
      <c r="F465" s="27"/>
      <c r="G465" s="20"/>
      <c r="H465" s="27"/>
      <c r="I465" s="26"/>
      <c r="J465" s="27"/>
      <c r="K465" s="22" t="str">
        <f aca="false">IF($F465="","",IFERROR(INDEX('Useful Lives'!$B$5:$B$24,MATCH(C465,'Useful Lives'!$A$5:$A$24,0)),0))</f>
        <v/>
      </c>
      <c r="L465" s="24" t="str">
        <f aca="false">IF($F465="","",IFERROR(INDEX('Useful Lives'!$C$5:$C$24,MATCH(C465,'Useful Lives'!$A$5:$A$24,0)),0))</f>
        <v/>
      </c>
      <c r="M465" s="22" t="str">
        <f aca="false">IF($F465="","",F465*L465)</f>
        <v/>
      </c>
      <c r="N465" s="24" t="str">
        <f aca="false">IF($F465="","",IF(K465=0,0,IF(G465="WDV",1-MAX(L465,0.0001)^(1/K465),(1-L465)/K465)))</f>
        <v/>
      </c>
      <c r="O465" s="22" t="n">
        <f aca="false">IF($F465="",0,IF(AND(E465&lt;$F$3,OR(I465="",I465&gt;=$F$3)),F465,0))</f>
        <v>0</v>
      </c>
      <c r="P465" s="22" t="n">
        <f aca="false">IF($F465="",0,IF(AND(E465&gt;=$F$3,E465&lt;=$H$3),F465,0))</f>
        <v>0</v>
      </c>
      <c r="Q465" s="22" t="n">
        <f aca="false">IF($F465="",0,IF(AND(I465&lt;&gt;"",I465&gt;=$F$3,I465&lt;=$H$3),F465,0))</f>
        <v>0</v>
      </c>
      <c r="R465" s="22" t="n">
        <f aca="false">O465+P465-Q465</f>
        <v>0</v>
      </c>
      <c r="S465" s="22" t="n">
        <f aca="false">IF(O465&gt;0,N(H465),0)</f>
        <v>0</v>
      </c>
      <c r="T465" s="22" t="n">
        <f aca="false">IF(OR($F465="",E465=""),0,MAX(0,MIN(IF(I465="",$H$3,I465-1),$H$3)-MAX(E465,$F$3)+1))</f>
        <v>0</v>
      </c>
      <c r="U465" s="22" t="n">
        <f aca="false">IF(OR($F465="",N(K465)=0),0,ROUND(IF(G465="WDV",MIN(MAX(0,F465-S465-M465),(F465-S465)*N465*T465/$J$3),MIN(MAX(0,F465-M465-S465),(F465-M465)/K465*T465/$J$3)),0))</f>
        <v>0</v>
      </c>
      <c r="V465" s="22" t="n">
        <f aca="false">IF($F465="",0,IF(AND(I465&lt;&gt;"",I465&gt;=$F$3,I465&lt;=$H$3),S465+U465,0))</f>
        <v>0</v>
      </c>
      <c r="W465" s="22" t="n">
        <f aca="false">S465+U465-V465</f>
        <v>0</v>
      </c>
      <c r="X465" s="22" t="n">
        <f aca="false">R465-W465</f>
        <v>0</v>
      </c>
      <c r="Y465" s="22" t="n">
        <f aca="false">IF($F465="",0,IF(AND(I465&lt;&gt;"",I465&gt;=$F$3,I465&lt;=$H$3),N(J465)-(F465-S465-U465),0))</f>
        <v>0</v>
      </c>
      <c r="Z465" s="25" t="str">
        <f aca="false">IF($F465="","",IFERROR(INDEX('Useful Lives'!$D$5:$D$24,MATCH(C465,'Useful Lives'!$A$5:$A$24,0)),"⚠ Class not found"))</f>
        <v/>
      </c>
    </row>
    <row r="466" customFormat="false" ht="15" hidden="false" customHeight="true" outlineLevel="0" collapsed="false">
      <c r="A466" s="20"/>
      <c r="B466" s="20"/>
      <c r="C466" s="20"/>
      <c r="D466" s="20"/>
      <c r="E466" s="26"/>
      <c r="F466" s="27"/>
      <c r="G466" s="20"/>
      <c r="H466" s="27"/>
      <c r="I466" s="26"/>
      <c r="J466" s="27"/>
      <c r="K466" s="22" t="str">
        <f aca="false">IF($F466="","",IFERROR(INDEX('Useful Lives'!$B$5:$B$24,MATCH(C466,'Useful Lives'!$A$5:$A$24,0)),0))</f>
        <v/>
      </c>
      <c r="L466" s="24" t="str">
        <f aca="false">IF($F466="","",IFERROR(INDEX('Useful Lives'!$C$5:$C$24,MATCH(C466,'Useful Lives'!$A$5:$A$24,0)),0))</f>
        <v/>
      </c>
      <c r="M466" s="22" t="str">
        <f aca="false">IF($F466="","",F466*L466)</f>
        <v/>
      </c>
      <c r="N466" s="24" t="str">
        <f aca="false">IF($F466="","",IF(K466=0,0,IF(G466="WDV",1-MAX(L466,0.0001)^(1/K466),(1-L466)/K466)))</f>
        <v/>
      </c>
      <c r="O466" s="22" t="n">
        <f aca="false">IF($F466="",0,IF(AND(E466&lt;$F$3,OR(I466="",I466&gt;=$F$3)),F466,0))</f>
        <v>0</v>
      </c>
      <c r="P466" s="22" t="n">
        <f aca="false">IF($F466="",0,IF(AND(E466&gt;=$F$3,E466&lt;=$H$3),F466,0))</f>
        <v>0</v>
      </c>
      <c r="Q466" s="22" t="n">
        <f aca="false">IF($F466="",0,IF(AND(I466&lt;&gt;"",I466&gt;=$F$3,I466&lt;=$H$3),F466,0))</f>
        <v>0</v>
      </c>
      <c r="R466" s="22" t="n">
        <f aca="false">O466+P466-Q466</f>
        <v>0</v>
      </c>
      <c r="S466" s="22" t="n">
        <f aca="false">IF(O466&gt;0,N(H466),0)</f>
        <v>0</v>
      </c>
      <c r="T466" s="22" t="n">
        <f aca="false">IF(OR($F466="",E466=""),0,MAX(0,MIN(IF(I466="",$H$3,I466-1),$H$3)-MAX(E466,$F$3)+1))</f>
        <v>0</v>
      </c>
      <c r="U466" s="22" t="n">
        <f aca="false">IF(OR($F466="",N(K466)=0),0,ROUND(IF(G466="WDV",MIN(MAX(0,F466-S466-M466),(F466-S466)*N466*T466/$J$3),MIN(MAX(0,F466-M466-S466),(F466-M466)/K466*T466/$J$3)),0))</f>
        <v>0</v>
      </c>
      <c r="V466" s="22" t="n">
        <f aca="false">IF($F466="",0,IF(AND(I466&lt;&gt;"",I466&gt;=$F$3,I466&lt;=$H$3),S466+U466,0))</f>
        <v>0</v>
      </c>
      <c r="W466" s="22" t="n">
        <f aca="false">S466+U466-V466</f>
        <v>0</v>
      </c>
      <c r="X466" s="22" t="n">
        <f aca="false">R466-W466</f>
        <v>0</v>
      </c>
      <c r="Y466" s="22" t="n">
        <f aca="false">IF($F466="",0,IF(AND(I466&lt;&gt;"",I466&gt;=$F$3,I466&lt;=$H$3),N(J466)-(F466-S466-U466),0))</f>
        <v>0</v>
      </c>
      <c r="Z466" s="25" t="str">
        <f aca="false">IF($F466="","",IFERROR(INDEX('Useful Lives'!$D$5:$D$24,MATCH(C466,'Useful Lives'!$A$5:$A$24,0)),"⚠ Class not found"))</f>
        <v/>
      </c>
    </row>
    <row r="467" customFormat="false" ht="15" hidden="false" customHeight="true" outlineLevel="0" collapsed="false">
      <c r="A467" s="20"/>
      <c r="B467" s="20"/>
      <c r="C467" s="20"/>
      <c r="D467" s="20"/>
      <c r="E467" s="26"/>
      <c r="F467" s="27"/>
      <c r="G467" s="20"/>
      <c r="H467" s="27"/>
      <c r="I467" s="26"/>
      <c r="J467" s="27"/>
      <c r="K467" s="22" t="str">
        <f aca="false">IF($F467="","",IFERROR(INDEX('Useful Lives'!$B$5:$B$24,MATCH(C467,'Useful Lives'!$A$5:$A$24,0)),0))</f>
        <v/>
      </c>
      <c r="L467" s="24" t="str">
        <f aca="false">IF($F467="","",IFERROR(INDEX('Useful Lives'!$C$5:$C$24,MATCH(C467,'Useful Lives'!$A$5:$A$24,0)),0))</f>
        <v/>
      </c>
      <c r="M467" s="22" t="str">
        <f aca="false">IF($F467="","",F467*L467)</f>
        <v/>
      </c>
      <c r="N467" s="24" t="str">
        <f aca="false">IF($F467="","",IF(K467=0,0,IF(G467="WDV",1-MAX(L467,0.0001)^(1/K467),(1-L467)/K467)))</f>
        <v/>
      </c>
      <c r="O467" s="22" t="n">
        <f aca="false">IF($F467="",0,IF(AND(E467&lt;$F$3,OR(I467="",I467&gt;=$F$3)),F467,0))</f>
        <v>0</v>
      </c>
      <c r="P467" s="22" t="n">
        <f aca="false">IF($F467="",0,IF(AND(E467&gt;=$F$3,E467&lt;=$H$3),F467,0))</f>
        <v>0</v>
      </c>
      <c r="Q467" s="22" t="n">
        <f aca="false">IF($F467="",0,IF(AND(I467&lt;&gt;"",I467&gt;=$F$3,I467&lt;=$H$3),F467,0))</f>
        <v>0</v>
      </c>
      <c r="R467" s="22" t="n">
        <f aca="false">O467+P467-Q467</f>
        <v>0</v>
      </c>
      <c r="S467" s="22" t="n">
        <f aca="false">IF(O467&gt;0,N(H467),0)</f>
        <v>0</v>
      </c>
      <c r="T467" s="22" t="n">
        <f aca="false">IF(OR($F467="",E467=""),0,MAX(0,MIN(IF(I467="",$H$3,I467-1),$H$3)-MAX(E467,$F$3)+1))</f>
        <v>0</v>
      </c>
      <c r="U467" s="22" t="n">
        <f aca="false">IF(OR($F467="",N(K467)=0),0,ROUND(IF(G467="WDV",MIN(MAX(0,F467-S467-M467),(F467-S467)*N467*T467/$J$3),MIN(MAX(0,F467-M467-S467),(F467-M467)/K467*T467/$J$3)),0))</f>
        <v>0</v>
      </c>
      <c r="V467" s="22" t="n">
        <f aca="false">IF($F467="",0,IF(AND(I467&lt;&gt;"",I467&gt;=$F$3,I467&lt;=$H$3),S467+U467,0))</f>
        <v>0</v>
      </c>
      <c r="W467" s="22" t="n">
        <f aca="false">S467+U467-V467</f>
        <v>0</v>
      </c>
      <c r="X467" s="22" t="n">
        <f aca="false">R467-W467</f>
        <v>0</v>
      </c>
      <c r="Y467" s="22" t="n">
        <f aca="false">IF($F467="",0,IF(AND(I467&lt;&gt;"",I467&gt;=$F$3,I467&lt;=$H$3),N(J467)-(F467-S467-U467),0))</f>
        <v>0</v>
      </c>
      <c r="Z467" s="25" t="str">
        <f aca="false">IF($F467="","",IFERROR(INDEX('Useful Lives'!$D$5:$D$24,MATCH(C467,'Useful Lives'!$A$5:$A$24,0)),"⚠ Class not found"))</f>
        <v/>
      </c>
    </row>
    <row r="468" customFormat="false" ht="15" hidden="false" customHeight="true" outlineLevel="0" collapsed="false">
      <c r="A468" s="20"/>
      <c r="B468" s="20"/>
      <c r="C468" s="20"/>
      <c r="D468" s="20"/>
      <c r="E468" s="26"/>
      <c r="F468" s="27"/>
      <c r="G468" s="20"/>
      <c r="H468" s="27"/>
      <c r="I468" s="26"/>
      <c r="J468" s="27"/>
      <c r="K468" s="22" t="str">
        <f aca="false">IF($F468="","",IFERROR(INDEX('Useful Lives'!$B$5:$B$24,MATCH(C468,'Useful Lives'!$A$5:$A$24,0)),0))</f>
        <v/>
      </c>
      <c r="L468" s="24" t="str">
        <f aca="false">IF($F468="","",IFERROR(INDEX('Useful Lives'!$C$5:$C$24,MATCH(C468,'Useful Lives'!$A$5:$A$24,0)),0))</f>
        <v/>
      </c>
      <c r="M468" s="22" t="str">
        <f aca="false">IF($F468="","",F468*L468)</f>
        <v/>
      </c>
      <c r="N468" s="24" t="str">
        <f aca="false">IF($F468="","",IF(K468=0,0,IF(G468="WDV",1-MAX(L468,0.0001)^(1/K468),(1-L468)/K468)))</f>
        <v/>
      </c>
      <c r="O468" s="22" t="n">
        <f aca="false">IF($F468="",0,IF(AND(E468&lt;$F$3,OR(I468="",I468&gt;=$F$3)),F468,0))</f>
        <v>0</v>
      </c>
      <c r="P468" s="22" t="n">
        <f aca="false">IF($F468="",0,IF(AND(E468&gt;=$F$3,E468&lt;=$H$3),F468,0))</f>
        <v>0</v>
      </c>
      <c r="Q468" s="22" t="n">
        <f aca="false">IF($F468="",0,IF(AND(I468&lt;&gt;"",I468&gt;=$F$3,I468&lt;=$H$3),F468,0))</f>
        <v>0</v>
      </c>
      <c r="R468" s="22" t="n">
        <f aca="false">O468+P468-Q468</f>
        <v>0</v>
      </c>
      <c r="S468" s="22" t="n">
        <f aca="false">IF(O468&gt;0,N(H468),0)</f>
        <v>0</v>
      </c>
      <c r="T468" s="22" t="n">
        <f aca="false">IF(OR($F468="",E468=""),0,MAX(0,MIN(IF(I468="",$H$3,I468-1),$H$3)-MAX(E468,$F$3)+1))</f>
        <v>0</v>
      </c>
      <c r="U468" s="22" t="n">
        <f aca="false">IF(OR($F468="",N(K468)=0),0,ROUND(IF(G468="WDV",MIN(MAX(0,F468-S468-M468),(F468-S468)*N468*T468/$J$3),MIN(MAX(0,F468-M468-S468),(F468-M468)/K468*T468/$J$3)),0))</f>
        <v>0</v>
      </c>
      <c r="V468" s="22" t="n">
        <f aca="false">IF($F468="",0,IF(AND(I468&lt;&gt;"",I468&gt;=$F$3,I468&lt;=$H$3),S468+U468,0))</f>
        <v>0</v>
      </c>
      <c r="W468" s="22" t="n">
        <f aca="false">S468+U468-V468</f>
        <v>0</v>
      </c>
      <c r="X468" s="22" t="n">
        <f aca="false">R468-W468</f>
        <v>0</v>
      </c>
      <c r="Y468" s="22" t="n">
        <f aca="false">IF($F468="",0,IF(AND(I468&lt;&gt;"",I468&gt;=$F$3,I468&lt;=$H$3),N(J468)-(F468-S468-U468),0))</f>
        <v>0</v>
      </c>
      <c r="Z468" s="25" t="str">
        <f aca="false">IF($F468="","",IFERROR(INDEX('Useful Lives'!$D$5:$D$24,MATCH(C468,'Useful Lives'!$A$5:$A$24,0)),"⚠ Class not found"))</f>
        <v/>
      </c>
    </row>
    <row r="469" customFormat="false" ht="15" hidden="false" customHeight="true" outlineLevel="0" collapsed="false">
      <c r="A469" s="20"/>
      <c r="B469" s="20"/>
      <c r="C469" s="20"/>
      <c r="D469" s="20"/>
      <c r="E469" s="26"/>
      <c r="F469" s="27"/>
      <c r="G469" s="20"/>
      <c r="H469" s="27"/>
      <c r="I469" s="26"/>
      <c r="J469" s="27"/>
      <c r="K469" s="22" t="str">
        <f aca="false">IF($F469="","",IFERROR(INDEX('Useful Lives'!$B$5:$B$24,MATCH(C469,'Useful Lives'!$A$5:$A$24,0)),0))</f>
        <v/>
      </c>
      <c r="L469" s="24" t="str">
        <f aca="false">IF($F469="","",IFERROR(INDEX('Useful Lives'!$C$5:$C$24,MATCH(C469,'Useful Lives'!$A$5:$A$24,0)),0))</f>
        <v/>
      </c>
      <c r="M469" s="22" t="str">
        <f aca="false">IF($F469="","",F469*L469)</f>
        <v/>
      </c>
      <c r="N469" s="24" t="str">
        <f aca="false">IF($F469="","",IF(K469=0,0,IF(G469="WDV",1-MAX(L469,0.0001)^(1/K469),(1-L469)/K469)))</f>
        <v/>
      </c>
      <c r="O469" s="22" t="n">
        <f aca="false">IF($F469="",0,IF(AND(E469&lt;$F$3,OR(I469="",I469&gt;=$F$3)),F469,0))</f>
        <v>0</v>
      </c>
      <c r="P469" s="22" t="n">
        <f aca="false">IF($F469="",0,IF(AND(E469&gt;=$F$3,E469&lt;=$H$3),F469,0))</f>
        <v>0</v>
      </c>
      <c r="Q469" s="22" t="n">
        <f aca="false">IF($F469="",0,IF(AND(I469&lt;&gt;"",I469&gt;=$F$3,I469&lt;=$H$3),F469,0))</f>
        <v>0</v>
      </c>
      <c r="R469" s="22" t="n">
        <f aca="false">O469+P469-Q469</f>
        <v>0</v>
      </c>
      <c r="S469" s="22" t="n">
        <f aca="false">IF(O469&gt;0,N(H469),0)</f>
        <v>0</v>
      </c>
      <c r="T469" s="22" t="n">
        <f aca="false">IF(OR($F469="",E469=""),0,MAX(0,MIN(IF(I469="",$H$3,I469-1),$H$3)-MAX(E469,$F$3)+1))</f>
        <v>0</v>
      </c>
      <c r="U469" s="22" t="n">
        <f aca="false">IF(OR($F469="",N(K469)=0),0,ROUND(IF(G469="WDV",MIN(MAX(0,F469-S469-M469),(F469-S469)*N469*T469/$J$3),MIN(MAX(0,F469-M469-S469),(F469-M469)/K469*T469/$J$3)),0))</f>
        <v>0</v>
      </c>
      <c r="V469" s="22" t="n">
        <f aca="false">IF($F469="",0,IF(AND(I469&lt;&gt;"",I469&gt;=$F$3,I469&lt;=$H$3),S469+U469,0))</f>
        <v>0</v>
      </c>
      <c r="W469" s="22" t="n">
        <f aca="false">S469+U469-V469</f>
        <v>0</v>
      </c>
      <c r="X469" s="22" t="n">
        <f aca="false">R469-W469</f>
        <v>0</v>
      </c>
      <c r="Y469" s="22" t="n">
        <f aca="false">IF($F469="",0,IF(AND(I469&lt;&gt;"",I469&gt;=$F$3,I469&lt;=$H$3),N(J469)-(F469-S469-U469),0))</f>
        <v>0</v>
      </c>
      <c r="Z469" s="25" t="str">
        <f aca="false">IF($F469="","",IFERROR(INDEX('Useful Lives'!$D$5:$D$24,MATCH(C469,'Useful Lives'!$A$5:$A$24,0)),"⚠ Class not found"))</f>
        <v/>
      </c>
    </row>
    <row r="470" customFormat="false" ht="15" hidden="false" customHeight="true" outlineLevel="0" collapsed="false">
      <c r="A470" s="20"/>
      <c r="B470" s="20"/>
      <c r="C470" s="20"/>
      <c r="D470" s="20"/>
      <c r="E470" s="26"/>
      <c r="F470" s="27"/>
      <c r="G470" s="20"/>
      <c r="H470" s="27"/>
      <c r="I470" s="26"/>
      <c r="J470" s="27"/>
      <c r="K470" s="22" t="str">
        <f aca="false">IF($F470="","",IFERROR(INDEX('Useful Lives'!$B$5:$B$24,MATCH(C470,'Useful Lives'!$A$5:$A$24,0)),0))</f>
        <v/>
      </c>
      <c r="L470" s="24" t="str">
        <f aca="false">IF($F470="","",IFERROR(INDEX('Useful Lives'!$C$5:$C$24,MATCH(C470,'Useful Lives'!$A$5:$A$24,0)),0))</f>
        <v/>
      </c>
      <c r="M470" s="22" t="str">
        <f aca="false">IF($F470="","",F470*L470)</f>
        <v/>
      </c>
      <c r="N470" s="24" t="str">
        <f aca="false">IF($F470="","",IF(K470=0,0,IF(G470="WDV",1-MAX(L470,0.0001)^(1/K470),(1-L470)/K470)))</f>
        <v/>
      </c>
      <c r="O470" s="22" t="n">
        <f aca="false">IF($F470="",0,IF(AND(E470&lt;$F$3,OR(I470="",I470&gt;=$F$3)),F470,0))</f>
        <v>0</v>
      </c>
      <c r="P470" s="22" t="n">
        <f aca="false">IF($F470="",0,IF(AND(E470&gt;=$F$3,E470&lt;=$H$3),F470,0))</f>
        <v>0</v>
      </c>
      <c r="Q470" s="22" t="n">
        <f aca="false">IF($F470="",0,IF(AND(I470&lt;&gt;"",I470&gt;=$F$3,I470&lt;=$H$3),F470,0))</f>
        <v>0</v>
      </c>
      <c r="R470" s="22" t="n">
        <f aca="false">O470+P470-Q470</f>
        <v>0</v>
      </c>
      <c r="S470" s="22" t="n">
        <f aca="false">IF(O470&gt;0,N(H470),0)</f>
        <v>0</v>
      </c>
      <c r="T470" s="22" t="n">
        <f aca="false">IF(OR($F470="",E470=""),0,MAX(0,MIN(IF(I470="",$H$3,I470-1),$H$3)-MAX(E470,$F$3)+1))</f>
        <v>0</v>
      </c>
      <c r="U470" s="22" t="n">
        <f aca="false">IF(OR($F470="",N(K470)=0),0,ROUND(IF(G470="WDV",MIN(MAX(0,F470-S470-M470),(F470-S470)*N470*T470/$J$3),MIN(MAX(0,F470-M470-S470),(F470-M470)/K470*T470/$J$3)),0))</f>
        <v>0</v>
      </c>
      <c r="V470" s="22" t="n">
        <f aca="false">IF($F470="",0,IF(AND(I470&lt;&gt;"",I470&gt;=$F$3,I470&lt;=$H$3),S470+U470,0))</f>
        <v>0</v>
      </c>
      <c r="W470" s="22" t="n">
        <f aca="false">S470+U470-V470</f>
        <v>0</v>
      </c>
      <c r="X470" s="22" t="n">
        <f aca="false">R470-W470</f>
        <v>0</v>
      </c>
      <c r="Y470" s="22" t="n">
        <f aca="false">IF($F470="",0,IF(AND(I470&lt;&gt;"",I470&gt;=$F$3,I470&lt;=$H$3),N(J470)-(F470-S470-U470),0))</f>
        <v>0</v>
      </c>
      <c r="Z470" s="25" t="str">
        <f aca="false">IF($F470="","",IFERROR(INDEX('Useful Lives'!$D$5:$D$24,MATCH(C470,'Useful Lives'!$A$5:$A$24,0)),"⚠ Class not found"))</f>
        <v/>
      </c>
    </row>
    <row r="471" customFormat="false" ht="15" hidden="false" customHeight="true" outlineLevel="0" collapsed="false">
      <c r="A471" s="20"/>
      <c r="B471" s="20"/>
      <c r="C471" s="20"/>
      <c r="D471" s="20"/>
      <c r="E471" s="26"/>
      <c r="F471" s="27"/>
      <c r="G471" s="20"/>
      <c r="H471" s="27"/>
      <c r="I471" s="26"/>
      <c r="J471" s="27"/>
      <c r="K471" s="22" t="str">
        <f aca="false">IF($F471="","",IFERROR(INDEX('Useful Lives'!$B$5:$B$24,MATCH(C471,'Useful Lives'!$A$5:$A$24,0)),0))</f>
        <v/>
      </c>
      <c r="L471" s="24" t="str">
        <f aca="false">IF($F471="","",IFERROR(INDEX('Useful Lives'!$C$5:$C$24,MATCH(C471,'Useful Lives'!$A$5:$A$24,0)),0))</f>
        <v/>
      </c>
      <c r="M471" s="22" t="str">
        <f aca="false">IF($F471="","",F471*L471)</f>
        <v/>
      </c>
      <c r="N471" s="24" t="str">
        <f aca="false">IF($F471="","",IF(K471=0,0,IF(G471="WDV",1-MAX(L471,0.0001)^(1/K471),(1-L471)/K471)))</f>
        <v/>
      </c>
      <c r="O471" s="22" t="n">
        <f aca="false">IF($F471="",0,IF(AND(E471&lt;$F$3,OR(I471="",I471&gt;=$F$3)),F471,0))</f>
        <v>0</v>
      </c>
      <c r="P471" s="22" t="n">
        <f aca="false">IF($F471="",0,IF(AND(E471&gt;=$F$3,E471&lt;=$H$3),F471,0))</f>
        <v>0</v>
      </c>
      <c r="Q471" s="22" t="n">
        <f aca="false">IF($F471="",0,IF(AND(I471&lt;&gt;"",I471&gt;=$F$3,I471&lt;=$H$3),F471,0))</f>
        <v>0</v>
      </c>
      <c r="R471" s="22" t="n">
        <f aca="false">O471+P471-Q471</f>
        <v>0</v>
      </c>
      <c r="S471" s="22" t="n">
        <f aca="false">IF(O471&gt;0,N(H471),0)</f>
        <v>0</v>
      </c>
      <c r="T471" s="22" t="n">
        <f aca="false">IF(OR($F471="",E471=""),0,MAX(0,MIN(IF(I471="",$H$3,I471-1),$H$3)-MAX(E471,$F$3)+1))</f>
        <v>0</v>
      </c>
      <c r="U471" s="22" t="n">
        <f aca="false">IF(OR($F471="",N(K471)=0),0,ROUND(IF(G471="WDV",MIN(MAX(0,F471-S471-M471),(F471-S471)*N471*T471/$J$3),MIN(MAX(0,F471-M471-S471),(F471-M471)/K471*T471/$J$3)),0))</f>
        <v>0</v>
      </c>
      <c r="V471" s="22" t="n">
        <f aca="false">IF($F471="",0,IF(AND(I471&lt;&gt;"",I471&gt;=$F$3,I471&lt;=$H$3),S471+U471,0))</f>
        <v>0</v>
      </c>
      <c r="W471" s="22" t="n">
        <f aca="false">S471+U471-V471</f>
        <v>0</v>
      </c>
      <c r="X471" s="22" t="n">
        <f aca="false">R471-W471</f>
        <v>0</v>
      </c>
      <c r="Y471" s="22" t="n">
        <f aca="false">IF($F471="",0,IF(AND(I471&lt;&gt;"",I471&gt;=$F$3,I471&lt;=$H$3),N(J471)-(F471-S471-U471),0))</f>
        <v>0</v>
      </c>
      <c r="Z471" s="25" t="str">
        <f aca="false">IF($F471="","",IFERROR(INDEX('Useful Lives'!$D$5:$D$24,MATCH(C471,'Useful Lives'!$A$5:$A$24,0)),"⚠ Class not found"))</f>
        <v/>
      </c>
    </row>
    <row r="472" customFormat="false" ht="15" hidden="false" customHeight="true" outlineLevel="0" collapsed="false">
      <c r="A472" s="20"/>
      <c r="B472" s="20"/>
      <c r="C472" s="20"/>
      <c r="D472" s="20"/>
      <c r="E472" s="26"/>
      <c r="F472" s="27"/>
      <c r="G472" s="20"/>
      <c r="H472" s="27"/>
      <c r="I472" s="26"/>
      <c r="J472" s="27"/>
      <c r="K472" s="22" t="str">
        <f aca="false">IF($F472="","",IFERROR(INDEX('Useful Lives'!$B$5:$B$24,MATCH(C472,'Useful Lives'!$A$5:$A$24,0)),0))</f>
        <v/>
      </c>
      <c r="L472" s="24" t="str">
        <f aca="false">IF($F472="","",IFERROR(INDEX('Useful Lives'!$C$5:$C$24,MATCH(C472,'Useful Lives'!$A$5:$A$24,0)),0))</f>
        <v/>
      </c>
      <c r="M472" s="22" t="str">
        <f aca="false">IF($F472="","",F472*L472)</f>
        <v/>
      </c>
      <c r="N472" s="24" t="str">
        <f aca="false">IF($F472="","",IF(K472=0,0,IF(G472="WDV",1-MAX(L472,0.0001)^(1/K472),(1-L472)/K472)))</f>
        <v/>
      </c>
      <c r="O472" s="22" t="n">
        <f aca="false">IF($F472="",0,IF(AND(E472&lt;$F$3,OR(I472="",I472&gt;=$F$3)),F472,0))</f>
        <v>0</v>
      </c>
      <c r="P472" s="22" t="n">
        <f aca="false">IF($F472="",0,IF(AND(E472&gt;=$F$3,E472&lt;=$H$3),F472,0))</f>
        <v>0</v>
      </c>
      <c r="Q472" s="22" t="n">
        <f aca="false">IF($F472="",0,IF(AND(I472&lt;&gt;"",I472&gt;=$F$3,I472&lt;=$H$3),F472,0))</f>
        <v>0</v>
      </c>
      <c r="R472" s="22" t="n">
        <f aca="false">O472+P472-Q472</f>
        <v>0</v>
      </c>
      <c r="S472" s="22" t="n">
        <f aca="false">IF(O472&gt;0,N(H472),0)</f>
        <v>0</v>
      </c>
      <c r="T472" s="22" t="n">
        <f aca="false">IF(OR($F472="",E472=""),0,MAX(0,MIN(IF(I472="",$H$3,I472-1),$H$3)-MAX(E472,$F$3)+1))</f>
        <v>0</v>
      </c>
      <c r="U472" s="22" t="n">
        <f aca="false">IF(OR($F472="",N(K472)=0),0,ROUND(IF(G472="WDV",MIN(MAX(0,F472-S472-M472),(F472-S472)*N472*T472/$J$3),MIN(MAX(0,F472-M472-S472),(F472-M472)/K472*T472/$J$3)),0))</f>
        <v>0</v>
      </c>
      <c r="V472" s="22" t="n">
        <f aca="false">IF($F472="",0,IF(AND(I472&lt;&gt;"",I472&gt;=$F$3,I472&lt;=$H$3),S472+U472,0))</f>
        <v>0</v>
      </c>
      <c r="W472" s="22" t="n">
        <f aca="false">S472+U472-V472</f>
        <v>0</v>
      </c>
      <c r="X472" s="22" t="n">
        <f aca="false">R472-W472</f>
        <v>0</v>
      </c>
      <c r="Y472" s="22" t="n">
        <f aca="false">IF($F472="",0,IF(AND(I472&lt;&gt;"",I472&gt;=$F$3,I472&lt;=$H$3),N(J472)-(F472-S472-U472),0))</f>
        <v>0</v>
      </c>
      <c r="Z472" s="25" t="str">
        <f aca="false">IF($F472="","",IFERROR(INDEX('Useful Lives'!$D$5:$D$24,MATCH(C472,'Useful Lives'!$A$5:$A$24,0)),"⚠ Class not found"))</f>
        <v/>
      </c>
    </row>
    <row r="473" customFormat="false" ht="15" hidden="false" customHeight="true" outlineLevel="0" collapsed="false">
      <c r="A473" s="20"/>
      <c r="B473" s="20"/>
      <c r="C473" s="20"/>
      <c r="D473" s="20"/>
      <c r="E473" s="26"/>
      <c r="F473" s="27"/>
      <c r="G473" s="20"/>
      <c r="H473" s="27"/>
      <c r="I473" s="26"/>
      <c r="J473" s="27"/>
      <c r="K473" s="22" t="str">
        <f aca="false">IF($F473="","",IFERROR(INDEX('Useful Lives'!$B$5:$B$24,MATCH(C473,'Useful Lives'!$A$5:$A$24,0)),0))</f>
        <v/>
      </c>
      <c r="L473" s="24" t="str">
        <f aca="false">IF($F473="","",IFERROR(INDEX('Useful Lives'!$C$5:$C$24,MATCH(C473,'Useful Lives'!$A$5:$A$24,0)),0))</f>
        <v/>
      </c>
      <c r="M473" s="22" t="str">
        <f aca="false">IF($F473="","",F473*L473)</f>
        <v/>
      </c>
      <c r="N473" s="24" t="str">
        <f aca="false">IF($F473="","",IF(K473=0,0,IF(G473="WDV",1-MAX(L473,0.0001)^(1/K473),(1-L473)/K473)))</f>
        <v/>
      </c>
      <c r="O473" s="22" t="n">
        <f aca="false">IF($F473="",0,IF(AND(E473&lt;$F$3,OR(I473="",I473&gt;=$F$3)),F473,0))</f>
        <v>0</v>
      </c>
      <c r="P473" s="22" t="n">
        <f aca="false">IF($F473="",0,IF(AND(E473&gt;=$F$3,E473&lt;=$H$3),F473,0))</f>
        <v>0</v>
      </c>
      <c r="Q473" s="22" t="n">
        <f aca="false">IF($F473="",0,IF(AND(I473&lt;&gt;"",I473&gt;=$F$3,I473&lt;=$H$3),F473,0))</f>
        <v>0</v>
      </c>
      <c r="R473" s="22" t="n">
        <f aca="false">O473+P473-Q473</f>
        <v>0</v>
      </c>
      <c r="S473" s="22" t="n">
        <f aca="false">IF(O473&gt;0,N(H473),0)</f>
        <v>0</v>
      </c>
      <c r="T473" s="22" t="n">
        <f aca="false">IF(OR($F473="",E473=""),0,MAX(0,MIN(IF(I473="",$H$3,I473-1),$H$3)-MAX(E473,$F$3)+1))</f>
        <v>0</v>
      </c>
      <c r="U473" s="22" t="n">
        <f aca="false">IF(OR($F473="",N(K473)=0),0,ROUND(IF(G473="WDV",MIN(MAX(0,F473-S473-M473),(F473-S473)*N473*T473/$J$3),MIN(MAX(0,F473-M473-S473),(F473-M473)/K473*T473/$J$3)),0))</f>
        <v>0</v>
      </c>
      <c r="V473" s="22" t="n">
        <f aca="false">IF($F473="",0,IF(AND(I473&lt;&gt;"",I473&gt;=$F$3,I473&lt;=$H$3),S473+U473,0))</f>
        <v>0</v>
      </c>
      <c r="W473" s="22" t="n">
        <f aca="false">S473+U473-V473</f>
        <v>0</v>
      </c>
      <c r="X473" s="22" t="n">
        <f aca="false">R473-W473</f>
        <v>0</v>
      </c>
      <c r="Y473" s="22" t="n">
        <f aca="false">IF($F473="",0,IF(AND(I473&lt;&gt;"",I473&gt;=$F$3,I473&lt;=$H$3),N(J473)-(F473-S473-U473),0))</f>
        <v>0</v>
      </c>
      <c r="Z473" s="25" t="str">
        <f aca="false">IF($F473="","",IFERROR(INDEX('Useful Lives'!$D$5:$D$24,MATCH(C473,'Useful Lives'!$A$5:$A$24,0)),"⚠ Class not found"))</f>
        <v/>
      </c>
    </row>
    <row r="474" customFormat="false" ht="15" hidden="false" customHeight="true" outlineLevel="0" collapsed="false">
      <c r="A474" s="20"/>
      <c r="B474" s="20"/>
      <c r="C474" s="20"/>
      <c r="D474" s="20"/>
      <c r="E474" s="26"/>
      <c r="F474" s="27"/>
      <c r="G474" s="20"/>
      <c r="H474" s="27"/>
      <c r="I474" s="26"/>
      <c r="J474" s="27"/>
      <c r="K474" s="22" t="str">
        <f aca="false">IF($F474="","",IFERROR(INDEX('Useful Lives'!$B$5:$B$24,MATCH(C474,'Useful Lives'!$A$5:$A$24,0)),0))</f>
        <v/>
      </c>
      <c r="L474" s="24" t="str">
        <f aca="false">IF($F474="","",IFERROR(INDEX('Useful Lives'!$C$5:$C$24,MATCH(C474,'Useful Lives'!$A$5:$A$24,0)),0))</f>
        <v/>
      </c>
      <c r="M474" s="22" t="str">
        <f aca="false">IF($F474="","",F474*L474)</f>
        <v/>
      </c>
      <c r="N474" s="24" t="str">
        <f aca="false">IF($F474="","",IF(K474=0,0,IF(G474="WDV",1-MAX(L474,0.0001)^(1/K474),(1-L474)/K474)))</f>
        <v/>
      </c>
      <c r="O474" s="22" t="n">
        <f aca="false">IF($F474="",0,IF(AND(E474&lt;$F$3,OR(I474="",I474&gt;=$F$3)),F474,0))</f>
        <v>0</v>
      </c>
      <c r="P474" s="22" t="n">
        <f aca="false">IF($F474="",0,IF(AND(E474&gt;=$F$3,E474&lt;=$H$3),F474,0))</f>
        <v>0</v>
      </c>
      <c r="Q474" s="22" t="n">
        <f aca="false">IF($F474="",0,IF(AND(I474&lt;&gt;"",I474&gt;=$F$3,I474&lt;=$H$3),F474,0))</f>
        <v>0</v>
      </c>
      <c r="R474" s="22" t="n">
        <f aca="false">O474+P474-Q474</f>
        <v>0</v>
      </c>
      <c r="S474" s="22" t="n">
        <f aca="false">IF(O474&gt;0,N(H474),0)</f>
        <v>0</v>
      </c>
      <c r="T474" s="22" t="n">
        <f aca="false">IF(OR($F474="",E474=""),0,MAX(0,MIN(IF(I474="",$H$3,I474-1),$H$3)-MAX(E474,$F$3)+1))</f>
        <v>0</v>
      </c>
      <c r="U474" s="22" t="n">
        <f aca="false">IF(OR($F474="",N(K474)=0),0,ROUND(IF(G474="WDV",MIN(MAX(0,F474-S474-M474),(F474-S474)*N474*T474/$J$3),MIN(MAX(0,F474-M474-S474),(F474-M474)/K474*T474/$J$3)),0))</f>
        <v>0</v>
      </c>
      <c r="V474" s="22" t="n">
        <f aca="false">IF($F474="",0,IF(AND(I474&lt;&gt;"",I474&gt;=$F$3,I474&lt;=$H$3),S474+U474,0))</f>
        <v>0</v>
      </c>
      <c r="W474" s="22" t="n">
        <f aca="false">S474+U474-V474</f>
        <v>0</v>
      </c>
      <c r="X474" s="22" t="n">
        <f aca="false">R474-W474</f>
        <v>0</v>
      </c>
      <c r="Y474" s="22" t="n">
        <f aca="false">IF($F474="",0,IF(AND(I474&lt;&gt;"",I474&gt;=$F$3,I474&lt;=$H$3),N(J474)-(F474-S474-U474),0))</f>
        <v>0</v>
      </c>
      <c r="Z474" s="25" t="str">
        <f aca="false">IF($F474="","",IFERROR(INDEX('Useful Lives'!$D$5:$D$24,MATCH(C474,'Useful Lives'!$A$5:$A$24,0)),"⚠ Class not found"))</f>
        <v/>
      </c>
    </row>
    <row r="475" customFormat="false" ht="15" hidden="false" customHeight="true" outlineLevel="0" collapsed="false">
      <c r="A475" s="20"/>
      <c r="B475" s="20"/>
      <c r="C475" s="20"/>
      <c r="D475" s="20"/>
      <c r="E475" s="26"/>
      <c r="F475" s="27"/>
      <c r="G475" s="20"/>
      <c r="H475" s="27"/>
      <c r="I475" s="26"/>
      <c r="J475" s="27"/>
      <c r="K475" s="22" t="str">
        <f aca="false">IF($F475="","",IFERROR(INDEX('Useful Lives'!$B$5:$B$24,MATCH(C475,'Useful Lives'!$A$5:$A$24,0)),0))</f>
        <v/>
      </c>
      <c r="L475" s="24" t="str">
        <f aca="false">IF($F475="","",IFERROR(INDEX('Useful Lives'!$C$5:$C$24,MATCH(C475,'Useful Lives'!$A$5:$A$24,0)),0))</f>
        <v/>
      </c>
      <c r="M475" s="22" t="str">
        <f aca="false">IF($F475="","",F475*L475)</f>
        <v/>
      </c>
      <c r="N475" s="24" t="str">
        <f aca="false">IF($F475="","",IF(K475=0,0,IF(G475="WDV",1-MAX(L475,0.0001)^(1/K475),(1-L475)/K475)))</f>
        <v/>
      </c>
      <c r="O475" s="22" t="n">
        <f aca="false">IF($F475="",0,IF(AND(E475&lt;$F$3,OR(I475="",I475&gt;=$F$3)),F475,0))</f>
        <v>0</v>
      </c>
      <c r="P475" s="22" t="n">
        <f aca="false">IF($F475="",0,IF(AND(E475&gt;=$F$3,E475&lt;=$H$3),F475,0))</f>
        <v>0</v>
      </c>
      <c r="Q475" s="22" t="n">
        <f aca="false">IF($F475="",0,IF(AND(I475&lt;&gt;"",I475&gt;=$F$3,I475&lt;=$H$3),F475,0))</f>
        <v>0</v>
      </c>
      <c r="R475" s="22" t="n">
        <f aca="false">O475+P475-Q475</f>
        <v>0</v>
      </c>
      <c r="S475" s="22" t="n">
        <f aca="false">IF(O475&gt;0,N(H475),0)</f>
        <v>0</v>
      </c>
      <c r="T475" s="22" t="n">
        <f aca="false">IF(OR($F475="",E475=""),0,MAX(0,MIN(IF(I475="",$H$3,I475-1),$H$3)-MAX(E475,$F$3)+1))</f>
        <v>0</v>
      </c>
      <c r="U475" s="22" t="n">
        <f aca="false">IF(OR($F475="",N(K475)=0),0,ROUND(IF(G475="WDV",MIN(MAX(0,F475-S475-M475),(F475-S475)*N475*T475/$J$3),MIN(MAX(0,F475-M475-S475),(F475-M475)/K475*T475/$J$3)),0))</f>
        <v>0</v>
      </c>
      <c r="V475" s="22" t="n">
        <f aca="false">IF($F475="",0,IF(AND(I475&lt;&gt;"",I475&gt;=$F$3,I475&lt;=$H$3),S475+U475,0))</f>
        <v>0</v>
      </c>
      <c r="W475" s="22" t="n">
        <f aca="false">S475+U475-V475</f>
        <v>0</v>
      </c>
      <c r="X475" s="22" t="n">
        <f aca="false">R475-W475</f>
        <v>0</v>
      </c>
      <c r="Y475" s="22" t="n">
        <f aca="false">IF($F475="",0,IF(AND(I475&lt;&gt;"",I475&gt;=$F$3,I475&lt;=$H$3),N(J475)-(F475-S475-U475),0))</f>
        <v>0</v>
      </c>
      <c r="Z475" s="25" t="str">
        <f aca="false">IF($F475="","",IFERROR(INDEX('Useful Lives'!$D$5:$D$24,MATCH(C475,'Useful Lives'!$A$5:$A$24,0)),"⚠ Class not found"))</f>
        <v/>
      </c>
    </row>
    <row r="476" customFormat="false" ht="15" hidden="false" customHeight="true" outlineLevel="0" collapsed="false">
      <c r="A476" s="20"/>
      <c r="B476" s="20"/>
      <c r="C476" s="20"/>
      <c r="D476" s="20"/>
      <c r="E476" s="26"/>
      <c r="F476" s="27"/>
      <c r="G476" s="20"/>
      <c r="H476" s="27"/>
      <c r="I476" s="26"/>
      <c r="J476" s="27"/>
      <c r="K476" s="22" t="str">
        <f aca="false">IF($F476="","",IFERROR(INDEX('Useful Lives'!$B$5:$B$24,MATCH(C476,'Useful Lives'!$A$5:$A$24,0)),0))</f>
        <v/>
      </c>
      <c r="L476" s="24" t="str">
        <f aca="false">IF($F476="","",IFERROR(INDEX('Useful Lives'!$C$5:$C$24,MATCH(C476,'Useful Lives'!$A$5:$A$24,0)),0))</f>
        <v/>
      </c>
      <c r="M476" s="22" t="str">
        <f aca="false">IF($F476="","",F476*L476)</f>
        <v/>
      </c>
      <c r="N476" s="24" t="str">
        <f aca="false">IF($F476="","",IF(K476=0,0,IF(G476="WDV",1-MAX(L476,0.0001)^(1/K476),(1-L476)/K476)))</f>
        <v/>
      </c>
      <c r="O476" s="22" t="n">
        <f aca="false">IF($F476="",0,IF(AND(E476&lt;$F$3,OR(I476="",I476&gt;=$F$3)),F476,0))</f>
        <v>0</v>
      </c>
      <c r="P476" s="22" t="n">
        <f aca="false">IF($F476="",0,IF(AND(E476&gt;=$F$3,E476&lt;=$H$3),F476,0))</f>
        <v>0</v>
      </c>
      <c r="Q476" s="22" t="n">
        <f aca="false">IF($F476="",0,IF(AND(I476&lt;&gt;"",I476&gt;=$F$3,I476&lt;=$H$3),F476,0))</f>
        <v>0</v>
      </c>
      <c r="R476" s="22" t="n">
        <f aca="false">O476+P476-Q476</f>
        <v>0</v>
      </c>
      <c r="S476" s="22" t="n">
        <f aca="false">IF(O476&gt;0,N(H476),0)</f>
        <v>0</v>
      </c>
      <c r="T476" s="22" t="n">
        <f aca="false">IF(OR($F476="",E476=""),0,MAX(0,MIN(IF(I476="",$H$3,I476-1),$H$3)-MAX(E476,$F$3)+1))</f>
        <v>0</v>
      </c>
      <c r="U476" s="22" t="n">
        <f aca="false">IF(OR($F476="",N(K476)=0),0,ROUND(IF(G476="WDV",MIN(MAX(0,F476-S476-M476),(F476-S476)*N476*T476/$J$3),MIN(MAX(0,F476-M476-S476),(F476-M476)/K476*T476/$J$3)),0))</f>
        <v>0</v>
      </c>
      <c r="V476" s="22" t="n">
        <f aca="false">IF($F476="",0,IF(AND(I476&lt;&gt;"",I476&gt;=$F$3,I476&lt;=$H$3),S476+U476,0))</f>
        <v>0</v>
      </c>
      <c r="W476" s="22" t="n">
        <f aca="false">S476+U476-V476</f>
        <v>0</v>
      </c>
      <c r="X476" s="22" t="n">
        <f aca="false">R476-W476</f>
        <v>0</v>
      </c>
      <c r="Y476" s="22" t="n">
        <f aca="false">IF($F476="",0,IF(AND(I476&lt;&gt;"",I476&gt;=$F$3,I476&lt;=$H$3),N(J476)-(F476-S476-U476),0))</f>
        <v>0</v>
      </c>
      <c r="Z476" s="25" t="str">
        <f aca="false">IF($F476="","",IFERROR(INDEX('Useful Lives'!$D$5:$D$24,MATCH(C476,'Useful Lives'!$A$5:$A$24,0)),"⚠ Class not found"))</f>
        <v/>
      </c>
    </row>
    <row r="477" customFormat="false" ht="15" hidden="false" customHeight="true" outlineLevel="0" collapsed="false">
      <c r="A477" s="20"/>
      <c r="B477" s="20"/>
      <c r="C477" s="20"/>
      <c r="D477" s="20"/>
      <c r="E477" s="26"/>
      <c r="F477" s="27"/>
      <c r="G477" s="20"/>
      <c r="H477" s="27"/>
      <c r="I477" s="26"/>
      <c r="J477" s="27"/>
      <c r="K477" s="22" t="str">
        <f aca="false">IF($F477="","",IFERROR(INDEX('Useful Lives'!$B$5:$B$24,MATCH(C477,'Useful Lives'!$A$5:$A$24,0)),0))</f>
        <v/>
      </c>
      <c r="L477" s="24" t="str">
        <f aca="false">IF($F477="","",IFERROR(INDEX('Useful Lives'!$C$5:$C$24,MATCH(C477,'Useful Lives'!$A$5:$A$24,0)),0))</f>
        <v/>
      </c>
      <c r="M477" s="22" t="str">
        <f aca="false">IF($F477="","",F477*L477)</f>
        <v/>
      </c>
      <c r="N477" s="24" t="str">
        <f aca="false">IF($F477="","",IF(K477=0,0,IF(G477="WDV",1-MAX(L477,0.0001)^(1/K477),(1-L477)/K477)))</f>
        <v/>
      </c>
      <c r="O477" s="22" t="n">
        <f aca="false">IF($F477="",0,IF(AND(E477&lt;$F$3,OR(I477="",I477&gt;=$F$3)),F477,0))</f>
        <v>0</v>
      </c>
      <c r="P477" s="22" t="n">
        <f aca="false">IF($F477="",0,IF(AND(E477&gt;=$F$3,E477&lt;=$H$3),F477,0))</f>
        <v>0</v>
      </c>
      <c r="Q477" s="22" t="n">
        <f aca="false">IF($F477="",0,IF(AND(I477&lt;&gt;"",I477&gt;=$F$3,I477&lt;=$H$3),F477,0))</f>
        <v>0</v>
      </c>
      <c r="R477" s="22" t="n">
        <f aca="false">O477+P477-Q477</f>
        <v>0</v>
      </c>
      <c r="S477" s="22" t="n">
        <f aca="false">IF(O477&gt;0,N(H477),0)</f>
        <v>0</v>
      </c>
      <c r="T477" s="22" t="n">
        <f aca="false">IF(OR($F477="",E477=""),0,MAX(0,MIN(IF(I477="",$H$3,I477-1),$H$3)-MAX(E477,$F$3)+1))</f>
        <v>0</v>
      </c>
      <c r="U477" s="22" t="n">
        <f aca="false">IF(OR($F477="",N(K477)=0),0,ROUND(IF(G477="WDV",MIN(MAX(0,F477-S477-M477),(F477-S477)*N477*T477/$J$3),MIN(MAX(0,F477-M477-S477),(F477-M477)/K477*T477/$J$3)),0))</f>
        <v>0</v>
      </c>
      <c r="V477" s="22" t="n">
        <f aca="false">IF($F477="",0,IF(AND(I477&lt;&gt;"",I477&gt;=$F$3,I477&lt;=$H$3),S477+U477,0))</f>
        <v>0</v>
      </c>
      <c r="W477" s="22" t="n">
        <f aca="false">S477+U477-V477</f>
        <v>0</v>
      </c>
      <c r="X477" s="22" t="n">
        <f aca="false">R477-W477</f>
        <v>0</v>
      </c>
      <c r="Y477" s="22" t="n">
        <f aca="false">IF($F477="",0,IF(AND(I477&lt;&gt;"",I477&gt;=$F$3,I477&lt;=$H$3),N(J477)-(F477-S477-U477),0))</f>
        <v>0</v>
      </c>
      <c r="Z477" s="25" t="str">
        <f aca="false">IF($F477="","",IFERROR(INDEX('Useful Lives'!$D$5:$D$24,MATCH(C477,'Useful Lives'!$A$5:$A$24,0)),"⚠ Class not found"))</f>
        <v/>
      </c>
    </row>
    <row r="478" customFormat="false" ht="15" hidden="false" customHeight="true" outlineLevel="0" collapsed="false">
      <c r="A478" s="20"/>
      <c r="B478" s="20"/>
      <c r="C478" s="20"/>
      <c r="D478" s="20"/>
      <c r="E478" s="26"/>
      <c r="F478" s="27"/>
      <c r="G478" s="20"/>
      <c r="H478" s="27"/>
      <c r="I478" s="26"/>
      <c r="J478" s="27"/>
      <c r="K478" s="22" t="str">
        <f aca="false">IF($F478="","",IFERROR(INDEX('Useful Lives'!$B$5:$B$24,MATCH(C478,'Useful Lives'!$A$5:$A$24,0)),0))</f>
        <v/>
      </c>
      <c r="L478" s="24" t="str">
        <f aca="false">IF($F478="","",IFERROR(INDEX('Useful Lives'!$C$5:$C$24,MATCH(C478,'Useful Lives'!$A$5:$A$24,0)),0))</f>
        <v/>
      </c>
      <c r="M478" s="22" t="str">
        <f aca="false">IF($F478="","",F478*L478)</f>
        <v/>
      </c>
      <c r="N478" s="24" t="str">
        <f aca="false">IF($F478="","",IF(K478=0,0,IF(G478="WDV",1-MAX(L478,0.0001)^(1/K478),(1-L478)/K478)))</f>
        <v/>
      </c>
      <c r="O478" s="22" t="n">
        <f aca="false">IF($F478="",0,IF(AND(E478&lt;$F$3,OR(I478="",I478&gt;=$F$3)),F478,0))</f>
        <v>0</v>
      </c>
      <c r="P478" s="22" t="n">
        <f aca="false">IF($F478="",0,IF(AND(E478&gt;=$F$3,E478&lt;=$H$3),F478,0))</f>
        <v>0</v>
      </c>
      <c r="Q478" s="22" t="n">
        <f aca="false">IF($F478="",0,IF(AND(I478&lt;&gt;"",I478&gt;=$F$3,I478&lt;=$H$3),F478,0))</f>
        <v>0</v>
      </c>
      <c r="R478" s="22" t="n">
        <f aca="false">O478+P478-Q478</f>
        <v>0</v>
      </c>
      <c r="S478" s="22" t="n">
        <f aca="false">IF(O478&gt;0,N(H478),0)</f>
        <v>0</v>
      </c>
      <c r="T478" s="22" t="n">
        <f aca="false">IF(OR($F478="",E478=""),0,MAX(0,MIN(IF(I478="",$H$3,I478-1),$H$3)-MAX(E478,$F$3)+1))</f>
        <v>0</v>
      </c>
      <c r="U478" s="22" t="n">
        <f aca="false">IF(OR($F478="",N(K478)=0),0,ROUND(IF(G478="WDV",MIN(MAX(0,F478-S478-M478),(F478-S478)*N478*T478/$J$3),MIN(MAX(0,F478-M478-S478),(F478-M478)/K478*T478/$J$3)),0))</f>
        <v>0</v>
      </c>
      <c r="V478" s="22" t="n">
        <f aca="false">IF($F478="",0,IF(AND(I478&lt;&gt;"",I478&gt;=$F$3,I478&lt;=$H$3),S478+U478,0))</f>
        <v>0</v>
      </c>
      <c r="W478" s="22" t="n">
        <f aca="false">S478+U478-V478</f>
        <v>0</v>
      </c>
      <c r="X478" s="22" t="n">
        <f aca="false">R478-W478</f>
        <v>0</v>
      </c>
      <c r="Y478" s="22" t="n">
        <f aca="false">IF($F478="",0,IF(AND(I478&lt;&gt;"",I478&gt;=$F$3,I478&lt;=$H$3),N(J478)-(F478-S478-U478),0))</f>
        <v>0</v>
      </c>
      <c r="Z478" s="25" t="str">
        <f aca="false">IF($F478="","",IFERROR(INDEX('Useful Lives'!$D$5:$D$24,MATCH(C478,'Useful Lives'!$A$5:$A$24,0)),"⚠ Class not found"))</f>
        <v/>
      </c>
    </row>
    <row r="479" customFormat="false" ht="15" hidden="false" customHeight="true" outlineLevel="0" collapsed="false">
      <c r="A479" s="20"/>
      <c r="B479" s="20"/>
      <c r="C479" s="20"/>
      <c r="D479" s="20"/>
      <c r="E479" s="26"/>
      <c r="F479" s="27"/>
      <c r="G479" s="20"/>
      <c r="H479" s="27"/>
      <c r="I479" s="26"/>
      <c r="J479" s="27"/>
      <c r="K479" s="22" t="str">
        <f aca="false">IF($F479="","",IFERROR(INDEX('Useful Lives'!$B$5:$B$24,MATCH(C479,'Useful Lives'!$A$5:$A$24,0)),0))</f>
        <v/>
      </c>
      <c r="L479" s="24" t="str">
        <f aca="false">IF($F479="","",IFERROR(INDEX('Useful Lives'!$C$5:$C$24,MATCH(C479,'Useful Lives'!$A$5:$A$24,0)),0))</f>
        <v/>
      </c>
      <c r="M479" s="22" t="str">
        <f aca="false">IF($F479="","",F479*L479)</f>
        <v/>
      </c>
      <c r="N479" s="24" t="str">
        <f aca="false">IF($F479="","",IF(K479=0,0,IF(G479="WDV",1-MAX(L479,0.0001)^(1/K479),(1-L479)/K479)))</f>
        <v/>
      </c>
      <c r="O479" s="22" t="n">
        <f aca="false">IF($F479="",0,IF(AND(E479&lt;$F$3,OR(I479="",I479&gt;=$F$3)),F479,0))</f>
        <v>0</v>
      </c>
      <c r="P479" s="22" t="n">
        <f aca="false">IF($F479="",0,IF(AND(E479&gt;=$F$3,E479&lt;=$H$3),F479,0))</f>
        <v>0</v>
      </c>
      <c r="Q479" s="22" t="n">
        <f aca="false">IF($F479="",0,IF(AND(I479&lt;&gt;"",I479&gt;=$F$3,I479&lt;=$H$3),F479,0))</f>
        <v>0</v>
      </c>
      <c r="R479" s="22" t="n">
        <f aca="false">O479+P479-Q479</f>
        <v>0</v>
      </c>
      <c r="S479" s="22" t="n">
        <f aca="false">IF(O479&gt;0,N(H479),0)</f>
        <v>0</v>
      </c>
      <c r="T479" s="22" t="n">
        <f aca="false">IF(OR($F479="",E479=""),0,MAX(0,MIN(IF(I479="",$H$3,I479-1),$H$3)-MAX(E479,$F$3)+1))</f>
        <v>0</v>
      </c>
      <c r="U479" s="22" t="n">
        <f aca="false">IF(OR($F479="",N(K479)=0),0,ROUND(IF(G479="WDV",MIN(MAX(0,F479-S479-M479),(F479-S479)*N479*T479/$J$3),MIN(MAX(0,F479-M479-S479),(F479-M479)/K479*T479/$J$3)),0))</f>
        <v>0</v>
      </c>
      <c r="V479" s="22" t="n">
        <f aca="false">IF($F479="",0,IF(AND(I479&lt;&gt;"",I479&gt;=$F$3,I479&lt;=$H$3),S479+U479,0))</f>
        <v>0</v>
      </c>
      <c r="W479" s="22" t="n">
        <f aca="false">S479+U479-V479</f>
        <v>0</v>
      </c>
      <c r="X479" s="22" t="n">
        <f aca="false">R479-W479</f>
        <v>0</v>
      </c>
      <c r="Y479" s="22" t="n">
        <f aca="false">IF($F479="",0,IF(AND(I479&lt;&gt;"",I479&gt;=$F$3,I479&lt;=$H$3),N(J479)-(F479-S479-U479),0))</f>
        <v>0</v>
      </c>
      <c r="Z479" s="25" t="str">
        <f aca="false">IF($F479="","",IFERROR(INDEX('Useful Lives'!$D$5:$D$24,MATCH(C479,'Useful Lives'!$A$5:$A$24,0)),"⚠ Class not found"))</f>
        <v/>
      </c>
    </row>
    <row r="480" customFormat="false" ht="15" hidden="false" customHeight="true" outlineLevel="0" collapsed="false">
      <c r="A480" s="20"/>
      <c r="B480" s="20"/>
      <c r="C480" s="20"/>
      <c r="D480" s="20"/>
      <c r="E480" s="26"/>
      <c r="F480" s="27"/>
      <c r="G480" s="20"/>
      <c r="H480" s="27"/>
      <c r="I480" s="26"/>
      <c r="J480" s="27"/>
      <c r="K480" s="22" t="str">
        <f aca="false">IF($F480="","",IFERROR(INDEX('Useful Lives'!$B$5:$B$24,MATCH(C480,'Useful Lives'!$A$5:$A$24,0)),0))</f>
        <v/>
      </c>
      <c r="L480" s="24" t="str">
        <f aca="false">IF($F480="","",IFERROR(INDEX('Useful Lives'!$C$5:$C$24,MATCH(C480,'Useful Lives'!$A$5:$A$24,0)),0))</f>
        <v/>
      </c>
      <c r="M480" s="22" t="str">
        <f aca="false">IF($F480="","",F480*L480)</f>
        <v/>
      </c>
      <c r="N480" s="24" t="str">
        <f aca="false">IF($F480="","",IF(K480=0,0,IF(G480="WDV",1-MAX(L480,0.0001)^(1/K480),(1-L480)/K480)))</f>
        <v/>
      </c>
      <c r="O480" s="22" t="n">
        <f aca="false">IF($F480="",0,IF(AND(E480&lt;$F$3,OR(I480="",I480&gt;=$F$3)),F480,0))</f>
        <v>0</v>
      </c>
      <c r="P480" s="22" t="n">
        <f aca="false">IF($F480="",0,IF(AND(E480&gt;=$F$3,E480&lt;=$H$3),F480,0))</f>
        <v>0</v>
      </c>
      <c r="Q480" s="22" t="n">
        <f aca="false">IF($F480="",0,IF(AND(I480&lt;&gt;"",I480&gt;=$F$3,I480&lt;=$H$3),F480,0))</f>
        <v>0</v>
      </c>
      <c r="R480" s="22" t="n">
        <f aca="false">O480+P480-Q480</f>
        <v>0</v>
      </c>
      <c r="S480" s="22" t="n">
        <f aca="false">IF(O480&gt;0,N(H480),0)</f>
        <v>0</v>
      </c>
      <c r="T480" s="22" t="n">
        <f aca="false">IF(OR($F480="",E480=""),0,MAX(0,MIN(IF(I480="",$H$3,I480-1),$H$3)-MAX(E480,$F$3)+1))</f>
        <v>0</v>
      </c>
      <c r="U480" s="22" t="n">
        <f aca="false">IF(OR($F480="",N(K480)=0),0,ROUND(IF(G480="WDV",MIN(MAX(0,F480-S480-M480),(F480-S480)*N480*T480/$J$3),MIN(MAX(0,F480-M480-S480),(F480-M480)/K480*T480/$J$3)),0))</f>
        <v>0</v>
      </c>
      <c r="V480" s="22" t="n">
        <f aca="false">IF($F480="",0,IF(AND(I480&lt;&gt;"",I480&gt;=$F$3,I480&lt;=$H$3),S480+U480,0))</f>
        <v>0</v>
      </c>
      <c r="W480" s="22" t="n">
        <f aca="false">S480+U480-V480</f>
        <v>0</v>
      </c>
      <c r="X480" s="22" t="n">
        <f aca="false">R480-W480</f>
        <v>0</v>
      </c>
      <c r="Y480" s="22" t="n">
        <f aca="false">IF($F480="",0,IF(AND(I480&lt;&gt;"",I480&gt;=$F$3,I480&lt;=$H$3),N(J480)-(F480-S480-U480),0))</f>
        <v>0</v>
      </c>
      <c r="Z480" s="25" t="str">
        <f aca="false">IF($F480="","",IFERROR(INDEX('Useful Lives'!$D$5:$D$24,MATCH(C480,'Useful Lives'!$A$5:$A$24,0)),"⚠ Class not found"))</f>
        <v/>
      </c>
    </row>
    <row r="481" customFormat="false" ht="15" hidden="false" customHeight="true" outlineLevel="0" collapsed="false">
      <c r="A481" s="20"/>
      <c r="B481" s="20"/>
      <c r="C481" s="20"/>
      <c r="D481" s="20"/>
      <c r="E481" s="26"/>
      <c r="F481" s="27"/>
      <c r="G481" s="20"/>
      <c r="H481" s="27"/>
      <c r="I481" s="26"/>
      <c r="J481" s="27"/>
      <c r="K481" s="22" t="str">
        <f aca="false">IF($F481="","",IFERROR(INDEX('Useful Lives'!$B$5:$B$24,MATCH(C481,'Useful Lives'!$A$5:$A$24,0)),0))</f>
        <v/>
      </c>
      <c r="L481" s="24" t="str">
        <f aca="false">IF($F481="","",IFERROR(INDEX('Useful Lives'!$C$5:$C$24,MATCH(C481,'Useful Lives'!$A$5:$A$24,0)),0))</f>
        <v/>
      </c>
      <c r="M481" s="22" t="str">
        <f aca="false">IF($F481="","",F481*L481)</f>
        <v/>
      </c>
      <c r="N481" s="24" t="str">
        <f aca="false">IF($F481="","",IF(K481=0,0,IF(G481="WDV",1-MAX(L481,0.0001)^(1/K481),(1-L481)/K481)))</f>
        <v/>
      </c>
      <c r="O481" s="22" t="n">
        <f aca="false">IF($F481="",0,IF(AND(E481&lt;$F$3,OR(I481="",I481&gt;=$F$3)),F481,0))</f>
        <v>0</v>
      </c>
      <c r="P481" s="22" t="n">
        <f aca="false">IF($F481="",0,IF(AND(E481&gt;=$F$3,E481&lt;=$H$3),F481,0))</f>
        <v>0</v>
      </c>
      <c r="Q481" s="22" t="n">
        <f aca="false">IF($F481="",0,IF(AND(I481&lt;&gt;"",I481&gt;=$F$3,I481&lt;=$H$3),F481,0))</f>
        <v>0</v>
      </c>
      <c r="R481" s="22" t="n">
        <f aca="false">O481+P481-Q481</f>
        <v>0</v>
      </c>
      <c r="S481" s="22" t="n">
        <f aca="false">IF(O481&gt;0,N(H481),0)</f>
        <v>0</v>
      </c>
      <c r="T481" s="22" t="n">
        <f aca="false">IF(OR($F481="",E481=""),0,MAX(0,MIN(IF(I481="",$H$3,I481-1),$H$3)-MAX(E481,$F$3)+1))</f>
        <v>0</v>
      </c>
      <c r="U481" s="22" t="n">
        <f aca="false">IF(OR($F481="",N(K481)=0),0,ROUND(IF(G481="WDV",MIN(MAX(0,F481-S481-M481),(F481-S481)*N481*T481/$J$3),MIN(MAX(0,F481-M481-S481),(F481-M481)/K481*T481/$J$3)),0))</f>
        <v>0</v>
      </c>
      <c r="V481" s="22" t="n">
        <f aca="false">IF($F481="",0,IF(AND(I481&lt;&gt;"",I481&gt;=$F$3,I481&lt;=$H$3),S481+U481,0))</f>
        <v>0</v>
      </c>
      <c r="W481" s="22" t="n">
        <f aca="false">S481+U481-V481</f>
        <v>0</v>
      </c>
      <c r="X481" s="22" t="n">
        <f aca="false">R481-W481</f>
        <v>0</v>
      </c>
      <c r="Y481" s="22" t="n">
        <f aca="false">IF($F481="",0,IF(AND(I481&lt;&gt;"",I481&gt;=$F$3,I481&lt;=$H$3),N(J481)-(F481-S481-U481),0))</f>
        <v>0</v>
      </c>
      <c r="Z481" s="25" t="str">
        <f aca="false">IF($F481="","",IFERROR(INDEX('Useful Lives'!$D$5:$D$24,MATCH(C481,'Useful Lives'!$A$5:$A$24,0)),"⚠ Class not found"))</f>
        <v/>
      </c>
    </row>
    <row r="482" customFormat="false" ht="15" hidden="false" customHeight="true" outlineLevel="0" collapsed="false">
      <c r="A482" s="20"/>
      <c r="B482" s="20"/>
      <c r="C482" s="20"/>
      <c r="D482" s="20"/>
      <c r="E482" s="26"/>
      <c r="F482" s="27"/>
      <c r="G482" s="20"/>
      <c r="H482" s="27"/>
      <c r="I482" s="26"/>
      <c r="J482" s="27"/>
      <c r="K482" s="22" t="str">
        <f aca="false">IF($F482="","",IFERROR(INDEX('Useful Lives'!$B$5:$B$24,MATCH(C482,'Useful Lives'!$A$5:$A$24,0)),0))</f>
        <v/>
      </c>
      <c r="L482" s="24" t="str">
        <f aca="false">IF($F482="","",IFERROR(INDEX('Useful Lives'!$C$5:$C$24,MATCH(C482,'Useful Lives'!$A$5:$A$24,0)),0))</f>
        <v/>
      </c>
      <c r="M482" s="22" t="str">
        <f aca="false">IF($F482="","",F482*L482)</f>
        <v/>
      </c>
      <c r="N482" s="24" t="str">
        <f aca="false">IF($F482="","",IF(K482=0,0,IF(G482="WDV",1-MAX(L482,0.0001)^(1/K482),(1-L482)/K482)))</f>
        <v/>
      </c>
      <c r="O482" s="22" t="n">
        <f aca="false">IF($F482="",0,IF(AND(E482&lt;$F$3,OR(I482="",I482&gt;=$F$3)),F482,0))</f>
        <v>0</v>
      </c>
      <c r="P482" s="22" t="n">
        <f aca="false">IF($F482="",0,IF(AND(E482&gt;=$F$3,E482&lt;=$H$3),F482,0))</f>
        <v>0</v>
      </c>
      <c r="Q482" s="22" t="n">
        <f aca="false">IF($F482="",0,IF(AND(I482&lt;&gt;"",I482&gt;=$F$3,I482&lt;=$H$3),F482,0))</f>
        <v>0</v>
      </c>
      <c r="R482" s="22" t="n">
        <f aca="false">O482+P482-Q482</f>
        <v>0</v>
      </c>
      <c r="S482" s="22" t="n">
        <f aca="false">IF(O482&gt;0,N(H482),0)</f>
        <v>0</v>
      </c>
      <c r="T482" s="22" t="n">
        <f aca="false">IF(OR($F482="",E482=""),0,MAX(0,MIN(IF(I482="",$H$3,I482-1),$H$3)-MAX(E482,$F$3)+1))</f>
        <v>0</v>
      </c>
      <c r="U482" s="22" t="n">
        <f aca="false">IF(OR($F482="",N(K482)=0),0,ROUND(IF(G482="WDV",MIN(MAX(0,F482-S482-M482),(F482-S482)*N482*T482/$J$3),MIN(MAX(0,F482-M482-S482),(F482-M482)/K482*T482/$J$3)),0))</f>
        <v>0</v>
      </c>
      <c r="V482" s="22" t="n">
        <f aca="false">IF($F482="",0,IF(AND(I482&lt;&gt;"",I482&gt;=$F$3,I482&lt;=$H$3),S482+U482,0))</f>
        <v>0</v>
      </c>
      <c r="W482" s="22" t="n">
        <f aca="false">S482+U482-V482</f>
        <v>0</v>
      </c>
      <c r="X482" s="22" t="n">
        <f aca="false">R482-W482</f>
        <v>0</v>
      </c>
      <c r="Y482" s="22" t="n">
        <f aca="false">IF($F482="",0,IF(AND(I482&lt;&gt;"",I482&gt;=$F$3,I482&lt;=$H$3),N(J482)-(F482-S482-U482),0))</f>
        <v>0</v>
      </c>
      <c r="Z482" s="25" t="str">
        <f aca="false">IF($F482="","",IFERROR(INDEX('Useful Lives'!$D$5:$D$24,MATCH(C482,'Useful Lives'!$A$5:$A$24,0)),"⚠ Class not found"))</f>
        <v/>
      </c>
    </row>
    <row r="483" customFormat="false" ht="15" hidden="false" customHeight="true" outlineLevel="0" collapsed="false">
      <c r="A483" s="20"/>
      <c r="B483" s="20"/>
      <c r="C483" s="20"/>
      <c r="D483" s="20"/>
      <c r="E483" s="26"/>
      <c r="F483" s="27"/>
      <c r="G483" s="20"/>
      <c r="H483" s="27"/>
      <c r="I483" s="26"/>
      <c r="J483" s="27"/>
      <c r="K483" s="22" t="str">
        <f aca="false">IF($F483="","",IFERROR(INDEX('Useful Lives'!$B$5:$B$24,MATCH(C483,'Useful Lives'!$A$5:$A$24,0)),0))</f>
        <v/>
      </c>
      <c r="L483" s="24" t="str">
        <f aca="false">IF($F483="","",IFERROR(INDEX('Useful Lives'!$C$5:$C$24,MATCH(C483,'Useful Lives'!$A$5:$A$24,0)),0))</f>
        <v/>
      </c>
      <c r="M483" s="22" t="str">
        <f aca="false">IF($F483="","",F483*L483)</f>
        <v/>
      </c>
      <c r="N483" s="24" t="str">
        <f aca="false">IF($F483="","",IF(K483=0,0,IF(G483="WDV",1-MAX(L483,0.0001)^(1/K483),(1-L483)/K483)))</f>
        <v/>
      </c>
      <c r="O483" s="22" t="n">
        <f aca="false">IF($F483="",0,IF(AND(E483&lt;$F$3,OR(I483="",I483&gt;=$F$3)),F483,0))</f>
        <v>0</v>
      </c>
      <c r="P483" s="22" t="n">
        <f aca="false">IF($F483="",0,IF(AND(E483&gt;=$F$3,E483&lt;=$H$3),F483,0))</f>
        <v>0</v>
      </c>
      <c r="Q483" s="22" t="n">
        <f aca="false">IF($F483="",0,IF(AND(I483&lt;&gt;"",I483&gt;=$F$3,I483&lt;=$H$3),F483,0))</f>
        <v>0</v>
      </c>
      <c r="R483" s="22" t="n">
        <f aca="false">O483+P483-Q483</f>
        <v>0</v>
      </c>
      <c r="S483" s="22" t="n">
        <f aca="false">IF(O483&gt;0,N(H483),0)</f>
        <v>0</v>
      </c>
      <c r="T483" s="22" t="n">
        <f aca="false">IF(OR($F483="",E483=""),0,MAX(0,MIN(IF(I483="",$H$3,I483-1),$H$3)-MAX(E483,$F$3)+1))</f>
        <v>0</v>
      </c>
      <c r="U483" s="22" t="n">
        <f aca="false">IF(OR($F483="",N(K483)=0),0,ROUND(IF(G483="WDV",MIN(MAX(0,F483-S483-M483),(F483-S483)*N483*T483/$J$3),MIN(MAX(0,F483-M483-S483),(F483-M483)/K483*T483/$J$3)),0))</f>
        <v>0</v>
      </c>
      <c r="V483" s="22" t="n">
        <f aca="false">IF($F483="",0,IF(AND(I483&lt;&gt;"",I483&gt;=$F$3,I483&lt;=$H$3),S483+U483,0))</f>
        <v>0</v>
      </c>
      <c r="W483" s="22" t="n">
        <f aca="false">S483+U483-V483</f>
        <v>0</v>
      </c>
      <c r="X483" s="22" t="n">
        <f aca="false">R483-W483</f>
        <v>0</v>
      </c>
      <c r="Y483" s="22" t="n">
        <f aca="false">IF($F483="",0,IF(AND(I483&lt;&gt;"",I483&gt;=$F$3,I483&lt;=$H$3),N(J483)-(F483-S483-U483),0))</f>
        <v>0</v>
      </c>
      <c r="Z483" s="25" t="str">
        <f aca="false">IF($F483="","",IFERROR(INDEX('Useful Lives'!$D$5:$D$24,MATCH(C483,'Useful Lives'!$A$5:$A$24,0)),"⚠ Class not found"))</f>
        <v/>
      </c>
    </row>
    <row r="484" customFormat="false" ht="15" hidden="false" customHeight="true" outlineLevel="0" collapsed="false">
      <c r="A484" s="20"/>
      <c r="B484" s="20"/>
      <c r="C484" s="20"/>
      <c r="D484" s="20"/>
      <c r="E484" s="26"/>
      <c r="F484" s="27"/>
      <c r="G484" s="20"/>
      <c r="H484" s="27"/>
      <c r="I484" s="26"/>
      <c r="J484" s="27"/>
      <c r="K484" s="22" t="str">
        <f aca="false">IF($F484="","",IFERROR(INDEX('Useful Lives'!$B$5:$B$24,MATCH(C484,'Useful Lives'!$A$5:$A$24,0)),0))</f>
        <v/>
      </c>
      <c r="L484" s="24" t="str">
        <f aca="false">IF($F484="","",IFERROR(INDEX('Useful Lives'!$C$5:$C$24,MATCH(C484,'Useful Lives'!$A$5:$A$24,0)),0))</f>
        <v/>
      </c>
      <c r="M484" s="22" t="str">
        <f aca="false">IF($F484="","",F484*L484)</f>
        <v/>
      </c>
      <c r="N484" s="24" t="str">
        <f aca="false">IF($F484="","",IF(K484=0,0,IF(G484="WDV",1-MAX(L484,0.0001)^(1/K484),(1-L484)/K484)))</f>
        <v/>
      </c>
      <c r="O484" s="22" t="n">
        <f aca="false">IF($F484="",0,IF(AND(E484&lt;$F$3,OR(I484="",I484&gt;=$F$3)),F484,0))</f>
        <v>0</v>
      </c>
      <c r="P484" s="22" t="n">
        <f aca="false">IF($F484="",0,IF(AND(E484&gt;=$F$3,E484&lt;=$H$3),F484,0))</f>
        <v>0</v>
      </c>
      <c r="Q484" s="22" t="n">
        <f aca="false">IF($F484="",0,IF(AND(I484&lt;&gt;"",I484&gt;=$F$3,I484&lt;=$H$3),F484,0))</f>
        <v>0</v>
      </c>
      <c r="R484" s="22" t="n">
        <f aca="false">O484+P484-Q484</f>
        <v>0</v>
      </c>
      <c r="S484" s="22" t="n">
        <f aca="false">IF(O484&gt;0,N(H484),0)</f>
        <v>0</v>
      </c>
      <c r="T484" s="22" t="n">
        <f aca="false">IF(OR($F484="",E484=""),0,MAX(0,MIN(IF(I484="",$H$3,I484-1),$H$3)-MAX(E484,$F$3)+1))</f>
        <v>0</v>
      </c>
      <c r="U484" s="22" t="n">
        <f aca="false">IF(OR($F484="",N(K484)=0),0,ROUND(IF(G484="WDV",MIN(MAX(0,F484-S484-M484),(F484-S484)*N484*T484/$J$3),MIN(MAX(0,F484-M484-S484),(F484-M484)/K484*T484/$J$3)),0))</f>
        <v>0</v>
      </c>
      <c r="V484" s="22" t="n">
        <f aca="false">IF($F484="",0,IF(AND(I484&lt;&gt;"",I484&gt;=$F$3,I484&lt;=$H$3),S484+U484,0))</f>
        <v>0</v>
      </c>
      <c r="W484" s="22" t="n">
        <f aca="false">S484+U484-V484</f>
        <v>0</v>
      </c>
      <c r="X484" s="22" t="n">
        <f aca="false">R484-W484</f>
        <v>0</v>
      </c>
      <c r="Y484" s="22" t="n">
        <f aca="false">IF($F484="",0,IF(AND(I484&lt;&gt;"",I484&gt;=$F$3,I484&lt;=$H$3),N(J484)-(F484-S484-U484),0))</f>
        <v>0</v>
      </c>
      <c r="Z484" s="25" t="str">
        <f aca="false">IF($F484="","",IFERROR(INDEX('Useful Lives'!$D$5:$D$24,MATCH(C484,'Useful Lives'!$A$5:$A$24,0)),"⚠ Class not found"))</f>
        <v/>
      </c>
    </row>
    <row r="485" customFormat="false" ht="15" hidden="false" customHeight="true" outlineLevel="0" collapsed="false">
      <c r="A485" s="20"/>
      <c r="B485" s="20"/>
      <c r="C485" s="20"/>
      <c r="D485" s="20"/>
      <c r="E485" s="26"/>
      <c r="F485" s="27"/>
      <c r="G485" s="20"/>
      <c r="H485" s="27"/>
      <c r="I485" s="26"/>
      <c r="J485" s="27"/>
      <c r="K485" s="22" t="str">
        <f aca="false">IF($F485="","",IFERROR(INDEX('Useful Lives'!$B$5:$B$24,MATCH(C485,'Useful Lives'!$A$5:$A$24,0)),0))</f>
        <v/>
      </c>
      <c r="L485" s="24" t="str">
        <f aca="false">IF($F485="","",IFERROR(INDEX('Useful Lives'!$C$5:$C$24,MATCH(C485,'Useful Lives'!$A$5:$A$24,0)),0))</f>
        <v/>
      </c>
      <c r="M485" s="22" t="str">
        <f aca="false">IF($F485="","",F485*L485)</f>
        <v/>
      </c>
      <c r="N485" s="24" t="str">
        <f aca="false">IF($F485="","",IF(K485=0,0,IF(G485="WDV",1-MAX(L485,0.0001)^(1/K485),(1-L485)/K485)))</f>
        <v/>
      </c>
      <c r="O485" s="22" t="n">
        <f aca="false">IF($F485="",0,IF(AND(E485&lt;$F$3,OR(I485="",I485&gt;=$F$3)),F485,0))</f>
        <v>0</v>
      </c>
      <c r="P485" s="22" t="n">
        <f aca="false">IF($F485="",0,IF(AND(E485&gt;=$F$3,E485&lt;=$H$3),F485,0))</f>
        <v>0</v>
      </c>
      <c r="Q485" s="22" t="n">
        <f aca="false">IF($F485="",0,IF(AND(I485&lt;&gt;"",I485&gt;=$F$3,I485&lt;=$H$3),F485,0))</f>
        <v>0</v>
      </c>
      <c r="R485" s="22" t="n">
        <f aca="false">O485+P485-Q485</f>
        <v>0</v>
      </c>
      <c r="S485" s="22" t="n">
        <f aca="false">IF(O485&gt;0,N(H485),0)</f>
        <v>0</v>
      </c>
      <c r="T485" s="22" t="n">
        <f aca="false">IF(OR($F485="",E485=""),0,MAX(0,MIN(IF(I485="",$H$3,I485-1),$H$3)-MAX(E485,$F$3)+1))</f>
        <v>0</v>
      </c>
      <c r="U485" s="22" t="n">
        <f aca="false">IF(OR($F485="",N(K485)=0),0,ROUND(IF(G485="WDV",MIN(MAX(0,F485-S485-M485),(F485-S485)*N485*T485/$J$3),MIN(MAX(0,F485-M485-S485),(F485-M485)/K485*T485/$J$3)),0))</f>
        <v>0</v>
      </c>
      <c r="V485" s="22" t="n">
        <f aca="false">IF($F485="",0,IF(AND(I485&lt;&gt;"",I485&gt;=$F$3,I485&lt;=$H$3),S485+U485,0))</f>
        <v>0</v>
      </c>
      <c r="W485" s="22" t="n">
        <f aca="false">S485+U485-V485</f>
        <v>0</v>
      </c>
      <c r="X485" s="22" t="n">
        <f aca="false">R485-W485</f>
        <v>0</v>
      </c>
      <c r="Y485" s="22" t="n">
        <f aca="false">IF($F485="",0,IF(AND(I485&lt;&gt;"",I485&gt;=$F$3,I485&lt;=$H$3),N(J485)-(F485-S485-U485),0))</f>
        <v>0</v>
      </c>
      <c r="Z485" s="25" t="str">
        <f aca="false">IF($F485="","",IFERROR(INDEX('Useful Lives'!$D$5:$D$24,MATCH(C485,'Useful Lives'!$A$5:$A$24,0)),"⚠ Class not found"))</f>
        <v/>
      </c>
    </row>
    <row r="486" customFormat="false" ht="15" hidden="false" customHeight="true" outlineLevel="0" collapsed="false">
      <c r="A486" s="20"/>
      <c r="B486" s="20"/>
      <c r="C486" s="20"/>
      <c r="D486" s="20"/>
      <c r="E486" s="26"/>
      <c r="F486" s="27"/>
      <c r="G486" s="20"/>
      <c r="H486" s="27"/>
      <c r="I486" s="26"/>
      <c r="J486" s="27"/>
      <c r="K486" s="22" t="str">
        <f aca="false">IF($F486="","",IFERROR(INDEX('Useful Lives'!$B$5:$B$24,MATCH(C486,'Useful Lives'!$A$5:$A$24,0)),0))</f>
        <v/>
      </c>
      <c r="L486" s="24" t="str">
        <f aca="false">IF($F486="","",IFERROR(INDEX('Useful Lives'!$C$5:$C$24,MATCH(C486,'Useful Lives'!$A$5:$A$24,0)),0))</f>
        <v/>
      </c>
      <c r="M486" s="22" t="str">
        <f aca="false">IF($F486="","",F486*L486)</f>
        <v/>
      </c>
      <c r="N486" s="24" t="str">
        <f aca="false">IF($F486="","",IF(K486=0,0,IF(G486="WDV",1-MAX(L486,0.0001)^(1/K486),(1-L486)/K486)))</f>
        <v/>
      </c>
      <c r="O486" s="22" t="n">
        <f aca="false">IF($F486="",0,IF(AND(E486&lt;$F$3,OR(I486="",I486&gt;=$F$3)),F486,0))</f>
        <v>0</v>
      </c>
      <c r="P486" s="22" t="n">
        <f aca="false">IF($F486="",0,IF(AND(E486&gt;=$F$3,E486&lt;=$H$3),F486,0))</f>
        <v>0</v>
      </c>
      <c r="Q486" s="22" t="n">
        <f aca="false">IF($F486="",0,IF(AND(I486&lt;&gt;"",I486&gt;=$F$3,I486&lt;=$H$3),F486,0))</f>
        <v>0</v>
      </c>
      <c r="R486" s="22" t="n">
        <f aca="false">O486+P486-Q486</f>
        <v>0</v>
      </c>
      <c r="S486" s="22" t="n">
        <f aca="false">IF(O486&gt;0,N(H486),0)</f>
        <v>0</v>
      </c>
      <c r="T486" s="22" t="n">
        <f aca="false">IF(OR($F486="",E486=""),0,MAX(0,MIN(IF(I486="",$H$3,I486-1),$H$3)-MAX(E486,$F$3)+1))</f>
        <v>0</v>
      </c>
      <c r="U486" s="22" t="n">
        <f aca="false">IF(OR($F486="",N(K486)=0),0,ROUND(IF(G486="WDV",MIN(MAX(0,F486-S486-M486),(F486-S486)*N486*T486/$J$3),MIN(MAX(0,F486-M486-S486),(F486-M486)/K486*T486/$J$3)),0))</f>
        <v>0</v>
      </c>
      <c r="V486" s="22" t="n">
        <f aca="false">IF($F486="",0,IF(AND(I486&lt;&gt;"",I486&gt;=$F$3,I486&lt;=$H$3),S486+U486,0))</f>
        <v>0</v>
      </c>
      <c r="W486" s="22" t="n">
        <f aca="false">S486+U486-V486</f>
        <v>0</v>
      </c>
      <c r="X486" s="22" t="n">
        <f aca="false">R486-W486</f>
        <v>0</v>
      </c>
      <c r="Y486" s="22" t="n">
        <f aca="false">IF($F486="",0,IF(AND(I486&lt;&gt;"",I486&gt;=$F$3,I486&lt;=$H$3),N(J486)-(F486-S486-U486),0))</f>
        <v>0</v>
      </c>
      <c r="Z486" s="25" t="str">
        <f aca="false">IF($F486="","",IFERROR(INDEX('Useful Lives'!$D$5:$D$24,MATCH(C486,'Useful Lives'!$A$5:$A$24,0)),"⚠ Class not found"))</f>
        <v/>
      </c>
    </row>
    <row r="487" customFormat="false" ht="15" hidden="false" customHeight="true" outlineLevel="0" collapsed="false">
      <c r="A487" s="20"/>
      <c r="B487" s="20"/>
      <c r="C487" s="20"/>
      <c r="D487" s="20"/>
      <c r="E487" s="26"/>
      <c r="F487" s="27"/>
      <c r="G487" s="20"/>
      <c r="H487" s="27"/>
      <c r="I487" s="26"/>
      <c r="J487" s="27"/>
      <c r="K487" s="22" t="str">
        <f aca="false">IF($F487="","",IFERROR(INDEX('Useful Lives'!$B$5:$B$24,MATCH(C487,'Useful Lives'!$A$5:$A$24,0)),0))</f>
        <v/>
      </c>
      <c r="L487" s="24" t="str">
        <f aca="false">IF($F487="","",IFERROR(INDEX('Useful Lives'!$C$5:$C$24,MATCH(C487,'Useful Lives'!$A$5:$A$24,0)),0))</f>
        <v/>
      </c>
      <c r="M487" s="22" t="str">
        <f aca="false">IF($F487="","",F487*L487)</f>
        <v/>
      </c>
      <c r="N487" s="24" t="str">
        <f aca="false">IF($F487="","",IF(K487=0,0,IF(G487="WDV",1-MAX(L487,0.0001)^(1/K487),(1-L487)/K487)))</f>
        <v/>
      </c>
      <c r="O487" s="22" t="n">
        <f aca="false">IF($F487="",0,IF(AND(E487&lt;$F$3,OR(I487="",I487&gt;=$F$3)),F487,0))</f>
        <v>0</v>
      </c>
      <c r="P487" s="22" t="n">
        <f aca="false">IF($F487="",0,IF(AND(E487&gt;=$F$3,E487&lt;=$H$3),F487,0))</f>
        <v>0</v>
      </c>
      <c r="Q487" s="22" t="n">
        <f aca="false">IF($F487="",0,IF(AND(I487&lt;&gt;"",I487&gt;=$F$3,I487&lt;=$H$3),F487,0))</f>
        <v>0</v>
      </c>
      <c r="R487" s="22" t="n">
        <f aca="false">O487+P487-Q487</f>
        <v>0</v>
      </c>
      <c r="S487" s="22" t="n">
        <f aca="false">IF(O487&gt;0,N(H487),0)</f>
        <v>0</v>
      </c>
      <c r="T487" s="22" t="n">
        <f aca="false">IF(OR($F487="",E487=""),0,MAX(0,MIN(IF(I487="",$H$3,I487-1),$H$3)-MAX(E487,$F$3)+1))</f>
        <v>0</v>
      </c>
      <c r="U487" s="22" t="n">
        <f aca="false">IF(OR($F487="",N(K487)=0),0,ROUND(IF(G487="WDV",MIN(MAX(0,F487-S487-M487),(F487-S487)*N487*T487/$J$3),MIN(MAX(0,F487-M487-S487),(F487-M487)/K487*T487/$J$3)),0))</f>
        <v>0</v>
      </c>
      <c r="V487" s="22" t="n">
        <f aca="false">IF($F487="",0,IF(AND(I487&lt;&gt;"",I487&gt;=$F$3,I487&lt;=$H$3),S487+U487,0))</f>
        <v>0</v>
      </c>
      <c r="W487" s="22" t="n">
        <f aca="false">S487+U487-V487</f>
        <v>0</v>
      </c>
      <c r="X487" s="22" t="n">
        <f aca="false">R487-W487</f>
        <v>0</v>
      </c>
      <c r="Y487" s="22" t="n">
        <f aca="false">IF($F487="",0,IF(AND(I487&lt;&gt;"",I487&gt;=$F$3,I487&lt;=$H$3),N(J487)-(F487-S487-U487),0))</f>
        <v>0</v>
      </c>
      <c r="Z487" s="25" t="str">
        <f aca="false">IF($F487="","",IFERROR(INDEX('Useful Lives'!$D$5:$D$24,MATCH(C487,'Useful Lives'!$A$5:$A$24,0)),"⚠ Class not found"))</f>
        <v/>
      </c>
    </row>
    <row r="488" customFormat="false" ht="15" hidden="false" customHeight="true" outlineLevel="0" collapsed="false">
      <c r="A488" s="20"/>
      <c r="B488" s="20"/>
      <c r="C488" s="20"/>
      <c r="D488" s="20"/>
      <c r="E488" s="26"/>
      <c r="F488" s="27"/>
      <c r="G488" s="20"/>
      <c r="H488" s="27"/>
      <c r="I488" s="26"/>
      <c r="J488" s="27"/>
      <c r="K488" s="22" t="str">
        <f aca="false">IF($F488="","",IFERROR(INDEX('Useful Lives'!$B$5:$B$24,MATCH(C488,'Useful Lives'!$A$5:$A$24,0)),0))</f>
        <v/>
      </c>
      <c r="L488" s="24" t="str">
        <f aca="false">IF($F488="","",IFERROR(INDEX('Useful Lives'!$C$5:$C$24,MATCH(C488,'Useful Lives'!$A$5:$A$24,0)),0))</f>
        <v/>
      </c>
      <c r="M488" s="22" t="str">
        <f aca="false">IF($F488="","",F488*L488)</f>
        <v/>
      </c>
      <c r="N488" s="24" t="str">
        <f aca="false">IF($F488="","",IF(K488=0,0,IF(G488="WDV",1-MAX(L488,0.0001)^(1/K488),(1-L488)/K488)))</f>
        <v/>
      </c>
      <c r="O488" s="22" t="n">
        <f aca="false">IF($F488="",0,IF(AND(E488&lt;$F$3,OR(I488="",I488&gt;=$F$3)),F488,0))</f>
        <v>0</v>
      </c>
      <c r="P488" s="22" t="n">
        <f aca="false">IF($F488="",0,IF(AND(E488&gt;=$F$3,E488&lt;=$H$3),F488,0))</f>
        <v>0</v>
      </c>
      <c r="Q488" s="22" t="n">
        <f aca="false">IF($F488="",0,IF(AND(I488&lt;&gt;"",I488&gt;=$F$3,I488&lt;=$H$3),F488,0))</f>
        <v>0</v>
      </c>
      <c r="R488" s="22" t="n">
        <f aca="false">O488+P488-Q488</f>
        <v>0</v>
      </c>
      <c r="S488" s="22" t="n">
        <f aca="false">IF(O488&gt;0,N(H488),0)</f>
        <v>0</v>
      </c>
      <c r="T488" s="22" t="n">
        <f aca="false">IF(OR($F488="",E488=""),0,MAX(0,MIN(IF(I488="",$H$3,I488-1),$H$3)-MAX(E488,$F$3)+1))</f>
        <v>0</v>
      </c>
      <c r="U488" s="22" t="n">
        <f aca="false">IF(OR($F488="",N(K488)=0),0,ROUND(IF(G488="WDV",MIN(MAX(0,F488-S488-M488),(F488-S488)*N488*T488/$J$3),MIN(MAX(0,F488-M488-S488),(F488-M488)/K488*T488/$J$3)),0))</f>
        <v>0</v>
      </c>
      <c r="V488" s="22" t="n">
        <f aca="false">IF($F488="",0,IF(AND(I488&lt;&gt;"",I488&gt;=$F$3,I488&lt;=$H$3),S488+U488,0))</f>
        <v>0</v>
      </c>
      <c r="W488" s="22" t="n">
        <f aca="false">S488+U488-V488</f>
        <v>0</v>
      </c>
      <c r="X488" s="22" t="n">
        <f aca="false">R488-W488</f>
        <v>0</v>
      </c>
      <c r="Y488" s="22" t="n">
        <f aca="false">IF($F488="",0,IF(AND(I488&lt;&gt;"",I488&gt;=$F$3,I488&lt;=$H$3),N(J488)-(F488-S488-U488),0))</f>
        <v>0</v>
      </c>
      <c r="Z488" s="25" t="str">
        <f aca="false">IF($F488="","",IFERROR(INDEX('Useful Lives'!$D$5:$D$24,MATCH(C488,'Useful Lives'!$A$5:$A$24,0)),"⚠ Class not found"))</f>
        <v/>
      </c>
    </row>
    <row r="489" customFormat="false" ht="15" hidden="false" customHeight="true" outlineLevel="0" collapsed="false">
      <c r="A489" s="20"/>
      <c r="B489" s="20"/>
      <c r="C489" s="20"/>
      <c r="D489" s="20"/>
      <c r="E489" s="26"/>
      <c r="F489" s="27"/>
      <c r="G489" s="20"/>
      <c r="H489" s="27"/>
      <c r="I489" s="26"/>
      <c r="J489" s="27"/>
      <c r="K489" s="22" t="str">
        <f aca="false">IF($F489="","",IFERROR(INDEX('Useful Lives'!$B$5:$B$24,MATCH(C489,'Useful Lives'!$A$5:$A$24,0)),0))</f>
        <v/>
      </c>
      <c r="L489" s="24" t="str">
        <f aca="false">IF($F489="","",IFERROR(INDEX('Useful Lives'!$C$5:$C$24,MATCH(C489,'Useful Lives'!$A$5:$A$24,0)),0))</f>
        <v/>
      </c>
      <c r="M489" s="22" t="str">
        <f aca="false">IF($F489="","",F489*L489)</f>
        <v/>
      </c>
      <c r="N489" s="24" t="str">
        <f aca="false">IF($F489="","",IF(K489=0,0,IF(G489="WDV",1-MAX(L489,0.0001)^(1/K489),(1-L489)/K489)))</f>
        <v/>
      </c>
      <c r="O489" s="22" t="n">
        <f aca="false">IF($F489="",0,IF(AND(E489&lt;$F$3,OR(I489="",I489&gt;=$F$3)),F489,0))</f>
        <v>0</v>
      </c>
      <c r="P489" s="22" t="n">
        <f aca="false">IF($F489="",0,IF(AND(E489&gt;=$F$3,E489&lt;=$H$3),F489,0))</f>
        <v>0</v>
      </c>
      <c r="Q489" s="22" t="n">
        <f aca="false">IF($F489="",0,IF(AND(I489&lt;&gt;"",I489&gt;=$F$3,I489&lt;=$H$3),F489,0))</f>
        <v>0</v>
      </c>
      <c r="R489" s="22" t="n">
        <f aca="false">O489+P489-Q489</f>
        <v>0</v>
      </c>
      <c r="S489" s="22" t="n">
        <f aca="false">IF(O489&gt;0,N(H489),0)</f>
        <v>0</v>
      </c>
      <c r="T489" s="22" t="n">
        <f aca="false">IF(OR($F489="",E489=""),0,MAX(0,MIN(IF(I489="",$H$3,I489-1),$H$3)-MAX(E489,$F$3)+1))</f>
        <v>0</v>
      </c>
      <c r="U489" s="22" t="n">
        <f aca="false">IF(OR($F489="",N(K489)=0),0,ROUND(IF(G489="WDV",MIN(MAX(0,F489-S489-M489),(F489-S489)*N489*T489/$J$3),MIN(MAX(0,F489-M489-S489),(F489-M489)/K489*T489/$J$3)),0))</f>
        <v>0</v>
      </c>
      <c r="V489" s="22" t="n">
        <f aca="false">IF($F489="",0,IF(AND(I489&lt;&gt;"",I489&gt;=$F$3,I489&lt;=$H$3),S489+U489,0))</f>
        <v>0</v>
      </c>
      <c r="W489" s="22" t="n">
        <f aca="false">S489+U489-V489</f>
        <v>0</v>
      </c>
      <c r="X489" s="22" t="n">
        <f aca="false">R489-W489</f>
        <v>0</v>
      </c>
      <c r="Y489" s="22" t="n">
        <f aca="false">IF($F489="",0,IF(AND(I489&lt;&gt;"",I489&gt;=$F$3,I489&lt;=$H$3),N(J489)-(F489-S489-U489),0))</f>
        <v>0</v>
      </c>
      <c r="Z489" s="25" t="str">
        <f aca="false">IF($F489="","",IFERROR(INDEX('Useful Lives'!$D$5:$D$24,MATCH(C489,'Useful Lives'!$A$5:$A$24,0)),"⚠ Class not found"))</f>
        <v/>
      </c>
    </row>
    <row r="490" customFormat="false" ht="15" hidden="false" customHeight="true" outlineLevel="0" collapsed="false">
      <c r="A490" s="20"/>
      <c r="B490" s="20"/>
      <c r="C490" s="20"/>
      <c r="D490" s="20"/>
      <c r="E490" s="26"/>
      <c r="F490" s="27"/>
      <c r="G490" s="20"/>
      <c r="H490" s="27"/>
      <c r="I490" s="26"/>
      <c r="J490" s="27"/>
      <c r="K490" s="22" t="str">
        <f aca="false">IF($F490="","",IFERROR(INDEX('Useful Lives'!$B$5:$B$24,MATCH(C490,'Useful Lives'!$A$5:$A$24,0)),0))</f>
        <v/>
      </c>
      <c r="L490" s="24" t="str">
        <f aca="false">IF($F490="","",IFERROR(INDEX('Useful Lives'!$C$5:$C$24,MATCH(C490,'Useful Lives'!$A$5:$A$24,0)),0))</f>
        <v/>
      </c>
      <c r="M490" s="22" t="str">
        <f aca="false">IF($F490="","",F490*L490)</f>
        <v/>
      </c>
      <c r="N490" s="24" t="str">
        <f aca="false">IF($F490="","",IF(K490=0,0,IF(G490="WDV",1-MAX(L490,0.0001)^(1/K490),(1-L490)/K490)))</f>
        <v/>
      </c>
      <c r="O490" s="22" t="n">
        <f aca="false">IF($F490="",0,IF(AND(E490&lt;$F$3,OR(I490="",I490&gt;=$F$3)),F490,0))</f>
        <v>0</v>
      </c>
      <c r="P490" s="22" t="n">
        <f aca="false">IF($F490="",0,IF(AND(E490&gt;=$F$3,E490&lt;=$H$3),F490,0))</f>
        <v>0</v>
      </c>
      <c r="Q490" s="22" t="n">
        <f aca="false">IF($F490="",0,IF(AND(I490&lt;&gt;"",I490&gt;=$F$3,I490&lt;=$H$3),F490,0))</f>
        <v>0</v>
      </c>
      <c r="R490" s="22" t="n">
        <f aca="false">O490+P490-Q490</f>
        <v>0</v>
      </c>
      <c r="S490" s="22" t="n">
        <f aca="false">IF(O490&gt;0,N(H490),0)</f>
        <v>0</v>
      </c>
      <c r="T490" s="22" t="n">
        <f aca="false">IF(OR($F490="",E490=""),0,MAX(0,MIN(IF(I490="",$H$3,I490-1),$H$3)-MAX(E490,$F$3)+1))</f>
        <v>0</v>
      </c>
      <c r="U490" s="22" t="n">
        <f aca="false">IF(OR($F490="",N(K490)=0),0,ROUND(IF(G490="WDV",MIN(MAX(0,F490-S490-M490),(F490-S490)*N490*T490/$J$3),MIN(MAX(0,F490-M490-S490),(F490-M490)/K490*T490/$J$3)),0))</f>
        <v>0</v>
      </c>
      <c r="V490" s="22" t="n">
        <f aca="false">IF($F490="",0,IF(AND(I490&lt;&gt;"",I490&gt;=$F$3,I490&lt;=$H$3),S490+U490,0))</f>
        <v>0</v>
      </c>
      <c r="W490" s="22" t="n">
        <f aca="false">S490+U490-V490</f>
        <v>0</v>
      </c>
      <c r="X490" s="22" t="n">
        <f aca="false">R490-W490</f>
        <v>0</v>
      </c>
      <c r="Y490" s="22" t="n">
        <f aca="false">IF($F490="",0,IF(AND(I490&lt;&gt;"",I490&gt;=$F$3,I490&lt;=$H$3),N(J490)-(F490-S490-U490),0))</f>
        <v>0</v>
      </c>
      <c r="Z490" s="25" t="str">
        <f aca="false">IF($F490="","",IFERROR(INDEX('Useful Lives'!$D$5:$D$24,MATCH(C490,'Useful Lives'!$A$5:$A$24,0)),"⚠ Class not found"))</f>
        <v/>
      </c>
    </row>
    <row r="491" customFormat="false" ht="15" hidden="false" customHeight="true" outlineLevel="0" collapsed="false">
      <c r="A491" s="20"/>
      <c r="B491" s="20"/>
      <c r="C491" s="20"/>
      <c r="D491" s="20"/>
      <c r="E491" s="26"/>
      <c r="F491" s="27"/>
      <c r="G491" s="20"/>
      <c r="H491" s="27"/>
      <c r="I491" s="26"/>
      <c r="J491" s="27"/>
      <c r="K491" s="22" t="str">
        <f aca="false">IF($F491="","",IFERROR(INDEX('Useful Lives'!$B$5:$B$24,MATCH(C491,'Useful Lives'!$A$5:$A$24,0)),0))</f>
        <v/>
      </c>
      <c r="L491" s="24" t="str">
        <f aca="false">IF($F491="","",IFERROR(INDEX('Useful Lives'!$C$5:$C$24,MATCH(C491,'Useful Lives'!$A$5:$A$24,0)),0))</f>
        <v/>
      </c>
      <c r="M491" s="22" t="str">
        <f aca="false">IF($F491="","",F491*L491)</f>
        <v/>
      </c>
      <c r="N491" s="24" t="str">
        <f aca="false">IF($F491="","",IF(K491=0,0,IF(G491="WDV",1-MAX(L491,0.0001)^(1/K491),(1-L491)/K491)))</f>
        <v/>
      </c>
      <c r="O491" s="22" t="n">
        <f aca="false">IF($F491="",0,IF(AND(E491&lt;$F$3,OR(I491="",I491&gt;=$F$3)),F491,0))</f>
        <v>0</v>
      </c>
      <c r="P491" s="22" t="n">
        <f aca="false">IF($F491="",0,IF(AND(E491&gt;=$F$3,E491&lt;=$H$3),F491,0))</f>
        <v>0</v>
      </c>
      <c r="Q491" s="22" t="n">
        <f aca="false">IF($F491="",0,IF(AND(I491&lt;&gt;"",I491&gt;=$F$3,I491&lt;=$H$3),F491,0))</f>
        <v>0</v>
      </c>
      <c r="R491" s="22" t="n">
        <f aca="false">O491+P491-Q491</f>
        <v>0</v>
      </c>
      <c r="S491" s="22" t="n">
        <f aca="false">IF(O491&gt;0,N(H491),0)</f>
        <v>0</v>
      </c>
      <c r="T491" s="22" t="n">
        <f aca="false">IF(OR($F491="",E491=""),0,MAX(0,MIN(IF(I491="",$H$3,I491-1),$H$3)-MAX(E491,$F$3)+1))</f>
        <v>0</v>
      </c>
      <c r="U491" s="22" t="n">
        <f aca="false">IF(OR($F491="",N(K491)=0),0,ROUND(IF(G491="WDV",MIN(MAX(0,F491-S491-M491),(F491-S491)*N491*T491/$J$3),MIN(MAX(0,F491-M491-S491),(F491-M491)/K491*T491/$J$3)),0))</f>
        <v>0</v>
      </c>
      <c r="V491" s="22" t="n">
        <f aca="false">IF($F491="",0,IF(AND(I491&lt;&gt;"",I491&gt;=$F$3,I491&lt;=$H$3),S491+U491,0))</f>
        <v>0</v>
      </c>
      <c r="W491" s="22" t="n">
        <f aca="false">S491+U491-V491</f>
        <v>0</v>
      </c>
      <c r="X491" s="22" t="n">
        <f aca="false">R491-W491</f>
        <v>0</v>
      </c>
      <c r="Y491" s="22" t="n">
        <f aca="false">IF($F491="",0,IF(AND(I491&lt;&gt;"",I491&gt;=$F$3,I491&lt;=$H$3),N(J491)-(F491-S491-U491),0))</f>
        <v>0</v>
      </c>
      <c r="Z491" s="25" t="str">
        <f aca="false">IF($F491="","",IFERROR(INDEX('Useful Lives'!$D$5:$D$24,MATCH(C491,'Useful Lives'!$A$5:$A$24,0)),"⚠ Class not found"))</f>
        <v/>
      </c>
    </row>
    <row r="492" customFormat="false" ht="15" hidden="false" customHeight="true" outlineLevel="0" collapsed="false">
      <c r="A492" s="20"/>
      <c r="B492" s="20"/>
      <c r="C492" s="20"/>
      <c r="D492" s="20"/>
      <c r="E492" s="26"/>
      <c r="F492" s="27"/>
      <c r="G492" s="20"/>
      <c r="H492" s="27"/>
      <c r="I492" s="26"/>
      <c r="J492" s="27"/>
      <c r="K492" s="22" t="str">
        <f aca="false">IF($F492="","",IFERROR(INDEX('Useful Lives'!$B$5:$B$24,MATCH(C492,'Useful Lives'!$A$5:$A$24,0)),0))</f>
        <v/>
      </c>
      <c r="L492" s="24" t="str">
        <f aca="false">IF($F492="","",IFERROR(INDEX('Useful Lives'!$C$5:$C$24,MATCH(C492,'Useful Lives'!$A$5:$A$24,0)),0))</f>
        <v/>
      </c>
      <c r="M492" s="22" t="str">
        <f aca="false">IF($F492="","",F492*L492)</f>
        <v/>
      </c>
      <c r="N492" s="24" t="str">
        <f aca="false">IF($F492="","",IF(K492=0,0,IF(G492="WDV",1-MAX(L492,0.0001)^(1/K492),(1-L492)/K492)))</f>
        <v/>
      </c>
      <c r="O492" s="22" t="n">
        <f aca="false">IF($F492="",0,IF(AND(E492&lt;$F$3,OR(I492="",I492&gt;=$F$3)),F492,0))</f>
        <v>0</v>
      </c>
      <c r="P492" s="22" t="n">
        <f aca="false">IF($F492="",0,IF(AND(E492&gt;=$F$3,E492&lt;=$H$3),F492,0))</f>
        <v>0</v>
      </c>
      <c r="Q492" s="22" t="n">
        <f aca="false">IF($F492="",0,IF(AND(I492&lt;&gt;"",I492&gt;=$F$3,I492&lt;=$H$3),F492,0))</f>
        <v>0</v>
      </c>
      <c r="R492" s="22" t="n">
        <f aca="false">O492+P492-Q492</f>
        <v>0</v>
      </c>
      <c r="S492" s="22" t="n">
        <f aca="false">IF(O492&gt;0,N(H492),0)</f>
        <v>0</v>
      </c>
      <c r="T492" s="22" t="n">
        <f aca="false">IF(OR($F492="",E492=""),0,MAX(0,MIN(IF(I492="",$H$3,I492-1),$H$3)-MAX(E492,$F$3)+1))</f>
        <v>0</v>
      </c>
      <c r="U492" s="22" t="n">
        <f aca="false">IF(OR($F492="",N(K492)=0),0,ROUND(IF(G492="WDV",MIN(MAX(0,F492-S492-M492),(F492-S492)*N492*T492/$J$3),MIN(MAX(0,F492-M492-S492),(F492-M492)/K492*T492/$J$3)),0))</f>
        <v>0</v>
      </c>
      <c r="V492" s="22" t="n">
        <f aca="false">IF($F492="",0,IF(AND(I492&lt;&gt;"",I492&gt;=$F$3,I492&lt;=$H$3),S492+U492,0))</f>
        <v>0</v>
      </c>
      <c r="W492" s="22" t="n">
        <f aca="false">S492+U492-V492</f>
        <v>0</v>
      </c>
      <c r="X492" s="22" t="n">
        <f aca="false">R492-W492</f>
        <v>0</v>
      </c>
      <c r="Y492" s="22" t="n">
        <f aca="false">IF($F492="",0,IF(AND(I492&lt;&gt;"",I492&gt;=$F$3,I492&lt;=$H$3),N(J492)-(F492-S492-U492),0))</f>
        <v>0</v>
      </c>
      <c r="Z492" s="25" t="str">
        <f aca="false">IF($F492="","",IFERROR(INDEX('Useful Lives'!$D$5:$D$24,MATCH(C492,'Useful Lives'!$A$5:$A$24,0)),"⚠ Class not found"))</f>
        <v/>
      </c>
    </row>
    <row r="493" customFormat="false" ht="15" hidden="false" customHeight="true" outlineLevel="0" collapsed="false">
      <c r="A493" s="20"/>
      <c r="B493" s="20"/>
      <c r="C493" s="20"/>
      <c r="D493" s="20"/>
      <c r="E493" s="26"/>
      <c r="F493" s="27"/>
      <c r="G493" s="20"/>
      <c r="H493" s="27"/>
      <c r="I493" s="26"/>
      <c r="J493" s="27"/>
      <c r="K493" s="22" t="str">
        <f aca="false">IF($F493="","",IFERROR(INDEX('Useful Lives'!$B$5:$B$24,MATCH(C493,'Useful Lives'!$A$5:$A$24,0)),0))</f>
        <v/>
      </c>
      <c r="L493" s="24" t="str">
        <f aca="false">IF($F493="","",IFERROR(INDEX('Useful Lives'!$C$5:$C$24,MATCH(C493,'Useful Lives'!$A$5:$A$24,0)),0))</f>
        <v/>
      </c>
      <c r="M493" s="22" t="str">
        <f aca="false">IF($F493="","",F493*L493)</f>
        <v/>
      </c>
      <c r="N493" s="24" t="str">
        <f aca="false">IF($F493="","",IF(K493=0,0,IF(G493="WDV",1-MAX(L493,0.0001)^(1/K493),(1-L493)/K493)))</f>
        <v/>
      </c>
      <c r="O493" s="22" t="n">
        <f aca="false">IF($F493="",0,IF(AND(E493&lt;$F$3,OR(I493="",I493&gt;=$F$3)),F493,0))</f>
        <v>0</v>
      </c>
      <c r="P493" s="22" t="n">
        <f aca="false">IF($F493="",0,IF(AND(E493&gt;=$F$3,E493&lt;=$H$3),F493,0))</f>
        <v>0</v>
      </c>
      <c r="Q493" s="22" t="n">
        <f aca="false">IF($F493="",0,IF(AND(I493&lt;&gt;"",I493&gt;=$F$3,I493&lt;=$H$3),F493,0))</f>
        <v>0</v>
      </c>
      <c r="R493" s="22" t="n">
        <f aca="false">O493+P493-Q493</f>
        <v>0</v>
      </c>
      <c r="S493" s="22" t="n">
        <f aca="false">IF(O493&gt;0,N(H493),0)</f>
        <v>0</v>
      </c>
      <c r="T493" s="22" t="n">
        <f aca="false">IF(OR($F493="",E493=""),0,MAX(0,MIN(IF(I493="",$H$3,I493-1),$H$3)-MAX(E493,$F$3)+1))</f>
        <v>0</v>
      </c>
      <c r="U493" s="22" t="n">
        <f aca="false">IF(OR($F493="",N(K493)=0),0,ROUND(IF(G493="WDV",MIN(MAX(0,F493-S493-M493),(F493-S493)*N493*T493/$J$3),MIN(MAX(0,F493-M493-S493),(F493-M493)/K493*T493/$J$3)),0))</f>
        <v>0</v>
      </c>
      <c r="V493" s="22" t="n">
        <f aca="false">IF($F493="",0,IF(AND(I493&lt;&gt;"",I493&gt;=$F$3,I493&lt;=$H$3),S493+U493,0))</f>
        <v>0</v>
      </c>
      <c r="W493" s="22" t="n">
        <f aca="false">S493+U493-V493</f>
        <v>0</v>
      </c>
      <c r="X493" s="22" t="n">
        <f aca="false">R493-W493</f>
        <v>0</v>
      </c>
      <c r="Y493" s="22" t="n">
        <f aca="false">IF($F493="",0,IF(AND(I493&lt;&gt;"",I493&gt;=$F$3,I493&lt;=$H$3),N(J493)-(F493-S493-U493),0))</f>
        <v>0</v>
      </c>
      <c r="Z493" s="25" t="str">
        <f aca="false">IF($F493="","",IFERROR(INDEX('Useful Lives'!$D$5:$D$24,MATCH(C493,'Useful Lives'!$A$5:$A$24,0)),"⚠ Class not found"))</f>
        <v/>
      </c>
    </row>
    <row r="494" customFormat="false" ht="15" hidden="false" customHeight="true" outlineLevel="0" collapsed="false">
      <c r="A494" s="20"/>
      <c r="B494" s="20"/>
      <c r="C494" s="20"/>
      <c r="D494" s="20"/>
      <c r="E494" s="26"/>
      <c r="F494" s="27"/>
      <c r="G494" s="20"/>
      <c r="H494" s="27"/>
      <c r="I494" s="26"/>
      <c r="J494" s="27"/>
      <c r="K494" s="22" t="str">
        <f aca="false">IF($F494="","",IFERROR(INDEX('Useful Lives'!$B$5:$B$24,MATCH(C494,'Useful Lives'!$A$5:$A$24,0)),0))</f>
        <v/>
      </c>
      <c r="L494" s="24" t="str">
        <f aca="false">IF($F494="","",IFERROR(INDEX('Useful Lives'!$C$5:$C$24,MATCH(C494,'Useful Lives'!$A$5:$A$24,0)),0))</f>
        <v/>
      </c>
      <c r="M494" s="22" t="str">
        <f aca="false">IF($F494="","",F494*L494)</f>
        <v/>
      </c>
      <c r="N494" s="24" t="str">
        <f aca="false">IF($F494="","",IF(K494=0,0,IF(G494="WDV",1-MAX(L494,0.0001)^(1/K494),(1-L494)/K494)))</f>
        <v/>
      </c>
      <c r="O494" s="22" t="n">
        <f aca="false">IF($F494="",0,IF(AND(E494&lt;$F$3,OR(I494="",I494&gt;=$F$3)),F494,0))</f>
        <v>0</v>
      </c>
      <c r="P494" s="22" t="n">
        <f aca="false">IF($F494="",0,IF(AND(E494&gt;=$F$3,E494&lt;=$H$3),F494,0))</f>
        <v>0</v>
      </c>
      <c r="Q494" s="22" t="n">
        <f aca="false">IF($F494="",0,IF(AND(I494&lt;&gt;"",I494&gt;=$F$3,I494&lt;=$H$3),F494,0))</f>
        <v>0</v>
      </c>
      <c r="R494" s="22" t="n">
        <f aca="false">O494+P494-Q494</f>
        <v>0</v>
      </c>
      <c r="S494" s="22" t="n">
        <f aca="false">IF(O494&gt;0,N(H494),0)</f>
        <v>0</v>
      </c>
      <c r="T494" s="22" t="n">
        <f aca="false">IF(OR($F494="",E494=""),0,MAX(0,MIN(IF(I494="",$H$3,I494-1),$H$3)-MAX(E494,$F$3)+1))</f>
        <v>0</v>
      </c>
      <c r="U494" s="22" t="n">
        <f aca="false">IF(OR($F494="",N(K494)=0),0,ROUND(IF(G494="WDV",MIN(MAX(0,F494-S494-M494),(F494-S494)*N494*T494/$J$3),MIN(MAX(0,F494-M494-S494),(F494-M494)/K494*T494/$J$3)),0))</f>
        <v>0</v>
      </c>
      <c r="V494" s="22" t="n">
        <f aca="false">IF($F494="",0,IF(AND(I494&lt;&gt;"",I494&gt;=$F$3,I494&lt;=$H$3),S494+U494,0))</f>
        <v>0</v>
      </c>
      <c r="W494" s="22" t="n">
        <f aca="false">S494+U494-V494</f>
        <v>0</v>
      </c>
      <c r="X494" s="22" t="n">
        <f aca="false">R494-W494</f>
        <v>0</v>
      </c>
      <c r="Y494" s="22" t="n">
        <f aca="false">IF($F494="",0,IF(AND(I494&lt;&gt;"",I494&gt;=$F$3,I494&lt;=$H$3),N(J494)-(F494-S494-U494),0))</f>
        <v>0</v>
      </c>
      <c r="Z494" s="25" t="str">
        <f aca="false">IF($F494="","",IFERROR(INDEX('Useful Lives'!$D$5:$D$24,MATCH(C494,'Useful Lives'!$A$5:$A$24,0)),"⚠ Class not found"))</f>
        <v/>
      </c>
    </row>
    <row r="495" customFormat="false" ht="15" hidden="false" customHeight="true" outlineLevel="0" collapsed="false">
      <c r="A495" s="20"/>
      <c r="B495" s="20"/>
      <c r="C495" s="20"/>
      <c r="D495" s="20"/>
      <c r="E495" s="26"/>
      <c r="F495" s="27"/>
      <c r="G495" s="20"/>
      <c r="H495" s="27"/>
      <c r="I495" s="26"/>
      <c r="J495" s="27"/>
      <c r="K495" s="22" t="str">
        <f aca="false">IF($F495="","",IFERROR(INDEX('Useful Lives'!$B$5:$B$24,MATCH(C495,'Useful Lives'!$A$5:$A$24,0)),0))</f>
        <v/>
      </c>
      <c r="L495" s="24" t="str">
        <f aca="false">IF($F495="","",IFERROR(INDEX('Useful Lives'!$C$5:$C$24,MATCH(C495,'Useful Lives'!$A$5:$A$24,0)),0))</f>
        <v/>
      </c>
      <c r="M495" s="22" t="str">
        <f aca="false">IF($F495="","",F495*L495)</f>
        <v/>
      </c>
      <c r="N495" s="24" t="str">
        <f aca="false">IF($F495="","",IF(K495=0,0,IF(G495="WDV",1-MAX(L495,0.0001)^(1/K495),(1-L495)/K495)))</f>
        <v/>
      </c>
      <c r="O495" s="22" t="n">
        <f aca="false">IF($F495="",0,IF(AND(E495&lt;$F$3,OR(I495="",I495&gt;=$F$3)),F495,0))</f>
        <v>0</v>
      </c>
      <c r="P495" s="22" t="n">
        <f aca="false">IF($F495="",0,IF(AND(E495&gt;=$F$3,E495&lt;=$H$3),F495,0))</f>
        <v>0</v>
      </c>
      <c r="Q495" s="22" t="n">
        <f aca="false">IF($F495="",0,IF(AND(I495&lt;&gt;"",I495&gt;=$F$3,I495&lt;=$H$3),F495,0))</f>
        <v>0</v>
      </c>
      <c r="R495" s="22" t="n">
        <f aca="false">O495+P495-Q495</f>
        <v>0</v>
      </c>
      <c r="S495" s="22" t="n">
        <f aca="false">IF(O495&gt;0,N(H495),0)</f>
        <v>0</v>
      </c>
      <c r="T495" s="22" t="n">
        <f aca="false">IF(OR($F495="",E495=""),0,MAX(0,MIN(IF(I495="",$H$3,I495-1),$H$3)-MAX(E495,$F$3)+1))</f>
        <v>0</v>
      </c>
      <c r="U495" s="22" t="n">
        <f aca="false">IF(OR($F495="",N(K495)=0),0,ROUND(IF(G495="WDV",MIN(MAX(0,F495-S495-M495),(F495-S495)*N495*T495/$J$3),MIN(MAX(0,F495-M495-S495),(F495-M495)/K495*T495/$J$3)),0))</f>
        <v>0</v>
      </c>
      <c r="V495" s="22" t="n">
        <f aca="false">IF($F495="",0,IF(AND(I495&lt;&gt;"",I495&gt;=$F$3,I495&lt;=$H$3),S495+U495,0))</f>
        <v>0</v>
      </c>
      <c r="W495" s="22" t="n">
        <f aca="false">S495+U495-V495</f>
        <v>0</v>
      </c>
      <c r="X495" s="22" t="n">
        <f aca="false">R495-W495</f>
        <v>0</v>
      </c>
      <c r="Y495" s="22" t="n">
        <f aca="false">IF($F495="",0,IF(AND(I495&lt;&gt;"",I495&gt;=$F$3,I495&lt;=$H$3),N(J495)-(F495-S495-U495),0))</f>
        <v>0</v>
      </c>
      <c r="Z495" s="25" t="str">
        <f aca="false">IF($F495="","",IFERROR(INDEX('Useful Lives'!$D$5:$D$24,MATCH(C495,'Useful Lives'!$A$5:$A$24,0)),"⚠ Class not found"))</f>
        <v/>
      </c>
    </row>
    <row r="496" customFormat="false" ht="15" hidden="false" customHeight="true" outlineLevel="0" collapsed="false">
      <c r="A496" s="20"/>
      <c r="B496" s="20"/>
      <c r="C496" s="20"/>
      <c r="D496" s="20"/>
      <c r="E496" s="26"/>
      <c r="F496" s="27"/>
      <c r="G496" s="20"/>
      <c r="H496" s="27"/>
      <c r="I496" s="26"/>
      <c r="J496" s="27"/>
      <c r="K496" s="22" t="str">
        <f aca="false">IF($F496="","",IFERROR(INDEX('Useful Lives'!$B$5:$B$24,MATCH(C496,'Useful Lives'!$A$5:$A$24,0)),0))</f>
        <v/>
      </c>
      <c r="L496" s="24" t="str">
        <f aca="false">IF($F496="","",IFERROR(INDEX('Useful Lives'!$C$5:$C$24,MATCH(C496,'Useful Lives'!$A$5:$A$24,0)),0))</f>
        <v/>
      </c>
      <c r="M496" s="22" t="str">
        <f aca="false">IF($F496="","",F496*L496)</f>
        <v/>
      </c>
      <c r="N496" s="24" t="str">
        <f aca="false">IF($F496="","",IF(K496=0,0,IF(G496="WDV",1-MAX(L496,0.0001)^(1/K496),(1-L496)/K496)))</f>
        <v/>
      </c>
      <c r="O496" s="22" t="n">
        <f aca="false">IF($F496="",0,IF(AND(E496&lt;$F$3,OR(I496="",I496&gt;=$F$3)),F496,0))</f>
        <v>0</v>
      </c>
      <c r="P496" s="22" t="n">
        <f aca="false">IF($F496="",0,IF(AND(E496&gt;=$F$3,E496&lt;=$H$3),F496,0))</f>
        <v>0</v>
      </c>
      <c r="Q496" s="22" t="n">
        <f aca="false">IF($F496="",0,IF(AND(I496&lt;&gt;"",I496&gt;=$F$3,I496&lt;=$H$3),F496,0))</f>
        <v>0</v>
      </c>
      <c r="R496" s="22" t="n">
        <f aca="false">O496+P496-Q496</f>
        <v>0</v>
      </c>
      <c r="S496" s="22" t="n">
        <f aca="false">IF(O496&gt;0,N(H496),0)</f>
        <v>0</v>
      </c>
      <c r="T496" s="22" t="n">
        <f aca="false">IF(OR($F496="",E496=""),0,MAX(0,MIN(IF(I496="",$H$3,I496-1),$H$3)-MAX(E496,$F$3)+1))</f>
        <v>0</v>
      </c>
      <c r="U496" s="22" t="n">
        <f aca="false">IF(OR($F496="",N(K496)=0),0,ROUND(IF(G496="WDV",MIN(MAX(0,F496-S496-M496),(F496-S496)*N496*T496/$J$3),MIN(MAX(0,F496-M496-S496),(F496-M496)/K496*T496/$J$3)),0))</f>
        <v>0</v>
      </c>
      <c r="V496" s="22" t="n">
        <f aca="false">IF($F496="",0,IF(AND(I496&lt;&gt;"",I496&gt;=$F$3,I496&lt;=$H$3),S496+U496,0))</f>
        <v>0</v>
      </c>
      <c r="W496" s="22" t="n">
        <f aca="false">S496+U496-V496</f>
        <v>0</v>
      </c>
      <c r="X496" s="22" t="n">
        <f aca="false">R496-W496</f>
        <v>0</v>
      </c>
      <c r="Y496" s="22" t="n">
        <f aca="false">IF($F496="",0,IF(AND(I496&lt;&gt;"",I496&gt;=$F$3,I496&lt;=$H$3),N(J496)-(F496-S496-U496),0))</f>
        <v>0</v>
      </c>
      <c r="Z496" s="25" t="str">
        <f aca="false">IF($F496="","",IFERROR(INDEX('Useful Lives'!$D$5:$D$24,MATCH(C496,'Useful Lives'!$A$5:$A$24,0)),"⚠ Class not found"))</f>
        <v/>
      </c>
    </row>
    <row r="497" customFormat="false" ht="15" hidden="false" customHeight="true" outlineLevel="0" collapsed="false">
      <c r="A497" s="20"/>
      <c r="B497" s="20"/>
      <c r="C497" s="20"/>
      <c r="D497" s="20"/>
      <c r="E497" s="26"/>
      <c r="F497" s="27"/>
      <c r="G497" s="20"/>
      <c r="H497" s="27"/>
      <c r="I497" s="26"/>
      <c r="J497" s="27"/>
      <c r="K497" s="22" t="str">
        <f aca="false">IF($F497="","",IFERROR(INDEX('Useful Lives'!$B$5:$B$24,MATCH(C497,'Useful Lives'!$A$5:$A$24,0)),0))</f>
        <v/>
      </c>
      <c r="L497" s="24" t="str">
        <f aca="false">IF($F497="","",IFERROR(INDEX('Useful Lives'!$C$5:$C$24,MATCH(C497,'Useful Lives'!$A$5:$A$24,0)),0))</f>
        <v/>
      </c>
      <c r="M497" s="22" t="str">
        <f aca="false">IF($F497="","",F497*L497)</f>
        <v/>
      </c>
      <c r="N497" s="24" t="str">
        <f aca="false">IF($F497="","",IF(K497=0,0,IF(G497="WDV",1-MAX(L497,0.0001)^(1/K497),(1-L497)/K497)))</f>
        <v/>
      </c>
      <c r="O497" s="22" t="n">
        <f aca="false">IF($F497="",0,IF(AND(E497&lt;$F$3,OR(I497="",I497&gt;=$F$3)),F497,0))</f>
        <v>0</v>
      </c>
      <c r="P497" s="22" t="n">
        <f aca="false">IF($F497="",0,IF(AND(E497&gt;=$F$3,E497&lt;=$H$3),F497,0))</f>
        <v>0</v>
      </c>
      <c r="Q497" s="22" t="n">
        <f aca="false">IF($F497="",0,IF(AND(I497&lt;&gt;"",I497&gt;=$F$3,I497&lt;=$H$3),F497,0))</f>
        <v>0</v>
      </c>
      <c r="R497" s="22" t="n">
        <f aca="false">O497+P497-Q497</f>
        <v>0</v>
      </c>
      <c r="S497" s="22" t="n">
        <f aca="false">IF(O497&gt;0,N(H497),0)</f>
        <v>0</v>
      </c>
      <c r="T497" s="22" t="n">
        <f aca="false">IF(OR($F497="",E497=""),0,MAX(0,MIN(IF(I497="",$H$3,I497-1),$H$3)-MAX(E497,$F$3)+1))</f>
        <v>0</v>
      </c>
      <c r="U497" s="22" t="n">
        <f aca="false">IF(OR($F497="",N(K497)=0),0,ROUND(IF(G497="WDV",MIN(MAX(0,F497-S497-M497),(F497-S497)*N497*T497/$J$3),MIN(MAX(0,F497-M497-S497),(F497-M497)/K497*T497/$J$3)),0))</f>
        <v>0</v>
      </c>
      <c r="V497" s="22" t="n">
        <f aca="false">IF($F497="",0,IF(AND(I497&lt;&gt;"",I497&gt;=$F$3,I497&lt;=$H$3),S497+U497,0))</f>
        <v>0</v>
      </c>
      <c r="W497" s="22" t="n">
        <f aca="false">S497+U497-V497</f>
        <v>0</v>
      </c>
      <c r="X497" s="22" t="n">
        <f aca="false">R497-W497</f>
        <v>0</v>
      </c>
      <c r="Y497" s="22" t="n">
        <f aca="false">IF($F497="",0,IF(AND(I497&lt;&gt;"",I497&gt;=$F$3,I497&lt;=$H$3),N(J497)-(F497-S497-U497),0))</f>
        <v>0</v>
      </c>
      <c r="Z497" s="25" t="str">
        <f aca="false">IF($F497="","",IFERROR(INDEX('Useful Lives'!$D$5:$D$24,MATCH(C497,'Useful Lives'!$A$5:$A$24,0)),"⚠ Class not found"))</f>
        <v/>
      </c>
    </row>
    <row r="498" customFormat="false" ht="15" hidden="false" customHeight="true" outlineLevel="0" collapsed="false">
      <c r="A498" s="20"/>
      <c r="B498" s="20"/>
      <c r="C498" s="20"/>
      <c r="D498" s="20"/>
      <c r="E498" s="26"/>
      <c r="F498" s="27"/>
      <c r="G498" s="20"/>
      <c r="H498" s="27"/>
      <c r="I498" s="26"/>
      <c r="J498" s="27"/>
      <c r="K498" s="22" t="str">
        <f aca="false">IF($F498="","",IFERROR(INDEX('Useful Lives'!$B$5:$B$24,MATCH(C498,'Useful Lives'!$A$5:$A$24,0)),0))</f>
        <v/>
      </c>
      <c r="L498" s="24" t="str">
        <f aca="false">IF($F498="","",IFERROR(INDEX('Useful Lives'!$C$5:$C$24,MATCH(C498,'Useful Lives'!$A$5:$A$24,0)),0))</f>
        <v/>
      </c>
      <c r="M498" s="22" t="str">
        <f aca="false">IF($F498="","",F498*L498)</f>
        <v/>
      </c>
      <c r="N498" s="24" t="str">
        <f aca="false">IF($F498="","",IF(K498=0,0,IF(G498="WDV",1-MAX(L498,0.0001)^(1/K498),(1-L498)/K498)))</f>
        <v/>
      </c>
      <c r="O498" s="22" t="n">
        <f aca="false">IF($F498="",0,IF(AND(E498&lt;$F$3,OR(I498="",I498&gt;=$F$3)),F498,0))</f>
        <v>0</v>
      </c>
      <c r="P498" s="22" t="n">
        <f aca="false">IF($F498="",0,IF(AND(E498&gt;=$F$3,E498&lt;=$H$3),F498,0))</f>
        <v>0</v>
      </c>
      <c r="Q498" s="22" t="n">
        <f aca="false">IF($F498="",0,IF(AND(I498&lt;&gt;"",I498&gt;=$F$3,I498&lt;=$H$3),F498,0))</f>
        <v>0</v>
      </c>
      <c r="R498" s="22" t="n">
        <f aca="false">O498+P498-Q498</f>
        <v>0</v>
      </c>
      <c r="S498" s="22" t="n">
        <f aca="false">IF(O498&gt;0,N(H498),0)</f>
        <v>0</v>
      </c>
      <c r="T498" s="22" t="n">
        <f aca="false">IF(OR($F498="",E498=""),0,MAX(0,MIN(IF(I498="",$H$3,I498-1),$H$3)-MAX(E498,$F$3)+1))</f>
        <v>0</v>
      </c>
      <c r="U498" s="22" t="n">
        <f aca="false">IF(OR($F498="",N(K498)=0),0,ROUND(IF(G498="WDV",MIN(MAX(0,F498-S498-M498),(F498-S498)*N498*T498/$J$3),MIN(MAX(0,F498-M498-S498),(F498-M498)/K498*T498/$J$3)),0))</f>
        <v>0</v>
      </c>
      <c r="V498" s="22" t="n">
        <f aca="false">IF($F498="",0,IF(AND(I498&lt;&gt;"",I498&gt;=$F$3,I498&lt;=$H$3),S498+U498,0))</f>
        <v>0</v>
      </c>
      <c r="W498" s="22" t="n">
        <f aca="false">S498+U498-V498</f>
        <v>0</v>
      </c>
      <c r="X498" s="22" t="n">
        <f aca="false">R498-W498</f>
        <v>0</v>
      </c>
      <c r="Y498" s="22" t="n">
        <f aca="false">IF($F498="",0,IF(AND(I498&lt;&gt;"",I498&gt;=$F$3,I498&lt;=$H$3),N(J498)-(F498-S498-U498),0))</f>
        <v>0</v>
      </c>
      <c r="Z498" s="25" t="str">
        <f aca="false">IF($F498="","",IFERROR(INDEX('Useful Lives'!$D$5:$D$24,MATCH(C498,'Useful Lives'!$A$5:$A$24,0)),"⚠ Class not found"))</f>
        <v/>
      </c>
    </row>
    <row r="499" customFormat="false" ht="15" hidden="false" customHeight="true" outlineLevel="0" collapsed="false">
      <c r="A499" s="20"/>
      <c r="B499" s="20"/>
      <c r="C499" s="20"/>
      <c r="D499" s="20"/>
      <c r="E499" s="26"/>
      <c r="F499" s="27"/>
      <c r="G499" s="20"/>
      <c r="H499" s="27"/>
      <c r="I499" s="26"/>
      <c r="J499" s="27"/>
      <c r="K499" s="22" t="str">
        <f aca="false">IF($F499="","",IFERROR(INDEX('Useful Lives'!$B$5:$B$24,MATCH(C499,'Useful Lives'!$A$5:$A$24,0)),0))</f>
        <v/>
      </c>
      <c r="L499" s="24" t="str">
        <f aca="false">IF($F499="","",IFERROR(INDEX('Useful Lives'!$C$5:$C$24,MATCH(C499,'Useful Lives'!$A$5:$A$24,0)),0))</f>
        <v/>
      </c>
      <c r="M499" s="22" t="str">
        <f aca="false">IF($F499="","",F499*L499)</f>
        <v/>
      </c>
      <c r="N499" s="24" t="str">
        <f aca="false">IF($F499="","",IF(K499=0,0,IF(G499="WDV",1-MAX(L499,0.0001)^(1/K499),(1-L499)/K499)))</f>
        <v/>
      </c>
      <c r="O499" s="22" t="n">
        <f aca="false">IF($F499="",0,IF(AND(E499&lt;$F$3,OR(I499="",I499&gt;=$F$3)),F499,0))</f>
        <v>0</v>
      </c>
      <c r="P499" s="22" t="n">
        <f aca="false">IF($F499="",0,IF(AND(E499&gt;=$F$3,E499&lt;=$H$3),F499,0))</f>
        <v>0</v>
      </c>
      <c r="Q499" s="22" t="n">
        <f aca="false">IF($F499="",0,IF(AND(I499&lt;&gt;"",I499&gt;=$F$3,I499&lt;=$H$3),F499,0))</f>
        <v>0</v>
      </c>
      <c r="R499" s="22" t="n">
        <f aca="false">O499+P499-Q499</f>
        <v>0</v>
      </c>
      <c r="S499" s="22" t="n">
        <f aca="false">IF(O499&gt;0,N(H499),0)</f>
        <v>0</v>
      </c>
      <c r="T499" s="22" t="n">
        <f aca="false">IF(OR($F499="",E499=""),0,MAX(0,MIN(IF(I499="",$H$3,I499-1),$H$3)-MAX(E499,$F$3)+1))</f>
        <v>0</v>
      </c>
      <c r="U499" s="22" t="n">
        <f aca="false">IF(OR($F499="",N(K499)=0),0,ROUND(IF(G499="WDV",MIN(MAX(0,F499-S499-M499),(F499-S499)*N499*T499/$J$3),MIN(MAX(0,F499-M499-S499),(F499-M499)/K499*T499/$J$3)),0))</f>
        <v>0</v>
      </c>
      <c r="V499" s="22" t="n">
        <f aca="false">IF($F499="",0,IF(AND(I499&lt;&gt;"",I499&gt;=$F$3,I499&lt;=$H$3),S499+U499,0))</f>
        <v>0</v>
      </c>
      <c r="W499" s="22" t="n">
        <f aca="false">S499+U499-V499</f>
        <v>0</v>
      </c>
      <c r="X499" s="22" t="n">
        <f aca="false">R499-W499</f>
        <v>0</v>
      </c>
      <c r="Y499" s="22" t="n">
        <f aca="false">IF($F499="",0,IF(AND(I499&lt;&gt;"",I499&gt;=$F$3,I499&lt;=$H$3),N(J499)-(F499-S499-U499),0))</f>
        <v>0</v>
      </c>
      <c r="Z499" s="25" t="str">
        <f aca="false">IF($F499="","",IFERROR(INDEX('Useful Lives'!$D$5:$D$24,MATCH(C499,'Useful Lives'!$A$5:$A$24,0)),"⚠ Class not found"))</f>
        <v/>
      </c>
    </row>
    <row r="500" customFormat="false" ht="15" hidden="false" customHeight="true" outlineLevel="0" collapsed="false">
      <c r="A500" s="20"/>
      <c r="B500" s="20"/>
      <c r="C500" s="20"/>
      <c r="D500" s="20"/>
      <c r="E500" s="26"/>
      <c r="F500" s="27"/>
      <c r="G500" s="20"/>
      <c r="H500" s="27"/>
      <c r="I500" s="26"/>
      <c r="J500" s="27"/>
      <c r="K500" s="22" t="str">
        <f aca="false">IF($F500="","",IFERROR(INDEX('Useful Lives'!$B$5:$B$24,MATCH(C500,'Useful Lives'!$A$5:$A$24,0)),0))</f>
        <v/>
      </c>
      <c r="L500" s="24" t="str">
        <f aca="false">IF($F500="","",IFERROR(INDEX('Useful Lives'!$C$5:$C$24,MATCH(C500,'Useful Lives'!$A$5:$A$24,0)),0))</f>
        <v/>
      </c>
      <c r="M500" s="22" t="str">
        <f aca="false">IF($F500="","",F500*L500)</f>
        <v/>
      </c>
      <c r="N500" s="24" t="str">
        <f aca="false">IF($F500="","",IF(K500=0,0,IF(G500="WDV",1-MAX(L500,0.0001)^(1/K500),(1-L500)/K500)))</f>
        <v/>
      </c>
      <c r="O500" s="22" t="n">
        <f aca="false">IF($F500="",0,IF(AND(E500&lt;$F$3,OR(I500="",I500&gt;=$F$3)),F500,0))</f>
        <v>0</v>
      </c>
      <c r="P500" s="22" t="n">
        <f aca="false">IF($F500="",0,IF(AND(E500&gt;=$F$3,E500&lt;=$H$3),F500,0))</f>
        <v>0</v>
      </c>
      <c r="Q500" s="22" t="n">
        <f aca="false">IF($F500="",0,IF(AND(I500&lt;&gt;"",I500&gt;=$F$3,I500&lt;=$H$3),F500,0))</f>
        <v>0</v>
      </c>
      <c r="R500" s="22" t="n">
        <f aca="false">O500+P500-Q500</f>
        <v>0</v>
      </c>
      <c r="S500" s="22" t="n">
        <f aca="false">IF(O500&gt;0,N(H500),0)</f>
        <v>0</v>
      </c>
      <c r="T500" s="22" t="n">
        <f aca="false">IF(OR($F500="",E500=""),0,MAX(0,MIN(IF(I500="",$H$3,I500-1),$H$3)-MAX(E500,$F$3)+1))</f>
        <v>0</v>
      </c>
      <c r="U500" s="22" t="n">
        <f aca="false">IF(OR($F500="",N(K500)=0),0,ROUND(IF(G500="WDV",MIN(MAX(0,F500-S500-M500),(F500-S500)*N500*T500/$J$3),MIN(MAX(0,F500-M500-S500),(F500-M500)/K500*T500/$J$3)),0))</f>
        <v>0</v>
      </c>
      <c r="V500" s="22" t="n">
        <f aca="false">IF($F500="",0,IF(AND(I500&lt;&gt;"",I500&gt;=$F$3,I500&lt;=$H$3),S500+U500,0))</f>
        <v>0</v>
      </c>
      <c r="W500" s="22" t="n">
        <f aca="false">S500+U500-V500</f>
        <v>0</v>
      </c>
      <c r="X500" s="22" t="n">
        <f aca="false">R500-W500</f>
        <v>0</v>
      </c>
      <c r="Y500" s="22" t="n">
        <f aca="false">IF($F500="",0,IF(AND(I500&lt;&gt;"",I500&gt;=$F$3,I500&lt;=$H$3),N(J500)-(F500-S500-U500),0))</f>
        <v>0</v>
      </c>
      <c r="Z500" s="25" t="str">
        <f aca="false">IF($F500="","",IFERROR(INDEX('Useful Lives'!$D$5:$D$24,MATCH(C500,'Useful Lives'!$A$5:$A$24,0)),"⚠ Class not found"))</f>
        <v/>
      </c>
    </row>
    <row r="501" customFormat="false" ht="15" hidden="false" customHeight="true" outlineLevel="0" collapsed="false">
      <c r="A501" s="20"/>
      <c r="B501" s="20"/>
      <c r="C501" s="20"/>
      <c r="D501" s="20"/>
      <c r="E501" s="26"/>
      <c r="F501" s="27"/>
      <c r="G501" s="20"/>
      <c r="H501" s="27"/>
      <c r="I501" s="26"/>
      <c r="J501" s="27"/>
      <c r="K501" s="22" t="str">
        <f aca="false">IF($F501="","",IFERROR(INDEX('Useful Lives'!$B$5:$B$24,MATCH(C501,'Useful Lives'!$A$5:$A$24,0)),0))</f>
        <v/>
      </c>
      <c r="L501" s="24" t="str">
        <f aca="false">IF($F501="","",IFERROR(INDEX('Useful Lives'!$C$5:$C$24,MATCH(C501,'Useful Lives'!$A$5:$A$24,0)),0))</f>
        <v/>
      </c>
      <c r="M501" s="22" t="str">
        <f aca="false">IF($F501="","",F501*L501)</f>
        <v/>
      </c>
      <c r="N501" s="24" t="str">
        <f aca="false">IF($F501="","",IF(K501=0,0,IF(G501="WDV",1-MAX(L501,0.0001)^(1/K501),(1-L501)/K501)))</f>
        <v/>
      </c>
      <c r="O501" s="22" t="n">
        <f aca="false">IF($F501="",0,IF(AND(E501&lt;$F$3,OR(I501="",I501&gt;=$F$3)),F501,0))</f>
        <v>0</v>
      </c>
      <c r="P501" s="22" t="n">
        <f aca="false">IF($F501="",0,IF(AND(E501&gt;=$F$3,E501&lt;=$H$3),F501,0))</f>
        <v>0</v>
      </c>
      <c r="Q501" s="22" t="n">
        <f aca="false">IF($F501="",0,IF(AND(I501&lt;&gt;"",I501&gt;=$F$3,I501&lt;=$H$3),F501,0))</f>
        <v>0</v>
      </c>
      <c r="R501" s="22" t="n">
        <f aca="false">O501+P501-Q501</f>
        <v>0</v>
      </c>
      <c r="S501" s="22" t="n">
        <f aca="false">IF(O501&gt;0,N(H501),0)</f>
        <v>0</v>
      </c>
      <c r="T501" s="22" t="n">
        <f aca="false">IF(OR($F501="",E501=""),0,MAX(0,MIN(IF(I501="",$H$3,I501-1),$H$3)-MAX(E501,$F$3)+1))</f>
        <v>0</v>
      </c>
      <c r="U501" s="22" t="n">
        <f aca="false">IF(OR($F501="",N(K501)=0),0,ROUND(IF(G501="WDV",MIN(MAX(0,F501-S501-M501),(F501-S501)*N501*T501/$J$3),MIN(MAX(0,F501-M501-S501),(F501-M501)/K501*T501/$J$3)),0))</f>
        <v>0</v>
      </c>
      <c r="V501" s="22" t="n">
        <f aca="false">IF($F501="",0,IF(AND(I501&lt;&gt;"",I501&gt;=$F$3,I501&lt;=$H$3),S501+U501,0))</f>
        <v>0</v>
      </c>
      <c r="W501" s="22" t="n">
        <f aca="false">S501+U501-V501</f>
        <v>0</v>
      </c>
      <c r="X501" s="22" t="n">
        <f aca="false">R501-W501</f>
        <v>0</v>
      </c>
      <c r="Y501" s="22" t="n">
        <f aca="false">IF($F501="",0,IF(AND(I501&lt;&gt;"",I501&gt;=$F$3,I501&lt;=$H$3),N(J501)-(F501-S501-U501),0))</f>
        <v>0</v>
      </c>
      <c r="Z501" s="25" t="str">
        <f aca="false">IF($F501="","",IFERROR(INDEX('Useful Lives'!$D$5:$D$24,MATCH(C501,'Useful Lives'!$A$5:$A$24,0)),"⚠ Class not found"))</f>
        <v/>
      </c>
    </row>
    <row r="502" customFormat="false" ht="15" hidden="false" customHeight="true" outlineLevel="0" collapsed="false">
      <c r="A502" s="20"/>
      <c r="B502" s="20"/>
      <c r="C502" s="20"/>
      <c r="D502" s="20"/>
      <c r="E502" s="26"/>
      <c r="F502" s="27"/>
      <c r="G502" s="20"/>
      <c r="H502" s="27"/>
      <c r="I502" s="26"/>
      <c r="J502" s="27"/>
      <c r="K502" s="22" t="str">
        <f aca="false">IF($F502="","",IFERROR(INDEX('Useful Lives'!$B$5:$B$24,MATCH(C502,'Useful Lives'!$A$5:$A$24,0)),0))</f>
        <v/>
      </c>
      <c r="L502" s="24" t="str">
        <f aca="false">IF($F502="","",IFERROR(INDEX('Useful Lives'!$C$5:$C$24,MATCH(C502,'Useful Lives'!$A$5:$A$24,0)),0))</f>
        <v/>
      </c>
      <c r="M502" s="22" t="str">
        <f aca="false">IF($F502="","",F502*L502)</f>
        <v/>
      </c>
      <c r="N502" s="24" t="str">
        <f aca="false">IF($F502="","",IF(K502=0,0,IF(G502="WDV",1-MAX(L502,0.0001)^(1/K502),(1-L502)/K502)))</f>
        <v/>
      </c>
      <c r="O502" s="22" t="n">
        <f aca="false">IF($F502="",0,IF(AND(E502&lt;$F$3,OR(I502="",I502&gt;=$F$3)),F502,0))</f>
        <v>0</v>
      </c>
      <c r="P502" s="22" t="n">
        <f aca="false">IF($F502="",0,IF(AND(E502&gt;=$F$3,E502&lt;=$H$3),F502,0))</f>
        <v>0</v>
      </c>
      <c r="Q502" s="22" t="n">
        <f aca="false">IF($F502="",0,IF(AND(I502&lt;&gt;"",I502&gt;=$F$3,I502&lt;=$H$3),F502,0))</f>
        <v>0</v>
      </c>
      <c r="R502" s="22" t="n">
        <f aca="false">O502+P502-Q502</f>
        <v>0</v>
      </c>
      <c r="S502" s="22" t="n">
        <f aca="false">IF(O502&gt;0,N(H502),0)</f>
        <v>0</v>
      </c>
      <c r="T502" s="22" t="n">
        <f aca="false">IF(OR($F502="",E502=""),0,MAX(0,MIN(IF(I502="",$H$3,I502-1),$H$3)-MAX(E502,$F$3)+1))</f>
        <v>0</v>
      </c>
      <c r="U502" s="22" t="n">
        <f aca="false">IF(OR($F502="",N(K502)=0),0,ROUND(IF(G502="WDV",MIN(MAX(0,F502-S502-M502),(F502-S502)*N502*T502/$J$3),MIN(MAX(0,F502-M502-S502),(F502-M502)/K502*T502/$J$3)),0))</f>
        <v>0</v>
      </c>
      <c r="V502" s="22" t="n">
        <f aca="false">IF($F502="",0,IF(AND(I502&lt;&gt;"",I502&gt;=$F$3,I502&lt;=$H$3),S502+U502,0))</f>
        <v>0</v>
      </c>
      <c r="W502" s="22" t="n">
        <f aca="false">S502+U502-V502</f>
        <v>0</v>
      </c>
      <c r="X502" s="22" t="n">
        <f aca="false">R502-W502</f>
        <v>0</v>
      </c>
      <c r="Y502" s="22" t="n">
        <f aca="false">IF($F502="",0,IF(AND(I502&lt;&gt;"",I502&gt;=$F$3,I502&lt;=$H$3),N(J502)-(F502-S502-U502),0))</f>
        <v>0</v>
      </c>
      <c r="Z502" s="25" t="str">
        <f aca="false">IF($F502="","",IFERROR(INDEX('Useful Lives'!$D$5:$D$24,MATCH(C502,'Useful Lives'!$A$5:$A$24,0)),"⚠ Class not found"))</f>
        <v/>
      </c>
    </row>
    <row r="503" customFormat="false" ht="15" hidden="false" customHeight="true" outlineLevel="0" collapsed="false">
      <c r="A503" s="20"/>
      <c r="B503" s="20"/>
      <c r="C503" s="20"/>
      <c r="D503" s="20"/>
      <c r="E503" s="26"/>
      <c r="F503" s="27"/>
      <c r="G503" s="20"/>
      <c r="H503" s="27"/>
      <c r="I503" s="26"/>
      <c r="J503" s="27"/>
      <c r="K503" s="22" t="str">
        <f aca="false">IF($F503="","",IFERROR(INDEX('Useful Lives'!$B$5:$B$24,MATCH(C503,'Useful Lives'!$A$5:$A$24,0)),0))</f>
        <v/>
      </c>
      <c r="L503" s="24" t="str">
        <f aca="false">IF($F503="","",IFERROR(INDEX('Useful Lives'!$C$5:$C$24,MATCH(C503,'Useful Lives'!$A$5:$A$24,0)),0))</f>
        <v/>
      </c>
      <c r="M503" s="22" t="str">
        <f aca="false">IF($F503="","",F503*L503)</f>
        <v/>
      </c>
      <c r="N503" s="24" t="str">
        <f aca="false">IF($F503="","",IF(K503=0,0,IF(G503="WDV",1-MAX(L503,0.0001)^(1/K503),(1-L503)/K503)))</f>
        <v/>
      </c>
      <c r="O503" s="22" t="n">
        <f aca="false">IF($F503="",0,IF(AND(E503&lt;$F$3,OR(I503="",I503&gt;=$F$3)),F503,0))</f>
        <v>0</v>
      </c>
      <c r="P503" s="22" t="n">
        <f aca="false">IF($F503="",0,IF(AND(E503&gt;=$F$3,E503&lt;=$H$3),F503,0))</f>
        <v>0</v>
      </c>
      <c r="Q503" s="22" t="n">
        <f aca="false">IF($F503="",0,IF(AND(I503&lt;&gt;"",I503&gt;=$F$3,I503&lt;=$H$3),F503,0))</f>
        <v>0</v>
      </c>
      <c r="R503" s="22" t="n">
        <f aca="false">O503+P503-Q503</f>
        <v>0</v>
      </c>
      <c r="S503" s="22" t="n">
        <f aca="false">IF(O503&gt;0,N(H503),0)</f>
        <v>0</v>
      </c>
      <c r="T503" s="22" t="n">
        <f aca="false">IF(OR($F503="",E503=""),0,MAX(0,MIN(IF(I503="",$H$3,I503-1),$H$3)-MAX(E503,$F$3)+1))</f>
        <v>0</v>
      </c>
      <c r="U503" s="22" t="n">
        <f aca="false">IF(OR($F503="",N(K503)=0),0,ROUND(IF(G503="WDV",MIN(MAX(0,F503-S503-M503),(F503-S503)*N503*T503/$J$3),MIN(MAX(0,F503-M503-S503),(F503-M503)/K503*T503/$J$3)),0))</f>
        <v>0</v>
      </c>
      <c r="V503" s="22" t="n">
        <f aca="false">IF($F503="",0,IF(AND(I503&lt;&gt;"",I503&gt;=$F$3,I503&lt;=$H$3),S503+U503,0))</f>
        <v>0</v>
      </c>
      <c r="W503" s="22" t="n">
        <f aca="false">S503+U503-V503</f>
        <v>0</v>
      </c>
      <c r="X503" s="22" t="n">
        <f aca="false">R503-W503</f>
        <v>0</v>
      </c>
      <c r="Y503" s="22" t="n">
        <f aca="false">IF($F503="",0,IF(AND(I503&lt;&gt;"",I503&gt;=$F$3,I503&lt;=$H$3),N(J503)-(F503-S503-U503),0))</f>
        <v>0</v>
      </c>
      <c r="Z503" s="25" t="str">
        <f aca="false">IF($F503="","",IFERROR(INDEX('Useful Lives'!$D$5:$D$24,MATCH(C503,'Useful Lives'!$A$5:$A$24,0)),"⚠ Class not found"))</f>
        <v/>
      </c>
    </row>
    <row r="504" customFormat="false" ht="15" hidden="false" customHeight="true" outlineLevel="0" collapsed="false">
      <c r="A504" s="20"/>
      <c r="B504" s="20"/>
      <c r="C504" s="20"/>
      <c r="D504" s="20"/>
      <c r="E504" s="26"/>
      <c r="F504" s="27"/>
      <c r="G504" s="20"/>
      <c r="H504" s="27"/>
      <c r="I504" s="26"/>
      <c r="J504" s="27"/>
      <c r="K504" s="22" t="str">
        <f aca="false">IF($F504="","",IFERROR(INDEX('Useful Lives'!$B$5:$B$24,MATCH(C504,'Useful Lives'!$A$5:$A$24,0)),0))</f>
        <v/>
      </c>
      <c r="L504" s="24" t="str">
        <f aca="false">IF($F504="","",IFERROR(INDEX('Useful Lives'!$C$5:$C$24,MATCH(C504,'Useful Lives'!$A$5:$A$24,0)),0))</f>
        <v/>
      </c>
      <c r="M504" s="22" t="str">
        <f aca="false">IF($F504="","",F504*L504)</f>
        <v/>
      </c>
      <c r="N504" s="24" t="str">
        <f aca="false">IF($F504="","",IF(K504=0,0,IF(G504="WDV",1-MAX(L504,0.0001)^(1/K504),(1-L504)/K504)))</f>
        <v/>
      </c>
      <c r="O504" s="22" t="n">
        <f aca="false">IF($F504="",0,IF(AND(E504&lt;$F$3,OR(I504="",I504&gt;=$F$3)),F504,0))</f>
        <v>0</v>
      </c>
      <c r="P504" s="22" t="n">
        <f aca="false">IF($F504="",0,IF(AND(E504&gt;=$F$3,E504&lt;=$H$3),F504,0))</f>
        <v>0</v>
      </c>
      <c r="Q504" s="22" t="n">
        <f aca="false">IF($F504="",0,IF(AND(I504&lt;&gt;"",I504&gt;=$F$3,I504&lt;=$H$3),F504,0))</f>
        <v>0</v>
      </c>
      <c r="R504" s="22" t="n">
        <f aca="false">O504+P504-Q504</f>
        <v>0</v>
      </c>
      <c r="S504" s="22" t="n">
        <f aca="false">IF(O504&gt;0,N(H504),0)</f>
        <v>0</v>
      </c>
      <c r="T504" s="22" t="n">
        <f aca="false">IF(OR($F504="",E504=""),0,MAX(0,MIN(IF(I504="",$H$3,I504-1),$H$3)-MAX(E504,$F$3)+1))</f>
        <v>0</v>
      </c>
      <c r="U504" s="22" t="n">
        <f aca="false">IF(OR($F504="",N(K504)=0),0,ROUND(IF(G504="WDV",MIN(MAX(0,F504-S504-M504),(F504-S504)*N504*T504/$J$3),MIN(MAX(0,F504-M504-S504),(F504-M504)/K504*T504/$J$3)),0))</f>
        <v>0</v>
      </c>
      <c r="V504" s="22" t="n">
        <f aca="false">IF($F504="",0,IF(AND(I504&lt;&gt;"",I504&gt;=$F$3,I504&lt;=$H$3),S504+U504,0))</f>
        <v>0</v>
      </c>
      <c r="W504" s="22" t="n">
        <f aca="false">S504+U504-V504</f>
        <v>0</v>
      </c>
      <c r="X504" s="22" t="n">
        <f aca="false">R504-W504</f>
        <v>0</v>
      </c>
      <c r="Y504" s="22" t="n">
        <f aca="false">IF($F504="",0,IF(AND(I504&lt;&gt;"",I504&gt;=$F$3,I504&lt;=$H$3),N(J504)-(F504-S504-U504),0))</f>
        <v>0</v>
      </c>
      <c r="Z504" s="25" t="str">
        <f aca="false">IF($F504="","",IFERROR(INDEX('Useful Lives'!$D$5:$D$24,MATCH(C504,'Useful Lives'!$A$5:$A$24,0)),"⚠ Class not found"))</f>
        <v/>
      </c>
    </row>
    <row r="505" customFormat="false" ht="15" hidden="false" customHeight="true" outlineLevel="0" collapsed="false">
      <c r="A505" s="20"/>
      <c r="B505" s="20"/>
      <c r="C505" s="20"/>
      <c r="D505" s="20"/>
      <c r="E505" s="26"/>
      <c r="F505" s="27"/>
      <c r="G505" s="20"/>
      <c r="H505" s="27"/>
      <c r="I505" s="26"/>
      <c r="J505" s="27"/>
      <c r="K505" s="22" t="str">
        <f aca="false">IF($F505="","",IFERROR(INDEX('Useful Lives'!$B$5:$B$24,MATCH(C505,'Useful Lives'!$A$5:$A$24,0)),0))</f>
        <v/>
      </c>
      <c r="L505" s="24" t="str">
        <f aca="false">IF($F505="","",IFERROR(INDEX('Useful Lives'!$C$5:$C$24,MATCH(C505,'Useful Lives'!$A$5:$A$24,0)),0))</f>
        <v/>
      </c>
      <c r="M505" s="22" t="str">
        <f aca="false">IF($F505="","",F505*L505)</f>
        <v/>
      </c>
      <c r="N505" s="24" t="str">
        <f aca="false">IF($F505="","",IF(K505=0,0,IF(G505="WDV",1-MAX(L505,0.0001)^(1/K505),(1-L505)/K505)))</f>
        <v/>
      </c>
      <c r="O505" s="22" t="n">
        <f aca="false">IF($F505="",0,IF(AND(E505&lt;$F$3,OR(I505="",I505&gt;=$F$3)),F505,0))</f>
        <v>0</v>
      </c>
      <c r="P505" s="22" t="n">
        <f aca="false">IF($F505="",0,IF(AND(E505&gt;=$F$3,E505&lt;=$H$3),F505,0))</f>
        <v>0</v>
      </c>
      <c r="Q505" s="22" t="n">
        <f aca="false">IF($F505="",0,IF(AND(I505&lt;&gt;"",I505&gt;=$F$3,I505&lt;=$H$3),F505,0))</f>
        <v>0</v>
      </c>
      <c r="R505" s="22" t="n">
        <f aca="false">O505+P505-Q505</f>
        <v>0</v>
      </c>
      <c r="S505" s="22" t="n">
        <f aca="false">IF(O505&gt;0,N(H505),0)</f>
        <v>0</v>
      </c>
      <c r="T505" s="22" t="n">
        <f aca="false">IF(OR($F505="",E505=""),0,MAX(0,MIN(IF(I505="",$H$3,I505-1),$H$3)-MAX(E505,$F$3)+1))</f>
        <v>0</v>
      </c>
      <c r="U505" s="22" t="n">
        <f aca="false">IF(OR($F505="",N(K505)=0),0,ROUND(IF(G505="WDV",MIN(MAX(0,F505-S505-M505),(F505-S505)*N505*T505/$J$3),MIN(MAX(0,F505-M505-S505),(F505-M505)/K505*T505/$J$3)),0))</f>
        <v>0</v>
      </c>
      <c r="V505" s="22" t="n">
        <f aca="false">IF($F505="",0,IF(AND(I505&lt;&gt;"",I505&gt;=$F$3,I505&lt;=$H$3),S505+U505,0))</f>
        <v>0</v>
      </c>
      <c r="W505" s="22" t="n">
        <f aca="false">S505+U505-V505</f>
        <v>0</v>
      </c>
      <c r="X505" s="22" t="n">
        <f aca="false">R505-W505</f>
        <v>0</v>
      </c>
      <c r="Y505" s="22" t="n">
        <f aca="false">IF($F505="",0,IF(AND(I505&lt;&gt;"",I505&gt;=$F$3,I505&lt;=$H$3),N(J505)-(F505-S505-U505),0))</f>
        <v>0</v>
      </c>
      <c r="Z505" s="25" t="str">
        <f aca="false">IF($F505="","",IFERROR(INDEX('Useful Lives'!$D$5:$D$24,MATCH(C505,'Useful Lives'!$A$5:$A$24,0)),"⚠ Class not found"))</f>
        <v/>
      </c>
    </row>
    <row r="507" customFormat="false" ht="15" hidden="false" customHeight="true" outlineLevel="0" collapsed="false">
      <c r="B507" s="4" t="s">
        <v>149</v>
      </c>
      <c r="F507" s="28" t="n">
        <f aca="false">SUM(F6:F505)</f>
        <v>20105000</v>
      </c>
      <c r="O507" s="28" t="n">
        <f aca="false">SUM(O6:O505)</f>
        <v>16935000</v>
      </c>
      <c r="P507" s="28" t="n">
        <f aca="false">SUM(P6:P505)</f>
        <v>3170000</v>
      </c>
      <c r="Q507" s="28" t="n">
        <f aca="false">SUM(Q6:Q505)</f>
        <v>650000</v>
      </c>
      <c r="R507" s="28" t="n">
        <f aca="false">SUM(R6:R505)</f>
        <v>19455000</v>
      </c>
      <c r="S507" s="28" t="n">
        <f aca="false">SUM(S6:S505)</f>
        <v>5133056</v>
      </c>
      <c r="U507" s="28" t="n">
        <f aca="false">SUM(U6:U505)</f>
        <v>1300588</v>
      </c>
      <c r="V507" s="28" t="n">
        <f aca="false">SUM(V6:V505)</f>
        <v>346407</v>
      </c>
      <c r="W507" s="28" t="n">
        <f aca="false">SUM(W6:W505)</f>
        <v>6087237</v>
      </c>
      <c r="X507" s="28" t="n">
        <f aca="false">SUM(X6:X505)</f>
        <v>13367763</v>
      </c>
      <c r="Y507" s="28" t="n">
        <f aca="false">SUM(Y6:Y505)</f>
        <v>-93593</v>
      </c>
    </row>
  </sheetData>
  <conditionalFormatting sqref="U3">
    <cfRule type="expression" priority="2" aboveAverage="0" equalAverage="0" bottom="0" percent="0" rank="0" text="" dxfId="0">
      <formula>ROUND(U3,2)&lt;&gt;0</formula>
    </cfRule>
  </conditionalFormatting>
  <dataValidations count="2">
    <dataValidation allowBlank="true" errorStyle="stop" operator="between" prompt="Asset class from Useful Lives" promptTitle="Select" showDropDown="false" showErrorMessage="false" showInputMessage="true" sqref="C6:C505" type="list">
      <formula1>'Useful Lives'!$A$5:$A$24</formula1>
      <formula2>0</formula2>
    </dataValidation>
    <dataValidation allowBlank="true" errorStyle="stop" operator="between" prompt="Depreciation method" promptTitle="Select" showDropDown="false" showErrorMessage="false" showInputMessage="true" sqref="G6:G505" type="list">
      <formula1>"SLM,WDV"</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65911"/>
    <pageSetUpPr fitToPage="false"/>
  </sheetPr>
  <dimension ref="B2:B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9.7" hidden="false" customHeight="false" outlineLevel="0" collapsed="false">
      <c r="B2" s="29" t="s">
        <v>150</v>
      </c>
    </row>
    <row r="4" customFormat="false" ht="15" hidden="false" customHeight="false" outlineLevel="0" collapsed="false">
      <c r="B4" s="30" t="s">
        <v>151</v>
      </c>
    </row>
    <row r="5" customFormat="false" ht="23.85" hidden="false" customHeight="false" outlineLevel="0" collapsed="false">
      <c r="B5" s="31" t="s">
        <v>152</v>
      </c>
    </row>
    <row r="6" customFormat="false" ht="23.85" hidden="false" customHeight="false" outlineLevel="0" collapsed="false">
      <c r="B6" s="31" t="s">
        <v>153</v>
      </c>
    </row>
    <row r="7" customFormat="false" ht="15" hidden="false" customHeight="false" outlineLevel="0" collapsed="false">
      <c r="B7" s="31" t="s">
        <v>154</v>
      </c>
    </row>
    <row r="9" customFormat="false" ht="15" hidden="false" customHeight="false" outlineLevel="0" collapsed="false">
      <c r="B9" s="30" t="s">
        <v>155</v>
      </c>
    </row>
    <row r="10" customFormat="false" ht="15" hidden="false" customHeight="false" outlineLevel="0" collapsed="false">
      <c r="B10" s="32" t="s">
        <v>156</v>
      </c>
    </row>
    <row r="12" customFormat="false" ht="15" hidden="false" customHeight="false" outlineLevel="0" collapsed="false">
      <c r="B12" s="33" t="s">
        <v>157</v>
      </c>
    </row>
  </sheetData>
  <hyperlinks>
    <hyperlink ref="B10" r:id="rId1" display="Get it at https://pblab.in/templates/fixed-asset-register"/>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2026-10-12T15:53:08Z</dcterms:created>
  <dc:creator>PB Lab</dc:creator>
  <dc:description/>
  <cp:keywords>PB Lab pblab.in Excel template India</cp:keywords>
  <dc:language>en-US</dc:language>
  <cp:lastModifiedBy/>
  <dcterms:modified xsi:type="dcterms:W3CDTF">2026-10-12T15:53:23Z</dcterms:modified>
  <cp:revision>0</cp:revision>
  <dc:subject>Asset-wise register with Companies Act (Schedule II) depreciation by SLM or WDV, pro-rata by days, disposals and profit/loss on sale.</dc:subject>
  <dc:title>Fixed Asset Register &amp; Depreciation</dc:title>
</cp:coreProperties>
</file>

<file path=docProps/custom.xml><?xml version="1.0" encoding="utf-8"?>
<Properties xmlns="http://schemas.openxmlformats.org/officeDocument/2006/custom-properties" xmlns:vt="http://schemas.openxmlformats.org/officeDocument/2006/docPropsVTypes"/>
</file>