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Purchase Register" sheetId="2" state="visible" r:id="rId4"/>
    <sheet name="GSTR-2B" sheetId="3" state="visible" r:id="rId5"/>
    <sheet name="Summary" sheetId="4" state="visible" r:id="rId6"/>
    <sheet name="Get Pr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Differences up to this amount (rounding) are treated as matched</t>
        </r>
      </text>
    </comment>
  </commentList>
</comments>
</file>

<file path=xl/sharedStrings.xml><?xml version="1.0" encoding="utf-8"?>
<sst xmlns="http://schemas.openxmlformats.org/spreadsheetml/2006/main" count="241" uniqueCount="160">
  <si>
    <t xml:space="preserve">GSTR-2B vs Purchase Register Reconciliation</t>
  </si>
  <si>
    <t xml:space="preserve">Match every purchase invoice with GSTR-2B by GSTIN and invoice number, flag value mismatches and missing invoices, and see ITC at risk.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</si>
  <si>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</si>
  <si>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</si>
  <si>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</si>
  <si>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</si>
  <si>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Reconciles your purchase register with GSTR-2B. Invoices are matched on supplier GSTIN + invoice number, after ignoring spaces, hyphens, slashes and dots, so 'MC/25-26/339' and 'MC-25-26-339' match. Each invoice is marked Matched, Value mismatch, Possible match (same supplier and value but a different invoice number), Not in 2B or Not in books.</t>
  </si>
  <si>
    <t xml:space="preserve">How to use</t>
  </si>
  <si>
    <t xml:space="preserve">1. Purchase Register</t>
  </si>
  <si>
    <t xml:space="preserve">Paste your purchase invoices (columns A–H) for the period: GSTIN, name, invoice number, date, taxable value, IGST, CGST, SGST.</t>
  </si>
  <si>
    <t xml:space="preserve">2. GSTR-2B</t>
  </si>
  <si>
    <t xml:space="preserve">Download GSTR-2B in Excel from the GST portal and paste the B2B section into columns A–H in the same order.</t>
  </si>
  <si>
    <t xml:space="preserve">3. Summary</t>
  </si>
  <si>
    <t xml:space="preserve">Set the tax period and tolerance. The summary shows invoice counts and ITC by status for both sides.</t>
  </si>
  <si>
    <t xml:space="preserve">4. Act</t>
  </si>
  <si>
    <t xml:space="preserve">Follow up 'Not in 2B' invoices with suppliers; correct 'Possible match' invoice numbers; record or examine 'Not in books' invoices.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</si>
  <si>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</si>
  <si>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</si>
  <si>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</si>
  <si>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</si>
  <si>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</si>
  <si>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</si>
  <si>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</si>
  <si>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</si>
  <si>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</si>
  <si>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</si>
  <si>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Capacity</t>
  </si>
  <si>
    <t xml:space="preserve">1000 invoices on each side. For larger volumes, reconcile supplier by supplier or month by month.</t>
  </si>
  <si>
    <t xml:space="preserve">Scope</t>
  </si>
  <si>
    <t xml:space="preserve">B2B invoices only. Credit/debit notes, imports (IMPG) and ISD credits should be reconciled separately.</t>
  </si>
  <si>
    <t xml:space="preserve">Tolerance</t>
  </si>
  <si>
    <t xml:space="preserve">Default ₹10 for rounding. Set to 0 for an exact match.</t>
  </si>
  <si>
    <t xml:space="preserve">Assumptions in the sample data</t>
  </si>
  <si>
    <t xml:space="preserve">March 2026 sample with 18 purchase invoices and 18 GSTR-2B lines: 14 match, 1 value mismatch, 1 invoice-number difference, 2 not filed by suppliers and 2 in 2B not in books.</t>
  </si>
  <si>
    <t xml:space="preserve">Pro edition includes</t>
  </si>
  <si>
    <t xml:space="preserve">✔</t>
  </si>
  <si>
    <t xml:space="preserve">Supplier Follow-up – one line per supplier with ITC as per books vs 2B, ITC not reflecting, and a ready-to-send follow-up message listing missing, mismatched and mis-numbered invoices</t>
  </si>
  <si>
    <t xml:space="preserve">GSTR-3B ITC Working – IGST/CGST/SGST eligible this month, ITC on hold and ITC in 2B not in books, for Table 4 of GSTR-3B</t>
  </si>
  <si>
    <t xml:space="preserve">Free updates to this template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</si>
  <si>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</si>
  <si>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</si>
  <si>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</si>
  <si>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</si>
  <si>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</si>
  <si>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</si>
  <si>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</si>
  <si>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</si>
  <si>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</si>
  <si>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</si>
  <si>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</si>
  <si>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Purchase Register (as per books)</t>
  </si>
  <si>
    <t xml:space="preserve">PB Lab · pblab.in/templates</t>
  </si>
  <si>
    <t xml:space="preserve">Paste invoices on which you claim ITC for the period. Columns I onwards are calculated.</t>
  </si>
  <si>
    <t xml:space="preserve">Supplier GSTIN</t>
  </si>
  <si>
    <t xml:space="preserve">Supplier name</t>
  </si>
  <si>
    <t xml:space="preserve">Invoice no.</t>
  </si>
  <si>
    <t xml:space="preserve">Invoice date</t>
  </si>
  <si>
    <t xml:space="preserve">Taxable value</t>
  </si>
  <si>
    <t xml:space="preserve">IGST</t>
  </si>
  <si>
    <t xml:space="preserve">CGST</t>
  </si>
  <si>
    <t xml:space="preserve">SGST</t>
  </si>
  <si>
    <t xml:space="preserve">Total tax</t>
  </si>
  <si>
    <t xml:space="preserve">Match key</t>
  </si>
  <si>
    <t xml:space="preserve">2B row</t>
  </si>
  <si>
    <t xml:space="preserve">Tax as per 2B</t>
  </si>
  <si>
    <t xml:space="preserve">Difference</t>
  </si>
  <si>
    <t xml:space="preserve">#S</t>
  </si>
  <si>
    <t xml:space="preserve">ITC factor</t>
  </si>
  <si>
    <t xml:space="preserve">22AABCS1429K1Z3</t>
  </si>
  <si>
    <t xml:space="preserve">Shree Steel Traders</t>
  </si>
  <si>
    <t xml:space="preserve">SST/2526/1145</t>
  </si>
  <si>
    <t xml:space="preserve">22AAFCR7712L1ZQ</t>
  </si>
  <si>
    <t xml:space="preserve">Raipur Packaging Pvt Ltd</t>
  </si>
  <si>
    <t xml:space="preserve">RP-0896</t>
  </si>
  <si>
    <t xml:space="preserve">27AACCM4471B1Z8</t>
  </si>
  <si>
    <t xml:space="preserve">Mahalaxmi Chemicals</t>
  </si>
  <si>
    <t xml:space="preserve">MC/25-26/339</t>
  </si>
  <si>
    <t xml:space="preserve">22AAGPV3301M1ZF</t>
  </si>
  <si>
    <t xml:space="preserve">Verma Electricals</t>
  </si>
  <si>
    <t xml:space="preserve">VE 221</t>
  </si>
  <si>
    <t xml:space="preserve">24AABCK9921H1ZT</t>
  </si>
  <si>
    <t xml:space="preserve">Kiran Polymers</t>
  </si>
  <si>
    <t xml:space="preserve">KP2526-0778</t>
  </si>
  <si>
    <t xml:space="preserve">SST/2526/1190</t>
  </si>
  <si>
    <t xml:space="preserve">22AAJFG5512N1Z2</t>
  </si>
  <si>
    <t xml:space="preserve">Gupta Hardware</t>
  </si>
  <si>
    <t xml:space="preserve">GH-118</t>
  </si>
  <si>
    <t xml:space="preserve">07AACCT6612P1ZB</t>
  </si>
  <si>
    <t xml:space="preserve">TechServe Solutions</t>
  </si>
  <si>
    <t xml:space="preserve">TS/INV/4521</t>
  </si>
  <si>
    <t xml:space="preserve">RP-0921</t>
  </si>
  <si>
    <t xml:space="preserve">22AAEPS6231D1ZK</t>
  </si>
  <si>
    <t xml:space="preserve">Sahu Transport Co</t>
  </si>
  <si>
    <t xml:space="preserve">STC/552</t>
  </si>
  <si>
    <t xml:space="preserve">MC/25-26/361</t>
  </si>
  <si>
    <t xml:space="preserve">VE 236</t>
  </si>
  <si>
    <t xml:space="preserve">KP2526-0802</t>
  </si>
  <si>
    <t xml:space="preserve">GH-131</t>
  </si>
  <si>
    <t xml:space="preserve">29AAICB2238Q1Z1</t>
  </si>
  <si>
    <t xml:space="preserve">Bharat Software Labs</t>
  </si>
  <si>
    <t xml:space="preserve">BSL-26-0091</t>
  </si>
  <si>
    <t xml:space="preserve">SST/2526/1236</t>
  </si>
  <si>
    <t xml:space="preserve">STC/571</t>
  </si>
  <si>
    <t xml:space="preserve">RP-0958</t>
  </si>
  <si>
    <t xml:space="preserve">GSTR-2B (as per GST portal)</t>
  </si>
  <si>
    <t xml:space="preserve">Paste B2B invoices from the GSTR-2B Excel download (portal → Returns → GSTR-2B → Download). Columns I onwards are calculated.</t>
  </si>
  <si>
    <t xml:space="preserve">#X</t>
  </si>
  <si>
    <t xml:space="preserve">SHREE STEEL TRADERS</t>
  </si>
  <si>
    <t xml:space="preserve">RAIPUR PACKAGING PVT LTD</t>
  </si>
  <si>
    <t xml:space="preserve">MAHALAXMI CHEMICALS</t>
  </si>
  <si>
    <t xml:space="preserve">MC-25-26-339</t>
  </si>
  <si>
    <t xml:space="preserve">VERMA ELECTRICALS</t>
  </si>
  <si>
    <t xml:space="preserve">VE221</t>
  </si>
  <si>
    <t xml:space="preserve">KIRAN POLYMERS</t>
  </si>
  <si>
    <t xml:space="preserve">GUPTA HARDWARE</t>
  </si>
  <si>
    <t xml:space="preserve">TECHSERVE SOLUTIONS</t>
  </si>
  <si>
    <t xml:space="preserve">SAHU TRANSPORT CO</t>
  </si>
  <si>
    <t xml:space="preserve">MC-25-26-361</t>
  </si>
  <si>
    <t xml:space="preserve">VE236</t>
  </si>
  <si>
    <t xml:space="preserve">131</t>
  </si>
  <si>
    <t xml:space="preserve">BHARAT SOFTWARE LABS</t>
  </si>
  <si>
    <t xml:space="preserve">VE238</t>
  </si>
  <si>
    <t xml:space="preserve">22AACFD8810R1ZW</t>
  </si>
  <si>
    <t xml:space="preserve">DURGA ENGINEERING WORKS</t>
  </si>
  <si>
    <t xml:space="preserve">DEW/77</t>
  </si>
  <si>
    <t xml:space="preserve">GSTR-2B Reconciliation – Summary</t>
  </si>
  <si>
    <t xml:space="preserve">Company / GSTIN</t>
  </si>
  <si>
    <t xml:space="preserve">XYZ Manufacturing Pvt Ltd – 22AAACX0000X1Z0</t>
  </si>
  <si>
    <t xml:space="preserve">Tax period</t>
  </si>
  <si>
    <t xml:space="preserve">March 2026</t>
  </si>
  <si>
    <t xml:space="preserve">Tolerance for value match (₹)</t>
  </si>
  <si>
    <t xml:space="preserve">Purchase register vs GSTR-2B</t>
  </si>
  <si>
    <t xml:space="preserve">Invoices</t>
  </si>
  <si>
    <t xml:space="preserve">Total ITC</t>
  </si>
  <si>
    <t xml:space="preserve">Matched</t>
  </si>
  <si>
    <t xml:space="preserve">ITC can be claimed</t>
  </si>
  <si>
    <t xml:space="preserve">Value mismatch</t>
  </si>
  <si>
    <t xml:space="preserve">Claim lower of books and 2B; take up the difference with the supplier</t>
  </si>
  <si>
    <t xml:space="preserve">Possible match – invoice no. differs</t>
  </si>
  <si>
    <t xml:space="preserve">Verify invoice number; correct books or ask supplier to amend</t>
  </si>
  <si>
    <t xml:space="preserve">Not in 2B</t>
  </si>
  <si>
    <t xml:space="preserve">ITC at risk – supplier has not filed GSTR-1 / IFF; follow up before claiming</t>
  </si>
  <si>
    <t xml:space="preserve">Total as per purchase register</t>
  </si>
  <si>
    <t xml:space="preserve">Check: equals register totals (must be zero)</t>
  </si>
  <si>
    <t xml:space="preserve">GSTR-2B vs purchase register</t>
  </si>
  <si>
    <t xml:space="preserve">In books</t>
  </si>
  <si>
    <t xml:space="preserve">Matched or mismatched – see the purchase register side</t>
  </si>
  <si>
    <t xml:space="preserve">Same as above, from the 2B side</t>
  </si>
  <si>
    <t xml:space="preserve">Not in books</t>
  </si>
  <si>
    <t xml:space="preserve">Record the purchase, or check if the invoice belongs to you / another period</t>
  </si>
  <si>
    <t xml:space="preserve">Total as per GSTR-2B</t>
  </si>
  <si>
    <t xml:space="preserve">Total ITC difference (books − 2B)</t>
  </si>
  <si>
    <t xml:space="preserve">Upgrade to GSTR-2B vs Purchase Register Reconciliation – Pro</t>
  </si>
  <si>
    <t xml:space="preserve">The Pro edition adds:</t>
  </si>
  <si>
    <t xml:space="preserve">✔  Supplier Follow-up – one line per supplier with ITC as per books vs 2B, ITC not reflecting, and a ready-to-send follow-up message listing missing, mismatched and mis-numbered invoices</t>
  </si>
  <si>
    <t xml:space="preserve">✔  GSTR-3B ITC Working – IGST/CGST/SGST eligible this month, ITC on hold and ITC in 2B not in books, for Table 4 of GSTR-3B</t>
  </si>
  <si>
    <t xml:space="preserve">✔  Free updates to this template and priority email support</t>
  </si>
  <si>
    <t xml:space="preserve">Price: ₹19 (regular ₹99) – one-time payment, instant download</t>
  </si>
  <si>
    <t xml:space="preserve">Get it at https://pblab.in/templates/gstr-2b-reconciliation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</si>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</sst>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#,##0.00;\(#,##0.00\);\-"/>
    <numFmt numFmtId="167" formatCode="#,##0;\(#,##0\);\-"/>
    <numFmt numFmtId="168" formatCode="0.00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A6A6A6"/>
      <name val="Arial"/>
      <family val="0"/>
      <charset val="1"/>
    </font>
    <font>
      <sz val="10"/>
      <name val="Arial"/>
      <family val="2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FCE4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A6A6A6"/>
      <rgbColor rgb="FF1F3864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blab.in/templates/gstr-2b-reconciliatio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"✔ "&amp;COUNTIF('Purchase Register'!$N$6:$N$1005,"Matched")&amp;" of "&amp;COUNTA('Purchase Register'!$A$6:$A$1005)&amp;" invoices matched; ITC not in 2B ₹"&amp;TEXT(SUMIFS('Purchase Register'!$I$6:$I$1005,'Purchase Register'!$N$6:$N$1005,"Not in 2B"),"#,##0")</f>
        <v>✔ 14 of 18 invoices matched; ITC not in 2B ₹50,760</v>
      </c>
    </row>
    <row r="7" customFormat="false" ht="15" hidden="false" customHeight="true" outlineLevel="0" collapsed="false">
      <c r="B7" s="7" t="s">
        <v>5</v>
      </c>
    </row>
    <row r="8" customFormat="false" ht="55.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4" customFormat="false" ht="27.75" hidden="false" customHeight="true" outlineLevel="0" collapsed="false">
      <c r="B14" s="9" t="s">
        <v>14</v>
      </c>
      <c r="C14" s="8" t="s">
        <v>15</v>
      </c>
    </row>
    <row r="16" customFormat="false" ht="15" hidden="false" customHeight="true" outlineLevel="0" collapsed="false">
      <c r="B16" s="7" t="s">
        <v>16</v>
      </c>
    </row>
    <row r="17" customFormat="false" ht="15" hidden="false" customHeight="true" outlineLevel="0" collapsed="false">
      <c r="B17" s="10" t="s">
        <v>17</v>
      </c>
      <c r="C17" s="8" t="s">
        <v>18</v>
      </c>
    </row>
    <row r="18" customFormat="false" ht="15" hidden="false" customHeight="true" outlineLevel="0" collapsed="false">
      <c r="B18" s="9" t="s">
        <v>19</v>
      </c>
      <c r="C18" s="8" t="s">
        <v>20</v>
      </c>
    </row>
    <row r="19" customFormat="false" ht="15" hidden="false" customHeight="true" outlineLevel="0" collapsed="false">
      <c r="B19" s="11" t="s">
        <v>21</v>
      </c>
      <c r="C19" s="8" t="s">
        <v>22</v>
      </c>
    </row>
    <row r="20" customFormat="false" ht="15" hidden="false" customHeight="true" outlineLevel="0" collapsed="false">
      <c r="B20" s="12" t="s">
        <v>23</v>
      </c>
      <c r="C20" s="8" t="s">
        <v>24</v>
      </c>
    </row>
    <row r="22" customFormat="false" ht="15" hidden="false" customHeight="true" outlineLevel="0" collapsed="false">
      <c r="B22" s="7" t="s">
        <v>25</v>
      </c>
    </row>
    <row r="23" customFormat="false" ht="15" hidden="false" customHeight="true" outlineLevel="0" collapsed="false">
      <c r="B23" s="9" t="s">
        <v>26</v>
      </c>
      <c r="C23" s="8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5" customFormat="false" ht="15" hidden="false" customHeight="true" outlineLevel="0" collapsed="false">
      <c r="B25" s="9" t="s">
        <v>30</v>
      </c>
      <c r="C25" s="8" t="s">
        <v>31</v>
      </c>
    </row>
    <row r="27" customFormat="false" ht="15" hidden="false" customHeight="true" outlineLevel="0" collapsed="false">
      <c r="B27" s="7" t="s">
        <v>32</v>
      </c>
    </row>
    <row r="28" customFormat="false" ht="27.75" hidden="false" customHeight="true" outlineLevel="0" collapsed="false">
      <c r="B28" s="8"/>
      <c r="C28" s="8" t="s">
        <v>33</v>
      </c>
    </row>
    <row r="30" customFormat="false" ht="15" hidden="false" customHeight="true" outlineLevel="0" collapsed="false">
      <c r="B30" s="7" t="s">
        <v>34</v>
      </c>
    </row>
    <row r="31" customFormat="false" ht="27.75" hidden="false" customHeight="true" outlineLevel="0" collapsed="false">
      <c r="B31" s="9" t="s">
        <v>35</v>
      </c>
      <c r="C31" s="8" t="s">
        <v>36</v>
      </c>
    </row>
    <row r="32" customFormat="false" ht="27.75" hidden="false" customHeight="true" outlineLevel="0" collapsed="false">
      <c r="B32" s="9" t="s">
        <v>35</v>
      </c>
      <c r="C32" s="8" t="s">
        <v>37</v>
      </c>
    </row>
    <row r="33" customFormat="false" ht="15" hidden="false" customHeight="true" outlineLevel="0" collapsed="false">
      <c r="B33" s="9" t="s">
        <v>35</v>
      </c>
      <c r="C33" s="8" t="s">
        <v>38</v>
      </c>
    </row>
    <row r="35" customFormat="false" ht="15" hidden="false" customHeight="true" outlineLevel="0" collapsed="false">
      <c r="B35" s="7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15" hidden="false" customHeight="true" outlineLevel="0" collapsed="false">
      <c r="B37" s="9" t="s">
        <v>42</v>
      </c>
      <c r="C37" s="8" t="s">
        <v>43</v>
      </c>
    </row>
    <row r="38" customFormat="false" ht="15" hidden="false" customHeight="true" outlineLevel="0" collapsed="false">
      <c r="B38" s="9" t="s">
        <v>44</v>
      </c>
      <c r="C38" s="8" t="s">
        <v>45</v>
      </c>
    </row>
    <row r="39" customFormat="false" ht="27.75" hidden="false" customHeight="true" outlineLevel="0" collapsed="false">
      <c r="B39" s="9" t="s">
        <v>46</v>
      </c>
      <c r="C39" s="8" t="s">
        <v>47</v>
      </c>
    </row>
    <row r="40" customFormat="false" ht="27.75" hidden="false" customHeight="true" outlineLevel="0" collapsed="false">
      <c r="B40" s="9" t="s">
        <v>48</v>
      </c>
      <c r="C40" s="8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P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8"/>
    <col collapsed="false" customWidth="true" hidden="false" outlineLevel="0" max="3" min="3" style="1" width="16"/>
    <col collapsed="false" customWidth="true" hidden="false" outlineLevel="0" max="4" min="4" style="1" width="12"/>
    <col collapsed="false" customWidth="true" hidden="false" outlineLevel="0" max="5" min="5" style="1" width="14"/>
    <col collapsed="false" customWidth="true" hidden="false" outlineLevel="0" max="8" min="6" style="1" width="12"/>
    <col collapsed="false" customWidth="true" hidden="false" outlineLevel="0" max="9" min="9" style="1" width="13"/>
    <col collapsed="false" customWidth="true" hidden="false" outlineLevel="0" max="10" min="10" style="1" width="26"/>
    <col collapsed="false" customWidth="true" hidden="false" outlineLevel="0" max="11" min="11" style="1" width="8"/>
    <col collapsed="false" customWidth="true" hidden="false" outlineLevel="0" max="13" min="12" style="1" width="13"/>
    <col collapsed="false" customWidth="true" hidden="false" outlineLevel="0" max="14" min="14" style="1" width="30"/>
    <col collapsed="false" customWidth="true" hidden="false" outlineLevel="0" max="15" min="15" style="1" width="5"/>
    <col collapsed="false" customWidth="true" hidden="false" outlineLevel="0" max="16" min="16" style="1" width="9"/>
  </cols>
  <sheetData>
    <row r="1" customFormat="false" ht="21.75" hidden="false" customHeight="true" outlineLevel="0" collapsed="false">
      <c r="A1" s="13" t="s">
        <v>50</v>
      </c>
      <c r="J1" s="14" t="s">
        <v>51</v>
      </c>
    </row>
    <row r="2" customFormat="false" ht="15" hidden="false" customHeight="true" outlineLevel="0" collapsed="false">
      <c r="A2" s="3" t="s">
        <v>52</v>
      </c>
    </row>
    <row r="5" customFormat="false" ht="31.5" hidden="false" customHeight="true" outlineLevel="0" collapsed="false">
      <c r="A5" s="15" t="s">
        <v>53</v>
      </c>
      <c r="B5" s="16" t="s">
        <v>54</v>
      </c>
      <c r="C5" s="16" t="s">
        <v>55</v>
      </c>
      <c r="D5" s="16" t="s">
        <v>56</v>
      </c>
      <c r="E5" s="16" t="s">
        <v>57</v>
      </c>
      <c r="F5" s="16" t="s">
        <v>58</v>
      </c>
      <c r="G5" s="16" t="s">
        <v>59</v>
      </c>
      <c r="H5" s="16" t="s">
        <v>60</v>
      </c>
      <c r="I5" s="16" t="s">
        <v>61</v>
      </c>
      <c r="J5" s="16" t="s">
        <v>62</v>
      </c>
      <c r="K5" s="16" t="s">
        <v>63</v>
      </c>
      <c r="L5" s="16" t="s">
        <v>64</v>
      </c>
      <c r="M5" s="16" t="s">
        <v>65</v>
      </c>
      <c r="N5" s="16" t="s">
        <v>4</v>
      </c>
      <c r="O5" s="16" t="s">
        <v>66</v>
      </c>
      <c r="P5" s="16" t="s">
        <v>67</v>
      </c>
    </row>
    <row r="6" customFormat="false" ht="15" hidden="false" customHeight="true" outlineLevel="0" collapsed="false">
      <c r="A6" s="17" t="s">
        <v>68</v>
      </c>
      <c r="B6" s="17" t="s">
        <v>69</v>
      </c>
      <c r="C6" s="17" t="s">
        <v>70</v>
      </c>
      <c r="D6" s="18" t="n">
        <v>46084</v>
      </c>
      <c r="E6" s="19" t="n">
        <v>250000</v>
      </c>
      <c r="F6" s="19" t="n">
        <v>0</v>
      </c>
      <c r="G6" s="19" t="n">
        <v>22500</v>
      </c>
      <c r="H6" s="19" t="n">
        <v>22500</v>
      </c>
      <c r="I6" s="20" t="n">
        <f aca="false">IF(A6="","",N(F6)+N(G6)+N(H6))</f>
        <v>45000</v>
      </c>
      <c r="J6" s="21" t="str">
        <f aca="false">IF(A6="","",UPPER(TRIM(A6))&amp;"|"&amp;UPPER(SUBSTITUTE(SUBSTITUTE(SUBSTITUTE(SUBSTITUTE(SUBSTITUTE(TRIM(C6)," ",""),"-",""),"/",""),"\",""),".","")))</f>
        <v>22AABCS1429K1Z3|SST25261145</v>
      </c>
      <c r="K6" s="22" t="n">
        <f aca="false">IF(A6="","",IFERROR(MATCH(J6,'GSTR-2B'!$J$6:$J$1005,0),"–"))</f>
        <v>1</v>
      </c>
      <c r="L6" s="23" t="n">
        <f aca="false">IF(OR(A6="",K6="–"),"",INDEX('GSTR-2B'!$I$6:$I$1005,K6))</f>
        <v>45000</v>
      </c>
      <c r="M6" s="20" t="n">
        <f aca="false">IF(L6="","",I6-L6)</f>
        <v>0</v>
      </c>
      <c r="N6" s="24" t="str">
        <f aca="false">IF(A6="","",IF(K6="–",IF(COUNTIFS('GSTR-2B'!$A$6:$A$1005,A6,'GSTR-2B'!$E$6:$E$1005,"&gt;="&amp;(E6-Summary!$B$5),'GSTR-2B'!$E$6:$E$1005,"&lt;="&amp;(E6+Summary!$B$5))&gt;0,"Possible match – invoice no. differs","Not in 2B"),IF(ABS(M6)&lt;=Summary!$B$5,"Matched","Value mismatch")))</f>
        <v>Matched</v>
      </c>
      <c r="O6" s="25" t="n">
        <f aca="false">IF(A6="","",IF(COUNTIF(A$6:A6,A6)=1,COUNTIF(O$5:O5,"&gt;0")+1,""))</f>
        <v>1</v>
      </c>
      <c r="P6" s="26" t="n">
        <f aca="false">IF(A6="","",IF(N6="Matched",1,IF(AND(N6="Value mismatch",N(I6)&lt;&gt;0),MIN(1,L6/I6),0)))</f>
        <v>1</v>
      </c>
    </row>
    <row r="7" customFormat="false" ht="15" hidden="false" customHeight="true" outlineLevel="0" collapsed="false">
      <c r="A7" s="17" t="s">
        <v>71</v>
      </c>
      <c r="B7" s="17" t="s">
        <v>72</v>
      </c>
      <c r="C7" s="17" t="s">
        <v>73</v>
      </c>
      <c r="D7" s="18" t="n">
        <v>46085</v>
      </c>
      <c r="E7" s="19" t="n">
        <v>84000</v>
      </c>
      <c r="F7" s="19" t="n">
        <v>0</v>
      </c>
      <c r="G7" s="19" t="n">
        <v>7560</v>
      </c>
      <c r="H7" s="19" t="n">
        <v>7560</v>
      </c>
      <c r="I7" s="20" t="n">
        <f aca="false">IF(A7="","",N(F7)+N(G7)+N(H7))</f>
        <v>15120</v>
      </c>
      <c r="J7" s="21" t="str">
        <f aca="false">IF(A7="","",UPPER(TRIM(A7))&amp;"|"&amp;UPPER(SUBSTITUTE(SUBSTITUTE(SUBSTITUTE(SUBSTITUTE(SUBSTITUTE(TRIM(C7)," ",""),"-",""),"/",""),"\",""),".","")))</f>
        <v>22AAFCR7712L1ZQ|RP0896</v>
      </c>
      <c r="K7" s="22" t="n">
        <f aca="false">IF(A7="","",IFERROR(MATCH(J7,'GSTR-2B'!$J$6:$J$1005,0),"–"))</f>
        <v>2</v>
      </c>
      <c r="L7" s="23" t="n">
        <f aca="false">IF(OR(A7="",K7="–"),"",INDEX('GSTR-2B'!$I$6:$I$1005,K7))</f>
        <v>15120</v>
      </c>
      <c r="M7" s="20" t="n">
        <f aca="false">IF(L7="","",I7-L7)</f>
        <v>0</v>
      </c>
      <c r="N7" s="24" t="str">
        <f aca="false">IF(A7="","",IF(K7="–",IF(COUNTIFS('GSTR-2B'!$A$6:$A$1005,A7,'GSTR-2B'!$E$6:$E$1005,"&gt;="&amp;(E7-Summary!$B$5),'GSTR-2B'!$E$6:$E$1005,"&lt;="&amp;(E7+Summary!$B$5))&gt;0,"Possible match – invoice no. differs","Not in 2B"),IF(ABS(M7)&lt;=Summary!$B$5,"Matched","Value mismatch")))</f>
        <v>Matched</v>
      </c>
      <c r="O7" s="25" t="n">
        <f aca="false">IF(A7="","",IF(COUNTIF(A$6:A7,A7)=1,COUNTIF(O$5:O6,"&gt;0")+1,""))</f>
        <v>2</v>
      </c>
      <c r="P7" s="26" t="n">
        <f aca="false">IF(A7="","",IF(N7="Matched",1,IF(AND(N7="Value mismatch",N(I7)&lt;&gt;0),MIN(1,L7/I7),0)))</f>
        <v>1</v>
      </c>
    </row>
    <row r="8" customFormat="false" ht="15" hidden="false" customHeight="true" outlineLevel="0" collapsed="false">
      <c r="A8" s="17" t="s">
        <v>74</v>
      </c>
      <c r="B8" s="17" t="s">
        <v>75</v>
      </c>
      <c r="C8" s="17" t="s">
        <v>76</v>
      </c>
      <c r="D8" s="18" t="n">
        <v>46086</v>
      </c>
      <c r="E8" s="19" t="n">
        <v>160000</v>
      </c>
      <c r="F8" s="19" t="n">
        <v>28800</v>
      </c>
      <c r="G8" s="19" t="n">
        <v>0</v>
      </c>
      <c r="H8" s="19" t="n">
        <v>0</v>
      </c>
      <c r="I8" s="20" t="n">
        <f aca="false">IF(A8="","",N(F8)+N(G8)+N(H8))</f>
        <v>28800</v>
      </c>
      <c r="J8" s="21" t="str">
        <f aca="false">IF(A8="","",UPPER(TRIM(A8))&amp;"|"&amp;UPPER(SUBSTITUTE(SUBSTITUTE(SUBSTITUTE(SUBSTITUTE(SUBSTITUTE(TRIM(C8)," ",""),"-",""),"/",""),"\",""),".","")))</f>
        <v>27AACCM4471B1Z8|MC2526339</v>
      </c>
      <c r="K8" s="22" t="n">
        <f aca="false">IF(A8="","",IFERROR(MATCH(J8,'GSTR-2B'!$J$6:$J$1005,0),"–"))</f>
        <v>3</v>
      </c>
      <c r="L8" s="23" t="n">
        <f aca="false">IF(OR(A8="",K8="–"),"",INDEX('GSTR-2B'!$I$6:$I$1005,K8))</f>
        <v>28800</v>
      </c>
      <c r="M8" s="20" t="n">
        <f aca="false">IF(L8="","",I8-L8)</f>
        <v>0</v>
      </c>
      <c r="N8" s="24" t="str">
        <f aca="false">IF(A8="","",IF(K8="–",IF(COUNTIFS('GSTR-2B'!$A$6:$A$1005,A8,'GSTR-2B'!$E$6:$E$1005,"&gt;="&amp;(E8-Summary!$B$5),'GSTR-2B'!$E$6:$E$1005,"&lt;="&amp;(E8+Summary!$B$5))&gt;0,"Possible match – invoice no. differs","Not in 2B"),IF(ABS(M8)&lt;=Summary!$B$5,"Matched","Value mismatch")))</f>
        <v>Matched</v>
      </c>
      <c r="O8" s="25" t="n">
        <f aca="false">IF(A8="","",IF(COUNTIF(A$6:A8,A8)=1,COUNTIF(O$5:O7,"&gt;0")+1,""))</f>
        <v>3</v>
      </c>
      <c r="P8" s="26" t="n">
        <f aca="false">IF(A8="","",IF(N8="Matched",1,IF(AND(N8="Value mismatch",N(I8)&lt;&gt;0),MIN(1,L8/I8),0)))</f>
        <v>1</v>
      </c>
    </row>
    <row r="9" customFormat="false" ht="15" hidden="false" customHeight="true" outlineLevel="0" collapsed="false">
      <c r="A9" s="17" t="s">
        <v>77</v>
      </c>
      <c r="B9" s="17" t="s">
        <v>78</v>
      </c>
      <c r="C9" s="17" t="s">
        <v>79</v>
      </c>
      <c r="D9" s="18" t="n">
        <v>46087</v>
      </c>
      <c r="E9" s="19" t="n">
        <v>42000</v>
      </c>
      <c r="F9" s="19" t="n">
        <v>0</v>
      </c>
      <c r="G9" s="19" t="n">
        <v>3780</v>
      </c>
      <c r="H9" s="19" t="n">
        <v>3780</v>
      </c>
      <c r="I9" s="20" t="n">
        <f aca="false">IF(A9="","",N(F9)+N(G9)+N(H9))</f>
        <v>7560</v>
      </c>
      <c r="J9" s="21" t="str">
        <f aca="false">IF(A9="","",UPPER(TRIM(A9))&amp;"|"&amp;UPPER(SUBSTITUTE(SUBSTITUTE(SUBSTITUTE(SUBSTITUTE(SUBSTITUTE(TRIM(C9)," ",""),"-",""),"/",""),"\",""),".","")))</f>
        <v>22AAGPV3301M1ZF|VE221</v>
      </c>
      <c r="K9" s="22" t="n">
        <f aca="false">IF(A9="","",IFERROR(MATCH(J9,'GSTR-2B'!$J$6:$J$1005,0),"–"))</f>
        <v>4</v>
      </c>
      <c r="L9" s="23" t="n">
        <f aca="false">IF(OR(A9="",K9="–"),"",INDEX('GSTR-2B'!$I$6:$I$1005,K9))</f>
        <v>7560</v>
      </c>
      <c r="M9" s="20" t="n">
        <f aca="false">IF(L9="","",I9-L9)</f>
        <v>0</v>
      </c>
      <c r="N9" s="24" t="str">
        <f aca="false">IF(A9="","",IF(K9="–",IF(COUNTIFS('GSTR-2B'!$A$6:$A$1005,A9,'GSTR-2B'!$E$6:$E$1005,"&gt;="&amp;(E9-Summary!$B$5),'GSTR-2B'!$E$6:$E$1005,"&lt;="&amp;(E9+Summary!$B$5))&gt;0,"Possible match – invoice no. differs","Not in 2B"),IF(ABS(M9)&lt;=Summary!$B$5,"Matched","Value mismatch")))</f>
        <v>Matched</v>
      </c>
      <c r="O9" s="25" t="n">
        <f aca="false">IF(A9="","",IF(COUNTIF(A$6:A9,A9)=1,COUNTIF(O$5:O8,"&gt;0")+1,""))</f>
        <v>4</v>
      </c>
      <c r="P9" s="26" t="n">
        <f aca="false">IF(A9="","",IF(N9="Matched",1,IF(AND(N9="Value mismatch",N(I9)&lt;&gt;0),MIN(1,L9/I9),0)))</f>
        <v>1</v>
      </c>
    </row>
    <row r="10" customFormat="false" ht="15" hidden="false" customHeight="true" outlineLevel="0" collapsed="false">
      <c r="A10" s="17" t="s">
        <v>80</v>
      </c>
      <c r="B10" s="17" t="s">
        <v>81</v>
      </c>
      <c r="C10" s="17" t="s">
        <v>82</v>
      </c>
      <c r="D10" s="18" t="n">
        <v>46088</v>
      </c>
      <c r="E10" s="19" t="n">
        <v>310000</v>
      </c>
      <c r="F10" s="19" t="n">
        <v>55800</v>
      </c>
      <c r="G10" s="19" t="n">
        <v>0</v>
      </c>
      <c r="H10" s="19" t="n">
        <v>0</v>
      </c>
      <c r="I10" s="20" t="n">
        <f aca="false">IF(A10="","",N(F10)+N(G10)+N(H10))</f>
        <v>55800</v>
      </c>
      <c r="J10" s="21" t="str">
        <f aca="false">IF(A10="","",UPPER(TRIM(A10))&amp;"|"&amp;UPPER(SUBSTITUTE(SUBSTITUTE(SUBSTITUTE(SUBSTITUTE(SUBSTITUTE(TRIM(C10)," ",""),"-",""),"/",""),"\",""),".","")))</f>
        <v>24AABCK9921H1ZT|KP25260778</v>
      </c>
      <c r="K10" s="22" t="n">
        <f aca="false">IF(A10="","",IFERROR(MATCH(J10,'GSTR-2B'!$J$6:$J$1005,0),"–"))</f>
        <v>5</v>
      </c>
      <c r="L10" s="23" t="n">
        <f aca="false">IF(OR(A10="",K10="–"),"",INDEX('GSTR-2B'!$I$6:$I$1005,K10))</f>
        <v>55800</v>
      </c>
      <c r="M10" s="20" t="n">
        <f aca="false">IF(L10="","",I10-L10)</f>
        <v>0</v>
      </c>
      <c r="N10" s="24" t="str">
        <f aca="false">IF(A10="","",IF(K10="–",IF(COUNTIFS('GSTR-2B'!$A$6:$A$1005,A10,'GSTR-2B'!$E$6:$E$1005,"&gt;="&amp;(E10-Summary!$B$5),'GSTR-2B'!$E$6:$E$1005,"&lt;="&amp;(E10+Summary!$B$5))&gt;0,"Possible match – invoice no. differs","Not in 2B"),IF(ABS(M10)&lt;=Summary!$B$5,"Matched","Value mismatch")))</f>
        <v>Matched</v>
      </c>
      <c r="O10" s="25" t="n">
        <f aca="false">IF(A10="","",IF(COUNTIF(A$6:A10,A10)=1,COUNTIF(O$5:O9,"&gt;0")+1,""))</f>
        <v>5</v>
      </c>
      <c r="P10" s="26" t="n">
        <f aca="false">IF(A10="","",IF(N10="Matched",1,IF(AND(N10="Value mismatch",N(I10)&lt;&gt;0),MIN(1,L10/I10),0)))</f>
        <v>1</v>
      </c>
    </row>
    <row r="11" customFormat="false" ht="15" hidden="false" customHeight="true" outlineLevel="0" collapsed="false">
      <c r="A11" s="17" t="s">
        <v>68</v>
      </c>
      <c r="B11" s="17" t="s">
        <v>69</v>
      </c>
      <c r="C11" s="17" t="s">
        <v>83</v>
      </c>
      <c r="D11" s="18" t="n">
        <v>46091</v>
      </c>
      <c r="E11" s="19" t="n">
        <v>198000</v>
      </c>
      <c r="F11" s="19" t="n">
        <v>0</v>
      </c>
      <c r="G11" s="19" t="n">
        <v>17820</v>
      </c>
      <c r="H11" s="19" t="n">
        <v>17820</v>
      </c>
      <c r="I11" s="20" t="n">
        <f aca="false">IF(A11="","",N(F11)+N(G11)+N(H11))</f>
        <v>35640</v>
      </c>
      <c r="J11" s="21" t="str">
        <f aca="false">IF(A11="","",UPPER(TRIM(A11))&amp;"|"&amp;UPPER(SUBSTITUTE(SUBSTITUTE(SUBSTITUTE(SUBSTITUTE(SUBSTITUTE(TRIM(C11)," ",""),"-",""),"/",""),"\",""),".","")))</f>
        <v>22AABCS1429K1Z3|SST25261190</v>
      </c>
      <c r="K11" s="22" t="n">
        <f aca="false">IF(A11="","",IFERROR(MATCH(J11,'GSTR-2B'!$J$6:$J$1005,0),"–"))</f>
        <v>6</v>
      </c>
      <c r="L11" s="23" t="n">
        <f aca="false">IF(OR(A11="",K11="–"),"",INDEX('GSTR-2B'!$I$6:$I$1005,K11))</f>
        <v>35640</v>
      </c>
      <c r="M11" s="20" t="n">
        <f aca="false">IF(L11="","",I11-L11)</f>
        <v>0</v>
      </c>
      <c r="N11" s="24" t="str">
        <f aca="false">IF(A11="","",IF(K11="–",IF(COUNTIFS('GSTR-2B'!$A$6:$A$1005,A11,'GSTR-2B'!$E$6:$E$1005,"&gt;="&amp;(E11-Summary!$B$5),'GSTR-2B'!$E$6:$E$1005,"&lt;="&amp;(E11+Summary!$B$5))&gt;0,"Possible match – invoice no. differs","Not in 2B"),IF(ABS(M11)&lt;=Summary!$B$5,"Matched","Value mismatch")))</f>
        <v>Matched</v>
      </c>
      <c r="O11" s="25" t="str">
        <f aca="false">IF(A11="","",IF(COUNTIF(A$6:A11,A11)=1,COUNTIF(O$5:O10,"&gt;0")+1,""))</f>
        <v/>
      </c>
      <c r="P11" s="26" t="n">
        <f aca="false">IF(A11="","",IF(N11="Matched",1,IF(AND(N11="Value mismatch",N(I11)&lt;&gt;0),MIN(1,L11/I11),0)))</f>
        <v>1</v>
      </c>
    </row>
    <row r="12" customFormat="false" ht="15" hidden="false" customHeight="true" outlineLevel="0" collapsed="false">
      <c r="A12" s="17" t="s">
        <v>84</v>
      </c>
      <c r="B12" s="17" t="s">
        <v>85</v>
      </c>
      <c r="C12" s="17" t="s">
        <v>86</v>
      </c>
      <c r="D12" s="18" t="n">
        <v>46092</v>
      </c>
      <c r="E12" s="19" t="n">
        <v>26500</v>
      </c>
      <c r="F12" s="19" t="n">
        <v>0</v>
      </c>
      <c r="G12" s="19" t="n">
        <v>2385</v>
      </c>
      <c r="H12" s="19" t="n">
        <v>2385</v>
      </c>
      <c r="I12" s="20" t="n">
        <f aca="false">IF(A12="","",N(F12)+N(G12)+N(H12))</f>
        <v>4770</v>
      </c>
      <c r="J12" s="21" t="str">
        <f aca="false">IF(A12="","",UPPER(TRIM(A12))&amp;"|"&amp;UPPER(SUBSTITUTE(SUBSTITUTE(SUBSTITUTE(SUBSTITUTE(SUBSTITUTE(TRIM(C12)," ",""),"-",""),"/",""),"\",""),".","")))</f>
        <v>22AAJFG5512N1Z2|GH118</v>
      </c>
      <c r="K12" s="22" t="n">
        <f aca="false">IF(A12="","",IFERROR(MATCH(J12,'GSTR-2B'!$J$6:$J$1005,0),"–"))</f>
        <v>7</v>
      </c>
      <c r="L12" s="23" t="n">
        <f aca="false">IF(OR(A12="",K12="–"),"",INDEX('GSTR-2B'!$I$6:$I$1005,K12))</f>
        <v>4770</v>
      </c>
      <c r="M12" s="20" t="n">
        <f aca="false">IF(L12="","",I12-L12)</f>
        <v>0</v>
      </c>
      <c r="N12" s="24" t="str">
        <f aca="false">IF(A12="","",IF(K12="–",IF(COUNTIFS('GSTR-2B'!$A$6:$A$1005,A12,'GSTR-2B'!$E$6:$E$1005,"&gt;="&amp;(E12-Summary!$B$5),'GSTR-2B'!$E$6:$E$1005,"&lt;="&amp;(E12+Summary!$B$5))&gt;0,"Possible match – invoice no. differs","Not in 2B"),IF(ABS(M12)&lt;=Summary!$B$5,"Matched","Value mismatch")))</f>
        <v>Matched</v>
      </c>
      <c r="O12" s="25" t="n">
        <f aca="false">IF(A12="","",IF(COUNTIF(A$6:A12,A12)=1,COUNTIF(O$5:O11,"&gt;0")+1,""))</f>
        <v>6</v>
      </c>
      <c r="P12" s="26" t="n">
        <f aca="false">IF(A12="","",IF(N12="Matched",1,IF(AND(N12="Value mismatch",N(I12)&lt;&gt;0),MIN(1,L12/I12),0)))</f>
        <v>1</v>
      </c>
    </row>
    <row r="13" customFormat="false" ht="15" hidden="false" customHeight="true" outlineLevel="0" collapsed="false">
      <c r="A13" s="17" t="s">
        <v>87</v>
      </c>
      <c r="B13" s="17" t="s">
        <v>88</v>
      </c>
      <c r="C13" s="17" t="s">
        <v>89</v>
      </c>
      <c r="D13" s="18" t="n">
        <v>46093</v>
      </c>
      <c r="E13" s="19" t="n">
        <v>75000</v>
      </c>
      <c r="F13" s="19" t="n">
        <v>13500</v>
      </c>
      <c r="G13" s="19" t="n">
        <v>0</v>
      </c>
      <c r="H13" s="19" t="n">
        <v>0</v>
      </c>
      <c r="I13" s="20" t="n">
        <f aca="false">IF(A13="","",N(F13)+N(G13)+N(H13))</f>
        <v>13500</v>
      </c>
      <c r="J13" s="21" t="str">
        <f aca="false">IF(A13="","",UPPER(TRIM(A13))&amp;"|"&amp;UPPER(SUBSTITUTE(SUBSTITUTE(SUBSTITUTE(SUBSTITUTE(SUBSTITUTE(TRIM(C13)," ",""),"-",""),"/",""),"\",""),".","")))</f>
        <v>07AACCT6612P1ZB|TSINV4521</v>
      </c>
      <c r="K13" s="22" t="n">
        <f aca="false">IF(A13="","",IFERROR(MATCH(J13,'GSTR-2B'!$J$6:$J$1005,0),"–"))</f>
        <v>8</v>
      </c>
      <c r="L13" s="23" t="n">
        <f aca="false">IF(OR(A13="",K13="–"),"",INDEX('GSTR-2B'!$I$6:$I$1005,K13))</f>
        <v>13500</v>
      </c>
      <c r="M13" s="20" t="n">
        <f aca="false">IF(L13="","",I13-L13)</f>
        <v>0</v>
      </c>
      <c r="N13" s="24" t="str">
        <f aca="false">IF(A13="","",IF(K13="–",IF(COUNTIFS('GSTR-2B'!$A$6:$A$1005,A13,'GSTR-2B'!$E$6:$E$1005,"&gt;="&amp;(E13-Summary!$B$5),'GSTR-2B'!$E$6:$E$1005,"&lt;="&amp;(E13+Summary!$B$5))&gt;0,"Possible match – invoice no. differs","Not in 2B"),IF(ABS(M13)&lt;=Summary!$B$5,"Matched","Value mismatch")))</f>
        <v>Matched</v>
      </c>
      <c r="O13" s="25" t="n">
        <f aca="false">IF(A13="","",IF(COUNTIF(A$6:A13,A13)=1,COUNTIF(O$5:O12,"&gt;0")+1,""))</f>
        <v>7</v>
      </c>
      <c r="P13" s="26" t="n">
        <f aca="false">IF(A13="","",IF(N13="Matched",1,IF(AND(N13="Value mismatch",N(I13)&lt;&gt;0),MIN(1,L13/I13),0)))</f>
        <v>1</v>
      </c>
    </row>
    <row r="14" customFormat="false" ht="15" hidden="false" customHeight="true" outlineLevel="0" collapsed="false">
      <c r="A14" s="17" t="s">
        <v>71</v>
      </c>
      <c r="B14" s="17" t="s">
        <v>72</v>
      </c>
      <c r="C14" s="17" t="s">
        <v>90</v>
      </c>
      <c r="D14" s="18" t="n">
        <v>46095</v>
      </c>
      <c r="E14" s="19" t="n">
        <v>91000</v>
      </c>
      <c r="F14" s="19" t="n">
        <v>0</v>
      </c>
      <c r="G14" s="19" t="n">
        <v>8190</v>
      </c>
      <c r="H14" s="19" t="n">
        <v>8190</v>
      </c>
      <c r="I14" s="20" t="n">
        <f aca="false">IF(A14="","",N(F14)+N(G14)+N(H14))</f>
        <v>16380</v>
      </c>
      <c r="J14" s="21" t="str">
        <f aca="false">IF(A14="","",UPPER(TRIM(A14))&amp;"|"&amp;UPPER(SUBSTITUTE(SUBSTITUTE(SUBSTITUTE(SUBSTITUTE(SUBSTITUTE(TRIM(C14)," ",""),"-",""),"/",""),"\",""),".","")))</f>
        <v>22AAFCR7712L1ZQ|RP0921</v>
      </c>
      <c r="K14" s="22" t="n">
        <f aca="false">IF(A14="","",IFERROR(MATCH(J14,'GSTR-2B'!$J$6:$J$1005,0),"–"))</f>
        <v>9</v>
      </c>
      <c r="L14" s="23" t="n">
        <f aca="false">IF(OR(A14="",K14="–"),"",INDEX('GSTR-2B'!$I$6:$I$1005,K14))</f>
        <v>16380</v>
      </c>
      <c r="M14" s="20" t="n">
        <f aca="false">IF(L14="","",I14-L14)</f>
        <v>0</v>
      </c>
      <c r="N14" s="24" t="str">
        <f aca="false">IF(A14="","",IF(K14="–",IF(COUNTIFS('GSTR-2B'!$A$6:$A$1005,A14,'GSTR-2B'!$E$6:$E$1005,"&gt;="&amp;(E14-Summary!$B$5),'GSTR-2B'!$E$6:$E$1005,"&lt;="&amp;(E14+Summary!$B$5))&gt;0,"Possible match – invoice no. differs","Not in 2B"),IF(ABS(M14)&lt;=Summary!$B$5,"Matched","Value mismatch")))</f>
        <v>Matched</v>
      </c>
      <c r="O14" s="25" t="str">
        <f aca="false">IF(A14="","",IF(COUNTIF(A$6:A14,A14)=1,COUNTIF(O$5:O13,"&gt;0")+1,""))</f>
        <v/>
      </c>
      <c r="P14" s="26" t="n">
        <f aca="false">IF(A14="","",IF(N14="Matched",1,IF(AND(N14="Value mismatch",N(I14)&lt;&gt;0),MIN(1,L14/I14),0)))</f>
        <v>1</v>
      </c>
    </row>
    <row r="15" customFormat="false" ht="15" hidden="false" customHeight="true" outlineLevel="0" collapsed="false">
      <c r="A15" s="17" t="s">
        <v>91</v>
      </c>
      <c r="B15" s="17" t="s">
        <v>92</v>
      </c>
      <c r="C15" s="17" t="s">
        <v>93</v>
      </c>
      <c r="D15" s="18" t="n">
        <v>46096</v>
      </c>
      <c r="E15" s="19" t="n">
        <v>58000</v>
      </c>
      <c r="F15" s="19" t="n">
        <v>0</v>
      </c>
      <c r="G15" s="19" t="n">
        <v>1450</v>
      </c>
      <c r="H15" s="19" t="n">
        <v>1450</v>
      </c>
      <c r="I15" s="20" t="n">
        <f aca="false">IF(A15="","",N(F15)+N(G15)+N(H15))</f>
        <v>2900</v>
      </c>
      <c r="J15" s="21" t="str">
        <f aca="false">IF(A15="","",UPPER(TRIM(A15))&amp;"|"&amp;UPPER(SUBSTITUTE(SUBSTITUTE(SUBSTITUTE(SUBSTITUTE(SUBSTITUTE(TRIM(C15)," ",""),"-",""),"/",""),"\",""),".","")))</f>
        <v>22AAEPS6231D1ZK|STC552</v>
      </c>
      <c r="K15" s="22" t="n">
        <f aca="false">IF(A15="","",IFERROR(MATCH(J15,'GSTR-2B'!$J$6:$J$1005,0),"–"))</f>
        <v>10</v>
      </c>
      <c r="L15" s="23" t="n">
        <f aca="false">IF(OR(A15="",K15="–"),"",INDEX('GSTR-2B'!$I$6:$I$1005,K15))</f>
        <v>2900</v>
      </c>
      <c r="M15" s="20" t="n">
        <f aca="false">IF(L15="","",I15-L15)</f>
        <v>0</v>
      </c>
      <c r="N15" s="24" t="str">
        <f aca="false">IF(A15="","",IF(K15="–",IF(COUNTIFS('GSTR-2B'!$A$6:$A$1005,A15,'GSTR-2B'!$E$6:$E$1005,"&gt;="&amp;(E15-Summary!$B$5),'GSTR-2B'!$E$6:$E$1005,"&lt;="&amp;(E15+Summary!$B$5))&gt;0,"Possible match – invoice no. differs","Not in 2B"),IF(ABS(M15)&lt;=Summary!$B$5,"Matched","Value mismatch")))</f>
        <v>Matched</v>
      </c>
      <c r="O15" s="25" t="n">
        <f aca="false">IF(A15="","",IF(COUNTIF(A$6:A15,A15)=1,COUNTIF(O$5:O14,"&gt;0")+1,""))</f>
        <v>8</v>
      </c>
      <c r="P15" s="26" t="n">
        <f aca="false">IF(A15="","",IF(N15="Matched",1,IF(AND(N15="Value mismatch",N(I15)&lt;&gt;0),MIN(1,L15/I15),0)))</f>
        <v>1</v>
      </c>
    </row>
    <row r="16" customFormat="false" ht="15" hidden="false" customHeight="true" outlineLevel="0" collapsed="false">
      <c r="A16" s="17" t="s">
        <v>74</v>
      </c>
      <c r="B16" s="17" t="s">
        <v>75</v>
      </c>
      <c r="C16" s="17" t="s">
        <v>94</v>
      </c>
      <c r="D16" s="18" t="n">
        <v>46099</v>
      </c>
      <c r="E16" s="19" t="n">
        <v>142000</v>
      </c>
      <c r="F16" s="19" t="n">
        <v>25560</v>
      </c>
      <c r="G16" s="19" t="n">
        <v>0</v>
      </c>
      <c r="H16" s="19" t="n">
        <v>0</v>
      </c>
      <c r="I16" s="20" t="n">
        <f aca="false">IF(A16="","",N(F16)+N(G16)+N(H16))</f>
        <v>25560</v>
      </c>
      <c r="J16" s="21" t="str">
        <f aca="false">IF(A16="","",UPPER(TRIM(A16))&amp;"|"&amp;UPPER(SUBSTITUTE(SUBSTITUTE(SUBSTITUTE(SUBSTITUTE(SUBSTITUTE(TRIM(C16)," ",""),"-",""),"/",""),"\",""),".","")))</f>
        <v>27AACCM4471B1Z8|MC2526361</v>
      </c>
      <c r="K16" s="22" t="n">
        <f aca="false">IF(A16="","",IFERROR(MATCH(J16,'GSTR-2B'!$J$6:$J$1005,0),"–"))</f>
        <v>11</v>
      </c>
      <c r="L16" s="23" t="n">
        <f aca="false">IF(OR(A16="",K16="–"),"",INDEX('GSTR-2B'!$I$6:$I$1005,K16))</f>
        <v>25560</v>
      </c>
      <c r="M16" s="20" t="n">
        <f aca="false">IF(L16="","",I16-L16)</f>
        <v>0</v>
      </c>
      <c r="N16" s="24" t="str">
        <f aca="false">IF(A16="","",IF(K16="–",IF(COUNTIFS('GSTR-2B'!$A$6:$A$1005,A16,'GSTR-2B'!$E$6:$E$1005,"&gt;="&amp;(E16-Summary!$B$5),'GSTR-2B'!$E$6:$E$1005,"&lt;="&amp;(E16+Summary!$B$5))&gt;0,"Possible match – invoice no. differs","Not in 2B"),IF(ABS(M16)&lt;=Summary!$B$5,"Matched","Value mismatch")))</f>
        <v>Matched</v>
      </c>
      <c r="O16" s="25" t="str">
        <f aca="false">IF(A16="","",IF(COUNTIF(A$6:A16,A16)=1,COUNTIF(O$5:O15,"&gt;0")+1,""))</f>
        <v/>
      </c>
      <c r="P16" s="26" t="n">
        <f aca="false">IF(A16="","",IF(N16="Matched",1,IF(AND(N16="Value mismatch",N(I16)&lt;&gt;0),MIN(1,L16/I16),0)))</f>
        <v>1</v>
      </c>
    </row>
    <row r="17" customFormat="false" ht="15" hidden="false" customHeight="true" outlineLevel="0" collapsed="false">
      <c r="A17" s="17" t="s">
        <v>77</v>
      </c>
      <c r="B17" s="17" t="s">
        <v>78</v>
      </c>
      <c r="C17" s="17" t="s">
        <v>95</v>
      </c>
      <c r="D17" s="18" t="n">
        <v>46101</v>
      </c>
      <c r="E17" s="19" t="n">
        <v>18500</v>
      </c>
      <c r="F17" s="19" t="n">
        <v>0</v>
      </c>
      <c r="G17" s="19" t="n">
        <v>1665</v>
      </c>
      <c r="H17" s="19" t="n">
        <v>1665</v>
      </c>
      <c r="I17" s="20" t="n">
        <f aca="false">IF(A17="","",N(F17)+N(G17)+N(H17))</f>
        <v>3330</v>
      </c>
      <c r="J17" s="21" t="str">
        <f aca="false">IF(A17="","",UPPER(TRIM(A17))&amp;"|"&amp;UPPER(SUBSTITUTE(SUBSTITUTE(SUBSTITUTE(SUBSTITUTE(SUBSTITUTE(TRIM(C17)," ",""),"-",""),"/",""),"\",""),".","")))</f>
        <v>22AAGPV3301M1ZF|VE236</v>
      </c>
      <c r="K17" s="22" t="n">
        <f aca="false">IF(A17="","",IFERROR(MATCH(J17,'GSTR-2B'!$J$6:$J$1005,0),"–"))</f>
        <v>12</v>
      </c>
      <c r="L17" s="23" t="n">
        <f aca="false">IF(OR(A17="",K17="–"),"",INDEX('GSTR-2B'!$I$6:$I$1005,K17))</f>
        <v>3330</v>
      </c>
      <c r="M17" s="20" t="n">
        <f aca="false">IF(L17="","",I17-L17)</f>
        <v>0</v>
      </c>
      <c r="N17" s="24" t="str">
        <f aca="false">IF(A17="","",IF(K17="–",IF(COUNTIFS('GSTR-2B'!$A$6:$A$1005,A17,'GSTR-2B'!$E$6:$E$1005,"&gt;="&amp;(E17-Summary!$B$5),'GSTR-2B'!$E$6:$E$1005,"&lt;="&amp;(E17+Summary!$B$5))&gt;0,"Possible match – invoice no. differs","Not in 2B"),IF(ABS(M17)&lt;=Summary!$B$5,"Matched","Value mismatch")))</f>
        <v>Matched</v>
      </c>
      <c r="O17" s="25" t="str">
        <f aca="false">IF(A17="","",IF(COUNTIF(A$6:A17,A17)=1,COUNTIF(O$5:O16,"&gt;0")+1,""))</f>
        <v/>
      </c>
      <c r="P17" s="26" t="n">
        <f aca="false">IF(A17="","",IF(N17="Matched",1,IF(AND(N17="Value mismatch",N(I17)&lt;&gt;0),MIN(1,L17/I17),0)))</f>
        <v>1</v>
      </c>
    </row>
    <row r="18" customFormat="false" ht="15" hidden="false" customHeight="true" outlineLevel="0" collapsed="false">
      <c r="A18" s="17" t="s">
        <v>80</v>
      </c>
      <c r="B18" s="17" t="s">
        <v>81</v>
      </c>
      <c r="C18" s="17" t="s">
        <v>96</v>
      </c>
      <c r="D18" s="18" t="n">
        <v>46102</v>
      </c>
      <c r="E18" s="19" t="n">
        <v>265000</v>
      </c>
      <c r="F18" s="19" t="n">
        <v>47700</v>
      </c>
      <c r="G18" s="19" t="n">
        <v>0</v>
      </c>
      <c r="H18" s="19" t="n">
        <v>0</v>
      </c>
      <c r="I18" s="20" t="n">
        <f aca="false">IF(A18="","",N(F18)+N(G18)+N(H18))</f>
        <v>47700</v>
      </c>
      <c r="J18" s="21" t="str">
        <f aca="false">IF(A18="","",UPPER(TRIM(A18))&amp;"|"&amp;UPPER(SUBSTITUTE(SUBSTITUTE(SUBSTITUTE(SUBSTITUTE(SUBSTITUTE(TRIM(C18)," ",""),"-",""),"/",""),"\",""),".","")))</f>
        <v>24AABCK9921H1ZT|KP25260802</v>
      </c>
      <c r="K18" s="22" t="n">
        <f aca="false">IF(A18="","",IFERROR(MATCH(J18,'GSTR-2B'!$J$6:$J$1005,0),"–"))</f>
        <v>13</v>
      </c>
      <c r="L18" s="23" t="n">
        <f aca="false">IF(OR(A18="",K18="–"),"",INDEX('GSTR-2B'!$I$6:$I$1005,K18))</f>
        <v>46080</v>
      </c>
      <c r="M18" s="20" t="n">
        <f aca="false">IF(L18="","",I18-L18)</f>
        <v>1620</v>
      </c>
      <c r="N18" s="24" t="str">
        <f aca="false">IF(A18="","",IF(K18="–",IF(COUNTIFS('GSTR-2B'!$A$6:$A$1005,A18,'GSTR-2B'!$E$6:$E$1005,"&gt;="&amp;(E18-Summary!$B$5),'GSTR-2B'!$E$6:$E$1005,"&lt;="&amp;(E18+Summary!$B$5))&gt;0,"Possible match – invoice no. differs","Not in 2B"),IF(ABS(M18)&lt;=Summary!$B$5,"Matched","Value mismatch")))</f>
        <v>Value mismatch</v>
      </c>
      <c r="O18" s="25" t="str">
        <f aca="false">IF(A18="","",IF(COUNTIF(A$6:A18,A18)=1,COUNTIF(O$5:O17,"&gt;0")+1,""))</f>
        <v/>
      </c>
      <c r="P18" s="26" t="n">
        <f aca="false">IF(A18="","",IF(N18="Matched",1,IF(AND(N18="Value mismatch",N(I18)&lt;&gt;0),MIN(1,L18/I18),0)))</f>
        <v>0.966037735849057</v>
      </c>
    </row>
    <row r="19" customFormat="false" ht="15" hidden="false" customHeight="true" outlineLevel="0" collapsed="false">
      <c r="A19" s="17" t="s">
        <v>84</v>
      </c>
      <c r="B19" s="17" t="s">
        <v>85</v>
      </c>
      <c r="C19" s="17" t="s">
        <v>97</v>
      </c>
      <c r="D19" s="18" t="n">
        <v>46105</v>
      </c>
      <c r="E19" s="19" t="n">
        <v>31200</v>
      </c>
      <c r="F19" s="19" t="n">
        <v>0</v>
      </c>
      <c r="G19" s="19" t="n">
        <v>2808</v>
      </c>
      <c r="H19" s="19" t="n">
        <v>2808</v>
      </c>
      <c r="I19" s="20" t="n">
        <f aca="false">IF(A19="","",N(F19)+N(G19)+N(H19))</f>
        <v>5616</v>
      </c>
      <c r="J19" s="21" t="str">
        <f aca="false">IF(A19="","",UPPER(TRIM(A19))&amp;"|"&amp;UPPER(SUBSTITUTE(SUBSTITUTE(SUBSTITUTE(SUBSTITUTE(SUBSTITUTE(TRIM(C19)," ",""),"-",""),"/",""),"\",""),".","")))</f>
        <v>22AAJFG5512N1Z2|GH131</v>
      </c>
      <c r="K19" s="22" t="str">
        <f aca="false">IF(A19="","",IFERROR(MATCH(J19,'GSTR-2B'!$J$6:$J$1005,0),"–"))</f>
        <v>–</v>
      </c>
      <c r="L19" s="23" t="str">
        <f aca="false">IF(OR(A19="",K19="–"),"",INDEX('GSTR-2B'!$I$6:$I$1005,K19))</f>
        <v/>
      </c>
      <c r="M19" s="20" t="str">
        <f aca="false">IF(L19="","",I19-L19)</f>
        <v/>
      </c>
      <c r="N19" s="24" t="str">
        <f aca="false">IF(A19="","",IF(K19="–",IF(COUNTIFS('GSTR-2B'!$A$6:$A$1005,A19,'GSTR-2B'!$E$6:$E$1005,"&gt;="&amp;(E19-Summary!$B$5),'GSTR-2B'!$E$6:$E$1005,"&lt;="&amp;(E19+Summary!$B$5))&gt;0,"Possible match – invoice no. differs","Not in 2B"),IF(ABS(M19)&lt;=Summary!$B$5,"Matched","Value mismatch")))</f>
        <v>Possible match – invoice no. differs</v>
      </c>
      <c r="O19" s="25" t="str">
        <f aca="false">IF(A19="","",IF(COUNTIF(A$6:A19,A19)=1,COUNTIF(O$5:O18,"&gt;0")+1,""))</f>
        <v/>
      </c>
      <c r="P19" s="26" t="n">
        <f aca="false">IF(A19="","",IF(N19="Matched",1,IF(AND(N19="Value mismatch",N(I19)&lt;&gt;0),MIN(1,L19/I19),0)))</f>
        <v>0</v>
      </c>
    </row>
    <row r="20" customFormat="false" ht="15" hidden="false" customHeight="true" outlineLevel="0" collapsed="false">
      <c r="A20" s="17" t="s">
        <v>98</v>
      </c>
      <c r="B20" s="17" t="s">
        <v>99</v>
      </c>
      <c r="C20" s="17" t="s">
        <v>100</v>
      </c>
      <c r="D20" s="18" t="n">
        <v>46106</v>
      </c>
      <c r="E20" s="19" t="n">
        <v>120000</v>
      </c>
      <c r="F20" s="19" t="n">
        <v>21600</v>
      </c>
      <c r="G20" s="19" t="n">
        <v>0</v>
      </c>
      <c r="H20" s="19" t="n">
        <v>0</v>
      </c>
      <c r="I20" s="20" t="n">
        <f aca="false">IF(A20="","",N(F20)+N(G20)+N(H20))</f>
        <v>21600</v>
      </c>
      <c r="J20" s="21" t="str">
        <f aca="false">IF(A20="","",UPPER(TRIM(A20))&amp;"|"&amp;UPPER(SUBSTITUTE(SUBSTITUTE(SUBSTITUTE(SUBSTITUTE(SUBSTITUTE(TRIM(C20)," ",""),"-",""),"/",""),"\",""),".","")))</f>
        <v>29AAICB2238Q1Z1|BSL260091</v>
      </c>
      <c r="K20" s="22" t="n">
        <f aca="false">IF(A20="","",IFERROR(MATCH(J20,'GSTR-2B'!$J$6:$J$1005,0),"–"))</f>
        <v>15</v>
      </c>
      <c r="L20" s="23" t="n">
        <f aca="false">IF(OR(A20="",K20="–"),"",INDEX('GSTR-2B'!$I$6:$I$1005,K20))</f>
        <v>21600</v>
      </c>
      <c r="M20" s="20" t="n">
        <f aca="false">IF(L20="","",I20-L20)</f>
        <v>0</v>
      </c>
      <c r="N20" s="24" t="str">
        <f aca="false">IF(A20="","",IF(K20="–",IF(COUNTIFS('GSTR-2B'!$A$6:$A$1005,A20,'GSTR-2B'!$E$6:$E$1005,"&gt;="&amp;(E20-Summary!$B$5),'GSTR-2B'!$E$6:$E$1005,"&lt;="&amp;(E20+Summary!$B$5))&gt;0,"Possible match – invoice no. differs","Not in 2B"),IF(ABS(M20)&lt;=Summary!$B$5,"Matched","Value mismatch")))</f>
        <v>Matched</v>
      </c>
      <c r="O20" s="25" t="n">
        <f aca="false">IF(A20="","",IF(COUNTIF(A$6:A20,A20)=1,COUNTIF(O$5:O19,"&gt;0")+1,""))</f>
        <v>9</v>
      </c>
      <c r="P20" s="26" t="n">
        <f aca="false">IF(A20="","",IF(N20="Matched",1,IF(AND(N20="Value mismatch",N(I20)&lt;&gt;0),MIN(1,L20/I20),0)))</f>
        <v>1</v>
      </c>
    </row>
    <row r="21" customFormat="false" ht="15" hidden="false" customHeight="true" outlineLevel="0" collapsed="false">
      <c r="A21" s="17" t="s">
        <v>68</v>
      </c>
      <c r="B21" s="17" t="s">
        <v>69</v>
      </c>
      <c r="C21" s="17" t="s">
        <v>101</v>
      </c>
      <c r="D21" s="18" t="n">
        <v>46108</v>
      </c>
      <c r="E21" s="19" t="n">
        <v>205000</v>
      </c>
      <c r="F21" s="19" t="n">
        <v>0</v>
      </c>
      <c r="G21" s="19" t="n">
        <v>18450</v>
      </c>
      <c r="H21" s="19" t="n">
        <v>18450</v>
      </c>
      <c r="I21" s="20" t="n">
        <f aca="false">IF(A21="","",N(F21)+N(G21)+N(H21))</f>
        <v>36900</v>
      </c>
      <c r="J21" s="21" t="str">
        <f aca="false">IF(A21="","",UPPER(TRIM(A21))&amp;"|"&amp;UPPER(SUBSTITUTE(SUBSTITUTE(SUBSTITUTE(SUBSTITUTE(SUBSTITUTE(TRIM(C21)," ",""),"-",""),"/",""),"\",""),".","")))</f>
        <v>22AABCS1429K1Z3|SST25261236</v>
      </c>
      <c r="K21" s="22" t="str">
        <f aca="false">IF(A21="","",IFERROR(MATCH(J21,'GSTR-2B'!$J$6:$J$1005,0),"–"))</f>
        <v>–</v>
      </c>
      <c r="L21" s="23" t="str">
        <f aca="false">IF(OR(A21="",K21="–"),"",INDEX('GSTR-2B'!$I$6:$I$1005,K21))</f>
        <v/>
      </c>
      <c r="M21" s="20" t="str">
        <f aca="false">IF(L21="","",I21-L21)</f>
        <v/>
      </c>
      <c r="N21" s="24" t="str">
        <f aca="false">IF(A21="","",IF(K21="–",IF(COUNTIFS('GSTR-2B'!$A$6:$A$1005,A21,'GSTR-2B'!$E$6:$E$1005,"&gt;="&amp;(E21-Summary!$B$5),'GSTR-2B'!$E$6:$E$1005,"&lt;="&amp;(E21+Summary!$B$5))&gt;0,"Possible match – invoice no. differs","Not in 2B"),IF(ABS(M21)&lt;=Summary!$B$5,"Matched","Value mismatch")))</f>
        <v>Not in 2B</v>
      </c>
      <c r="O21" s="25" t="str">
        <f aca="false">IF(A21="","",IF(COUNTIF(A$6:A21,A21)=1,COUNTIF(O$5:O20,"&gt;0")+1,""))</f>
        <v/>
      </c>
      <c r="P21" s="26" t="n">
        <f aca="false">IF(A21="","",IF(N21="Matched",1,IF(AND(N21="Value mismatch",N(I21)&lt;&gt;0),MIN(1,L21/I21),0)))</f>
        <v>0</v>
      </c>
    </row>
    <row r="22" customFormat="false" ht="15" hidden="false" customHeight="true" outlineLevel="0" collapsed="false">
      <c r="A22" s="17" t="s">
        <v>91</v>
      </c>
      <c r="B22" s="17" t="s">
        <v>92</v>
      </c>
      <c r="C22" s="17" t="s">
        <v>102</v>
      </c>
      <c r="D22" s="18" t="n">
        <v>46109</v>
      </c>
      <c r="E22" s="19" t="n">
        <v>62000</v>
      </c>
      <c r="F22" s="19" t="n">
        <v>0</v>
      </c>
      <c r="G22" s="19" t="n">
        <v>1550</v>
      </c>
      <c r="H22" s="19" t="n">
        <v>1550</v>
      </c>
      <c r="I22" s="20" t="n">
        <f aca="false">IF(A22="","",N(F22)+N(G22)+N(H22))</f>
        <v>3100</v>
      </c>
      <c r="J22" s="21" t="str">
        <f aca="false">IF(A22="","",UPPER(TRIM(A22))&amp;"|"&amp;UPPER(SUBSTITUTE(SUBSTITUTE(SUBSTITUTE(SUBSTITUTE(SUBSTITUTE(TRIM(C22)," ",""),"-",""),"/",""),"\",""),".","")))</f>
        <v>22AAEPS6231D1ZK|STC571</v>
      </c>
      <c r="K22" s="22" t="n">
        <f aca="false">IF(A22="","",IFERROR(MATCH(J22,'GSTR-2B'!$J$6:$J$1005,0),"–"))</f>
        <v>16</v>
      </c>
      <c r="L22" s="23" t="n">
        <f aca="false">IF(OR(A22="",K22="–"),"",INDEX('GSTR-2B'!$I$6:$I$1005,K22))</f>
        <v>3100</v>
      </c>
      <c r="M22" s="20" t="n">
        <f aca="false">IF(L22="","",I22-L22)</f>
        <v>0</v>
      </c>
      <c r="N22" s="24" t="str">
        <f aca="false">IF(A22="","",IF(K22="–",IF(COUNTIFS('GSTR-2B'!$A$6:$A$1005,A22,'GSTR-2B'!$E$6:$E$1005,"&gt;="&amp;(E22-Summary!$B$5),'GSTR-2B'!$E$6:$E$1005,"&lt;="&amp;(E22+Summary!$B$5))&gt;0,"Possible match – invoice no. differs","Not in 2B"),IF(ABS(M22)&lt;=Summary!$B$5,"Matched","Value mismatch")))</f>
        <v>Matched</v>
      </c>
      <c r="O22" s="25" t="str">
        <f aca="false">IF(A22="","",IF(COUNTIF(A$6:A22,A22)=1,COUNTIF(O$5:O21,"&gt;0")+1,""))</f>
        <v/>
      </c>
      <c r="P22" s="26" t="n">
        <f aca="false">IF(A22="","",IF(N22="Matched",1,IF(AND(N22="Value mismatch",N(I22)&lt;&gt;0),MIN(1,L22/I22),0)))</f>
        <v>1</v>
      </c>
    </row>
    <row r="23" customFormat="false" ht="15" hidden="false" customHeight="true" outlineLevel="0" collapsed="false">
      <c r="A23" s="17" t="s">
        <v>71</v>
      </c>
      <c r="B23" s="17" t="s">
        <v>72</v>
      </c>
      <c r="C23" s="17" t="s">
        <v>103</v>
      </c>
      <c r="D23" s="18" t="n">
        <v>46111</v>
      </c>
      <c r="E23" s="19" t="n">
        <v>77000</v>
      </c>
      <c r="F23" s="19" t="n">
        <v>0</v>
      </c>
      <c r="G23" s="19" t="n">
        <v>6930</v>
      </c>
      <c r="H23" s="19" t="n">
        <v>6930</v>
      </c>
      <c r="I23" s="20" t="n">
        <f aca="false">IF(A23="","",N(F23)+N(G23)+N(H23))</f>
        <v>13860</v>
      </c>
      <c r="J23" s="21" t="str">
        <f aca="false">IF(A23="","",UPPER(TRIM(A23))&amp;"|"&amp;UPPER(SUBSTITUTE(SUBSTITUTE(SUBSTITUTE(SUBSTITUTE(SUBSTITUTE(TRIM(C23)," ",""),"-",""),"/",""),"\",""),".","")))</f>
        <v>22AAFCR7712L1ZQ|RP0958</v>
      </c>
      <c r="K23" s="22" t="str">
        <f aca="false">IF(A23="","",IFERROR(MATCH(J23,'GSTR-2B'!$J$6:$J$1005,0),"–"))</f>
        <v>–</v>
      </c>
      <c r="L23" s="23" t="str">
        <f aca="false">IF(OR(A23="",K23="–"),"",INDEX('GSTR-2B'!$I$6:$I$1005,K23))</f>
        <v/>
      </c>
      <c r="M23" s="20" t="str">
        <f aca="false">IF(L23="","",I23-L23)</f>
        <v/>
      </c>
      <c r="N23" s="24" t="str">
        <f aca="false">IF(A23="","",IF(K23="–",IF(COUNTIFS('GSTR-2B'!$A$6:$A$1005,A23,'GSTR-2B'!$E$6:$E$1005,"&gt;="&amp;(E23-Summary!$B$5),'GSTR-2B'!$E$6:$E$1005,"&lt;="&amp;(E23+Summary!$B$5))&gt;0,"Possible match – invoice no. differs","Not in 2B"),IF(ABS(M23)&lt;=Summary!$B$5,"Matched","Value mismatch")))</f>
        <v>Not in 2B</v>
      </c>
      <c r="O23" s="25" t="str">
        <f aca="false">IF(A23="","",IF(COUNTIF(A$6:A23,A23)=1,COUNTIF(O$5:O22,"&gt;0")+1,""))</f>
        <v/>
      </c>
      <c r="P23" s="26" t="n">
        <f aca="false">IF(A23="","",IF(N23="Matched",1,IF(AND(N23="Value mismatch",N(I23)&lt;&gt;0),MIN(1,L23/I23),0)))</f>
        <v>0</v>
      </c>
    </row>
    <row r="24" customFormat="false" ht="15" hidden="false" customHeight="true" outlineLevel="0" collapsed="false">
      <c r="A24" s="27"/>
      <c r="B24" s="27"/>
      <c r="C24" s="27"/>
      <c r="D24" s="28"/>
      <c r="E24" s="29"/>
      <c r="F24" s="29"/>
      <c r="G24" s="29"/>
      <c r="H24" s="29"/>
      <c r="I24" s="20" t="str">
        <f aca="false">IF(A24="","",N(F24)+N(G24)+N(H24))</f>
        <v/>
      </c>
      <c r="J24" s="21" t="str">
        <f aca="false">IF(A24="","",UPPER(TRIM(A24))&amp;"|"&amp;UPPER(SUBSTITUTE(SUBSTITUTE(SUBSTITUTE(SUBSTITUTE(SUBSTITUTE(TRIM(C24)," ",""),"-",""),"/",""),"\",""),".","")))</f>
        <v/>
      </c>
      <c r="K24" s="22" t="str">
        <f aca="false">IF(A24="","",IFERROR(MATCH(J24,'GSTR-2B'!$J$6:$J$1005,0),"–"))</f>
        <v/>
      </c>
      <c r="L24" s="23" t="str">
        <f aca="false">IF(OR(A24="",K24="–"),"",INDEX('GSTR-2B'!$I$6:$I$1005,K24))</f>
        <v/>
      </c>
      <c r="M24" s="20" t="str">
        <f aca="false">IF(L24="","",I24-L24)</f>
        <v/>
      </c>
      <c r="N24" s="24" t="str">
        <f aca="false">IF(A24="","",IF(K24="–",IF(COUNTIFS('GSTR-2B'!$A$6:$A$1005,A24,'GSTR-2B'!$E$6:$E$1005,"&gt;="&amp;(E24-Summary!$B$5),'GSTR-2B'!$E$6:$E$1005,"&lt;="&amp;(E24+Summary!$B$5))&gt;0,"Possible match – invoice no. differs","Not in 2B"),IF(ABS(M24)&lt;=Summary!$B$5,"Matched","Value mismatch")))</f>
        <v/>
      </c>
      <c r="O24" s="25" t="str">
        <f aca="false">IF(A24="","",IF(COUNTIF(A$6:A24,A24)=1,COUNTIF(O$5:O23,"&gt;0")+1,""))</f>
        <v/>
      </c>
      <c r="P24" s="26" t="str">
        <f aca="false">IF(A24="","",IF(N24="Matched",1,IF(AND(N24="Value mismatch",N(I24)&lt;&gt;0),MIN(1,L24/I24),0)))</f>
        <v/>
      </c>
    </row>
    <row r="25" customFormat="false" ht="15" hidden="false" customHeight="true" outlineLevel="0" collapsed="false">
      <c r="A25" s="27"/>
      <c r="B25" s="27"/>
      <c r="C25" s="27"/>
      <c r="D25" s="28"/>
      <c r="E25" s="29"/>
      <c r="F25" s="29"/>
      <c r="G25" s="29"/>
      <c r="H25" s="29"/>
      <c r="I25" s="20" t="str">
        <f aca="false">IF(A25="","",N(F25)+N(G25)+N(H25))</f>
        <v/>
      </c>
      <c r="J25" s="21" t="str">
        <f aca="false">IF(A25="","",UPPER(TRIM(A25))&amp;"|"&amp;UPPER(SUBSTITUTE(SUBSTITUTE(SUBSTITUTE(SUBSTITUTE(SUBSTITUTE(TRIM(C25)," ",""),"-",""),"/",""),"\",""),".","")))</f>
        <v/>
      </c>
      <c r="K25" s="22" t="str">
        <f aca="false">IF(A25="","",IFERROR(MATCH(J25,'GSTR-2B'!$J$6:$J$1005,0),"–"))</f>
        <v/>
      </c>
      <c r="L25" s="23" t="str">
        <f aca="false">IF(OR(A25="",K25="–"),"",INDEX('GSTR-2B'!$I$6:$I$1005,K25))</f>
        <v/>
      </c>
      <c r="M25" s="20" t="str">
        <f aca="false">IF(L25="","",I25-L25)</f>
        <v/>
      </c>
      <c r="N25" s="24" t="str">
        <f aca="false">IF(A25="","",IF(K25="–",IF(COUNTIFS('GSTR-2B'!$A$6:$A$1005,A25,'GSTR-2B'!$E$6:$E$1005,"&gt;="&amp;(E25-Summary!$B$5),'GSTR-2B'!$E$6:$E$1005,"&lt;="&amp;(E25+Summary!$B$5))&gt;0,"Possible match – invoice no. differs","Not in 2B"),IF(ABS(M25)&lt;=Summary!$B$5,"Matched","Value mismatch")))</f>
        <v/>
      </c>
      <c r="O25" s="25" t="str">
        <f aca="false">IF(A25="","",IF(COUNTIF(A$6:A25,A25)=1,COUNTIF(O$5:O24,"&gt;0")+1,""))</f>
        <v/>
      </c>
      <c r="P25" s="26" t="str">
        <f aca="false">IF(A25="","",IF(N25="Matched",1,IF(AND(N25="Value mismatch",N(I25)&lt;&gt;0),MIN(1,L25/I25),0)))</f>
        <v/>
      </c>
    </row>
    <row r="26" customFormat="false" ht="15" hidden="false" customHeight="true" outlineLevel="0" collapsed="false">
      <c r="A26" s="27"/>
      <c r="B26" s="27"/>
      <c r="C26" s="27"/>
      <c r="D26" s="28"/>
      <c r="E26" s="29"/>
      <c r="F26" s="29"/>
      <c r="G26" s="29"/>
      <c r="H26" s="29"/>
      <c r="I26" s="20" t="str">
        <f aca="false">IF(A26="","",N(F26)+N(G26)+N(H26))</f>
        <v/>
      </c>
      <c r="J26" s="21" t="str">
        <f aca="false">IF(A26="","",UPPER(TRIM(A26))&amp;"|"&amp;UPPER(SUBSTITUTE(SUBSTITUTE(SUBSTITUTE(SUBSTITUTE(SUBSTITUTE(TRIM(C26)," ",""),"-",""),"/",""),"\",""),".","")))</f>
        <v/>
      </c>
      <c r="K26" s="22" t="str">
        <f aca="false">IF(A26="","",IFERROR(MATCH(J26,'GSTR-2B'!$J$6:$J$1005,0),"–"))</f>
        <v/>
      </c>
      <c r="L26" s="23" t="str">
        <f aca="false">IF(OR(A26="",K26="–"),"",INDEX('GSTR-2B'!$I$6:$I$1005,K26))</f>
        <v/>
      </c>
      <c r="M26" s="20" t="str">
        <f aca="false">IF(L26="","",I26-L26)</f>
        <v/>
      </c>
      <c r="N26" s="24" t="str">
        <f aca="false">IF(A26="","",IF(K26="–",IF(COUNTIFS('GSTR-2B'!$A$6:$A$1005,A26,'GSTR-2B'!$E$6:$E$1005,"&gt;="&amp;(E26-Summary!$B$5),'GSTR-2B'!$E$6:$E$1005,"&lt;="&amp;(E26+Summary!$B$5))&gt;0,"Possible match – invoice no. differs","Not in 2B"),IF(ABS(M26)&lt;=Summary!$B$5,"Matched","Value mismatch")))</f>
        <v/>
      </c>
      <c r="O26" s="25" t="str">
        <f aca="false">IF(A26="","",IF(COUNTIF(A$6:A26,A26)=1,COUNTIF(O$5:O25,"&gt;0")+1,""))</f>
        <v/>
      </c>
      <c r="P26" s="26" t="str">
        <f aca="false">IF(A26="","",IF(N26="Matched",1,IF(AND(N26="Value mismatch",N(I26)&lt;&gt;0),MIN(1,L26/I26),0)))</f>
        <v/>
      </c>
    </row>
    <row r="27" customFormat="false" ht="15" hidden="false" customHeight="true" outlineLevel="0" collapsed="false">
      <c r="A27" s="27"/>
      <c r="B27" s="27"/>
      <c r="C27" s="27"/>
      <c r="D27" s="28"/>
      <c r="E27" s="29"/>
      <c r="F27" s="29"/>
      <c r="G27" s="29"/>
      <c r="H27" s="29"/>
      <c r="I27" s="20" t="str">
        <f aca="false">IF(A27="","",N(F27)+N(G27)+N(H27))</f>
        <v/>
      </c>
      <c r="J27" s="21" t="str">
        <f aca="false">IF(A27="","",UPPER(TRIM(A27))&amp;"|"&amp;UPPER(SUBSTITUTE(SUBSTITUTE(SUBSTITUTE(SUBSTITUTE(SUBSTITUTE(TRIM(C27)," ",""),"-",""),"/",""),"\",""),".","")))</f>
        <v/>
      </c>
      <c r="K27" s="22" t="str">
        <f aca="false">IF(A27="","",IFERROR(MATCH(J27,'GSTR-2B'!$J$6:$J$1005,0),"–"))</f>
        <v/>
      </c>
      <c r="L27" s="23" t="str">
        <f aca="false">IF(OR(A27="",K27="–"),"",INDEX('GSTR-2B'!$I$6:$I$1005,K27))</f>
        <v/>
      </c>
      <c r="M27" s="20" t="str">
        <f aca="false">IF(L27="","",I27-L27)</f>
        <v/>
      </c>
      <c r="N27" s="24" t="str">
        <f aca="false">IF(A27="","",IF(K27="–",IF(COUNTIFS('GSTR-2B'!$A$6:$A$1005,A27,'GSTR-2B'!$E$6:$E$1005,"&gt;="&amp;(E27-Summary!$B$5),'GSTR-2B'!$E$6:$E$1005,"&lt;="&amp;(E27+Summary!$B$5))&gt;0,"Possible match – invoice no. differs","Not in 2B"),IF(ABS(M27)&lt;=Summary!$B$5,"Matched","Value mismatch")))</f>
        <v/>
      </c>
      <c r="O27" s="25" t="str">
        <f aca="false">IF(A27="","",IF(COUNTIF(A$6:A27,A27)=1,COUNTIF(O$5:O26,"&gt;0")+1,""))</f>
        <v/>
      </c>
      <c r="P27" s="26" t="str">
        <f aca="false">IF(A27="","",IF(N27="Matched",1,IF(AND(N27="Value mismatch",N(I27)&lt;&gt;0),MIN(1,L27/I27),0)))</f>
        <v/>
      </c>
    </row>
    <row r="28" customFormat="false" ht="15" hidden="false" customHeight="true" outlineLevel="0" collapsed="false">
      <c r="A28" s="27"/>
      <c r="B28" s="27"/>
      <c r="C28" s="27"/>
      <c r="D28" s="28"/>
      <c r="E28" s="29"/>
      <c r="F28" s="29"/>
      <c r="G28" s="29"/>
      <c r="H28" s="29"/>
      <c r="I28" s="20" t="str">
        <f aca="false">IF(A28="","",N(F28)+N(G28)+N(H28))</f>
        <v/>
      </c>
      <c r="J28" s="21" t="str">
        <f aca="false">IF(A28="","",UPPER(TRIM(A28))&amp;"|"&amp;UPPER(SUBSTITUTE(SUBSTITUTE(SUBSTITUTE(SUBSTITUTE(SUBSTITUTE(TRIM(C28)," ",""),"-",""),"/",""),"\",""),".","")))</f>
        <v/>
      </c>
      <c r="K28" s="22" t="str">
        <f aca="false">IF(A28="","",IFERROR(MATCH(J28,'GSTR-2B'!$J$6:$J$1005,0),"–"))</f>
        <v/>
      </c>
      <c r="L28" s="23" t="str">
        <f aca="false">IF(OR(A28="",K28="–"),"",INDEX('GSTR-2B'!$I$6:$I$1005,K28))</f>
        <v/>
      </c>
      <c r="M28" s="20" t="str">
        <f aca="false">IF(L28="","",I28-L28)</f>
        <v/>
      </c>
      <c r="N28" s="24" t="str">
        <f aca="false">IF(A28="","",IF(K28="–",IF(COUNTIFS('GSTR-2B'!$A$6:$A$1005,A28,'GSTR-2B'!$E$6:$E$1005,"&gt;="&amp;(E28-Summary!$B$5),'GSTR-2B'!$E$6:$E$1005,"&lt;="&amp;(E28+Summary!$B$5))&gt;0,"Possible match – invoice no. differs","Not in 2B"),IF(ABS(M28)&lt;=Summary!$B$5,"Matched","Value mismatch")))</f>
        <v/>
      </c>
      <c r="O28" s="25" t="str">
        <f aca="false">IF(A28="","",IF(COUNTIF(A$6:A28,A28)=1,COUNTIF(O$5:O27,"&gt;0")+1,""))</f>
        <v/>
      </c>
      <c r="P28" s="26" t="str">
        <f aca="false">IF(A28="","",IF(N28="Matched",1,IF(AND(N28="Value mismatch",N(I28)&lt;&gt;0),MIN(1,L28/I28),0)))</f>
        <v/>
      </c>
    </row>
    <row r="29" customFormat="false" ht="15" hidden="false" customHeight="true" outlineLevel="0" collapsed="false">
      <c r="A29" s="27"/>
      <c r="B29" s="27"/>
      <c r="C29" s="27"/>
      <c r="D29" s="28"/>
      <c r="E29" s="29"/>
      <c r="F29" s="29"/>
      <c r="G29" s="29"/>
      <c r="H29" s="29"/>
      <c r="I29" s="20" t="str">
        <f aca="false">IF(A29="","",N(F29)+N(G29)+N(H29))</f>
        <v/>
      </c>
      <c r="J29" s="21" t="str">
        <f aca="false">IF(A29="","",UPPER(TRIM(A29))&amp;"|"&amp;UPPER(SUBSTITUTE(SUBSTITUTE(SUBSTITUTE(SUBSTITUTE(SUBSTITUTE(TRIM(C29)," ",""),"-",""),"/",""),"\",""),".","")))</f>
        <v/>
      </c>
      <c r="K29" s="22" t="str">
        <f aca="false">IF(A29="","",IFERROR(MATCH(J29,'GSTR-2B'!$J$6:$J$1005,0),"–"))</f>
        <v/>
      </c>
      <c r="L29" s="23" t="str">
        <f aca="false">IF(OR(A29="",K29="–"),"",INDEX('GSTR-2B'!$I$6:$I$1005,K29))</f>
        <v/>
      </c>
      <c r="M29" s="20" t="str">
        <f aca="false">IF(L29="","",I29-L29)</f>
        <v/>
      </c>
      <c r="N29" s="24" t="str">
        <f aca="false">IF(A29="","",IF(K29="–",IF(COUNTIFS('GSTR-2B'!$A$6:$A$1005,A29,'GSTR-2B'!$E$6:$E$1005,"&gt;="&amp;(E29-Summary!$B$5),'GSTR-2B'!$E$6:$E$1005,"&lt;="&amp;(E29+Summary!$B$5))&gt;0,"Possible match – invoice no. differs","Not in 2B"),IF(ABS(M29)&lt;=Summary!$B$5,"Matched","Value mismatch")))</f>
        <v/>
      </c>
      <c r="O29" s="25" t="str">
        <f aca="false">IF(A29="","",IF(COUNTIF(A$6:A29,A29)=1,COUNTIF(O$5:O28,"&gt;0")+1,""))</f>
        <v/>
      </c>
      <c r="P29" s="26" t="str">
        <f aca="false">IF(A29="","",IF(N29="Matched",1,IF(AND(N29="Value mismatch",N(I29)&lt;&gt;0),MIN(1,L29/I29),0)))</f>
        <v/>
      </c>
    </row>
    <row r="30" customFormat="false" ht="15" hidden="false" customHeight="true" outlineLevel="0" collapsed="false">
      <c r="A30" s="27"/>
      <c r="B30" s="27"/>
      <c r="C30" s="27"/>
      <c r="D30" s="28"/>
      <c r="E30" s="29"/>
      <c r="F30" s="29"/>
      <c r="G30" s="29"/>
      <c r="H30" s="29"/>
      <c r="I30" s="20" t="str">
        <f aca="false">IF(A30="","",N(F30)+N(G30)+N(H30))</f>
        <v/>
      </c>
      <c r="J30" s="21" t="str">
        <f aca="false">IF(A30="","",UPPER(TRIM(A30))&amp;"|"&amp;UPPER(SUBSTITUTE(SUBSTITUTE(SUBSTITUTE(SUBSTITUTE(SUBSTITUTE(TRIM(C30)," ",""),"-",""),"/",""),"\",""),".","")))</f>
        <v/>
      </c>
      <c r="K30" s="22" t="str">
        <f aca="false">IF(A30="","",IFERROR(MATCH(J30,'GSTR-2B'!$J$6:$J$1005,0),"–"))</f>
        <v/>
      </c>
      <c r="L30" s="23" t="str">
        <f aca="false">IF(OR(A30="",K30="–"),"",INDEX('GSTR-2B'!$I$6:$I$1005,K30))</f>
        <v/>
      </c>
      <c r="M30" s="20" t="str">
        <f aca="false">IF(L30="","",I30-L30)</f>
        <v/>
      </c>
      <c r="N30" s="24" t="str">
        <f aca="false">IF(A30="","",IF(K30="–",IF(COUNTIFS('GSTR-2B'!$A$6:$A$1005,A30,'GSTR-2B'!$E$6:$E$1005,"&gt;="&amp;(E30-Summary!$B$5),'GSTR-2B'!$E$6:$E$1005,"&lt;="&amp;(E30+Summary!$B$5))&gt;0,"Possible match – invoice no. differs","Not in 2B"),IF(ABS(M30)&lt;=Summary!$B$5,"Matched","Value mismatch")))</f>
        <v/>
      </c>
      <c r="O30" s="25" t="str">
        <f aca="false">IF(A30="","",IF(COUNTIF(A$6:A30,A30)=1,COUNTIF(O$5:O29,"&gt;0")+1,""))</f>
        <v/>
      </c>
      <c r="P30" s="26" t="str">
        <f aca="false">IF(A30="","",IF(N30="Matched",1,IF(AND(N30="Value mismatch",N(I30)&lt;&gt;0),MIN(1,L30/I30),0)))</f>
        <v/>
      </c>
    </row>
    <row r="31" customFormat="false" ht="15" hidden="false" customHeight="true" outlineLevel="0" collapsed="false">
      <c r="A31" s="27"/>
      <c r="B31" s="27"/>
      <c r="C31" s="27"/>
      <c r="D31" s="28"/>
      <c r="E31" s="29"/>
      <c r="F31" s="29"/>
      <c r="G31" s="29"/>
      <c r="H31" s="29"/>
      <c r="I31" s="20" t="str">
        <f aca="false">IF(A31="","",N(F31)+N(G31)+N(H31))</f>
        <v/>
      </c>
      <c r="J31" s="21" t="str">
        <f aca="false">IF(A31="","",UPPER(TRIM(A31))&amp;"|"&amp;UPPER(SUBSTITUTE(SUBSTITUTE(SUBSTITUTE(SUBSTITUTE(SUBSTITUTE(TRIM(C31)," ",""),"-",""),"/",""),"\",""),".","")))</f>
        <v/>
      </c>
      <c r="K31" s="22" t="str">
        <f aca="false">IF(A31="","",IFERROR(MATCH(J31,'GSTR-2B'!$J$6:$J$1005,0),"–"))</f>
        <v/>
      </c>
      <c r="L31" s="23" t="str">
        <f aca="false">IF(OR(A31="",K31="–"),"",INDEX('GSTR-2B'!$I$6:$I$1005,K31))</f>
        <v/>
      </c>
      <c r="M31" s="20" t="str">
        <f aca="false">IF(L31="","",I31-L31)</f>
        <v/>
      </c>
      <c r="N31" s="24" t="str">
        <f aca="false">IF(A31="","",IF(K31="–",IF(COUNTIFS('GSTR-2B'!$A$6:$A$1005,A31,'GSTR-2B'!$E$6:$E$1005,"&gt;="&amp;(E31-Summary!$B$5),'GSTR-2B'!$E$6:$E$1005,"&lt;="&amp;(E31+Summary!$B$5))&gt;0,"Possible match – invoice no. differs","Not in 2B"),IF(ABS(M31)&lt;=Summary!$B$5,"Matched","Value mismatch")))</f>
        <v/>
      </c>
      <c r="O31" s="25" t="str">
        <f aca="false">IF(A31="","",IF(COUNTIF(A$6:A31,A31)=1,COUNTIF(O$5:O30,"&gt;0")+1,""))</f>
        <v/>
      </c>
      <c r="P31" s="26" t="str">
        <f aca="false">IF(A31="","",IF(N31="Matched",1,IF(AND(N31="Value mismatch",N(I31)&lt;&gt;0),MIN(1,L31/I31),0)))</f>
        <v/>
      </c>
    </row>
    <row r="32" customFormat="false" ht="15" hidden="false" customHeight="true" outlineLevel="0" collapsed="false">
      <c r="A32" s="27"/>
      <c r="B32" s="27"/>
      <c r="C32" s="27"/>
      <c r="D32" s="28"/>
      <c r="E32" s="29"/>
      <c r="F32" s="29"/>
      <c r="G32" s="29"/>
      <c r="H32" s="29"/>
      <c r="I32" s="20" t="str">
        <f aca="false">IF(A32="","",N(F32)+N(G32)+N(H32))</f>
        <v/>
      </c>
      <c r="J32" s="21" t="str">
        <f aca="false">IF(A32="","",UPPER(TRIM(A32))&amp;"|"&amp;UPPER(SUBSTITUTE(SUBSTITUTE(SUBSTITUTE(SUBSTITUTE(SUBSTITUTE(TRIM(C32)," ",""),"-",""),"/",""),"\",""),".","")))</f>
        <v/>
      </c>
      <c r="K32" s="22" t="str">
        <f aca="false">IF(A32="","",IFERROR(MATCH(J32,'GSTR-2B'!$J$6:$J$1005,0),"–"))</f>
        <v/>
      </c>
      <c r="L32" s="23" t="str">
        <f aca="false">IF(OR(A32="",K32="–"),"",INDEX('GSTR-2B'!$I$6:$I$1005,K32))</f>
        <v/>
      </c>
      <c r="M32" s="20" t="str">
        <f aca="false">IF(L32="","",I32-L32)</f>
        <v/>
      </c>
      <c r="N32" s="24" t="str">
        <f aca="false">IF(A32="","",IF(K32="–",IF(COUNTIFS('GSTR-2B'!$A$6:$A$1005,A32,'GSTR-2B'!$E$6:$E$1005,"&gt;="&amp;(E32-Summary!$B$5),'GSTR-2B'!$E$6:$E$1005,"&lt;="&amp;(E32+Summary!$B$5))&gt;0,"Possible match – invoice no. differs","Not in 2B"),IF(ABS(M32)&lt;=Summary!$B$5,"Matched","Value mismatch")))</f>
        <v/>
      </c>
      <c r="O32" s="25" t="str">
        <f aca="false">IF(A32="","",IF(COUNTIF(A$6:A32,A32)=1,COUNTIF(O$5:O31,"&gt;0")+1,""))</f>
        <v/>
      </c>
      <c r="P32" s="26" t="str">
        <f aca="false">IF(A32="","",IF(N32="Matched",1,IF(AND(N32="Value mismatch",N(I32)&lt;&gt;0),MIN(1,L32/I32),0)))</f>
        <v/>
      </c>
    </row>
    <row r="33" customFormat="false" ht="15" hidden="false" customHeight="true" outlineLevel="0" collapsed="false">
      <c r="A33" s="27"/>
      <c r="B33" s="27"/>
      <c r="C33" s="27"/>
      <c r="D33" s="28"/>
      <c r="E33" s="29"/>
      <c r="F33" s="29"/>
      <c r="G33" s="29"/>
      <c r="H33" s="29"/>
      <c r="I33" s="20" t="str">
        <f aca="false">IF(A33="","",N(F33)+N(G33)+N(H33))</f>
        <v/>
      </c>
      <c r="J33" s="21" t="str">
        <f aca="false">IF(A33="","",UPPER(TRIM(A33))&amp;"|"&amp;UPPER(SUBSTITUTE(SUBSTITUTE(SUBSTITUTE(SUBSTITUTE(SUBSTITUTE(TRIM(C33)," ",""),"-",""),"/",""),"\",""),".","")))</f>
        <v/>
      </c>
      <c r="K33" s="22" t="str">
        <f aca="false">IF(A33="","",IFERROR(MATCH(J33,'GSTR-2B'!$J$6:$J$1005,0),"–"))</f>
        <v/>
      </c>
      <c r="L33" s="23" t="str">
        <f aca="false">IF(OR(A33="",K33="–"),"",INDEX('GSTR-2B'!$I$6:$I$1005,K33))</f>
        <v/>
      </c>
      <c r="M33" s="20" t="str">
        <f aca="false">IF(L33="","",I33-L33)</f>
        <v/>
      </c>
      <c r="N33" s="24" t="str">
        <f aca="false">IF(A33="","",IF(K33="–",IF(COUNTIFS('GSTR-2B'!$A$6:$A$1005,A33,'GSTR-2B'!$E$6:$E$1005,"&gt;="&amp;(E33-Summary!$B$5),'GSTR-2B'!$E$6:$E$1005,"&lt;="&amp;(E33+Summary!$B$5))&gt;0,"Possible match – invoice no. differs","Not in 2B"),IF(ABS(M33)&lt;=Summary!$B$5,"Matched","Value mismatch")))</f>
        <v/>
      </c>
      <c r="O33" s="25" t="str">
        <f aca="false">IF(A33="","",IF(COUNTIF(A$6:A33,A33)=1,COUNTIF(O$5:O32,"&gt;0")+1,""))</f>
        <v/>
      </c>
      <c r="P33" s="26" t="str">
        <f aca="false">IF(A33="","",IF(N33="Matched",1,IF(AND(N33="Value mismatch",N(I33)&lt;&gt;0),MIN(1,L33/I33),0)))</f>
        <v/>
      </c>
    </row>
    <row r="34" customFormat="false" ht="15" hidden="false" customHeight="true" outlineLevel="0" collapsed="false">
      <c r="A34" s="27"/>
      <c r="B34" s="27"/>
      <c r="C34" s="27"/>
      <c r="D34" s="28"/>
      <c r="E34" s="29"/>
      <c r="F34" s="29"/>
      <c r="G34" s="29"/>
      <c r="H34" s="29"/>
      <c r="I34" s="20" t="str">
        <f aca="false">IF(A34="","",N(F34)+N(G34)+N(H34))</f>
        <v/>
      </c>
      <c r="J34" s="21" t="str">
        <f aca="false">IF(A34="","",UPPER(TRIM(A34))&amp;"|"&amp;UPPER(SUBSTITUTE(SUBSTITUTE(SUBSTITUTE(SUBSTITUTE(SUBSTITUTE(TRIM(C34)," ",""),"-",""),"/",""),"\",""),".","")))</f>
        <v/>
      </c>
      <c r="K34" s="22" t="str">
        <f aca="false">IF(A34="","",IFERROR(MATCH(J34,'GSTR-2B'!$J$6:$J$1005,0),"–"))</f>
        <v/>
      </c>
      <c r="L34" s="23" t="str">
        <f aca="false">IF(OR(A34="",K34="–"),"",INDEX('GSTR-2B'!$I$6:$I$1005,K34))</f>
        <v/>
      </c>
      <c r="M34" s="20" t="str">
        <f aca="false">IF(L34="","",I34-L34)</f>
        <v/>
      </c>
      <c r="N34" s="24" t="str">
        <f aca="false">IF(A34="","",IF(K34="–",IF(COUNTIFS('GSTR-2B'!$A$6:$A$1005,A34,'GSTR-2B'!$E$6:$E$1005,"&gt;="&amp;(E34-Summary!$B$5),'GSTR-2B'!$E$6:$E$1005,"&lt;="&amp;(E34+Summary!$B$5))&gt;0,"Possible match – invoice no. differs","Not in 2B"),IF(ABS(M34)&lt;=Summary!$B$5,"Matched","Value mismatch")))</f>
        <v/>
      </c>
      <c r="O34" s="25" t="str">
        <f aca="false">IF(A34="","",IF(COUNTIF(A$6:A34,A34)=1,COUNTIF(O$5:O33,"&gt;0")+1,""))</f>
        <v/>
      </c>
      <c r="P34" s="26" t="str">
        <f aca="false">IF(A34="","",IF(N34="Matched",1,IF(AND(N34="Value mismatch",N(I34)&lt;&gt;0),MIN(1,L34/I34),0)))</f>
        <v/>
      </c>
    </row>
    <row r="35" customFormat="false" ht="15" hidden="false" customHeight="true" outlineLevel="0" collapsed="false">
      <c r="A35" s="27"/>
      <c r="B35" s="27"/>
      <c r="C35" s="27"/>
      <c r="D35" s="28"/>
      <c r="E35" s="29"/>
      <c r="F35" s="29"/>
      <c r="G35" s="29"/>
      <c r="H35" s="29"/>
      <c r="I35" s="20" t="str">
        <f aca="false">IF(A35="","",N(F35)+N(G35)+N(H35))</f>
        <v/>
      </c>
      <c r="J35" s="21" t="str">
        <f aca="false">IF(A35="","",UPPER(TRIM(A35))&amp;"|"&amp;UPPER(SUBSTITUTE(SUBSTITUTE(SUBSTITUTE(SUBSTITUTE(SUBSTITUTE(TRIM(C35)," ",""),"-",""),"/",""),"\",""),".","")))</f>
        <v/>
      </c>
      <c r="K35" s="22" t="str">
        <f aca="false">IF(A35="","",IFERROR(MATCH(J35,'GSTR-2B'!$J$6:$J$1005,0),"–"))</f>
        <v/>
      </c>
      <c r="L35" s="23" t="str">
        <f aca="false">IF(OR(A35="",K35="–"),"",INDEX('GSTR-2B'!$I$6:$I$1005,K35))</f>
        <v/>
      </c>
      <c r="M35" s="20" t="str">
        <f aca="false">IF(L35="","",I35-L35)</f>
        <v/>
      </c>
      <c r="N35" s="24" t="str">
        <f aca="false">IF(A35="","",IF(K35="–",IF(COUNTIFS('GSTR-2B'!$A$6:$A$1005,A35,'GSTR-2B'!$E$6:$E$1005,"&gt;="&amp;(E35-Summary!$B$5),'GSTR-2B'!$E$6:$E$1005,"&lt;="&amp;(E35+Summary!$B$5))&gt;0,"Possible match – invoice no. differs","Not in 2B"),IF(ABS(M35)&lt;=Summary!$B$5,"Matched","Value mismatch")))</f>
        <v/>
      </c>
      <c r="O35" s="25" t="str">
        <f aca="false">IF(A35="","",IF(COUNTIF(A$6:A35,A35)=1,COUNTIF(O$5:O34,"&gt;0")+1,""))</f>
        <v/>
      </c>
      <c r="P35" s="26" t="str">
        <f aca="false">IF(A35="","",IF(N35="Matched",1,IF(AND(N35="Value mismatch",N(I35)&lt;&gt;0),MIN(1,L35/I35),0)))</f>
        <v/>
      </c>
    </row>
    <row r="36" customFormat="false" ht="15" hidden="false" customHeight="true" outlineLevel="0" collapsed="false">
      <c r="A36" s="27"/>
      <c r="B36" s="27"/>
      <c r="C36" s="27"/>
      <c r="D36" s="28"/>
      <c r="E36" s="29"/>
      <c r="F36" s="29"/>
      <c r="G36" s="29"/>
      <c r="H36" s="29"/>
      <c r="I36" s="20" t="str">
        <f aca="false">IF(A36="","",N(F36)+N(G36)+N(H36))</f>
        <v/>
      </c>
      <c r="J36" s="21" t="str">
        <f aca="false">IF(A36="","",UPPER(TRIM(A36))&amp;"|"&amp;UPPER(SUBSTITUTE(SUBSTITUTE(SUBSTITUTE(SUBSTITUTE(SUBSTITUTE(TRIM(C36)," ",""),"-",""),"/",""),"\",""),".","")))</f>
        <v/>
      </c>
      <c r="K36" s="22" t="str">
        <f aca="false">IF(A36="","",IFERROR(MATCH(J36,'GSTR-2B'!$J$6:$J$1005,0),"–"))</f>
        <v/>
      </c>
      <c r="L36" s="23" t="str">
        <f aca="false">IF(OR(A36="",K36="–"),"",INDEX('GSTR-2B'!$I$6:$I$1005,K36))</f>
        <v/>
      </c>
      <c r="M36" s="20" t="str">
        <f aca="false">IF(L36="","",I36-L36)</f>
        <v/>
      </c>
      <c r="N36" s="24" t="str">
        <f aca="false">IF(A36="","",IF(K36="–",IF(COUNTIFS('GSTR-2B'!$A$6:$A$1005,A36,'GSTR-2B'!$E$6:$E$1005,"&gt;="&amp;(E36-Summary!$B$5),'GSTR-2B'!$E$6:$E$1005,"&lt;="&amp;(E36+Summary!$B$5))&gt;0,"Possible match – invoice no. differs","Not in 2B"),IF(ABS(M36)&lt;=Summary!$B$5,"Matched","Value mismatch")))</f>
        <v/>
      </c>
      <c r="O36" s="25" t="str">
        <f aca="false">IF(A36="","",IF(COUNTIF(A$6:A36,A36)=1,COUNTIF(O$5:O35,"&gt;0")+1,""))</f>
        <v/>
      </c>
      <c r="P36" s="26" t="str">
        <f aca="false">IF(A36="","",IF(N36="Matched",1,IF(AND(N36="Value mismatch",N(I36)&lt;&gt;0),MIN(1,L36/I36),0)))</f>
        <v/>
      </c>
    </row>
    <row r="37" customFormat="false" ht="15" hidden="false" customHeight="true" outlineLevel="0" collapsed="false">
      <c r="A37" s="27"/>
      <c r="B37" s="27"/>
      <c r="C37" s="27"/>
      <c r="D37" s="28"/>
      <c r="E37" s="29"/>
      <c r="F37" s="29"/>
      <c r="G37" s="29"/>
      <c r="H37" s="29"/>
      <c r="I37" s="20" t="str">
        <f aca="false">IF(A37="","",N(F37)+N(G37)+N(H37))</f>
        <v/>
      </c>
      <c r="J37" s="21" t="str">
        <f aca="false">IF(A37="","",UPPER(TRIM(A37))&amp;"|"&amp;UPPER(SUBSTITUTE(SUBSTITUTE(SUBSTITUTE(SUBSTITUTE(SUBSTITUTE(TRIM(C37)," ",""),"-",""),"/",""),"\",""),".","")))</f>
        <v/>
      </c>
      <c r="K37" s="22" t="str">
        <f aca="false">IF(A37="","",IFERROR(MATCH(J37,'GSTR-2B'!$J$6:$J$1005,0),"–"))</f>
        <v/>
      </c>
      <c r="L37" s="23" t="str">
        <f aca="false">IF(OR(A37="",K37="–"),"",INDEX('GSTR-2B'!$I$6:$I$1005,K37))</f>
        <v/>
      </c>
      <c r="M37" s="20" t="str">
        <f aca="false">IF(L37="","",I37-L37)</f>
        <v/>
      </c>
      <c r="N37" s="24" t="str">
        <f aca="false">IF(A37="","",IF(K37="–",IF(COUNTIFS('GSTR-2B'!$A$6:$A$1005,A37,'GSTR-2B'!$E$6:$E$1005,"&gt;="&amp;(E37-Summary!$B$5),'GSTR-2B'!$E$6:$E$1005,"&lt;="&amp;(E37+Summary!$B$5))&gt;0,"Possible match – invoice no. differs","Not in 2B"),IF(ABS(M37)&lt;=Summary!$B$5,"Matched","Value mismatch")))</f>
        <v/>
      </c>
      <c r="O37" s="25" t="str">
        <f aca="false">IF(A37="","",IF(COUNTIF(A$6:A37,A37)=1,COUNTIF(O$5:O36,"&gt;0")+1,""))</f>
        <v/>
      </c>
      <c r="P37" s="26" t="str">
        <f aca="false">IF(A37="","",IF(N37="Matched",1,IF(AND(N37="Value mismatch",N(I37)&lt;&gt;0),MIN(1,L37/I37),0)))</f>
        <v/>
      </c>
    </row>
    <row r="38" customFormat="false" ht="15" hidden="false" customHeight="true" outlineLevel="0" collapsed="false">
      <c r="A38" s="27"/>
      <c r="B38" s="27"/>
      <c r="C38" s="27"/>
      <c r="D38" s="28"/>
      <c r="E38" s="29"/>
      <c r="F38" s="29"/>
      <c r="G38" s="29"/>
      <c r="H38" s="29"/>
      <c r="I38" s="20" t="str">
        <f aca="false">IF(A38="","",N(F38)+N(G38)+N(H38))</f>
        <v/>
      </c>
      <c r="J38" s="21" t="str">
        <f aca="false">IF(A38="","",UPPER(TRIM(A38))&amp;"|"&amp;UPPER(SUBSTITUTE(SUBSTITUTE(SUBSTITUTE(SUBSTITUTE(SUBSTITUTE(TRIM(C38)," ",""),"-",""),"/",""),"\",""),".","")))</f>
        <v/>
      </c>
      <c r="K38" s="22" t="str">
        <f aca="false">IF(A38="","",IFERROR(MATCH(J38,'GSTR-2B'!$J$6:$J$1005,0),"–"))</f>
        <v/>
      </c>
      <c r="L38" s="23" t="str">
        <f aca="false">IF(OR(A38="",K38="–"),"",INDEX('GSTR-2B'!$I$6:$I$1005,K38))</f>
        <v/>
      </c>
      <c r="M38" s="20" t="str">
        <f aca="false">IF(L38="","",I38-L38)</f>
        <v/>
      </c>
      <c r="N38" s="24" t="str">
        <f aca="false">IF(A38="","",IF(K38="–",IF(COUNTIFS('GSTR-2B'!$A$6:$A$1005,A38,'GSTR-2B'!$E$6:$E$1005,"&gt;="&amp;(E38-Summary!$B$5),'GSTR-2B'!$E$6:$E$1005,"&lt;="&amp;(E38+Summary!$B$5))&gt;0,"Possible match – invoice no. differs","Not in 2B"),IF(ABS(M38)&lt;=Summary!$B$5,"Matched","Value mismatch")))</f>
        <v/>
      </c>
      <c r="O38" s="25" t="str">
        <f aca="false">IF(A38="","",IF(COUNTIF(A$6:A38,A38)=1,COUNTIF(O$5:O37,"&gt;0")+1,""))</f>
        <v/>
      </c>
      <c r="P38" s="26" t="str">
        <f aca="false">IF(A38="","",IF(N38="Matched",1,IF(AND(N38="Value mismatch",N(I38)&lt;&gt;0),MIN(1,L38/I38),0)))</f>
        <v/>
      </c>
    </row>
    <row r="39" customFormat="false" ht="15" hidden="false" customHeight="true" outlineLevel="0" collapsed="false">
      <c r="A39" s="27"/>
      <c r="B39" s="27"/>
      <c r="C39" s="27"/>
      <c r="D39" s="28"/>
      <c r="E39" s="29"/>
      <c r="F39" s="29"/>
      <c r="G39" s="29"/>
      <c r="H39" s="29"/>
      <c r="I39" s="20" t="str">
        <f aca="false">IF(A39="","",N(F39)+N(G39)+N(H39))</f>
        <v/>
      </c>
      <c r="J39" s="21" t="str">
        <f aca="false">IF(A39="","",UPPER(TRIM(A39))&amp;"|"&amp;UPPER(SUBSTITUTE(SUBSTITUTE(SUBSTITUTE(SUBSTITUTE(SUBSTITUTE(TRIM(C39)," ",""),"-",""),"/",""),"\",""),".","")))</f>
        <v/>
      </c>
      <c r="K39" s="22" t="str">
        <f aca="false">IF(A39="","",IFERROR(MATCH(J39,'GSTR-2B'!$J$6:$J$1005,0),"–"))</f>
        <v/>
      </c>
      <c r="L39" s="23" t="str">
        <f aca="false">IF(OR(A39="",K39="–"),"",INDEX('GSTR-2B'!$I$6:$I$1005,K39))</f>
        <v/>
      </c>
      <c r="M39" s="20" t="str">
        <f aca="false">IF(L39="","",I39-L39)</f>
        <v/>
      </c>
      <c r="N39" s="24" t="str">
        <f aca="false">IF(A39="","",IF(K39="–",IF(COUNTIFS('GSTR-2B'!$A$6:$A$1005,A39,'GSTR-2B'!$E$6:$E$1005,"&gt;="&amp;(E39-Summary!$B$5),'GSTR-2B'!$E$6:$E$1005,"&lt;="&amp;(E39+Summary!$B$5))&gt;0,"Possible match – invoice no. differs","Not in 2B"),IF(ABS(M39)&lt;=Summary!$B$5,"Matched","Value mismatch")))</f>
        <v/>
      </c>
      <c r="O39" s="25" t="str">
        <f aca="false">IF(A39="","",IF(COUNTIF(A$6:A39,A39)=1,COUNTIF(O$5:O38,"&gt;0")+1,""))</f>
        <v/>
      </c>
      <c r="P39" s="26" t="str">
        <f aca="false">IF(A39="","",IF(N39="Matched",1,IF(AND(N39="Value mismatch",N(I39)&lt;&gt;0),MIN(1,L39/I39),0)))</f>
        <v/>
      </c>
    </row>
    <row r="40" customFormat="false" ht="15" hidden="false" customHeight="true" outlineLevel="0" collapsed="false">
      <c r="A40" s="27"/>
      <c r="B40" s="27"/>
      <c r="C40" s="27"/>
      <c r="D40" s="28"/>
      <c r="E40" s="29"/>
      <c r="F40" s="29"/>
      <c r="G40" s="29"/>
      <c r="H40" s="29"/>
      <c r="I40" s="20" t="str">
        <f aca="false">IF(A40="","",N(F40)+N(G40)+N(H40))</f>
        <v/>
      </c>
      <c r="J40" s="21" t="str">
        <f aca="false">IF(A40="","",UPPER(TRIM(A40))&amp;"|"&amp;UPPER(SUBSTITUTE(SUBSTITUTE(SUBSTITUTE(SUBSTITUTE(SUBSTITUTE(TRIM(C40)," ",""),"-",""),"/",""),"\",""),".","")))</f>
        <v/>
      </c>
      <c r="K40" s="22" t="str">
        <f aca="false">IF(A40="","",IFERROR(MATCH(J40,'GSTR-2B'!$J$6:$J$1005,0),"–"))</f>
        <v/>
      </c>
      <c r="L40" s="23" t="str">
        <f aca="false">IF(OR(A40="",K40="–"),"",INDEX('GSTR-2B'!$I$6:$I$1005,K40))</f>
        <v/>
      </c>
      <c r="M40" s="20" t="str">
        <f aca="false">IF(L40="","",I40-L40)</f>
        <v/>
      </c>
      <c r="N40" s="24" t="str">
        <f aca="false">IF(A40="","",IF(K40="–",IF(COUNTIFS('GSTR-2B'!$A$6:$A$1005,A40,'GSTR-2B'!$E$6:$E$1005,"&gt;="&amp;(E40-Summary!$B$5),'GSTR-2B'!$E$6:$E$1005,"&lt;="&amp;(E40+Summary!$B$5))&gt;0,"Possible match – invoice no. differs","Not in 2B"),IF(ABS(M40)&lt;=Summary!$B$5,"Matched","Value mismatch")))</f>
        <v/>
      </c>
      <c r="O40" s="25" t="str">
        <f aca="false">IF(A40="","",IF(COUNTIF(A$6:A40,A40)=1,COUNTIF(O$5:O39,"&gt;0")+1,""))</f>
        <v/>
      </c>
      <c r="P40" s="26" t="str">
        <f aca="false">IF(A40="","",IF(N40="Matched",1,IF(AND(N40="Value mismatch",N(I40)&lt;&gt;0),MIN(1,L40/I40),0)))</f>
        <v/>
      </c>
    </row>
    <row r="41" customFormat="false" ht="15" hidden="false" customHeight="true" outlineLevel="0" collapsed="false">
      <c r="A41" s="27"/>
      <c r="B41" s="27"/>
      <c r="C41" s="27"/>
      <c r="D41" s="28"/>
      <c r="E41" s="29"/>
      <c r="F41" s="29"/>
      <c r="G41" s="29"/>
      <c r="H41" s="29"/>
      <c r="I41" s="20" t="str">
        <f aca="false">IF(A41="","",N(F41)+N(G41)+N(H41))</f>
        <v/>
      </c>
      <c r="J41" s="21" t="str">
        <f aca="false">IF(A41="","",UPPER(TRIM(A41))&amp;"|"&amp;UPPER(SUBSTITUTE(SUBSTITUTE(SUBSTITUTE(SUBSTITUTE(SUBSTITUTE(TRIM(C41)," ",""),"-",""),"/",""),"\",""),".","")))</f>
        <v/>
      </c>
      <c r="K41" s="22" t="str">
        <f aca="false">IF(A41="","",IFERROR(MATCH(J41,'GSTR-2B'!$J$6:$J$1005,0),"–"))</f>
        <v/>
      </c>
      <c r="L41" s="23" t="str">
        <f aca="false">IF(OR(A41="",K41="–"),"",INDEX('GSTR-2B'!$I$6:$I$1005,K41))</f>
        <v/>
      </c>
      <c r="M41" s="20" t="str">
        <f aca="false">IF(L41="","",I41-L41)</f>
        <v/>
      </c>
      <c r="N41" s="24" t="str">
        <f aca="false">IF(A41="","",IF(K41="–",IF(COUNTIFS('GSTR-2B'!$A$6:$A$1005,A41,'GSTR-2B'!$E$6:$E$1005,"&gt;="&amp;(E41-Summary!$B$5),'GSTR-2B'!$E$6:$E$1005,"&lt;="&amp;(E41+Summary!$B$5))&gt;0,"Possible match – invoice no. differs","Not in 2B"),IF(ABS(M41)&lt;=Summary!$B$5,"Matched","Value mismatch")))</f>
        <v/>
      </c>
      <c r="O41" s="25" t="str">
        <f aca="false">IF(A41="","",IF(COUNTIF(A$6:A41,A41)=1,COUNTIF(O$5:O40,"&gt;0")+1,""))</f>
        <v/>
      </c>
      <c r="P41" s="26" t="str">
        <f aca="false">IF(A41="","",IF(N41="Matched",1,IF(AND(N41="Value mismatch",N(I41)&lt;&gt;0),MIN(1,L41/I41),0)))</f>
        <v/>
      </c>
    </row>
    <row r="42" customFormat="false" ht="15" hidden="false" customHeight="true" outlineLevel="0" collapsed="false">
      <c r="A42" s="27"/>
      <c r="B42" s="27"/>
      <c r="C42" s="27"/>
      <c r="D42" s="28"/>
      <c r="E42" s="29"/>
      <c r="F42" s="29"/>
      <c r="G42" s="29"/>
      <c r="H42" s="29"/>
      <c r="I42" s="20" t="str">
        <f aca="false">IF(A42="","",N(F42)+N(G42)+N(H42))</f>
        <v/>
      </c>
      <c r="J42" s="21" t="str">
        <f aca="false">IF(A42="","",UPPER(TRIM(A42))&amp;"|"&amp;UPPER(SUBSTITUTE(SUBSTITUTE(SUBSTITUTE(SUBSTITUTE(SUBSTITUTE(TRIM(C42)," ",""),"-",""),"/",""),"\",""),".","")))</f>
        <v/>
      </c>
      <c r="K42" s="22" t="str">
        <f aca="false">IF(A42="","",IFERROR(MATCH(J42,'GSTR-2B'!$J$6:$J$1005,0),"–"))</f>
        <v/>
      </c>
      <c r="L42" s="23" t="str">
        <f aca="false">IF(OR(A42="",K42="–"),"",INDEX('GSTR-2B'!$I$6:$I$1005,K42))</f>
        <v/>
      </c>
      <c r="M42" s="20" t="str">
        <f aca="false">IF(L42="","",I42-L42)</f>
        <v/>
      </c>
      <c r="N42" s="24" t="str">
        <f aca="false">IF(A42="","",IF(K42="–",IF(COUNTIFS('GSTR-2B'!$A$6:$A$1005,A42,'GSTR-2B'!$E$6:$E$1005,"&gt;="&amp;(E42-Summary!$B$5),'GSTR-2B'!$E$6:$E$1005,"&lt;="&amp;(E42+Summary!$B$5))&gt;0,"Possible match – invoice no. differs","Not in 2B"),IF(ABS(M42)&lt;=Summary!$B$5,"Matched","Value mismatch")))</f>
        <v/>
      </c>
      <c r="O42" s="25" t="str">
        <f aca="false">IF(A42="","",IF(COUNTIF(A$6:A42,A42)=1,COUNTIF(O$5:O41,"&gt;0")+1,""))</f>
        <v/>
      </c>
      <c r="P42" s="26" t="str">
        <f aca="false">IF(A42="","",IF(N42="Matched",1,IF(AND(N42="Value mismatch",N(I42)&lt;&gt;0),MIN(1,L42/I42),0)))</f>
        <v/>
      </c>
    </row>
    <row r="43" customFormat="false" ht="15" hidden="false" customHeight="true" outlineLevel="0" collapsed="false">
      <c r="A43" s="27"/>
      <c r="B43" s="27"/>
      <c r="C43" s="27"/>
      <c r="D43" s="28"/>
      <c r="E43" s="29"/>
      <c r="F43" s="29"/>
      <c r="G43" s="29"/>
      <c r="H43" s="29"/>
      <c r="I43" s="20" t="str">
        <f aca="false">IF(A43="","",N(F43)+N(G43)+N(H43))</f>
        <v/>
      </c>
      <c r="J43" s="21" t="str">
        <f aca="false">IF(A43="","",UPPER(TRIM(A43))&amp;"|"&amp;UPPER(SUBSTITUTE(SUBSTITUTE(SUBSTITUTE(SUBSTITUTE(SUBSTITUTE(TRIM(C43)," ",""),"-",""),"/",""),"\",""),".","")))</f>
        <v/>
      </c>
      <c r="K43" s="22" t="str">
        <f aca="false">IF(A43="","",IFERROR(MATCH(J43,'GSTR-2B'!$J$6:$J$1005,0),"–"))</f>
        <v/>
      </c>
      <c r="L43" s="23" t="str">
        <f aca="false">IF(OR(A43="",K43="–"),"",INDEX('GSTR-2B'!$I$6:$I$1005,K43))</f>
        <v/>
      </c>
      <c r="M43" s="20" t="str">
        <f aca="false">IF(L43="","",I43-L43)</f>
        <v/>
      </c>
      <c r="N43" s="24" t="str">
        <f aca="false">IF(A43="","",IF(K43="–",IF(COUNTIFS('GSTR-2B'!$A$6:$A$1005,A43,'GSTR-2B'!$E$6:$E$1005,"&gt;="&amp;(E43-Summary!$B$5),'GSTR-2B'!$E$6:$E$1005,"&lt;="&amp;(E43+Summary!$B$5))&gt;0,"Possible match – invoice no. differs","Not in 2B"),IF(ABS(M43)&lt;=Summary!$B$5,"Matched","Value mismatch")))</f>
        <v/>
      </c>
      <c r="O43" s="25" t="str">
        <f aca="false">IF(A43="","",IF(COUNTIF(A$6:A43,A43)=1,COUNTIF(O$5:O42,"&gt;0")+1,""))</f>
        <v/>
      </c>
      <c r="P43" s="26" t="str">
        <f aca="false">IF(A43="","",IF(N43="Matched",1,IF(AND(N43="Value mismatch",N(I43)&lt;&gt;0),MIN(1,L43/I43),0)))</f>
        <v/>
      </c>
    </row>
    <row r="44" customFormat="false" ht="15" hidden="false" customHeight="true" outlineLevel="0" collapsed="false">
      <c r="A44" s="27"/>
      <c r="B44" s="27"/>
      <c r="C44" s="27"/>
      <c r="D44" s="28"/>
      <c r="E44" s="29"/>
      <c r="F44" s="29"/>
      <c r="G44" s="29"/>
      <c r="H44" s="29"/>
      <c r="I44" s="20" t="str">
        <f aca="false">IF(A44="","",N(F44)+N(G44)+N(H44))</f>
        <v/>
      </c>
      <c r="J44" s="21" t="str">
        <f aca="false">IF(A44="","",UPPER(TRIM(A44))&amp;"|"&amp;UPPER(SUBSTITUTE(SUBSTITUTE(SUBSTITUTE(SUBSTITUTE(SUBSTITUTE(TRIM(C44)," ",""),"-",""),"/",""),"\",""),".","")))</f>
        <v/>
      </c>
      <c r="K44" s="22" t="str">
        <f aca="false">IF(A44="","",IFERROR(MATCH(J44,'GSTR-2B'!$J$6:$J$1005,0),"–"))</f>
        <v/>
      </c>
      <c r="L44" s="23" t="str">
        <f aca="false">IF(OR(A44="",K44="–"),"",INDEX('GSTR-2B'!$I$6:$I$1005,K44))</f>
        <v/>
      </c>
      <c r="M44" s="20" t="str">
        <f aca="false">IF(L44="","",I44-L44)</f>
        <v/>
      </c>
      <c r="N44" s="24" t="str">
        <f aca="false">IF(A44="","",IF(K44="–",IF(COUNTIFS('GSTR-2B'!$A$6:$A$1005,A44,'GSTR-2B'!$E$6:$E$1005,"&gt;="&amp;(E44-Summary!$B$5),'GSTR-2B'!$E$6:$E$1005,"&lt;="&amp;(E44+Summary!$B$5))&gt;0,"Possible match – invoice no. differs","Not in 2B"),IF(ABS(M44)&lt;=Summary!$B$5,"Matched","Value mismatch")))</f>
        <v/>
      </c>
      <c r="O44" s="25" t="str">
        <f aca="false">IF(A44="","",IF(COUNTIF(A$6:A44,A44)=1,COUNTIF(O$5:O43,"&gt;0")+1,""))</f>
        <v/>
      </c>
      <c r="P44" s="26" t="str">
        <f aca="false">IF(A44="","",IF(N44="Matched",1,IF(AND(N44="Value mismatch",N(I44)&lt;&gt;0),MIN(1,L44/I44),0)))</f>
        <v/>
      </c>
    </row>
    <row r="45" customFormat="false" ht="15" hidden="false" customHeight="true" outlineLevel="0" collapsed="false">
      <c r="A45" s="27"/>
      <c r="B45" s="27"/>
      <c r="C45" s="27"/>
      <c r="D45" s="28"/>
      <c r="E45" s="29"/>
      <c r="F45" s="29"/>
      <c r="G45" s="29"/>
      <c r="H45" s="29"/>
      <c r="I45" s="20" t="str">
        <f aca="false">IF(A45="","",N(F45)+N(G45)+N(H45))</f>
        <v/>
      </c>
      <c r="J45" s="21" t="str">
        <f aca="false">IF(A45="","",UPPER(TRIM(A45))&amp;"|"&amp;UPPER(SUBSTITUTE(SUBSTITUTE(SUBSTITUTE(SUBSTITUTE(SUBSTITUTE(TRIM(C45)," ",""),"-",""),"/",""),"\",""),".","")))</f>
        <v/>
      </c>
      <c r="K45" s="22" t="str">
        <f aca="false">IF(A45="","",IFERROR(MATCH(J45,'GSTR-2B'!$J$6:$J$1005,0),"–"))</f>
        <v/>
      </c>
      <c r="L45" s="23" t="str">
        <f aca="false">IF(OR(A45="",K45="–"),"",INDEX('GSTR-2B'!$I$6:$I$1005,K45))</f>
        <v/>
      </c>
      <c r="M45" s="20" t="str">
        <f aca="false">IF(L45="","",I45-L45)</f>
        <v/>
      </c>
      <c r="N45" s="24" t="str">
        <f aca="false">IF(A45="","",IF(K45="–",IF(COUNTIFS('GSTR-2B'!$A$6:$A$1005,A45,'GSTR-2B'!$E$6:$E$1005,"&gt;="&amp;(E45-Summary!$B$5),'GSTR-2B'!$E$6:$E$1005,"&lt;="&amp;(E45+Summary!$B$5))&gt;0,"Possible match – invoice no. differs","Not in 2B"),IF(ABS(M45)&lt;=Summary!$B$5,"Matched","Value mismatch")))</f>
        <v/>
      </c>
      <c r="O45" s="25" t="str">
        <f aca="false">IF(A45="","",IF(COUNTIF(A$6:A45,A45)=1,COUNTIF(O$5:O44,"&gt;0")+1,""))</f>
        <v/>
      </c>
      <c r="P45" s="26" t="str">
        <f aca="false">IF(A45="","",IF(N45="Matched",1,IF(AND(N45="Value mismatch",N(I45)&lt;&gt;0),MIN(1,L45/I45),0)))</f>
        <v/>
      </c>
    </row>
    <row r="46" customFormat="false" ht="15" hidden="false" customHeight="true" outlineLevel="0" collapsed="false">
      <c r="A46" s="27"/>
      <c r="B46" s="27"/>
      <c r="C46" s="27"/>
      <c r="D46" s="28"/>
      <c r="E46" s="29"/>
      <c r="F46" s="29"/>
      <c r="G46" s="29"/>
      <c r="H46" s="29"/>
      <c r="I46" s="20" t="str">
        <f aca="false">IF(A46="","",N(F46)+N(G46)+N(H46))</f>
        <v/>
      </c>
      <c r="J46" s="21" t="str">
        <f aca="false">IF(A46="","",UPPER(TRIM(A46))&amp;"|"&amp;UPPER(SUBSTITUTE(SUBSTITUTE(SUBSTITUTE(SUBSTITUTE(SUBSTITUTE(TRIM(C46)," ",""),"-",""),"/",""),"\",""),".","")))</f>
        <v/>
      </c>
      <c r="K46" s="22" t="str">
        <f aca="false">IF(A46="","",IFERROR(MATCH(J46,'GSTR-2B'!$J$6:$J$1005,0),"–"))</f>
        <v/>
      </c>
      <c r="L46" s="23" t="str">
        <f aca="false">IF(OR(A46="",K46="–"),"",INDEX('GSTR-2B'!$I$6:$I$1005,K46))</f>
        <v/>
      </c>
      <c r="M46" s="20" t="str">
        <f aca="false">IF(L46="","",I46-L46)</f>
        <v/>
      </c>
      <c r="N46" s="24" t="str">
        <f aca="false">IF(A46="","",IF(K46="–",IF(COUNTIFS('GSTR-2B'!$A$6:$A$1005,A46,'GSTR-2B'!$E$6:$E$1005,"&gt;="&amp;(E46-Summary!$B$5),'GSTR-2B'!$E$6:$E$1005,"&lt;="&amp;(E46+Summary!$B$5))&gt;0,"Possible match – invoice no. differs","Not in 2B"),IF(ABS(M46)&lt;=Summary!$B$5,"Matched","Value mismatch")))</f>
        <v/>
      </c>
      <c r="O46" s="25" t="str">
        <f aca="false">IF(A46="","",IF(COUNTIF(A$6:A46,A46)=1,COUNTIF(O$5:O45,"&gt;0")+1,""))</f>
        <v/>
      </c>
      <c r="P46" s="26" t="str">
        <f aca="false">IF(A46="","",IF(N46="Matched",1,IF(AND(N46="Value mismatch",N(I46)&lt;&gt;0),MIN(1,L46/I46),0)))</f>
        <v/>
      </c>
    </row>
    <row r="47" customFormat="false" ht="15" hidden="false" customHeight="true" outlineLevel="0" collapsed="false">
      <c r="A47" s="27"/>
      <c r="B47" s="27"/>
      <c r="C47" s="27"/>
      <c r="D47" s="28"/>
      <c r="E47" s="29"/>
      <c r="F47" s="29"/>
      <c r="G47" s="29"/>
      <c r="H47" s="29"/>
      <c r="I47" s="20" t="str">
        <f aca="false">IF(A47="","",N(F47)+N(G47)+N(H47))</f>
        <v/>
      </c>
      <c r="J47" s="21" t="str">
        <f aca="false">IF(A47="","",UPPER(TRIM(A47))&amp;"|"&amp;UPPER(SUBSTITUTE(SUBSTITUTE(SUBSTITUTE(SUBSTITUTE(SUBSTITUTE(TRIM(C47)," ",""),"-",""),"/",""),"\",""),".","")))</f>
        <v/>
      </c>
      <c r="K47" s="22" t="str">
        <f aca="false">IF(A47="","",IFERROR(MATCH(J47,'GSTR-2B'!$J$6:$J$1005,0),"–"))</f>
        <v/>
      </c>
      <c r="L47" s="23" t="str">
        <f aca="false">IF(OR(A47="",K47="–"),"",INDEX('GSTR-2B'!$I$6:$I$1005,K47))</f>
        <v/>
      </c>
      <c r="M47" s="20" t="str">
        <f aca="false">IF(L47="","",I47-L47)</f>
        <v/>
      </c>
      <c r="N47" s="24" t="str">
        <f aca="false">IF(A47="","",IF(K47="–",IF(COUNTIFS('GSTR-2B'!$A$6:$A$1005,A47,'GSTR-2B'!$E$6:$E$1005,"&gt;="&amp;(E47-Summary!$B$5),'GSTR-2B'!$E$6:$E$1005,"&lt;="&amp;(E47+Summary!$B$5))&gt;0,"Possible match – invoice no. differs","Not in 2B"),IF(ABS(M47)&lt;=Summary!$B$5,"Matched","Value mismatch")))</f>
        <v/>
      </c>
      <c r="O47" s="25" t="str">
        <f aca="false">IF(A47="","",IF(COUNTIF(A$6:A47,A47)=1,COUNTIF(O$5:O46,"&gt;0")+1,""))</f>
        <v/>
      </c>
      <c r="P47" s="26" t="str">
        <f aca="false">IF(A47="","",IF(N47="Matched",1,IF(AND(N47="Value mismatch",N(I47)&lt;&gt;0),MIN(1,L47/I47),0)))</f>
        <v/>
      </c>
    </row>
    <row r="48" customFormat="false" ht="15" hidden="false" customHeight="true" outlineLevel="0" collapsed="false">
      <c r="A48" s="27"/>
      <c r="B48" s="27"/>
      <c r="C48" s="27"/>
      <c r="D48" s="28"/>
      <c r="E48" s="29"/>
      <c r="F48" s="29"/>
      <c r="G48" s="29"/>
      <c r="H48" s="29"/>
      <c r="I48" s="20" t="str">
        <f aca="false">IF(A48="","",N(F48)+N(G48)+N(H48))</f>
        <v/>
      </c>
      <c r="J48" s="21" t="str">
        <f aca="false">IF(A48="","",UPPER(TRIM(A48))&amp;"|"&amp;UPPER(SUBSTITUTE(SUBSTITUTE(SUBSTITUTE(SUBSTITUTE(SUBSTITUTE(TRIM(C48)," ",""),"-",""),"/",""),"\",""),".","")))</f>
        <v/>
      </c>
      <c r="K48" s="22" t="str">
        <f aca="false">IF(A48="","",IFERROR(MATCH(J48,'GSTR-2B'!$J$6:$J$1005,0),"–"))</f>
        <v/>
      </c>
      <c r="L48" s="23" t="str">
        <f aca="false">IF(OR(A48="",K48="–"),"",INDEX('GSTR-2B'!$I$6:$I$1005,K48))</f>
        <v/>
      </c>
      <c r="M48" s="20" t="str">
        <f aca="false">IF(L48="","",I48-L48)</f>
        <v/>
      </c>
      <c r="N48" s="24" t="str">
        <f aca="false">IF(A48="","",IF(K48="–",IF(COUNTIFS('GSTR-2B'!$A$6:$A$1005,A48,'GSTR-2B'!$E$6:$E$1005,"&gt;="&amp;(E48-Summary!$B$5),'GSTR-2B'!$E$6:$E$1005,"&lt;="&amp;(E48+Summary!$B$5))&gt;0,"Possible match – invoice no. differs","Not in 2B"),IF(ABS(M48)&lt;=Summary!$B$5,"Matched","Value mismatch")))</f>
        <v/>
      </c>
      <c r="O48" s="25" t="str">
        <f aca="false">IF(A48="","",IF(COUNTIF(A$6:A48,A48)=1,COUNTIF(O$5:O47,"&gt;0")+1,""))</f>
        <v/>
      </c>
      <c r="P48" s="26" t="str">
        <f aca="false">IF(A48="","",IF(N48="Matched",1,IF(AND(N48="Value mismatch",N(I48)&lt;&gt;0),MIN(1,L48/I48),0)))</f>
        <v/>
      </c>
    </row>
    <row r="49" customFormat="false" ht="15" hidden="false" customHeight="true" outlineLevel="0" collapsed="false">
      <c r="A49" s="27"/>
      <c r="B49" s="27"/>
      <c r="C49" s="27"/>
      <c r="D49" s="28"/>
      <c r="E49" s="29"/>
      <c r="F49" s="29"/>
      <c r="G49" s="29"/>
      <c r="H49" s="29"/>
      <c r="I49" s="20" t="str">
        <f aca="false">IF(A49="","",N(F49)+N(G49)+N(H49))</f>
        <v/>
      </c>
      <c r="J49" s="21" t="str">
        <f aca="false">IF(A49="","",UPPER(TRIM(A49))&amp;"|"&amp;UPPER(SUBSTITUTE(SUBSTITUTE(SUBSTITUTE(SUBSTITUTE(SUBSTITUTE(TRIM(C49)," ",""),"-",""),"/",""),"\",""),".","")))</f>
        <v/>
      </c>
      <c r="K49" s="22" t="str">
        <f aca="false">IF(A49="","",IFERROR(MATCH(J49,'GSTR-2B'!$J$6:$J$1005,0),"–"))</f>
        <v/>
      </c>
      <c r="L49" s="23" t="str">
        <f aca="false">IF(OR(A49="",K49="–"),"",INDEX('GSTR-2B'!$I$6:$I$1005,K49))</f>
        <v/>
      </c>
      <c r="M49" s="20" t="str">
        <f aca="false">IF(L49="","",I49-L49)</f>
        <v/>
      </c>
      <c r="N49" s="24" t="str">
        <f aca="false">IF(A49="","",IF(K49="–",IF(COUNTIFS('GSTR-2B'!$A$6:$A$1005,A49,'GSTR-2B'!$E$6:$E$1005,"&gt;="&amp;(E49-Summary!$B$5),'GSTR-2B'!$E$6:$E$1005,"&lt;="&amp;(E49+Summary!$B$5))&gt;0,"Possible match – invoice no. differs","Not in 2B"),IF(ABS(M49)&lt;=Summary!$B$5,"Matched","Value mismatch")))</f>
        <v/>
      </c>
      <c r="O49" s="25" t="str">
        <f aca="false">IF(A49="","",IF(COUNTIF(A$6:A49,A49)=1,COUNTIF(O$5:O48,"&gt;0")+1,""))</f>
        <v/>
      </c>
      <c r="P49" s="26" t="str">
        <f aca="false">IF(A49="","",IF(N49="Matched",1,IF(AND(N49="Value mismatch",N(I49)&lt;&gt;0),MIN(1,L49/I49),0)))</f>
        <v/>
      </c>
    </row>
    <row r="50" customFormat="false" ht="15" hidden="false" customHeight="true" outlineLevel="0" collapsed="false">
      <c r="A50" s="27"/>
      <c r="B50" s="27"/>
      <c r="C50" s="27"/>
      <c r="D50" s="28"/>
      <c r="E50" s="29"/>
      <c r="F50" s="29"/>
      <c r="G50" s="29"/>
      <c r="H50" s="29"/>
      <c r="I50" s="20" t="str">
        <f aca="false">IF(A50="","",N(F50)+N(G50)+N(H50))</f>
        <v/>
      </c>
      <c r="J50" s="21" t="str">
        <f aca="false">IF(A50="","",UPPER(TRIM(A50))&amp;"|"&amp;UPPER(SUBSTITUTE(SUBSTITUTE(SUBSTITUTE(SUBSTITUTE(SUBSTITUTE(TRIM(C50)," ",""),"-",""),"/",""),"\",""),".","")))</f>
        <v/>
      </c>
      <c r="K50" s="22" t="str">
        <f aca="false">IF(A50="","",IFERROR(MATCH(J50,'GSTR-2B'!$J$6:$J$1005,0),"–"))</f>
        <v/>
      </c>
      <c r="L50" s="23" t="str">
        <f aca="false">IF(OR(A50="",K50="–"),"",INDEX('GSTR-2B'!$I$6:$I$1005,K50))</f>
        <v/>
      </c>
      <c r="M50" s="20" t="str">
        <f aca="false">IF(L50="","",I50-L50)</f>
        <v/>
      </c>
      <c r="N50" s="24" t="str">
        <f aca="false">IF(A50="","",IF(K50="–",IF(COUNTIFS('GSTR-2B'!$A$6:$A$1005,A50,'GSTR-2B'!$E$6:$E$1005,"&gt;="&amp;(E50-Summary!$B$5),'GSTR-2B'!$E$6:$E$1005,"&lt;="&amp;(E50+Summary!$B$5))&gt;0,"Possible match – invoice no. differs","Not in 2B"),IF(ABS(M50)&lt;=Summary!$B$5,"Matched","Value mismatch")))</f>
        <v/>
      </c>
      <c r="O50" s="25" t="str">
        <f aca="false">IF(A50="","",IF(COUNTIF(A$6:A50,A50)=1,COUNTIF(O$5:O49,"&gt;0")+1,""))</f>
        <v/>
      </c>
      <c r="P50" s="26" t="str">
        <f aca="false">IF(A50="","",IF(N50="Matched",1,IF(AND(N50="Value mismatch",N(I50)&lt;&gt;0),MIN(1,L50/I50),0)))</f>
        <v/>
      </c>
    </row>
    <row r="51" customFormat="false" ht="15" hidden="false" customHeight="true" outlineLevel="0" collapsed="false">
      <c r="A51" s="27"/>
      <c r="B51" s="27"/>
      <c r="C51" s="27"/>
      <c r="D51" s="28"/>
      <c r="E51" s="29"/>
      <c r="F51" s="29"/>
      <c r="G51" s="29"/>
      <c r="H51" s="29"/>
      <c r="I51" s="20" t="str">
        <f aca="false">IF(A51="","",N(F51)+N(G51)+N(H51))</f>
        <v/>
      </c>
      <c r="J51" s="21" t="str">
        <f aca="false">IF(A51="","",UPPER(TRIM(A51))&amp;"|"&amp;UPPER(SUBSTITUTE(SUBSTITUTE(SUBSTITUTE(SUBSTITUTE(SUBSTITUTE(TRIM(C51)," ",""),"-",""),"/",""),"\",""),".","")))</f>
        <v/>
      </c>
      <c r="K51" s="22" t="str">
        <f aca="false">IF(A51="","",IFERROR(MATCH(J51,'GSTR-2B'!$J$6:$J$1005,0),"–"))</f>
        <v/>
      </c>
      <c r="L51" s="23" t="str">
        <f aca="false">IF(OR(A51="",K51="–"),"",INDEX('GSTR-2B'!$I$6:$I$1005,K51))</f>
        <v/>
      </c>
      <c r="M51" s="20" t="str">
        <f aca="false">IF(L51="","",I51-L51)</f>
        <v/>
      </c>
      <c r="N51" s="24" t="str">
        <f aca="false">IF(A51="","",IF(K51="–",IF(COUNTIFS('GSTR-2B'!$A$6:$A$1005,A51,'GSTR-2B'!$E$6:$E$1005,"&gt;="&amp;(E51-Summary!$B$5),'GSTR-2B'!$E$6:$E$1005,"&lt;="&amp;(E51+Summary!$B$5))&gt;0,"Possible match – invoice no. differs","Not in 2B"),IF(ABS(M51)&lt;=Summary!$B$5,"Matched","Value mismatch")))</f>
        <v/>
      </c>
      <c r="O51" s="25" t="str">
        <f aca="false">IF(A51="","",IF(COUNTIF(A$6:A51,A51)=1,COUNTIF(O$5:O50,"&gt;0")+1,""))</f>
        <v/>
      </c>
      <c r="P51" s="26" t="str">
        <f aca="false">IF(A51="","",IF(N51="Matched",1,IF(AND(N51="Value mismatch",N(I51)&lt;&gt;0),MIN(1,L51/I51),0)))</f>
        <v/>
      </c>
    </row>
    <row r="52" customFormat="false" ht="15" hidden="false" customHeight="true" outlineLevel="0" collapsed="false">
      <c r="A52" s="27"/>
      <c r="B52" s="27"/>
      <c r="C52" s="27"/>
      <c r="D52" s="28"/>
      <c r="E52" s="29"/>
      <c r="F52" s="29"/>
      <c r="G52" s="29"/>
      <c r="H52" s="29"/>
      <c r="I52" s="20" t="str">
        <f aca="false">IF(A52="","",N(F52)+N(G52)+N(H52))</f>
        <v/>
      </c>
      <c r="J52" s="21" t="str">
        <f aca="false">IF(A52="","",UPPER(TRIM(A52))&amp;"|"&amp;UPPER(SUBSTITUTE(SUBSTITUTE(SUBSTITUTE(SUBSTITUTE(SUBSTITUTE(TRIM(C52)," ",""),"-",""),"/",""),"\",""),".","")))</f>
        <v/>
      </c>
      <c r="K52" s="22" t="str">
        <f aca="false">IF(A52="","",IFERROR(MATCH(J52,'GSTR-2B'!$J$6:$J$1005,0),"–"))</f>
        <v/>
      </c>
      <c r="L52" s="23" t="str">
        <f aca="false">IF(OR(A52="",K52="–"),"",INDEX('GSTR-2B'!$I$6:$I$1005,K52))</f>
        <v/>
      </c>
      <c r="M52" s="20" t="str">
        <f aca="false">IF(L52="","",I52-L52)</f>
        <v/>
      </c>
      <c r="N52" s="24" t="str">
        <f aca="false">IF(A52="","",IF(K52="–",IF(COUNTIFS('GSTR-2B'!$A$6:$A$1005,A52,'GSTR-2B'!$E$6:$E$1005,"&gt;="&amp;(E52-Summary!$B$5),'GSTR-2B'!$E$6:$E$1005,"&lt;="&amp;(E52+Summary!$B$5))&gt;0,"Possible match – invoice no. differs","Not in 2B"),IF(ABS(M52)&lt;=Summary!$B$5,"Matched","Value mismatch")))</f>
        <v/>
      </c>
      <c r="O52" s="25" t="str">
        <f aca="false">IF(A52="","",IF(COUNTIF(A$6:A52,A52)=1,COUNTIF(O$5:O51,"&gt;0")+1,""))</f>
        <v/>
      </c>
      <c r="P52" s="26" t="str">
        <f aca="false">IF(A52="","",IF(N52="Matched",1,IF(AND(N52="Value mismatch",N(I52)&lt;&gt;0),MIN(1,L52/I52),0)))</f>
        <v/>
      </c>
    </row>
    <row r="53" customFormat="false" ht="15" hidden="false" customHeight="true" outlineLevel="0" collapsed="false">
      <c r="A53" s="27"/>
      <c r="B53" s="27"/>
      <c r="C53" s="27"/>
      <c r="D53" s="28"/>
      <c r="E53" s="29"/>
      <c r="F53" s="29"/>
      <c r="G53" s="29"/>
      <c r="H53" s="29"/>
      <c r="I53" s="20" t="str">
        <f aca="false">IF(A53="","",N(F53)+N(G53)+N(H53))</f>
        <v/>
      </c>
      <c r="J53" s="21" t="str">
        <f aca="false">IF(A53="","",UPPER(TRIM(A53))&amp;"|"&amp;UPPER(SUBSTITUTE(SUBSTITUTE(SUBSTITUTE(SUBSTITUTE(SUBSTITUTE(TRIM(C53)," ",""),"-",""),"/",""),"\",""),".","")))</f>
        <v/>
      </c>
      <c r="K53" s="22" t="str">
        <f aca="false">IF(A53="","",IFERROR(MATCH(J53,'GSTR-2B'!$J$6:$J$1005,0),"–"))</f>
        <v/>
      </c>
      <c r="L53" s="23" t="str">
        <f aca="false">IF(OR(A53="",K53="–"),"",INDEX('GSTR-2B'!$I$6:$I$1005,K53))</f>
        <v/>
      </c>
      <c r="M53" s="20" t="str">
        <f aca="false">IF(L53="","",I53-L53)</f>
        <v/>
      </c>
      <c r="N53" s="24" t="str">
        <f aca="false">IF(A53="","",IF(K53="–",IF(COUNTIFS('GSTR-2B'!$A$6:$A$1005,A53,'GSTR-2B'!$E$6:$E$1005,"&gt;="&amp;(E53-Summary!$B$5),'GSTR-2B'!$E$6:$E$1005,"&lt;="&amp;(E53+Summary!$B$5))&gt;0,"Possible match – invoice no. differs","Not in 2B"),IF(ABS(M53)&lt;=Summary!$B$5,"Matched","Value mismatch")))</f>
        <v/>
      </c>
      <c r="O53" s="25" t="str">
        <f aca="false">IF(A53="","",IF(COUNTIF(A$6:A53,A53)=1,COUNTIF(O$5:O52,"&gt;0")+1,""))</f>
        <v/>
      </c>
      <c r="P53" s="26" t="str">
        <f aca="false">IF(A53="","",IF(N53="Matched",1,IF(AND(N53="Value mismatch",N(I53)&lt;&gt;0),MIN(1,L53/I53),0)))</f>
        <v/>
      </c>
    </row>
    <row r="54" customFormat="false" ht="15" hidden="false" customHeight="true" outlineLevel="0" collapsed="false">
      <c r="A54" s="27"/>
      <c r="B54" s="27"/>
      <c r="C54" s="27"/>
      <c r="D54" s="28"/>
      <c r="E54" s="29"/>
      <c r="F54" s="29"/>
      <c r="G54" s="29"/>
      <c r="H54" s="29"/>
      <c r="I54" s="20" t="str">
        <f aca="false">IF(A54="","",N(F54)+N(G54)+N(H54))</f>
        <v/>
      </c>
      <c r="J54" s="21" t="str">
        <f aca="false">IF(A54="","",UPPER(TRIM(A54))&amp;"|"&amp;UPPER(SUBSTITUTE(SUBSTITUTE(SUBSTITUTE(SUBSTITUTE(SUBSTITUTE(TRIM(C54)," ",""),"-",""),"/",""),"\",""),".","")))</f>
        <v/>
      </c>
      <c r="K54" s="22" t="str">
        <f aca="false">IF(A54="","",IFERROR(MATCH(J54,'GSTR-2B'!$J$6:$J$1005,0),"–"))</f>
        <v/>
      </c>
      <c r="L54" s="23" t="str">
        <f aca="false">IF(OR(A54="",K54="–"),"",INDEX('GSTR-2B'!$I$6:$I$1005,K54))</f>
        <v/>
      </c>
      <c r="M54" s="20" t="str">
        <f aca="false">IF(L54="","",I54-L54)</f>
        <v/>
      </c>
      <c r="N54" s="24" t="str">
        <f aca="false">IF(A54="","",IF(K54="–",IF(COUNTIFS('GSTR-2B'!$A$6:$A$1005,A54,'GSTR-2B'!$E$6:$E$1005,"&gt;="&amp;(E54-Summary!$B$5),'GSTR-2B'!$E$6:$E$1005,"&lt;="&amp;(E54+Summary!$B$5))&gt;0,"Possible match – invoice no. differs","Not in 2B"),IF(ABS(M54)&lt;=Summary!$B$5,"Matched","Value mismatch")))</f>
        <v/>
      </c>
      <c r="O54" s="25" t="str">
        <f aca="false">IF(A54="","",IF(COUNTIF(A$6:A54,A54)=1,COUNTIF(O$5:O53,"&gt;0")+1,""))</f>
        <v/>
      </c>
      <c r="P54" s="26" t="str">
        <f aca="false">IF(A54="","",IF(N54="Matched",1,IF(AND(N54="Value mismatch",N(I54)&lt;&gt;0),MIN(1,L54/I54),0)))</f>
        <v/>
      </c>
    </row>
    <row r="55" customFormat="false" ht="15" hidden="false" customHeight="true" outlineLevel="0" collapsed="false">
      <c r="A55" s="27"/>
      <c r="B55" s="27"/>
      <c r="C55" s="27"/>
      <c r="D55" s="28"/>
      <c r="E55" s="29"/>
      <c r="F55" s="29"/>
      <c r="G55" s="29"/>
      <c r="H55" s="29"/>
      <c r="I55" s="20" t="str">
        <f aca="false">IF(A55="","",N(F55)+N(G55)+N(H55))</f>
        <v/>
      </c>
      <c r="J55" s="21" t="str">
        <f aca="false">IF(A55="","",UPPER(TRIM(A55))&amp;"|"&amp;UPPER(SUBSTITUTE(SUBSTITUTE(SUBSTITUTE(SUBSTITUTE(SUBSTITUTE(TRIM(C55)," ",""),"-",""),"/",""),"\",""),".","")))</f>
        <v/>
      </c>
      <c r="K55" s="22" t="str">
        <f aca="false">IF(A55="","",IFERROR(MATCH(J55,'GSTR-2B'!$J$6:$J$1005,0),"–"))</f>
        <v/>
      </c>
      <c r="L55" s="23" t="str">
        <f aca="false">IF(OR(A55="",K55="–"),"",INDEX('GSTR-2B'!$I$6:$I$1005,K55))</f>
        <v/>
      </c>
      <c r="M55" s="20" t="str">
        <f aca="false">IF(L55="","",I55-L55)</f>
        <v/>
      </c>
      <c r="N55" s="24" t="str">
        <f aca="false">IF(A55="","",IF(K55="–",IF(COUNTIFS('GSTR-2B'!$A$6:$A$1005,A55,'GSTR-2B'!$E$6:$E$1005,"&gt;="&amp;(E55-Summary!$B$5),'GSTR-2B'!$E$6:$E$1005,"&lt;="&amp;(E55+Summary!$B$5))&gt;0,"Possible match – invoice no. differs","Not in 2B"),IF(ABS(M55)&lt;=Summary!$B$5,"Matched","Value mismatch")))</f>
        <v/>
      </c>
      <c r="O55" s="25" t="str">
        <f aca="false">IF(A55="","",IF(COUNTIF(A$6:A55,A55)=1,COUNTIF(O$5:O54,"&gt;0")+1,""))</f>
        <v/>
      </c>
      <c r="P55" s="26" t="str">
        <f aca="false">IF(A55="","",IF(N55="Matched",1,IF(AND(N55="Value mismatch",N(I55)&lt;&gt;0),MIN(1,L55/I55),0)))</f>
        <v/>
      </c>
    </row>
    <row r="56" customFormat="false" ht="15" hidden="false" customHeight="true" outlineLevel="0" collapsed="false">
      <c r="A56" s="27"/>
      <c r="B56" s="27"/>
      <c r="C56" s="27"/>
      <c r="D56" s="28"/>
      <c r="E56" s="29"/>
      <c r="F56" s="29"/>
      <c r="G56" s="29"/>
      <c r="H56" s="29"/>
      <c r="I56" s="20" t="str">
        <f aca="false">IF(A56="","",N(F56)+N(G56)+N(H56))</f>
        <v/>
      </c>
      <c r="J56" s="21" t="str">
        <f aca="false">IF(A56="","",UPPER(TRIM(A56))&amp;"|"&amp;UPPER(SUBSTITUTE(SUBSTITUTE(SUBSTITUTE(SUBSTITUTE(SUBSTITUTE(TRIM(C56)," ",""),"-",""),"/",""),"\",""),".","")))</f>
        <v/>
      </c>
      <c r="K56" s="22" t="str">
        <f aca="false">IF(A56="","",IFERROR(MATCH(J56,'GSTR-2B'!$J$6:$J$1005,0),"–"))</f>
        <v/>
      </c>
      <c r="L56" s="23" t="str">
        <f aca="false">IF(OR(A56="",K56="–"),"",INDEX('GSTR-2B'!$I$6:$I$1005,K56))</f>
        <v/>
      </c>
      <c r="M56" s="20" t="str">
        <f aca="false">IF(L56="","",I56-L56)</f>
        <v/>
      </c>
      <c r="N56" s="24" t="str">
        <f aca="false">IF(A56="","",IF(K56="–",IF(COUNTIFS('GSTR-2B'!$A$6:$A$1005,A56,'GSTR-2B'!$E$6:$E$1005,"&gt;="&amp;(E56-Summary!$B$5),'GSTR-2B'!$E$6:$E$1005,"&lt;="&amp;(E56+Summary!$B$5))&gt;0,"Possible match – invoice no. differs","Not in 2B"),IF(ABS(M56)&lt;=Summary!$B$5,"Matched","Value mismatch")))</f>
        <v/>
      </c>
      <c r="O56" s="25" t="str">
        <f aca="false">IF(A56="","",IF(COUNTIF(A$6:A56,A56)=1,COUNTIF(O$5:O55,"&gt;0")+1,""))</f>
        <v/>
      </c>
      <c r="P56" s="26" t="str">
        <f aca="false">IF(A56="","",IF(N56="Matched",1,IF(AND(N56="Value mismatch",N(I56)&lt;&gt;0),MIN(1,L56/I56),0)))</f>
        <v/>
      </c>
    </row>
    <row r="57" customFormat="false" ht="15" hidden="false" customHeight="true" outlineLevel="0" collapsed="false">
      <c r="A57" s="27"/>
      <c r="B57" s="27"/>
      <c r="C57" s="27"/>
      <c r="D57" s="28"/>
      <c r="E57" s="29"/>
      <c r="F57" s="29"/>
      <c r="G57" s="29"/>
      <c r="H57" s="29"/>
      <c r="I57" s="20" t="str">
        <f aca="false">IF(A57="","",N(F57)+N(G57)+N(H57))</f>
        <v/>
      </c>
      <c r="J57" s="21" t="str">
        <f aca="false">IF(A57="","",UPPER(TRIM(A57))&amp;"|"&amp;UPPER(SUBSTITUTE(SUBSTITUTE(SUBSTITUTE(SUBSTITUTE(SUBSTITUTE(TRIM(C57)," ",""),"-",""),"/",""),"\",""),".","")))</f>
        <v/>
      </c>
      <c r="K57" s="22" t="str">
        <f aca="false">IF(A57="","",IFERROR(MATCH(J57,'GSTR-2B'!$J$6:$J$1005,0),"–"))</f>
        <v/>
      </c>
      <c r="L57" s="23" t="str">
        <f aca="false">IF(OR(A57="",K57="–"),"",INDEX('GSTR-2B'!$I$6:$I$1005,K57))</f>
        <v/>
      </c>
      <c r="M57" s="20" t="str">
        <f aca="false">IF(L57="","",I57-L57)</f>
        <v/>
      </c>
      <c r="N57" s="24" t="str">
        <f aca="false">IF(A57="","",IF(K57="–",IF(COUNTIFS('GSTR-2B'!$A$6:$A$1005,A57,'GSTR-2B'!$E$6:$E$1005,"&gt;="&amp;(E57-Summary!$B$5),'GSTR-2B'!$E$6:$E$1005,"&lt;="&amp;(E57+Summary!$B$5))&gt;0,"Possible match – invoice no. differs","Not in 2B"),IF(ABS(M57)&lt;=Summary!$B$5,"Matched","Value mismatch")))</f>
        <v/>
      </c>
      <c r="O57" s="25" t="str">
        <f aca="false">IF(A57="","",IF(COUNTIF(A$6:A57,A57)=1,COUNTIF(O$5:O56,"&gt;0")+1,""))</f>
        <v/>
      </c>
      <c r="P57" s="26" t="str">
        <f aca="false">IF(A57="","",IF(N57="Matched",1,IF(AND(N57="Value mismatch",N(I57)&lt;&gt;0),MIN(1,L57/I57),0)))</f>
        <v/>
      </c>
    </row>
    <row r="58" customFormat="false" ht="15" hidden="false" customHeight="true" outlineLevel="0" collapsed="false">
      <c r="A58" s="27"/>
      <c r="B58" s="27"/>
      <c r="C58" s="27"/>
      <c r="D58" s="28"/>
      <c r="E58" s="29"/>
      <c r="F58" s="29"/>
      <c r="G58" s="29"/>
      <c r="H58" s="29"/>
      <c r="I58" s="20" t="str">
        <f aca="false">IF(A58="","",N(F58)+N(G58)+N(H58))</f>
        <v/>
      </c>
      <c r="J58" s="21" t="str">
        <f aca="false">IF(A58="","",UPPER(TRIM(A58))&amp;"|"&amp;UPPER(SUBSTITUTE(SUBSTITUTE(SUBSTITUTE(SUBSTITUTE(SUBSTITUTE(TRIM(C58)," ",""),"-",""),"/",""),"\",""),".","")))</f>
        <v/>
      </c>
      <c r="K58" s="22" t="str">
        <f aca="false">IF(A58="","",IFERROR(MATCH(J58,'GSTR-2B'!$J$6:$J$1005,0),"–"))</f>
        <v/>
      </c>
      <c r="L58" s="23" t="str">
        <f aca="false">IF(OR(A58="",K58="–"),"",INDEX('GSTR-2B'!$I$6:$I$1005,K58))</f>
        <v/>
      </c>
      <c r="M58" s="20" t="str">
        <f aca="false">IF(L58="","",I58-L58)</f>
        <v/>
      </c>
      <c r="N58" s="24" t="str">
        <f aca="false">IF(A58="","",IF(K58="–",IF(COUNTIFS('GSTR-2B'!$A$6:$A$1005,A58,'GSTR-2B'!$E$6:$E$1005,"&gt;="&amp;(E58-Summary!$B$5),'GSTR-2B'!$E$6:$E$1005,"&lt;="&amp;(E58+Summary!$B$5))&gt;0,"Possible match – invoice no. differs","Not in 2B"),IF(ABS(M58)&lt;=Summary!$B$5,"Matched","Value mismatch")))</f>
        <v/>
      </c>
      <c r="O58" s="25" t="str">
        <f aca="false">IF(A58="","",IF(COUNTIF(A$6:A58,A58)=1,COUNTIF(O$5:O57,"&gt;0")+1,""))</f>
        <v/>
      </c>
      <c r="P58" s="26" t="str">
        <f aca="false">IF(A58="","",IF(N58="Matched",1,IF(AND(N58="Value mismatch",N(I58)&lt;&gt;0),MIN(1,L58/I58),0)))</f>
        <v/>
      </c>
    </row>
    <row r="59" customFormat="false" ht="15" hidden="false" customHeight="true" outlineLevel="0" collapsed="false">
      <c r="A59" s="27"/>
      <c r="B59" s="27"/>
      <c r="C59" s="27"/>
      <c r="D59" s="28"/>
      <c r="E59" s="29"/>
      <c r="F59" s="29"/>
      <c r="G59" s="29"/>
      <c r="H59" s="29"/>
      <c r="I59" s="20" t="str">
        <f aca="false">IF(A59="","",N(F59)+N(G59)+N(H59))</f>
        <v/>
      </c>
      <c r="J59" s="21" t="str">
        <f aca="false">IF(A59="","",UPPER(TRIM(A59))&amp;"|"&amp;UPPER(SUBSTITUTE(SUBSTITUTE(SUBSTITUTE(SUBSTITUTE(SUBSTITUTE(TRIM(C59)," ",""),"-",""),"/",""),"\",""),".","")))</f>
        <v/>
      </c>
      <c r="K59" s="22" t="str">
        <f aca="false">IF(A59="","",IFERROR(MATCH(J59,'GSTR-2B'!$J$6:$J$1005,0),"–"))</f>
        <v/>
      </c>
      <c r="L59" s="23" t="str">
        <f aca="false">IF(OR(A59="",K59="–"),"",INDEX('GSTR-2B'!$I$6:$I$1005,K59))</f>
        <v/>
      </c>
      <c r="M59" s="20" t="str">
        <f aca="false">IF(L59="","",I59-L59)</f>
        <v/>
      </c>
      <c r="N59" s="24" t="str">
        <f aca="false">IF(A59="","",IF(K59="–",IF(COUNTIFS('GSTR-2B'!$A$6:$A$1005,A59,'GSTR-2B'!$E$6:$E$1005,"&gt;="&amp;(E59-Summary!$B$5),'GSTR-2B'!$E$6:$E$1005,"&lt;="&amp;(E59+Summary!$B$5))&gt;0,"Possible match – invoice no. differs","Not in 2B"),IF(ABS(M59)&lt;=Summary!$B$5,"Matched","Value mismatch")))</f>
        <v/>
      </c>
      <c r="O59" s="25" t="str">
        <f aca="false">IF(A59="","",IF(COUNTIF(A$6:A59,A59)=1,COUNTIF(O$5:O58,"&gt;0")+1,""))</f>
        <v/>
      </c>
      <c r="P59" s="26" t="str">
        <f aca="false">IF(A59="","",IF(N59="Matched",1,IF(AND(N59="Value mismatch",N(I59)&lt;&gt;0),MIN(1,L59/I59),0)))</f>
        <v/>
      </c>
    </row>
    <row r="60" customFormat="false" ht="15" hidden="false" customHeight="true" outlineLevel="0" collapsed="false">
      <c r="A60" s="27"/>
      <c r="B60" s="27"/>
      <c r="C60" s="27"/>
      <c r="D60" s="28"/>
      <c r="E60" s="29"/>
      <c r="F60" s="29"/>
      <c r="G60" s="29"/>
      <c r="H60" s="29"/>
      <c r="I60" s="20" t="str">
        <f aca="false">IF(A60="","",N(F60)+N(G60)+N(H60))</f>
        <v/>
      </c>
      <c r="J60" s="21" t="str">
        <f aca="false">IF(A60="","",UPPER(TRIM(A60))&amp;"|"&amp;UPPER(SUBSTITUTE(SUBSTITUTE(SUBSTITUTE(SUBSTITUTE(SUBSTITUTE(TRIM(C60)," ",""),"-",""),"/",""),"\",""),".","")))</f>
        <v/>
      </c>
      <c r="K60" s="22" t="str">
        <f aca="false">IF(A60="","",IFERROR(MATCH(J60,'GSTR-2B'!$J$6:$J$1005,0),"–"))</f>
        <v/>
      </c>
      <c r="L60" s="23" t="str">
        <f aca="false">IF(OR(A60="",K60="–"),"",INDEX('GSTR-2B'!$I$6:$I$1005,K60))</f>
        <v/>
      </c>
      <c r="M60" s="20" t="str">
        <f aca="false">IF(L60="","",I60-L60)</f>
        <v/>
      </c>
      <c r="N60" s="24" t="str">
        <f aca="false">IF(A60="","",IF(K60="–",IF(COUNTIFS('GSTR-2B'!$A$6:$A$1005,A60,'GSTR-2B'!$E$6:$E$1005,"&gt;="&amp;(E60-Summary!$B$5),'GSTR-2B'!$E$6:$E$1005,"&lt;="&amp;(E60+Summary!$B$5))&gt;0,"Possible match – invoice no. differs","Not in 2B"),IF(ABS(M60)&lt;=Summary!$B$5,"Matched","Value mismatch")))</f>
        <v/>
      </c>
      <c r="O60" s="25" t="str">
        <f aca="false">IF(A60="","",IF(COUNTIF(A$6:A60,A60)=1,COUNTIF(O$5:O59,"&gt;0")+1,""))</f>
        <v/>
      </c>
      <c r="P60" s="26" t="str">
        <f aca="false">IF(A60="","",IF(N60="Matched",1,IF(AND(N60="Value mismatch",N(I60)&lt;&gt;0),MIN(1,L60/I60),0)))</f>
        <v/>
      </c>
    </row>
    <row r="61" customFormat="false" ht="15" hidden="false" customHeight="true" outlineLevel="0" collapsed="false">
      <c r="A61" s="27"/>
      <c r="B61" s="27"/>
      <c r="C61" s="27"/>
      <c r="D61" s="28"/>
      <c r="E61" s="29"/>
      <c r="F61" s="29"/>
      <c r="G61" s="29"/>
      <c r="H61" s="29"/>
      <c r="I61" s="20" t="str">
        <f aca="false">IF(A61="","",N(F61)+N(G61)+N(H61))</f>
        <v/>
      </c>
      <c r="J61" s="21" t="str">
        <f aca="false">IF(A61="","",UPPER(TRIM(A61))&amp;"|"&amp;UPPER(SUBSTITUTE(SUBSTITUTE(SUBSTITUTE(SUBSTITUTE(SUBSTITUTE(TRIM(C61)," ",""),"-",""),"/",""),"\",""),".","")))</f>
        <v/>
      </c>
      <c r="K61" s="22" t="str">
        <f aca="false">IF(A61="","",IFERROR(MATCH(J61,'GSTR-2B'!$J$6:$J$1005,0),"–"))</f>
        <v/>
      </c>
      <c r="L61" s="23" t="str">
        <f aca="false">IF(OR(A61="",K61="–"),"",INDEX('GSTR-2B'!$I$6:$I$1005,K61))</f>
        <v/>
      </c>
      <c r="M61" s="20" t="str">
        <f aca="false">IF(L61="","",I61-L61)</f>
        <v/>
      </c>
      <c r="N61" s="24" t="str">
        <f aca="false">IF(A61="","",IF(K61="–",IF(COUNTIFS('GSTR-2B'!$A$6:$A$1005,A61,'GSTR-2B'!$E$6:$E$1005,"&gt;="&amp;(E61-Summary!$B$5),'GSTR-2B'!$E$6:$E$1005,"&lt;="&amp;(E61+Summary!$B$5))&gt;0,"Possible match – invoice no. differs","Not in 2B"),IF(ABS(M61)&lt;=Summary!$B$5,"Matched","Value mismatch")))</f>
        <v/>
      </c>
      <c r="O61" s="25" t="str">
        <f aca="false">IF(A61="","",IF(COUNTIF(A$6:A61,A61)=1,COUNTIF(O$5:O60,"&gt;0")+1,""))</f>
        <v/>
      </c>
      <c r="P61" s="26" t="str">
        <f aca="false">IF(A61="","",IF(N61="Matched",1,IF(AND(N61="Value mismatch",N(I61)&lt;&gt;0),MIN(1,L61/I61),0)))</f>
        <v/>
      </c>
    </row>
    <row r="62" customFormat="false" ht="15" hidden="false" customHeight="true" outlineLevel="0" collapsed="false">
      <c r="A62" s="27"/>
      <c r="B62" s="27"/>
      <c r="C62" s="27"/>
      <c r="D62" s="28"/>
      <c r="E62" s="29"/>
      <c r="F62" s="29"/>
      <c r="G62" s="29"/>
      <c r="H62" s="29"/>
      <c r="I62" s="20" t="str">
        <f aca="false">IF(A62="","",N(F62)+N(G62)+N(H62))</f>
        <v/>
      </c>
      <c r="J62" s="21" t="str">
        <f aca="false">IF(A62="","",UPPER(TRIM(A62))&amp;"|"&amp;UPPER(SUBSTITUTE(SUBSTITUTE(SUBSTITUTE(SUBSTITUTE(SUBSTITUTE(TRIM(C62)," ",""),"-",""),"/",""),"\",""),".","")))</f>
        <v/>
      </c>
      <c r="K62" s="22" t="str">
        <f aca="false">IF(A62="","",IFERROR(MATCH(J62,'GSTR-2B'!$J$6:$J$1005,0),"–"))</f>
        <v/>
      </c>
      <c r="L62" s="23" t="str">
        <f aca="false">IF(OR(A62="",K62="–"),"",INDEX('GSTR-2B'!$I$6:$I$1005,K62))</f>
        <v/>
      </c>
      <c r="M62" s="20" t="str">
        <f aca="false">IF(L62="","",I62-L62)</f>
        <v/>
      </c>
      <c r="N62" s="24" t="str">
        <f aca="false">IF(A62="","",IF(K62="–",IF(COUNTIFS('GSTR-2B'!$A$6:$A$1005,A62,'GSTR-2B'!$E$6:$E$1005,"&gt;="&amp;(E62-Summary!$B$5),'GSTR-2B'!$E$6:$E$1005,"&lt;="&amp;(E62+Summary!$B$5))&gt;0,"Possible match – invoice no. differs","Not in 2B"),IF(ABS(M62)&lt;=Summary!$B$5,"Matched","Value mismatch")))</f>
        <v/>
      </c>
      <c r="O62" s="25" t="str">
        <f aca="false">IF(A62="","",IF(COUNTIF(A$6:A62,A62)=1,COUNTIF(O$5:O61,"&gt;0")+1,""))</f>
        <v/>
      </c>
      <c r="P62" s="26" t="str">
        <f aca="false">IF(A62="","",IF(N62="Matched",1,IF(AND(N62="Value mismatch",N(I62)&lt;&gt;0),MIN(1,L62/I62),0)))</f>
        <v/>
      </c>
    </row>
    <row r="63" customFormat="false" ht="15" hidden="false" customHeight="true" outlineLevel="0" collapsed="false">
      <c r="A63" s="27"/>
      <c r="B63" s="27"/>
      <c r="C63" s="27"/>
      <c r="D63" s="28"/>
      <c r="E63" s="29"/>
      <c r="F63" s="29"/>
      <c r="G63" s="29"/>
      <c r="H63" s="29"/>
      <c r="I63" s="20" t="str">
        <f aca="false">IF(A63="","",N(F63)+N(G63)+N(H63))</f>
        <v/>
      </c>
      <c r="J63" s="21" t="str">
        <f aca="false">IF(A63="","",UPPER(TRIM(A63))&amp;"|"&amp;UPPER(SUBSTITUTE(SUBSTITUTE(SUBSTITUTE(SUBSTITUTE(SUBSTITUTE(TRIM(C63)," ",""),"-",""),"/",""),"\",""),".","")))</f>
        <v/>
      </c>
      <c r="K63" s="22" t="str">
        <f aca="false">IF(A63="","",IFERROR(MATCH(J63,'GSTR-2B'!$J$6:$J$1005,0),"–"))</f>
        <v/>
      </c>
      <c r="L63" s="23" t="str">
        <f aca="false">IF(OR(A63="",K63="–"),"",INDEX('GSTR-2B'!$I$6:$I$1005,K63))</f>
        <v/>
      </c>
      <c r="M63" s="20" t="str">
        <f aca="false">IF(L63="","",I63-L63)</f>
        <v/>
      </c>
      <c r="N63" s="24" t="str">
        <f aca="false">IF(A63="","",IF(K63="–",IF(COUNTIFS('GSTR-2B'!$A$6:$A$1005,A63,'GSTR-2B'!$E$6:$E$1005,"&gt;="&amp;(E63-Summary!$B$5),'GSTR-2B'!$E$6:$E$1005,"&lt;="&amp;(E63+Summary!$B$5))&gt;0,"Possible match – invoice no. differs","Not in 2B"),IF(ABS(M63)&lt;=Summary!$B$5,"Matched","Value mismatch")))</f>
        <v/>
      </c>
      <c r="O63" s="25" t="str">
        <f aca="false">IF(A63="","",IF(COUNTIF(A$6:A63,A63)=1,COUNTIF(O$5:O62,"&gt;0")+1,""))</f>
        <v/>
      </c>
      <c r="P63" s="26" t="str">
        <f aca="false">IF(A63="","",IF(N63="Matched",1,IF(AND(N63="Value mismatch",N(I63)&lt;&gt;0),MIN(1,L63/I63),0)))</f>
        <v/>
      </c>
    </row>
    <row r="64" customFormat="false" ht="15" hidden="false" customHeight="true" outlineLevel="0" collapsed="false">
      <c r="A64" s="27"/>
      <c r="B64" s="27"/>
      <c r="C64" s="27"/>
      <c r="D64" s="28"/>
      <c r="E64" s="29"/>
      <c r="F64" s="29"/>
      <c r="G64" s="29"/>
      <c r="H64" s="29"/>
      <c r="I64" s="20" t="str">
        <f aca="false">IF(A64="","",N(F64)+N(G64)+N(H64))</f>
        <v/>
      </c>
      <c r="J64" s="21" t="str">
        <f aca="false">IF(A64="","",UPPER(TRIM(A64))&amp;"|"&amp;UPPER(SUBSTITUTE(SUBSTITUTE(SUBSTITUTE(SUBSTITUTE(SUBSTITUTE(TRIM(C64)," ",""),"-",""),"/",""),"\",""),".","")))</f>
        <v/>
      </c>
      <c r="K64" s="22" t="str">
        <f aca="false">IF(A64="","",IFERROR(MATCH(J64,'GSTR-2B'!$J$6:$J$1005,0),"–"))</f>
        <v/>
      </c>
      <c r="L64" s="23" t="str">
        <f aca="false">IF(OR(A64="",K64="–"),"",INDEX('GSTR-2B'!$I$6:$I$1005,K64))</f>
        <v/>
      </c>
      <c r="M64" s="20" t="str">
        <f aca="false">IF(L64="","",I64-L64)</f>
        <v/>
      </c>
      <c r="N64" s="24" t="str">
        <f aca="false">IF(A64="","",IF(K64="–",IF(COUNTIFS('GSTR-2B'!$A$6:$A$1005,A64,'GSTR-2B'!$E$6:$E$1005,"&gt;="&amp;(E64-Summary!$B$5),'GSTR-2B'!$E$6:$E$1005,"&lt;="&amp;(E64+Summary!$B$5))&gt;0,"Possible match – invoice no. differs","Not in 2B"),IF(ABS(M64)&lt;=Summary!$B$5,"Matched","Value mismatch")))</f>
        <v/>
      </c>
      <c r="O64" s="25" t="str">
        <f aca="false">IF(A64="","",IF(COUNTIF(A$6:A64,A64)=1,COUNTIF(O$5:O63,"&gt;0")+1,""))</f>
        <v/>
      </c>
      <c r="P64" s="26" t="str">
        <f aca="false">IF(A64="","",IF(N64="Matched",1,IF(AND(N64="Value mismatch",N(I64)&lt;&gt;0),MIN(1,L64/I64),0)))</f>
        <v/>
      </c>
    </row>
    <row r="65" customFormat="false" ht="15" hidden="false" customHeight="true" outlineLevel="0" collapsed="false">
      <c r="A65" s="27"/>
      <c r="B65" s="27"/>
      <c r="C65" s="27"/>
      <c r="D65" s="28"/>
      <c r="E65" s="29"/>
      <c r="F65" s="29"/>
      <c r="G65" s="29"/>
      <c r="H65" s="29"/>
      <c r="I65" s="20" t="str">
        <f aca="false">IF(A65="","",N(F65)+N(G65)+N(H65))</f>
        <v/>
      </c>
      <c r="J65" s="21" t="str">
        <f aca="false">IF(A65="","",UPPER(TRIM(A65))&amp;"|"&amp;UPPER(SUBSTITUTE(SUBSTITUTE(SUBSTITUTE(SUBSTITUTE(SUBSTITUTE(TRIM(C65)," ",""),"-",""),"/",""),"\",""),".","")))</f>
        <v/>
      </c>
      <c r="K65" s="22" t="str">
        <f aca="false">IF(A65="","",IFERROR(MATCH(J65,'GSTR-2B'!$J$6:$J$1005,0),"–"))</f>
        <v/>
      </c>
      <c r="L65" s="23" t="str">
        <f aca="false">IF(OR(A65="",K65="–"),"",INDEX('GSTR-2B'!$I$6:$I$1005,K65))</f>
        <v/>
      </c>
      <c r="M65" s="20" t="str">
        <f aca="false">IF(L65="","",I65-L65)</f>
        <v/>
      </c>
      <c r="N65" s="24" t="str">
        <f aca="false">IF(A65="","",IF(K65="–",IF(COUNTIFS('GSTR-2B'!$A$6:$A$1005,A65,'GSTR-2B'!$E$6:$E$1005,"&gt;="&amp;(E65-Summary!$B$5),'GSTR-2B'!$E$6:$E$1005,"&lt;="&amp;(E65+Summary!$B$5))&gt;0,"Possible match – invoice no. differs","Not in 2B"),IF(ABS(M65)&lt;=Summary!$B$5,"Matched","Value mismatch")))</f>
        <v/>
      </c>
      <c r="O65" s="25" t="str">
        <f aca="false">IF(A65="","",IF(COUNTIF(A$6:A65,A65)=1,COUNTIF(O$5:O64,"&gt;0")+1,""))</f>
        <v/>
      </c>
      <c r="P65" s="26" t="str">
        <f aca="false">IF(A65="","",IF(N65="Matched",1,IF(AND(N65="Value mismatch",N(I65)&lt;&gt;0),MIN(1,L65/I65),0)))</f>
        <v/>
      </c>
    </row>
    <row r="66" customFormat="false" ht="15" hidden="false" customHeight="true" outlineLevel="0" collapsed="false">
      <c r="A66" s="27"/>
      <c r="B66" s="27"/>
      <c r="C66" s="27"/>
      <c r="D66" s="28"/>
      <c r="E66" s="29"/>
      <c r="F66" s="29"/>
      <c r="G66" s="29"/>
      <c r="H66" s="29"/>
      <c r="I66" s="20" t="str">
        <f aca="false">IF(A66="","",N(F66)+N(G66)+N(H66))</f>
        <v/>
      </c>
      <c r="J66" s="21" t="str">
        <f aca="false">IF(A66="","",UPPER(TRIM(A66))&amp;"|"&amp;UPPER(SUBSTITUTE(SUBSTITUTE(SUBSTITUTE(SUBSTITUTE(SUBSTITUTE(TRIM(C66)," ",""),"-",""),"/",""),"\",""),".","")))</f>
        <v/>
      </c>
      <c r="K66" s="22" t="str">
        <f aca="false">IF(A66="","",IFERROR(MATCH(J66,'GSTR-2B'!$J$6:$J$1005,0),"–"))</f>
        <v/>
      </c>
      <c r="L66" s="23" t="str">
        <f aca="false">IF(OR(A66="",K66="–"),"",INDEX('GSTR-2B'!$I$6:$I$1005,K66))</f>
        <v/>
      </c>
      <c r="M66" s="20" t="str">
        <f aca="false">IF(L66="","",I66-L66)</f>
        <v/>
      </c>
      <c r="N66" s="24" t="str">
        <f aca="false">IF(A66="","",IF(K66="–",IF(COUNTIFS('GSTR-2B'!$A$6:$A$1005,A66,'GSTR-2B'!$E$6:$E$1005,"&gt;="&amp;(E66-Summary!$B$5),'GSTR-2B'!$E$6:$E$1005,"&lt;="&amp;(E66+Summary!$B$5))&gt;0,"Possible match – invoice no. differs","Not in 2B"),IF(ABS(M66)&lt;=Summary!$B$5,"Matched","Value mismatch")))</f>
        <v/>
      </c>
      <c r="O66" s="25" t="str">
        <f aca="false">IF(A66="","",IF(COUNTIF(A$6:A66,A66)=1,COUNTIF(O$5:O65,"&gt;0")+1,""))</f>
        <v/>
      </c>
      <c r="P66" s="26" t="str">
        <f aca="false">IF(A66="","",IF(N66="Matched",1,IF(AND(N66="Value mismatch",N(I66)&lt;&gt;0),MIN(1,L66/I66),0)))</f>
        <v/>
      </c>
    </row>
    <row r="67" customFormat="false" ht="15" hidden="false" customHeight="true" outlineLevel="0" collapsed="false">
      <c r="A67" s="27"/>
      <c r="B67" s="27"/>
      <c r="C67" s="27"/>
      <c r="D67" s="28"/>
      <c r="E67" s="29"/>
      <c r="F67" s="29"/>
      <c r="G67" s="29"/>
      <c r="H67" s="29"/>
      <c r="I67" s="20" t="str">
        <f aca="false">IF(A67="","",N(F67)+N(G67)+N(H67))</f>
        <v/>
      </c>
      <c r="J67" s="21" t="str">
        <f aca="false">IF(A67="","",UPPER(TRIM(A67))&amp;"|"&amp;UPPER(SUBSTITUTE(SUBSTITUTE(SUBSTITUTE(SUBSTITUTE(SUBSTITUTE(TRIM(C67)," ",""),"-",""),"/",""),"\",""),".","")))</f>
        <v/>
      </c>
      <c r="K67" s="22" t="str">
        <f aca="false">IF(A67="","",IFERROR(MATCH(J67,'GSTR-2B'!$J$6:$J$1005,0),"–"))</f>
        <v/>
      </c>
      <c r="L67" s="23" t="str">
        <f aca="false">IF(OR(A67="",K67="–"),"",INDEX('GSTR-2B'!$I$6:$I$1005,K67))</f>
        <v/>
      </c>
      <c r="M67" s="20" t="str">
        <f aca="false">IF(L67="","",I67-L67)</f>
        <v/>
      </c>
      <c r="N67" s="24" t="str">
        <f aca="false">IF(A67="","",IF(K67="–",IF(COUNTIFS('GSTR-2B'!$A$6:$A$1005,A67,'GSTR-2B'!$E$6:$E$1005,"&gt;="&amp;(E67-Summary!$B$5),'GSTR-2B'!$E$6:$E$1005,"&lt;="&amp;(E67+Summary!$B$5))&gt;0,"Possible match – invoice no. differs","Not in 2B"),IF(ABS(M67)&lt;=Summary!$B$5,"Matched","Value mismatch")))</f>
        <v/>
      </c>
      <c r="O67" s="25" t="str">
        <f aca="false">IF(A67="","",IF(COUNTIF(A$6:A67,A67)=1,COUNTIF(O$5:O66,"&gt;0")+1,""))</f>
        <v/>
      </c>
      <c r="P67" s="26" t="str">
        <f aca="false">IF(A67="","",IF(N67="Matched",1,IF(AND(N67="Value mismatch",N(I67)&lt;&gt;0),MIN(1,L67/I67),0)))</f>
        <v/>
      </c>
    </row>
    <row r="68" customFormat="false" ht="15" hidden="false" customHeight="true" outlineLevel="0" collapsed="false">
      <c r="A68" s="27"/>
      <c r="B68" s="27"/>
      <c r="C68" s="27"/>
      <c r="D68" s="28"/>
      <c r="E68" s="29"/>
      <c r="F68" s="29"/>
      <c r="G68" s="29"/>
      <c r="H68" s="29"/>
      <c r="I68" s="20" t="str">
        <f aca="false">IF(A68="","",N(F68)+N(G68)+N(H68))</f>
        <v/>
      </c>
      <c r="J68" s="21" t="str">
        <f aca="false">IF(A68="","",UPPER(TRIM(A68))&amp;"|"&amp;UPPER(SUBSTITUTE(SUBSTITUTE(SUBSTITUTE(SUBSTITUTE(SUBSTITUTE(TRIM(C68)," ",""),"-",""),"/",""),"\",""),".","")))</f>
        <v/>
      </c>
      <c r="K68" s="22" t="str">
        <f aca="false">IF(A68="","",IFERROR(MATCH(J68,'GSTR-2B'!$J$6:$J$1005,0),"–"))</f>
        <v/>
      </c>
      <c r="L68" s="23" t="str">
        <f aca="false">IF(OR(A68="",K68="–"),"",INDEX('GSTR-2B'!$I$6:$I$1005,K68))</f>
        <v/>
      </c>
      <c r="M68" s="20" t="str">
        <f aca="false">IF(L68="","",I68-L68)</f>
        <v/>
      </c>
      <c r="N68" s="24" t="str">
        <f aca="false">IF(A68="","",IF(K68="–",IF(COUNTIFS('GSTR-2B'!$A$6:$A$1005,A68,'GSTR-2B'!$E$6:$E$1005,"&gt;="&amp;(E68-Summary!$B$5),'GSTR-2B'!$E$6:$E$1005,"&lt;="&amp;(E68+Summary!$B$5))&gt;0,"Possible match – invoice no. differs","Not in 2B"),IF(ABS(M68)&lt;=Summary!$B$5,"Matched","Value mismatch")))</f>
        <v/>
      </c>
      <c r="O68" s="25" t="str">
        <f aca="false">IF(A68="","",IF(COUNTIF(A$6:A68,A68)=1,COUNTIF(O$5:O67,"&gt;0")+1,""))</f>
        <v/>
      </c>
      <c r="P68" s="26" t="str">
        <f aca="false">IF(A68="","",IF(N68="Matched",1,IF(AND(N68="Value mismatch",N(I68)&lt;&gt;0),MIN(1,L68/I68),0)))</f>
        <v/>
      </c>
    </row>
    <row r="69" customFormat="false" ht="15" hidden="false" customHeight="true" outlineLevel="0" collapsed="false">
      <c r="A69" s="27"/>
      <c r="B69" s="27"/>
      <c r="C69" s="27"/>
      <c r="D69" s="28"/>
      <c r="E69" s="29"/>
      <c r="F69" s="29"/>
      <c r="G69" s="29"/>
      <c r="H69" s="29"/>
      <c r="I69" s="20" t="str">
        <f aca="false">IF(A69="","",N(F69)+N(G69)+N(H69))</f>
        <v/>
      </c>
      <c r="J69" s="21" t="str">
        <f aca="false">IF(A69="","",UPPER(TRIM(A69))&amp;"|"&amp;UPPER(SUBSTITUTE(SUBSTITUTE(SUBSTITUTE(SUBSTITUTE(SUBSTITUTE(TRIM(C69)," ",""),"-",""),"/",""),"\",""),".","")))</f>
        <v/>
      </c>
      <c r="K69" s="22" t="str">
        <f aca="false">IF(A69="","",IFERROR(MATCH(J69,'GSTR-2B'!$J$6:$J$1005,0),"–"))</f>
        <v/>
      </c>
      <c r="L69" s="23" t="str">
        <f aca="false">IF(OR(A69="",K69="–"),"",INDEX('GSTR-2B'!$I$6:$I$1005,K69))</f>
        <v/>
      </c>
      <c r="M69" s="20" t="str">
        <f aca="false">IF(L69="","",I69-L69)</f>
        <v/>
      </c>
      <c r="N69" s="24" t="str">
        <f aca="false">IF(A69="","",IF(K69="–",IF(COUNTIFS('GSTR-2B'!$A$6:$A$1005,A69,'GSTR-2B'!$E$6:$E$1005,"&gt;="&amp;(E69-Summary!$B$5),'GSTR-2B'!$E$6:$E$1005,"&lt;="&amp;(E69+Summary!$B$5))&gt;0,"Possible match – invoice no. differs","Not in 2B"),IF(ABS(M69)&lt;=Summary!$B$5,"Matched","Value mismatch")))</f>
        <v/>
      </c>
      <c r="O69" s="25" t="str">
        <f aca="false">IF(A69="","",IF(COUNTIF(A$6:A69,A69)=1,COUNTIF(O$5:O68,"&gt;0")+1,""))</f>
        <v/>
      </c>
      <c r="P69" s="26" t="str">
        <f aca="false">IF(A69="","",IF(N69="Matched",1,IF(AND(N69="Value mismatch",N(I69)&lt;&gt;0),MIN(1,L69/I69),0)))</f>
        <v/>
      </c>
    </row>
    <row r="70" customFormat="false" ht="15" hidden="false" customHeight="true" outlineLevel="0" collapsed="false">
      <c r="A70" s="27"/>
      <c r="B70" s="27"/>
      <c r="C70" s="27"/>
      <c r="D70" s="28"/>
      <c r="E70" s="29"/>
      <c r="F70" s="29"/>
      <c r="G70" s="29"/>
      <c r="H70" s="29"/>
      <c r="I70" s="20" t="str">
        <f aca="false">IF(A70="","",N(F70)+N(G70)+N(H70))</f>
        <v/>
      </c>
      <c r="J70" s="21" t="str">
        <f aca="false">IF(A70="","",UPPER(TRIM(A70))&amp;"|"&amp;UPPER(SUBSTITUTE(SUBSTITUTE(SUBSTITUTE(SUBSTITUTE(SUBSTITUTE(TRIM(C70)," ",""),"-",""),"/",""),"\",""),".","")))</f>
        <v/>
      </c>
      <c r="K70" s="22" t="str">
        <f aca="false">IF(A70="","",IFERROR(MATCH(J70,'GSTR-2B'!$J$6:$J$1005,0),"–"))</f>
        <v/>
      </c>
      <c r="L70" s="23" t="str">
        <f aca="false">IF(OR(A70="",K70="–"),"",INDEX('GSTR-2B'!$I$6:$I$1005,K70))</f>
        <v/>
      </c>
      <c r="M70" s="20" t="str">
        <f aca="false">IF(L70="","",I70-L70)</f>
        <v/>
      </c>
      <c r="N70" s="24" t="str">
        <f aca="false">IF(A70="","",IF(K70="–",IF(COUNTIFS('GSTR-2B'!$A$6:$A$1005,A70,'GSTR-2B'!$E$6:$E$1005,"&gt;="&amp;(E70-Summary!$B$5),'GSTR-2B'!$E$6:$E$1005,"&lt;="&amp;(E70+Summary!$B$5))&gt;0,"Possible match – invoice no. differs","Not in 2B"),IF(ABS(M70)&lt;=Summary!$B$5,"Matched","Value mismatch")))</f>
        <v/>
      </c>
      <c r="O70" s="25" t="str">
        <f aca="false">IF(A70="","",IF(COUNTIF(A$6:A70,A70)=1,COUNTIF(O$5:O69,"&gt;0")+1,""))</f>
        <v/>
      </c>
      <c r="P70" s="26" t="str">
        <f aca="false">IF(A70="","",IF(N70="Matched",1,IF(AND(N70="Value mismatch",N(I70)&lt;&gt;0),MIN(1,L70/I70),0)))</f>
        <v/>
      </c>
    </row>
    <row r="71" customFormat="false" ht="15" hidden="false" customHeight="true" outlineLevel="0" collapsed="false">
      <c r="A71" s="27"/>
      <c r="B71" s="27"/>
      <c r="C71" s="27"/>
      <c r="D71" s="28"/>
      <c r="E71" s="29"/>
      <c r="F71" s="29"/>
      <c r="G71" s="29"/>
      <c r="H71" s="29"/>
      <c r="I71" s="20" t="str">
        <f aca="false">IF(A71="","",N(F71)+N(G71)+N(H71))</f>
        <v/>
      </c>
      <c r="J71" s="21" t="str">
        <f aca="false">IF(A71="","",UPPER(TRIM(A71))&amp;"|"&amp;UPPER(SUBSTITUTE(SUBSTITUTE(SUBSTITUTE(SUBSTITUTE(SUBSTITUTE(TRIM(C71)," ",""),"-",""),"/",""),"\",""),".","")))</f>
        <v/>
      </c>
      <c r="K71" s="22" t="str">
        <f aca="false">IF(A71="","",IFERROR(MATCH(J71,'GSTR-2B'!$J$6:$J$1005,0),"–"))</f>
        <v/>
      </c>
      <c r="L71" s="23" t="str">
        <f aca="false">IF(OR(A71="",K71="–"),"",INDEX('GSTR-2B'!$I$6:$I$1005,K71))</f>
        <v/>
      </c>
      <c r="M71" s="20" t="str">
        <f aca="false">IF(L71="","",I71-L71)</f>
        <v/>
      </c>
      <c r="N71" s="24" t="str">
        <f aca="false">IF(A71="","",IF(K71="–",IF(COUNTIFS('GSTR-2B'!$A$6:$A$1005,A71,'GSTR-2B'!$E$6:$E$1005,"&gt;="&amp;(E71-Summary!$B$5),'GSTR-2B'!$E$6:$E$1005,"&lt;="&amp;(E71+Summary!$B$5))&gt;0,"Possible match – invoice no. differs","Not in 2B"),IF(ABS(M71)&lt;=Summary!$B$5,"Matched","Value mismatch")))</f>
        <v/>
      </c>
      <c r="O71" s="25" t="str">
        <f aca="false">IF(A71="","",IF(COUNTIF(A$6:A71,A71)=1,COUNTIF(O$5:O70,"&gt;0")+1,""))</f>
        <v/>
      </c>
      <c r="P71" s="26" t="str">
        <f aca="false">IF(A71="","",IF(N71="Matched",1,IF(AND(N71="Value mismatch",N(I71)&lt;&gt;0),MIN(1,L71/I71),0)))</f>
        <v/>
      </c>
    </row>
    <row r="72" customFormat="false" ht="15" hidden="false" customHeight="true" outlineLevel="0" collapsed="false">
      <c r="A72" s="27"/>
      <c r="B72" s="27"/>
      <c r="C72" s="27"/>
      <c r="D72" s="28"/>
      <c r="E72" s="29"/>
      <c r="F72" s="29"/>
      <c r="G72" s="29"/>
      <c r="H72" s="29"/>
      <c r="I72" s="20" t="str">
        <f aca="false">IF(A72="","",N(F72)+N(G72)+N(H72))</f>
        <v/>
      </c>
      <c r="J72" s="21" t="str">
        <f aca="false">IF(A72="","",UPPER(TRIM(A72))&amp;"|"&amp;UPPER(SUBSTITUTE(SUBSTITUTE(SUBSTITUTE(SUBSTITUTE(SUBSTITUTE(TRIM(C72)," ",""),"-",""),"/",""),"\",""),".","")))</f>
        <v/>
      </c>
      <c r="K72" s="22" t="str">
        <f aca="false">IF(A72="","",IFERROR(MATCH(J72,'GSTR-2B'!$J$6:$J$1005,0),"–"))</f>
        <v/>
      </c>
      <c r="L72" s="23" t="str">
        <f aca="false">IF(OR(A72="",K72="–"),"",INDEX('GSTR-2B'!$I$6:$I$1005,K72))</f>
        <v/>
      </c>
      <c r="M72" s="20" t="str">
        <f aca="false">IF(L72="","",I72-L72)</f>
        <v/>
      </c>
      <c r="N72" s="24" t="str">
        <f aca="false">IF(A72="","",IF(K72="–",IF(COUNTIFS('GSTR-2B'!$A$6:$A$1005,A72,'GSTR-2B'!$E$6:$E$1005,"&gt;="&amp;(E72-Summary!$B$5),'GSTR-2B'!$E$6:$E$1005,"&lt;="&amp;(E72+Summary!$B$5))&gt;0,"Possible match – invoice no. differs","Not in 2B"),IF(ABS(M72)&lt;=Summary!$B$5,"Matched","Value mismatch")))</f>
        <v/>
      </c>
      <c r="O72" s="25" t="str">
        <f aca="false">IF(A72="","",IF(COUNTIF(A$6:A72,A72)=1,COUNTIF(O$5:O71,"&gt;0")+1,""))</f>
        <v/>
      </c>
      <c r="P72" s="26" t="str">
        <f aca="false">IF(A72="","",IF(N72="Matched",1,IF(AND(N72="Value mismatch",N(I72)&lt;&gt;0),MIN(1,L72/I72),0)))</f>
        <v/>
      </c>
    </row>
    <row r="73" customFormat="false" ht="15" hidden="false" customHeight="true" outlineLevel="0" collapsed="false">
      <c r="A73" s="27"/>
      <c r="B73" s="27"/>
      <c r="C73" s="27"/>
      <c r="D73" s="28"/>
      <c r="E73" s="29"/>
      <c r="F73" s="29"/>
      <c r="G73" s="29"/>
      <c r="H73" s="29"/>
      <c r="I73" s="20" t="str">
        <f aca="false">IF(A73="","",N(F73)+N(G73)+N(H73))</f>
        <v/>
      </c>
      <c r="J73" s="21" t="str">
        <f aca="false">IF(A73="","",UPPER(TRIM(A73))&amp;"|"&amp;UPPER(SUBSTITUTE(SUBSTITUTE(SUBSTITUTE(SUBSTITUTE(SUBSTITUTE(TRIM(C73)," ",""),"-",""),"/",""),"\",""),".","")))</f>
        <v/>
      </c>
      <c r="K73" s="22" t="str">
        <f aca="false">IF(A73="","",IFERROR(MATCH(J73,'GSTR-2B'!$J$6:$J$1005,0),"–"))</f>
        <v/>
      </c>
      <c r="L73" s="23" t="str">
        <f aca="false">IF(OR(A73="",K73="–"),"",INDEX('GSTR-2B'!$I$6:$I$1005,K73))</f>
        <v/>
      </c>
      <c r="M73" s="20" t="str">
        <f aca="false">IF(L73="","",I73-L73)</f>
        <v/>
      </c>
      <c r="N73" s="24" t="str">
        <f aca="false">IF(A73="","",IF(K73="–",IF(COUNTIFS('GSTR-2B'!$A$6:$A$1005,A73,'GSTR-2B'!$E$6:$E$1005,"&gt;="&amp;(E73-Summary!$B$5),'GSTR-2B'!$E$6:$E$1005,"&lt;="&amp;(E73+Summary!$B$5))&gt;0,"Possible match – invoice no. differs","Not in 2B"),IF(ABS(M73)&lt;=Summary!$B$5,"Matched","Value mismatch")))</f>
        <v/>
      </c>
      <c r="O73" s="25" t="str">
        <f aca="false">IF(A73="","",IF(COUNTIF(A$6:A73,A73)=1,COUNTIF(O$5:O72,"&gt;0")+1,""))</f>
        <v/>
      </c>
      <c r="P73" s="26" t="str">
        <f aca="false">IF(A73="","",IF(N73="Matched",1,IF(AND(N73="Value mismatch",N(I73)&lt;&gt;0),MIN(1,L73/I73),0)))</f>
        <v/>
      </c>
    </row>
    <row r="74" customFormat="false" ht="15" hidden="false" customHeight="true" outlineLevel="0" collapsed="false">
      <c r="A74" s="27"/>
      <c r="B74" s="27"/>
      <c r="C74" s="27"/>
      <c r="D74" s="28"/>
      <c r="E74" s="29"/>
      <c r="F74" s="29"/>
      <c r="G74" s="29"/>
      <c r="H74" s="29"/>
      <c r="I74" s="20" t="str">
        <f aca="false">IF(A74="","",N(F74)+N(G74)+N(H74))</f>
        <v/>
      </c>
      <c r="J74" s="21" t="str">
        <f aca="false">IF(A74="","",UPPER(TRIM(A74))&amp;"|"&amp;UPPER(SUBSTITUTE(SUBSTITUTE(SUBSTITUTE(SUBSTITUTE(SUBSTITUTE(TRIM(C74)," ",""),"-",""),"/",""),"\",""),".","")))</f>
        <v/>
      </c>
      <c r="K74" s="22" t="str">
        <f aca="false">IF(A74="","",IFERROR(MATCH(J74,'GSTR-2B'!$J$6:$J$1005,0),"–"))</f>
        <v/>
      </c>
      <c r="L74" s="23" t="str">
        <f aca="false">IF(OR(A74="",K74="–"),"",INDEX('GSTR-2B'!$I$6:$I$1005,K74))</f>
        <v/>
      </c>
      <c r="M74" s="20" t="str">
        <f aca="false">IF(L74="","",I74-L74)</f>
        <v/>
      </c>
      <c r="N74" s="24" t="str">
        <f aca="false">IF(A74="","",IF(K74="–",IF(COUNTIFS('GSTR-2B'!$A$6:$A$1005,A74,'GSTR-2B'!$E$6:$E$1005,"&gt;="&amp;(E74-Summary!$B$5),'GSTR-2B'!$E$6:$E$1005,"&lt;="&amp;(E74+Summary!$B$5))&gt;0,"Possible match – invoice no. differs","Not in 2B"),IF(ABS(M74)&lt;=Summary!$B$5,"Matched","Value mismatch")))</f>
        <v/>
      </c>
      <c r="O74" s="25" t="str">
        <f aca="false">IF(A74="","",IF(COUNTIF(A$6:A74,A74)=1,COUNTIF(O$5:O73,"&gt;0")+1,""))</f>
        <v/>
      </c>
      <c r="P74" s="26" t="str">
        <f aca="false">IF(A74="","",IF(N74="Matched",1,IF(AND(N74="Value mismatch",N(I74)&lt;&gt;0),MIN(1,L74/I74),0)))</f>
        <v/>
      </c>
    </row>
    <row r="75" customFormat="false" ht="15" hidden="false" customHeight="true" outlineLevel="0" collapsed="false">
      <c r="A75" s="27"/>
      <c r="B75" s="27"/>
      <c r="C75" s="27"/>
      <c r="D75" s="28"/>
      <c r="E75" s="29"/>
      <c r="F75" s="29"/>
      <c r="G75" s="29"/>
      <c r="H75" s="29"/>
      <c r="I75" s="20" t="str">
        <f aca="false">IF(A75="","",N(F75)+N(G75)+N(H75))</f>
        <v/>
      </c>
      <c r="J75" s="21" t="str">
        <f aca="false">IF(A75="","",UPPER(TRIM(A75))&amp;"|"&amp;UPPER(SUBSTITUTE(SUBSTITUTE(SUBSTITUTE(SUBSTITUTE(SUBSTITUTE(TRIM(C75)," ",""),"-",""),"/",""),"\",""),".","")))</f>
        <v/>
      </c>
      <c r="K75" s="22" t="str">
        <f aca="false">IF(A75="","",IFERROR(MATCH(J75,'GSTR-2B'!$J$6:$J$1005,0),"–"))</f>
        <v/>
      </c>
      <c r="L75" s="23" t="str">
        <f aca="false">IF(OR(A75="",K75="–"),"",INDEX('GSTR-2B'!$I$6:$I$1005,K75))</f>
        <v/>
      </c>
      <c r="M75" s="20" t="str">
        <f aca="false">IF(L75="","",I75-L75)</f>
        <v/>
      </c>
      <c r="N75" s="24" t="str">
        <f aca="false">IF(A75="","",IF(K75="–",IF(COUNTIFS('GSTR-2B'!$A$6:$A$1005,A75,'GSTR-2B'!$E$6:$E$1005,"&gt;="&amp;(E75-Summary!$B$5),'GSTR-2B'!$E$6:$E$1005,"&lt;="&amp;(E75+Summary!$B$5))&gt;0,"Possible match – invoice no. differs","Not in 2B"),IF(ABS(M75)&lt;=Summary!$B$5,"Matched","Value mismatch")))</f>
        <v/>
      </c>
      <c r="O75" s="25" t="str">
        <f aca="false">IF(A75="","",IF(COUNTIF(A$6:A75,A75)=1,COUNTIF(O$5:O74,"&gt;0")+1,""))</f>
        <v/>
      </c>
      <c r="P75" s="26" t="str">
        <f aca="false">IF(A75="","",IF(N75="Matched",1,IF(AND(N75="Value mismatch",N(I75)&lt;&gt;0),MIN(1,L75/I75),0)))</f>
        <v/>
      </c>
    </row>
    <row r="76" customFormat="false" ht="15" hidden="false" customHeight="true" outlineLevel="0" collapsed="false">
      <c r="A76" s="27"/>
      <c r="B76" s="27"/>
      <c r="C76" s="27"/>
      <c r="D76" s="28"/>
      <c r="E76" s="29"/>
      <c r="F76" s="29"/>
      <c r="G76" s="29"/>
      <c r="H76" s="29"/>
      <c r="I76" s="20" t="str">
        <f aca="false">IF(A76="","",N(F76)+N(G76)+N(H76))</f>
        <v/>
      </c>
      <c r="J76" s="21" t="str">
        <f aca="false">IF(A76="","",UPPER(TRIM(A76))&amp;"|"&amp;UPPER(SUBSTITUTE(SUBSTITUTE(SUBSTITUTE(SUBSTITUTE(SUBSTITUTE(TRIM(C76)," ",""),"-",""),"/",""),"\",""),".","")))</f>
        <v/>
      </c>
      <c r="K76" s="22" t="str">
        <f aca="false">IF(A76="","",IFERROR(MATCH(J76,'GSTR-2B'!$J$6:$J$1005,0),"–"))</f>
        <v/>
      </c>
      <c r="L76" s="23" t="str">
        <f aca="false">IF(OR(A76="",K76="–"),"",INDEX('GSTR-2B'!$I$6:$I$1005,K76))</f>
        <v/>
      </c>
      <c r="M76" s="20" t="str">
        <f aca="false">IF(L76="","",I76-L76)</f>
        <v/>
      </c>
      <c r="N76" s="24" t="str">
        <f aca="false">IF(A76="","",IF(K76="–",IF(COUNTIFS('GSTR-2B'!$A$6:$A$1005,A76,'GSTR-2B'!$E$6:$E$1005,"&gt;="&amp;(E76-Summary!$B$5),'GSTR-2B'!$E$6:$E$1005,"&lt;="&amp;(E76+Summary!$B$5))&gt;0,"Possible match – invoice no. differs","Not in 2B"),IF(ABS(M76)&lt;=Summary!$B$5,"Matched","Value mismatch")))</f>
        <v/>
      </c>
      <c r="O76" s="25" t="str">
        <f aca="false">IF(A76="","",IF(COUNTIF(A$6:A76,A76)=1,COUNTIF(O$5:O75,"&gt;0")+1,""))</f>
        <v/>
      </c>
      <c r="P76" s="26" t="str">
        <f aca="false">IF(A76="","",IF(N76="Matched",1,IF(AND(N76="Value mismatch",N(I76)&lt;&gt;0),MIN(1,L76/I76),0)))</f>
        <v/>
      </c>
    </row>
    <row r="77" customFormat="false" ht="15" hidden="false" customHeight="true" outlineLevel="0" collapsed="false">
      <c r="A77" s="27"/>
      <c r="B77" s="27"/>
      <c r="C77" s="27"/>
      <c r="D77" s="28"/>
      <c r="E77" s="29"/>
      <c r="F77" s="29"/>
      <c r="G77" s="29"/>
      <c r="H77" s="29"/>
      <c r="I77" s="20" t="str">
        <f aca="false">IF(A77="","",N(F77)+N(G77)+N(H77))</f>
        <v/>
      </c>
      <c r="J77" s="21" t="str">
        <f aca="false">IF(A77="","",UPPER(TRIM(A77))&amp;"|"&amp;UPPER(SUBSTITUTE(SUBSTITUTE(SUBSTITUTE(SUBSTITUTE(SUBSTITUTE(TRIM(C77)," ",""),"-",""),"/",""),"\",""),".","")))</f>
        <v/>
      </c>
      <c r="K77" s="22" t="str">
        <f aca="false">IF(A77="","",IFERROR(MATCH(J77,'GSTR-2B'!$J$6:$J$1005,0),"–"))</f>
        <v/>
      </c>
      <c r="L77" s="23" t="str">
        <f aca="false">IF(OR(A77="",K77="–"),"",INDEX('GSTR-2B'!$I$6:$I$1005,K77))</f>
        <v/>
      </c>
      <c r="M77" s="20" t="str">
        <f aca="false">IF(L77="","",I77-L77)</f>
        <v/>
      </c>
      <c r="N77" s="24" t="str">
        <f aca="false">IF(A77="","",IF(K77="–",IF(COUNTIFS('GSTR-2B'!$A$6:$A$1005,A77,'GSTR-2B'!$E$6:$E$1005,"&gt;="&amp;(E77-Summary!$B$5),'GSTR-2B'!$E$6:$E$1005,"&lt;="&amp;(E77+Summary!$B$5))&gt;0,"Possible match – invoice no. differs","Not in 2B"),IF(ABS(M77)&lt;=Summary!$B$5,"Matched","Value mismatch")))</f>
        <v/>
      </c>
      <c r="O77" s="25" t="str">
        <f aca="false">IF(A77="","",IF(COUNTIF(A$6:A77,A77)=1,COUNTIF(O$5:O76,"&gt;0")+1,""))</f>
        <v/>
      </c>
      <c r="P77" s="26" t="str">
        <f aca="false">IF(A77="","",IF(N77="Matched",1,IF(AND(N77="Value mismatch",N(I77)&lt;&gt;0),MIN(1,L77/I77),0)))</f>
        <v/>
      </c>
    </row>
    <row r="78" customFormat="false" ht="15" hidden="false" customHeight="true" outlineLevel="0" collapsed="false">
      <c r="A78" s="27"/>
      <c r="B78" s="27"/>
      <c r="C78" s="27"/>
      <c r="D78" s="28"/>
      <c r="E78" s="29"/>
      <c r="F78" s="29"/>
      <c r="G78" s="29"/>
      <c r="H78" s="29"/>
      <c r="I78" s="20" t="str">
        <f aca="false">IF(A78="","",N(F78)+N(G78)+N(H78))</f>
        <v/>
      </c>
      <c r="J78" s="21" t="str">
        <f aca="false">IF(A78="","",UPPER(TRIM(A78))&amp;"|"&amp;UPPER(SUBSTITUTE(SUBSTITUTE(SUBSTITUTE(SUBSTITUTE(SUBSTITUTE(TRIM(C78)," ",""),"-",""),"/",""),"\",""),".","")))</f>
        <v/>
      </c>
      <c r="K78" s="22" t="str">
        <f aca="false">IF(A78="","",IFERROR(MATCH(J78,'GSTR-2B'!$J$6:$J$1005,0),"–"))</f>
        <v/>
      </c>
      <c r="L78" s="23" t="str">
        <f aca="false">IF(OR(A78="",K78="–"),"",INDEX('GSTR-2B'!$I$6:$I$1005,K78))</f>
        <v/>
      </c>
      <c r="M78" s="20" t="str">
        <f aca="false">IF(L78="","",I78-L78)</f>
        <v/>
      </c>
      <c r="N78" s="24" t="str">
        <f aca="false">IF(A78="","",IF(K78="–",IF(COUNTIFS('GSTR-2B'!$A$6:$A$1005,A78,'GSTR-2B'!$E$6:$E$1005,"&gt;="&amp;(E78-Summary!$B$5),'GSTR-2B'!$E$6:$E$1005,"&lt;="&amp;(E78+Summary!$B$5))&gt;0,"Possible match – invoice no. differs","Not in 2B"),IF(ABS(M78)&lt;=Summary!$B$5,"Matched","Value mismatch")))</f>
        <v/>
      </c>
      <c r="O78" s="25" t="str">
        <f aca="false">IF(A78="","",IF(COUNTIF(A$6:A78,A78)=1,COUNTIF(O$5:O77,"&gt;0")+1,""))</f>
        <v/>
      </c>
      <c r="P78" s="26" t="str">
        <f aca="false">IF(A78="","",IF(N78="Matched",1,IF(AND(N78="Value mismatch",N(I78)&lt;&gt;0),MIN(1,L78/I78),0)))</f>
        <v/>
      </c>
    </row>
    <row r="79" customFormat="false" ht="15" hidden="false" customHeight="true" outlineLevel="0" collapsed="false">
      <c r="A79" s="27"/>
      <c r="B79" s="27"/>
      <c r="C79" s="27"/>
      <c r="D79" s="28"/>
      <c r="E79" s="29"/>
      <c r="F79" s="29"/>
      <c r="G79" s="29"/>
      <c r="H79" s="29"/>
      <c r="I79" s="20" t="str">
        <f aca="false">IF(A79="","",N(F79)+N(G79)+N(H79))</f>
        <v/>
      </c>
      <c r="J79" s="21" t="str">
        <f aca="false">IF(A79="","",UPPER(TRIM(A79))&amp;"|"&amp;UPPER(SUBSTITUTE(SUBSTITUTE(SUBSTITUTE(SUBSTITUTE(SUBSTITUTE(TRIM(C79)," ",""),"-",""),"/",""),"\",""),".","")))</f>
        <v/>
      </c>
      <c r="K79" s="22" t="str">
        <f aca="false">IF(A79="","",IFERROR(MATCH(J79,'GSTR-2B'!$J$6:$J$1005,0),"–"))</f>
        <v/>
      </c>
      <c r="L79" s="23" t="str">
        <f aca="false">IF(OR(A79="",K79="–"),"",INDEX('GSTR-2B'!$I$6:$I$1005,K79))</f>
        <v/>
      </c>
      <c r="M79" s="20" t="str">
        <f aca="false">IF(L79="","",I79-L79)</f>
        <v/>
      </c>
      <c r="N79" s="24" t="str">
        <f aca="false">IF(A79="","",IF(K79="–",IF(COUNTIFS('GSTR-2B'!$A$6:$A$1005,A79,'GSTR-2B'!$E$6:$E$1005,"&gt;="&amp;(E79-Summary!$B$5),'GSTR-2B'!$E$6:$E$1005,"&lt;="&amp;(E79+Summary!$B$5))&gt;0,"Possible match – invoice no. differs","Not in 2B"),IF(ABS(M79)&lt;=Summary!$B$5,"Matched","Value mismatch")))</f>
        <v/>
      </c>
      <c r="O79" s="25" t="str">
        <f aca="false">IF(A79="","",IF(COUNTIF(A$6:A79,A79)=1,COUNTIF(O$5:O78,"&gt;0")+1,""))</f>
        <v/>
      </c>
      <c r="P79" s="26" t="str">
        <f aca="false">IF(A79="","",IF(N79="Matched",1,IF(AND(N79="Value mismatch",N(I79)&lt;&gt;0),MIN(1,L79/I79),0)))</f>
        <v/>
      </c>
    </row>
    <row r="80" customFormat="false" ht="15" hidden="false" customHeight="true" outlineLevel="0" collapsed="false">
      <c r="A80" s="27"/>
      <c r="B80" s="27"/>
      <c r="C80" s="27"/>
      <c r="D80" s="28"/>
      <c r="E80" s="29"/>
      <c r="F80" s="29"/>
      <c r="G80" s="29"/>
      <c r="H80" s="29"/>
      <c r="I80" s="20" t="str">
        <f aca="false">IF(A80="","",N(F80)+N(G80)+N(H80))</f>
        <v/>
      </c>
      <c r="J80" s="21" t="str">
        <f aca="false">IF(A80="","",UPPER(TRIM(A80))&amp;"|"&amp;UPPER(SUBSTITUTE(SUBSTITUTE(SUBSTITUTE(SUBSTITUTE(SUBSTITUTE(TRIM(C80)," ",""),"-",""),"/",""),"\",""),".","")))</f>
        <v/>
      </c>
      <c r="K80" s="22" t="str">
        <f aca="false">IF(A80="","",IFERROR(MATCH(J80,'GSTR-2B'!$J$6:$J$1005,0),"–"))</f>
        <v/>
      </c>
      <c r="L80" s="23" t="str">
        <f aca="false">IF(OR(A80="",K80="–"),"",INDEX('GSTR-2B'!$I$6:$I$1005,K80))</f>
        <v/>
      </c>
      <c r="M80" s="20" t="str">
        <f aca="false">IF(L80="","",I80-L80)</f>
        <v/>
      </c>
      <c r="N80" s="24" t="str">
        <f aca="false">IF(A80="","",IF(K80="–",IF(COUNTIFS('GSTR-2B'!$A$6:$A$1005,A80,'GSTR-2B'!$E$6:$E$1005,"&gt;="&amp;(E80-Summary!$B$5),'GSTR-2B'!$E$6:$E$1005,"&lt;="&amp;(E80+Summary!$B$5))&gt;0,"Possible match – invoice no. differs","Not in 2B"),IF(ABS(M80)&lt;=Summary!$B$5,"Matched","Value mismatch")))</f>
        <v/>
      </c>
      <c r="O80" s="25" t="str">
        <f aca="false">IF(A80="","",IF(COUNTIF(A$6:A80,A80)=1,COUNTIF(O$5:O79,"&gt;0")+1,""))</f>
        <v/>
      </c>
      <c r="P80" s="26" t="str">
        <f aca="false">IF(A80="","",IF(N80="Matched",1,IF(AND(N80="Value mismatch",N(I80)&lt;&gt;0),MIN(1,L80/I80),0)))</f>
        <v/>
      </c>
    </row>
    <row r="81" customFormat="false" ht="15" hidden="false" customHeight="true" outlineLevel="0" collapsed="false">
      <c r="A81" s="27"/>
      <c r="B81" s="27"/>
      <c r="C81" s="27"/>
      <c r="D81" s="28"/>
      <c r="E81" s="29"/>
      <c r="F81" s="29"/>
      <c r="G81" s="29"/>
      <c r="H81" s="29"/>
      <c r="I81" s="20" t="str">
        <f aca="false">IF(A81="","",N(F81)+N(G81)+N(H81))</f>
        <v/>
      </c>
      <c r="J81" s="21" t="str">
        <f aca="false">IF(A81="","",UPPER(TRIM(A81))&amp;"|"&amp;UPPER(SUBSTITUTE(SUBSTITUTE(SUBSTITUTE(SUBSTITUTE(SUBSTITUTE(TRIM(C81)," ",""),"-",""),"/",""),"\",""),".","")))</f>
        <v/>
      </c>
      <c r="K81" s="22" t="str">
        <f aca="false">IF(A81="","",IFERROR(MATCH(J81,'GSTR-2B'!$J$6:$J$1005,0),"–"))</f>
        <v/>
      </c>
      <c r="L81" s="23" t="str">
        <f aca="false">IF(OR(A81="",K81="–"),"",INDEX('GSTR-2B'!$I$6:$I$1005,K81))</f>
        <v/>
      </c>
      <c r="M81" s="20" t="str">
        <f aca="false">IF(L81="","",I81-L81)</f>
        <v/>
      </c>
      <c r="N81" s="24" t="str">
        <f aca="false">IF(A81="","",IF(K81="–",IF(COUNTIFS('GSTR-2B'!$A$6:$A$1005,A81,'GSTR-2B'!$E$6:$E$1005,"&gt;="&amp;(E81-Summary!$B$5),'GSTR-2B'!$E$6:$E$1005,"&lt;="&amp;(E81+Summary!$B$5))&gt;0,"Possible match – invoice no. differs","Not in 2B"),IF(ABS(M81)&lt;=Summary!$B$5,"Matched","Value mismatch")))</f>
        <v/>
      </c>
      <c r="O81" s="25" t="str">
        <f aca="false">IF(A81="","",IF(COUNTIF(A$6:A81,A81)=1,COUNTIF(O$5:O80,"&gt;0")+1,""))</f>
        <v/>
      </c>
      <c r="P81" s="26" t="str">
        <f aca="false">IF(A81="","",IF(N81="Matched",1,IF(AND(N81="Value mismatch",N(I81)&lt;&gt;0),MIN(1,L81/I81),0)))</f>
        <v/>
      </c>
    </row>
    <row r="82" customFormat="false" ht="15" hidden="false" customHeight="true" outlineLevel="0" collapsed="false">
      <c r="A82" s="27"/>
      <c r="B82" s="27"/>
      <c r="C82" s="27"/>
      <c r="D82" s="28"/>
      <c r="E82" s="29"/>
      <c r="F82" s="29"/>
      <c r="G82" s="29"/>
      <c r="H82" s="29"/>
      <c r="I82" s="20" t="str">
        <f aca="false">IF(A82="","",N(F82)+N(G82)+N(H82))</f>
        <v/>
      </c>
      <c r="J82" s="21" t="str">
        <f aca="false">IF(A82="","",UPPER(TRIM(A82))&amp;"|"&amp;UPPER(SUBSTITUTE(SUBSTITUTE(SUBSTITUTE(SUBSTITUTE(SUBSTITUTE(TRIM(C82)," ",""),"-",""),"/",""),"\",""),".","")))</f>
        <v/>
      </c>
      <c r="K82" s="22" t="str">
        <f aca="false">IF(A82="","",IFERROR(MATCH(J82,'GSTR-2B'!$J$6:$J$1005,0),"–"))</f>
        <v/>
      </c>
      <c r="L82" s="23" t="str">
        <f aca="false">IF(OR(A82="",K82="–"),"",INDEX('GSTR-2B'!$I$6:$I$1005,K82))</f>
        <v/>
      </c>
      <c r="M82" s="20" t="str">
        <f aca="false">IF(L82="","",I82-L82)</f>
        <v/>
      </c>
      <c r="N82" s="24" t="str">
        <f aca="false">IF(A82="","",IF(K82="–",IF(COUNTIFS('GSTR-2B'!$A$6:$A$1005,A82,'GSTR-2B'!$E$6:$E$1005,"&gt;="&amp;(E82-Summary!$B$5),'GSTR-2B'!$E$6:$E$1005,"&lt;="&amp;(E82+Summary!$B$5))&gt;0,"Possible match – invoice no. differs","Not in 2B"),IF(ABS(M82)&lt;=Summary!$B$5,"Matched","Value mismatch")))</f>
        <v/>
      </c>
      <c r="O82" s="25" t="str">
        <f aca="false">IF(A82="","",IF(COUNTIF(A$6:A82,A82)=1,COUNTIF(O$5:O81,"&gt;0")+1,""))</f>
        <v/>
      </c>
      <c r="P82" s="26" t="str">
        <f aca="false">IF(A82="","",IF(N82="Matched",1,IF(AND(N82="Value mismatch",N(I82)&lt;&gt;0),MIN(1,L82/I82),0)))</f>
        <v/>
      </c>
    </row>
    <row r="83" customFormat="false" ht="15" hidden="false" customHeight="true" outlineLevel="0" collapsed="false">
      <c r="A83" s="27"/>
      <c r="B83" s="27"/>
      <c r="C83" s="27"/>
      <c r="D83" s="28"/>
      <c r="E83" s="29"/>
      <c r="F83" s="29"/>
      <c r="G83" s="29"/>
      <c r="H83" s="29"/>
      <c r="I83" s="20" t="str">
        <f aca="false">IF(A83="","",N(F83)+N(G83)+N(H83))</f>
        <v/>
      </c>
      <c r="J83" s="21" t="str">
        <f aca="false">IF(A83="","",UPPER(TRIM(A83))&amp;"|"&amp;UPPER(SUBSTITUTE(SUBSTITUTE(SUBSTITUTE(SUBSTITUTE(SUBSTITUTE(TRIM(C83)," ",""),"-",""),"/",""),"\",""),".","")))</f>
        <v/>
      </c>
      <c r="K83" s="22" t="str">
        <f aca="false">IF(A83="","",IFERROR(MATCH(J83,'GSTR-2B'!$J$6:$J$1005,0),"–"))</f>
        <v/>
      </c>
      <c r="L83" s="23" t="str">
        <f aca="false">IF(OR(A83="",K83="–"),"",INDEX('GSTR-2B'!$I$6:$I$1005,K83))</f>
        <v/>
      </c>
      <c r="M83" s="20" t="str">
        <f aca="false">IF(L83="","",I83-L83)</f>
        <v/>
      </c>
      <c r="N83" s="24" t="str">
        <f aca="false">IF(A83="","",IF(K83="–",IF(COUNTIFS('GSTR-2B'!$A$6:$A$1005,A83,'GSTR-2B'!$E$6:$E$1005,"&gt;="&amp;(E83-Summary!$B$5),'GSTR-2B'!$E$6:$E$1005,"&lt;="&amp;(E83+Summary!$B$5))&gt;0,"Possible match – invoice no. differs","Not in 2B"),IF(ABS(M83)&lt;=Summary!$B$5,"Matched","Value mismatch")))</f>
        <v/>
      </c>
      <c r="O83" s="25" t="str">
        <f aca="false">IF(A83="","",IF(COUNTIF(A$6:A83,A83)=1,COUNTIF(O$5:O82,"&gt;0")+1,""))</f>
        <v/>
      </c>
      <c r="P83" s="26" t="str">
        <f aca="false">IF(A83="","",IF(N83="Matched",1,IF(AND(N83="Value mismatch",N(I83)&lt;&gt;0),MIN(1,L83/I83),0)))</f>
        <v/>
      </c>
    </row>
    <row r="84" customFormat="false" ht="15" hidden="false" customHeight="true" outlineLevel="0" collapsed="false">
      <c r="A84" s="27"/>
      <c r="B84" s="27"/>
      <c r="C84" s="27"/>
      <c r="D84" s="28"/>
      <c r="E84" s="29"/>
      <c r="F84" s="29"/>
      <c r="G84" s="29"/>
      <c r="H84" s="29"/>
      <c r="I84" s="20" t="str">
        <f aca="false">IF(A84="","",N(F84)+N(G84)+N(H84))</f>
        <v/>
      </c>
      <c r="J84" s="21" t="str">
        <f aca="false">IF(A84="","",UPPER(TRIM(A84))&amp;"|"&amp;UPPER(SUBSTITUTE(SUBSTITUTE(SUBSTITUTE(SUBSTITUTE(SUBSTITUTE(TRIM(C84)," ",""),"-",""),"/",""),"\",""),".","")))</f>
        <v/>
      </c>
      <c r="K84" s="22" t="str">
        <f aca="false">IF(A84="","",IFERROR(MATCH(J84,'GSTR-2B'!$J$6:$J$1005,0),"–"))</f>
        <v/>
      </c>
      <c r="L84" s="23" t="str">
        <f aca="false">IF(OR(A84="",K84="–"),"",INDEX('GSTR-2B'!$I$6:$I$1005,K84))</f>
        <v/>
      </c>
      <c r="M84" s="20" t="str">
        <f aca="false">IF(L84="","",I84-L84)</f>
        <v/>
      </c>
      <c r="N84" s="24" t="str">
        <f aca="false">IF(A84="","",IF(K84="–",IF(COUNTIFS('GSTR-2B'!$A$6:$A$1005,A84,'GSTR-2B'!$E$6:$E$1005,"&gt;="&amp;(E84-Summary!$B$5),'GSTR-2B'!$E$6:$E$1005,"&lt;="&amp;(E84+Summary!$B$5))&gt;0,"Possible match – invoice no. differs","Not in 2B"),IF(ABS(M84)&lt;=Summary!$B$5,"Matched","Value mismatch")))</f>
        <v/>
      </c>
      <c r="O84" s="25" t="str">
        <f aca="false">IF(A84="","",IF(COUNTIF(A$6:A84,A84)=1,COUNTIF(O$5:O83,"&gt;0")+1,""))</f>
        <v/>
      </c>
      <c r="P84" s="26" t="str">
        <f aca="false">IF(A84="","",IF(N84="Matched",1,IF(AND(N84="Value mismatch",N(I84)&lt;&gt;0),MIN(1,L84/I84),0)))</f>
        <v/>
      </c>
    </row>
    <row r="85" customFormat="false" ht="15" hidden="false" customHeight="true" outlineLevel="0" collapsed="false">
      <c r="A85" s="27"/>
      <c r="B85" s="27"/>
      <c r="C85" s="27"/>
      <c r="D85" s="28"/>
      <c r="E85" s="29"/>
      <c r="F85" s="29"/>
      <c r="G85" s="29"/>
      <c r="H85" s="29"/>
      <c r="I85" s="20" t="str">
        <f aca="false">IF(A85="","",N(F85)+N(G85)+N(H85))</f>
        <v/>
      </c>
      <c r="J85" s="21" t="str">
        <f aca="false">IF(A85="","",UPPER(TRIM(A85))&amp;"|"&amp;UPPER(SUBSTITUTE(SUBSTITUTE(SUBSTITUTE(SUBSTITUTE(SUBSTITUTE(TRIM(C85)," ",""),"-",""),"/",""),"\",""),".","")))</f>
        <v/>
      </c>
      <c r="K85" s="22" t="str">
        <f aca="false">IF(A85="","",IFERROR(MATCH(J85,'GSTR-2B'!$J$6:$J$1005,0),"–"))</f>
        <v/>
      </c>
      <c r="L85" s="23" t="str">
        <f aca="false">IF(OR(A85="",K85="–"),"",INDEX('GSTR-2B'!$I$6:$I$1005,K85))</f>
        <v/>
      </c>
      <c r="M85" s="20" t="str">
        <f aca="false">IF(L85="","",I85-L85)</f>
        <v/>
      </c>
      <c r="N85" s="24" t="str">
        <f aca="false">IF(A85="","",IF(K85="–",IF(COUNTIFS('GSTR-2B'!$A$6:$A$1005,A85,'GSTR-2B'!$E$6:$E$1005,"&gt;="&amp;(E85-Summary!$B$5),'GSTR-2B'!$E$6:$E$1005,"&lt;="&amp;(E85+Summary!$B$5))&gt;0,"Possible match – invoice no. differs","Not in 2B"),IF(ABS(M85)&lt;=Summary!$B$5,"Matched","Value mismatch")))</f>
        <v/>
      </c>
      <c r="O85" s="25" t="str">
        <f aca="false">IF(A85="","",IF(COUNTIF(A$6:A85,A85)=1,COUNTIF(O$5:O84,"&gt;0")+1,""))</f>
        <v/>
      </c>
      <c r="P85" s="26" t="str">
        <f aca="false">IF(A85="","",IF(N85="Matched",1,IF(AND(N85="Value mismatch",N(I85)&lt;&gt;0),MIN(1,L85/I85),0)))</f>
        <v/>
      </c>
    </row>
    <row r="86" customFormat="false" ht="15" hidden="false" customHeight="true" outlineLevel="0" collapsed="false">
      <c r="A86" s="27"/>
      <c r="B86" s="27"/>
      <c r="C86" s="27"/>
      <c r="D86" s="28"/>
      <c r="E86" s="29"/>
      <c r="F86" s="29"/>
      <c r="G86" s="29"/>
      <c r="H86" s="29"/>
      <c r="I86" s="20" t="str">
        <f aca="false">IF(A86="","",N(F86)+N(G86)+N(H86))</f>
        <v/>
      </c>
      <c r="J86" s="21" t="str">
        <f aca="false">IF(A86="","",UPPER(TRIM(A86))&amp;"|"&amp;UPPER(SUBSTITUTE(SUBSTITUTE(SUBSTITUTE(SUBSTITUTE(SUBSTITUTE(TRIM(C86)," ",""),"-",""),"/",""),"\",""),".","")))</f>
        <v/>
      </c>
      <c r="K86" s="22" t="str">
        <f aca="false">IF(A86="","",IFERROR(MATCH(J86,'GSTR-2B'!$J$6:$J$1005,0),"–"))</f>
        <v/>
      </c>
      <c r="L86" s="23" t="str">
        <f aca="false">IF(OR(A86="",K86="–"),"",INDEX('GSTR-2B'!$I$6:$I$1005,K86))</f>
        <v/>
      </c>
      <c r="M86" s="20" t="str">
        <f aca="false">IF(L86="","",I86-L86)</f>
        <v/>
      </c>
      <c r="N86" s="24" t="str">
        <f aca="false">IF(A86="","",IF(K86="–",IF(COUNTIFS('GSTR-2B'!$A$6:$A$1005,A86,'GSTR-2B'!$E$6:$E$1005,"&gt;="&amp;(E86-Summary!$B$5),'GSTR-2B'!$E$6:$E$1005,"&lt;="&amp;(E86+Summary!$B$5))&gt;0,"Possible match – invoice no. differs","Not in 2B"),IF(ABS(M86)&lt;=Summary!$B$5,"Matched","Value mismatch")))</f>
        <v/>
      </c>
      <c r="O86" s="25" t="str">
        <f aca="false">IF(A86="","",IF(COUNTIF(A$6:A86,A86)=1,COUNTIF(O$5:O85,"&gt;0")+1,""))</f>
        <v/>
      </c>
      <c r="P86" s="26" t="str">
        <f aca="false">IF(A86="","",IF(N86="Matched",1,IF(AND(N86="Value mismatch",N(I86)&lt;&gt;0),MIN(1,L86/I86),0)))</f>
        <v/>
      </c>
    </row>
    <row r="87" customFormat="false" ht="15" hidden="false" customHeight="true" outlineLevel="0" collapsed="false">
      <c r="A87" s="27"/>
      <c r="B87" s="27"/>
      <c r="C87" s="27"/>
      <c r="D87" s="28"/>
      <c r="E87" s="29"/>
      <c r="F87" s="29"/>
      <c r="G87" s="29"/>
      <c r="H87" s="29"/>
      <c r="I87" s="20" t="str">
        <f aca="false">IF(A87="","",N(F87)+N(G87)+N(H87))</f>
        <v/>
      </c>
      <c r="J87" s="21" t="str">
        <f aca="false">IF(A87="","",UPPER(TRIM(A87))&amp;"|"&amp;UPPER(SUBSTITUTE(SUBSTITUTE(SUBSTITUTE(SUBSTITUTE(SUBSTITUTE(TRIM(C87)," ",""),"-",""),"/",""),"\",""),".","")))</f>
        <v/>
      </c>
      <c r="K87" s="22" t="str">
        <f aca="false">IF(A87="","",IFERROR(MATCH(J87,'GSTR-2B'!$J$6:$J$1005,0),"–"))</f>
        <v/>
      </c>
      <c r="L87" s="23" t="str">
        <f aca="false">IF(OR(A87="",K87="–"),"",INDEX('GSTR-2B'!$I$6:$I$1005,K87))</f>
        <v/>
      </c>
      <c r="M87" s="20" t="str">
        <f aca="false">IF(L87="","",I87-L87)</f>
        <v/>
      </c>
      <c r="N87" s="24" t="str">
        <f aca="false">IF(A87="","",IF(K87="–",IF(COUNTIFS('GSTR-2B'!$A$6:$A$1005,A87,'GSTR-2B'!$E$6:$E$1005,"&gt;="&amp;(E87-Summary!$B$5),'GSTR-2B'!$E$6:$E$1005,"&lt;="&amp;(E87+Summary!$B$5))&gt;0,"Possible match – invoice no. differs","Not in 2B"),IF(ABS(M87)&lt;=Summary!$B$5,"Matched","Value mismatch")))</f>
        <v/>
      </c>
      <c r="O87" s="25" t="str">
        <f aca="false">IF(A87="","",IF(COUNTIF(A$6:A87,A87)=1,COUNTIF(O$5:O86,"&gt;0")+1,""))</f>
        <v/>
      </c>
      <c r="P87" s="26" t="str">
        <f aca="false">IF(A87="","",IF(N87="Matched",1,IF(AND(N87="Value mismatch",N(I87)&lt;&gt;0),MIN(1,L87/I87),0)))</f>
        <v/>
      </c>
    </row>
    <row r="88" customFormat="false" ht="15" hidden="false" customHeight="true" outlineLevel="0" collapsed="false">
      <c r="A88" s="27"/>
      <c r="B88" s="27"/>
      <c r="C88" s="27"/>
      <c r="D88" s="28"/>
      <c r="E88" s="29"/>
      <c r="F88" s="29"/>
      <c r="G88" s="29"/>
      <c r="H88" s="29"/>
      <c r="I88" s="20" t="str">
        <f aca="false">IF(A88="","",N(F88)+N(G88)+N(H88))</f>
        <v/>
      </c>
      <c r="J88" s="21" t="str">
        <f aca="false">IF(A88="","",UPPER(TRIM(A88))&amp;"|"&amp;UPPER(SUBSTITUTE(SUBSTITUTE(SUBSTITUTE(SUBSTITUTE(SUBSTITUTE(TRIM(C88)," ",""),"-",""),"/",""),"\",""),".","")))</f>
        <v/>
      </c>
      <c r="K88" s="22" t="str">
        <f aca="false">IF(A88="","",IFERROR(MATCH(J88,'GSTR-2B'!$J$6:$J$1005,0),"–"))</f>
        <v/>
      </c>
      <c r="L88" s="23" t="str">
        <f aca="false">IF(OR(A88="",K88="–"),"",INDEX('GSTR-2B'!$I$6:$I$1005,K88))</f>
        <v/>
      </c>
      <c r="M88" s="20" t="str">
        <f aca="false">IF(L88="","",I88-L88)</f>
        <v/>
      </c>
      <c r="N88" s="24" t="str">
        <f aca="false">IF(A88="","",IF(K88="–",IF(COUNTIFS('GSTR-2B'!$A$6:$A$1005,A88,'GSTR-2B'!$E$6:$E$1005,"&gt;="&amp;(E88-Summary!$B$5),'GSTR-2B'!$E$6:$E$1005,"&lt;="&amp;(E88+Summary!$B$5))&gt;0,"Possible match – invoice no. differs","Not in 2B"),IF(ABS(M88)&lt;=Summary!$B$5,"Matched","Value mismatch")))</f>
        <v/>
      </c>
      <c r="O88" s="25" t="str">
        <f aca="false">IF(A88="","",IF(COUNTIF(A$6:A88,A88)=1,COUNTIF(O$5:O87,"&gt;0")+1,""))</f>
        <v/>
      </c>
      <c r="P88" s="26" t="str">
        <f aca="false">IF(A88="","",IF(N88="Matched",1,IF(AND(N88="Value mismatch",N(I88)&lt;&gt;0),MIN(1,L88/I88),0)))</f>
        <v/>
      </c>
    </row>
    <row r="89" customFormat="false" ht="15" hidden="false" customHeight="true" outlineLevel="0" collapsed="false">
      <c r="A89" s="27"/>
      <c r="B89" s="27"/>
      <c r="C89" s="27"/>
      <c r="D89" s="28"/>
      <c r="E89" s="29"/>
      <c r="F89" s="29"/>
      <c r="G89" s="29"/>
      <c r="H89" s="29"/>
      <c r="I89" s="20" t="str">
        <f aca="false">IF(A89="","",N(F89)+N(G89)+N(H89))</f>
        <v/>
      </c>
      <c r="J89" s="21" t="str">
        <f aca="false">IF(A89="","",UPPER(TRIM(A89))&amp;"|"&amp;UPPER(SUBSTITUTE(SUBSTITUTE(SUBSTITUTE(SUBSTITUTE(SUBSTITUTE(TRIM(C89)," ",""),"-",""),"/",""),"\",""),".","")))</f>
        <v/>
      </c>
      <c r="K89" s="22" t="str">
        <f aca="false">IF(A89="","",IFERROR(MATCH(J89,'GSTR-2B'!$J$6:$J$1005,0),"–"))</f>
        <v/>
      </c>
      <c r="L89" s="23" t="str">
        <f aca="false">IF(OR(A89="",K89="–"),"",INDEX('GSTR-2B'!$I$6:$I$1005,K89))</f>
        <v/>
      </c>
      <c r="M89" s="20" t="str">
        <f aca="false">IF(L89="","",I89-L89)</f>
        <v/>
      </c>
      <c r="N89" s="24" t="str">
        <f aca="false">IF(A89="","",IF(K89="–",IF(COUNTIFS('GSTR-2B'!$A$6:$A$1005,A89,'GSTR-2B'!$E$6:$E$1005,"&gt;="&amp;(E89-Summary!$B$5),'GSTR-2B'!$E$6:$E$1005,"&lt;="&amp;(E89+Summary!$B$5))&gt;0,"Possible match – invoice no. differs","Not in 2B"),IF(ABS(M89)&lt;=Summary!$B$5,"Matched","Value mismatch")))</f>
        <v/>
      </c>
      <c r="O89" s="25" t="str">
        <f aca="false">IF(A89="","",IF(COUNTIF(A$6:A89,A89)=1,COUNTIF(O$5:O88,"&gt;0")+1,""))</f>
        <v/>
      </c>
      <c r="P89" s="26" t="str">
        <f aca="false">IF(A89="","",IF(N89="Matched",1,IF(AND(N89="Value mismatch",N(I89)&lt;&gt;0),MIN(1,L89/I89),0)))</f>
        <v/>
      </c>
    </row>
    <row r="90" customFormat="false" ht="15" hidden="false" customHeight="true" outlineLevel="0" collapsed="false">
      <c r="A90" s="27"/>
      <c r="B90" s="27"/>
      <c r="C90" s="27"/>
      <c r="D90" s="28"/>
      <c r="E90" s="29"/>
      <c r="F90" s="29"/>
      <c r="G90" s="29"/>
      <c r="H90" s="29"/>
      <c r="I90" s="20" t="str">
        <f aca="false">IF(A90="","",N(F90)+N(G90)+N(H90))</f>
        <v/>
      </c>
      <c r="J90" s="21" t="str">
        <f aca="false">IF(A90="","",UPPER(TRIM(A90))&amp;"|"&amp;UPPER(SUBSTITUTE(SUBSTITUTE(SUBSTITUTE(SUBSTITUTE(SUBSTITUTE(TRIM(C90)," ",""),"-",""),"/",""),"\",""),".","")))</f>
        <v/>
      </c>
      <c r="K90" s="22" t="str">
        <f aca="false">IF(A90="","",IFERROR(MATCH(J90,'GSTR-2B'!$J$6:$J$1005,0),"–"))</f>
        <v/>
      </c>
      <c r="L90" s="23" t="str">
        <f aca="false">IF(OR(A90="",K90="–"),"",INDEX('GSTR-2B'!$I$6:$I$1005,K90))</f>
        <v/>
      </c>
      <c r="M90" s="20" t="str">
        <f aca="false">IF(L90="","",I90-L90)</f>
        <v/>
      </c>
      <c r="N90" s="24" t="str">
        <f aca="false">IF(A90="","",IF(K90="–",IF(COUNTIFS('GSTR-2B'!$A$6:$A$1005,A90,'GSTR-2B'!$E$6:$E$1005,"&gt;="&amp;(E90-Summary!$B$5),'GSTR-2B'!$E$6:$E$1005,"&lt;="&amp;(E90+Summary!$B$5))&gt;0,"Possible match – invoice no. differs","Not in 2B"),IF(ABS(M90)&lt;=Summary!$B$5,"Matched","Value mismatch")))</f>
        <v/>
      </c>
      <c r="O90" s="25" t="str">
        <f aca="false">IF(A90="","",IF(COUNTIF(A$6:A90,A90)=1,COUNTIF(O$5:O89,"&gt;0")+1,""))</f>
        <v/>
      </c>
      <c r="P90" s="26" t="str">
        <f aca="false">IF(A90="","",IF(N90="Matched",1,IF(AND(N90="Value mismatch",N(I90)&lt;&gt;0),MIN(1,L90/I90),0)))</f>
        <v/>
      </c>
    </row>
    <row r="91" customFormat="false" ht="15" hidden="false" customHeight="true" outlineLevel="0" collapsed="false">
      <c r="A91" s="27"/>
      <c r="B91" s="27"/>
      <c r="C91" s="27"/>
      <c r="D91" s="28"/>
      <c r="E91" s="29"/>
      <c r="F91" s="29"/>
      <c r="G91" s="29"/>
      <c r="H91" s="29"/>
      <c r="I91" s="20" t="str">
        <f aca="false">IF(A91="","",N(F91)+N(G91)+N(H91))</f>
        <v/>
      </c>
      <c r="J91" s="21" t="str">
        <f aca="false">IF(A91="","",UPPER(TRIM(A91))&amp;"|"&amp;UPPER(SUBSTITUTE(SUBSTITUTE(SUBSTITUTE(SUBSTITUTE(SUBSTITUTE(TRIM(C91)," ",""),"-",""),"/",""),"\",""),".","")))</f>
        <v/>
      </c>
      <c r="K91" s="22" t="str">
        <f aca="false">IF(A91="","",IFERROR(MATCH(J91,'GSTR-2B'!$J$6:$J$1005,0),"–"))</f>
        <v/>
      </c>
      <c r="L91" s="23" t="str">
        <f aca="false">IF(OR(A91="",K91="–"),"",INDEX('GSTR-2B'!$I$6:$I$1005,K91))</f>
        <v/>
      </c>
      <c r="M91" s="20" t="str">
        <f aca="false">IF(L91="","",I91-L91)</f>
        <v/>
      </c>
      <c r="N91" s="24" t="str">
        <f aca="false">IF(A91="","",IF(K91="–",IF(COUNTIFS('GSTR-2B'!$A$6:$A$1005,A91,'GSTR-2B'!$E$6:$E$1005,"&gt;="&amp;(E91-Summary!$B$5),'GSTR-2B'!$E$6:$E$1005,"&lt;="&amp;(E91+Summary!$B$5))&gt;0,"Possible match – invoice no. differs","Not in 2B"),IF(ABS(M91)&lt;=Summary!$B$5,"Matched","Value mismatch")))</f>
        <v/>
      </c>
      <c r="O91" s="25" t="str">
        <f aca="false">IF(A91="","",IF(COUNTIF(A$6:A91,A91)=1,COUNTIF(O$5:O90,"&gt;0")+1,""))</f>
        <v/>
      </c>
      <c r="P91" s="26" t="str">
        <f aca="false">IF(A91="","",IF(N91="Matched",1,IF(AND(N91="Value mismatch",N(I91)&lt;&gt;0),MIN(1,L91/I91),0)))</f>
        <v/>
      </c>
    </row>
    <row r="92" customFormat="false" ht="15" hidden="false" customHeight="true" outlineLevel="0" collapsed="false">
      <c r="A92" s="27"/>
      <c r="B92" s="27"/>
      <c r="C92" s="27"/>
      <c r="D92" s="28"/>
      <c r="E92" s="29"/>
      <c r="F92" s="29"/>
      <c r="G92" s="29"/>
      <c r="H92" s="29"/>
      <c r="I92" s="20" t="str">
        <f aca="false">IF(A92="","",N(F92)+N(G92)+N(H92))</f>
        <v/>
      </c>
      <c r="J92" s="21" t="str">
        <f aca="false">IF(A92="","",UPPER(TRIM(A92))&amp;"|"&amp;UPPER(SUBSTITUTE(SUBSTITUTE(SUBSTITUTE(SUBSTITUTE(SUBSTITUTE(TRIM(C92)," ",""),"-",""),"/",""),"\",""),".","")))</f>
        <v/>
      </c>
      <c r="K92" s="22" t="str">
        <f aca="false">IF(A92="","",IFERROR(MATCH(J92,'GSTR-2B'!$J$6:$J$1005,0),"–"))</f>
        <v/>
      </c>
      <c r="L92" s="23" t="str">
        <f aca="false">IF(OR(A92="",K92="–"),"",INDEX('GSTR-2B'!$I$6:$I$1005,K92))</f>
        <v/>
      </c>
      <c r="M92" s="20" t="str">
        <f aca="false">IF(L92="","",I92-L92)</f>
        <v/>
      </c>
      <c r="N92" s="24" t="str">
        <f aca="false">IF(A92="","",IF(K92="–",IF(COUNTIFS('GSTR-2B'!$A$6:$A$1005,A92,'GSTR-2B'!$E$6:$E$1005,"&gt;="&amp;(E92-Summary!$B$5),'GSTR-2B'!$E$6:$E$1005,"&lt;="&amp;(E92+Summary!$B$5))&gt;0,"Possible match – invoice no. differs","Not in 2B"),IF(ABS(M92)&lt;=Summary!$B$5,"Matched","Value mismatch")))</f>
        <v/>
      </c>
      <c r="O92" s="25" t="str">
        <f aca="false">IF(A92="","",IF(COUNTIF(A$6:A92,A92)=1,COUNTIF(O$5:O91,"&gt;0")+1,""))</f>
        <v/>
      </c>
      <c r="P92" s="26" t="str">
        <f aca="false">IF(A92="","",IF(N92="Matched",1,IF(AND(N92="Value mismatch",N(I92)&lt;&gt;0),MIN(1,L92/I92),0)))</f>
        <v/>
      </c>
    </row>
    <row r="93" customFormat="false" ht="15" hidden="false" customHeight="true" outlineLevel="0" collapsed="false">
      <c r="A93" s="27"/>
      <c r="B93" s="27"/>
      <c r="C93" s="27"/>
      <c r="D93" s="28"/>
      <c r="E93" s="29"/>
      <c r="F93" s="29"/>
      <c r="G93" s="29"/>
      <c r="H93" s="29"/>
      <c r="I93" s="20" t="str">
        <f aca="false">IF(A93="","",N(F93)+N(G93)+N(H93))</f>
        <v/>
      </c>
      <c r="J93" s="21" t="str">
        <f aca="false">IF(A93="","",UPPER(TRIM(A93))&amp;"|"&amp;UPPER(SUBSTITUTE(SUBSTITUTE(SUBSTITUTE(SUBSTITUTE(SUBSTITUTE(TRIM(C93)," ",""),"-",""),"/",""),"\",""),".","")))</f>
        <v/>
      </c>
      <c r="K93" s="22" t="str">
        <f aca="false">IF(A93="","",IFERROR(MATCH(J93,'GSTR-2B'!$J$6:$J$1005,0),"–"))</f>
        <v/>
      </c>
      <c r="L93" s="23" t="str">
        <f aca="false">IF(OR(A93="",K93="–"),"",INDEX('GSTR-2B'!$I$6:$I$1005,K93))</f>
        <v/>
      </c>
      <c r="M93" s="20" t="str">
        <f aca="false">IF(L93="","",I93-L93)</f>
        <v/>
      </c>
      <c r="N93" s="24" t="str">
        <f aca="false">IF(A93="","",IF(K93="–",IF(COUNTIFS('GSTR-2B'!$A$6:$A$1005,A93,'GSTR-2B'!$E$6:$E$1005,"&gt;="&amp;(E93-Summary!$B$5),'GSTR-2B'!$E$6:$E$1005,"&lt;="&amp;(E93+Summary!$B$5))&gt;0,"Possible match – invoice no. differs","Not in 2B"),IF(ABS(M93)&lt;=Summary!$B$5,"Matched","Value mismatch")))</f>
        <v/>
      </c>
      <c r="O93" s="25" t="str">
        <f aca="false">IF(A93="","",IF(COUNTIF(A$6:A93,A93)=1,COUNTIF(O$5:O92,"&gt;0")+1,""))</f>
        <v/>
      </c>
      <c r="P93" s="26" t="str">
        <f aca="false">IF(A93="","",IF(N93="Matched",1,IF(AND(N93="Value mismatch",N(I93)&lt;&gt;0),MIN(1,L93/I93),0)))</f>
        <v/>
      </c>
    </row>
    <row r="94" customFormat="false" ht="15" hidden="false" customHeight="true" outlineLevel="0" collapsed="false">
      <c r="A94" s="27"/>
      <c r="B94" s="27"/>
      <c r="C94" s="27"/>
      <c r="D94" s="28"/>
      <c r="E94" s="29"/>
      <c r="F94" s="29"/>
      <c r="G94" s="29"/>
      <c r="H94" s="29"/>
      <c r="I94" s="20" t="str">
        <f aca="false">IF(A94="","",N(F94)+N(G94)+N(H94))</f>
        <v/>
      </c>
      <c r="J94" s="21" t="str">
        <f aca="false">IF(A94="","",UPPER(TRIM(A94))&amp;"|"&amp;UPPER(SUBSTITUTE(SUBSTITUTE(SUBSTITUTE(SUBSTITUTE(SUBSTITUTE(TRIM(C94)," ",""),"-",""),"/",""),"\",""),".","")))</f>
        <v/>
      </c>
      <c r="K94" s="22" t="str">
        <f aca="false">IF(A94="","",IFERROR(MATCH(J94,'GSTR-2B'!$J$6:$J$1005,0),"–"))</f>
        <v/>
      </c>
      <c r="L94" s="23" t="str">
        <f aca="false">IF(OR(A94="",K94="–"),"",INDEX('GSTR-2B'!$I$6:$I$1005,K94))</f>
        <v/>
      </c>
      <c r="M94" s="20" t="str">
        <f aca="false">IF(L94="","",I94-L94)</f>
        <v/>
      </c>
      <c r="N94" s="24" t="str">
        <f aca="false">IF(A94="","",IF(K94="–",IF(COUNTIFS('GSTR-2B'!$A$6:$A$1005,A94,'GSTR-2B'!$E$6:$E$1005,"&gt;="&amp;(E94-Summary!$B$5),'GSTR-2B'!$E$6:$E$1005,"&lt;="&amp;(E94+Summary!$B$5))&gt;0,"Possible match – invoice no. differs","Not in 2B"),IF(ABS(M94)&lt;=Summary!$B$5,"Matched","Value mismatch")))</f>
        <v/>
      </c>
      <c r="O94" s="25" t="str">
        <f aca="false">IF(A94="","",IF(COUNTIF(A$6:A94,A94)=1,COUNTIF(O$5:O93,"&gt;0")+1,""))</f>
        <v/>
      </c>
      <c r="P94" s="26" t="str">
        <f aca="false">IF(A94="","",IF(N94="Matched",1,IF(AND(N94="Value mismatch",N(I94)&lt;&gt;0),MIN(1,L94/I94),0)))</f>
        <v/>
      </c>
    </row>
    <row r="95" customFormat="false" ht="15" hidden="false" customHeight="true" outlineLevel="0" collapsed="false">
      <c r="A95" s="27"/>
      <c r="B95" s="27"/>
      <c r="C95" s="27"/>
      <c r="D95" s="28"/>
      <c r="E95" s="29"/>
      <c r="F95" s="29"/>
      <c r="G95" s="29"/>
      <c r="H95" s="29"/>
      <c r="I95" s="20" t="str">
        <f aca="false">IF(A95="","",N(F95)+N(G95)+N(H95))</f>
        <v/>
      </c>
      <c r="J95" s="21" t="str">
        <f aca="false">IF(A95="","",UPPER(TRIM(A95))&amp;"|"&amp;UPPER(SUBSTITUTE(SUBSTITUTE(SUBSTITUTE(SUBSTITUTE(SUBSTITUTE(TRIM(C95)," ",""),"-",""),"/",""),"\",""),".","")))</f>
        <v/>
      </c>
      <c r="K95" s="22" t="str">
        <f aca="false">IF(A95="","",IFERROR(MATCH(J95,'GSTR-2B'!$J$6:$J$1005,0),"–"))</f>
        <v/>
      </c>
      <c r="L95" s="23" t="str">
        <f aca="false">IF(OR(A95="",K95="–"),"",INDEX('GSTR-2B'!$I$6:$I$1005,K95))</f>
        <v/>
      </c>
      <c r="M95" s="20" t="str">
        <f aca="false">IF(L95="","",I95-L95)</f>
        <v/>
      </c>
      <c r="N95" s="24" t="str">
        <f aca="false">IF(A95="","",IF(K95="–",IF(COUNTIFS('GSTR-2B'!$A$6:$A$1005,A95,'GSTR-2B'!$E$6:$E$1005,"&gt;="&amp;(E95-Summary!$B$5),'GSTR-2B'!$E$6:$E$1005,"&lt;="&amp;(E95+Summary!$B$5))&gt;0,"Possible match – invoice no. differs","Not in 2B"),IF(ABS(M95)&lt;=Summary!$B$5,"Matched","Value mismatch")))</f>
        <v/>
      </c>
      <c r="O95" s="25" t="str">
        <f aca="false">IF(A95="","",IF(COUNTIF(A$6:A95,A95)=1,COUNTIF(O$5:O94,"&gt;0")+1,""))</f>
        <v/>
      </c>
      <c r="P95" s="26" t="str">
        <f aca="false">IF(A95="","",IF(N95="Matched",1,IF(AND(N95="Value mismatch",N(I95)&lt;&gt;0),MIN(1,L95/I95),0)))</f>
        <v/>
      </c>
    </row>
    <row r="96" customFormat="false" ht="15" hidden="false" customHeight="true" outlineLevel="0" collapsed="false">
      <c r="A96" s="27"/>
      <c r="B96" s="27"/>
      <c r="C96" s="27"/>
      <c r="D96" s="28"/>
      <c r="E96" s="29"/>
      <c r="F96" s="29"/>
      <c r="G96" s="29"/>
      <c r="H96" s="29"/>
      <c r="I96" s="20" t="str">
        <f aca="false">IF(A96="","",N(F96)+N(G96)+N(H96))</f>
        <v/>
      </c>
      <c r="J96" s="21" t="str">
        <f aca="false">IF(A96="","",UPPER(TRIM(A96))&amp;"|"&amp;UPPER(SUBSTITUTE(SUBSTITUTE(SUBSTITUTE(SUBSTITUTE(SUBSTITUTE(TRIM(C96)," ",""),"-",""),"/",""),"\",""),".","")))</f>
        <v/>
      </c>
      <c r="K96" s="22" t="str">
        <f aca="false">IF(A96="","",IFERROR(MATCH(J96,'GSTR-2B'!$J$6:$J$1005,0),"–"))</f>
        <v/>
      </c>
      <c r="L96" s="23" t="str">
        <f aca="false">IF(OR(A96="",K96="–"),"",INDEX('GSTR-2B'!$I$6:$I$1005,K96))</f>
        <v/>
      </c>
      <c r="M96" s="20" t="str">
        <f aca="false">IF(L96="","",I96-L96)</f>
        <v/>
      </c>
      <c r="N96" s="24" t="str">
        <f aca="false">IF(A96="","",IF(K96="–",IF(COUNTIFS('GSTR-2B'!$A$6:$A$1005,A96,'GSTR-2B'!$E$6:$E$1005,"&gt;="&amp;(E96-Summary!$B$5),'GSTR-2B'!$E$6:$E$1005,"&lt;="&amp;(E96+Summary!$B$5))&gt;0,"Possible match – invoice no. differs","Not in 2B"),IF(ABS(M96)&lt;=Summary!$B$5,"Matched","Value mismatch")))</f>
        <v/>
      </c>
      <c r="O96" s="25" t="str">
        <f aca="false">IF(A96="","",IF(COUNTIF(A$6:A96,A96)=1,COUNTIF(O$5:O95,"&gt;0")+1,""))</f>
        <v/>
      </c>
      <c r="P96" s="26" t="str">
        <f aca="false">IF(A96="","",IF(N96="Matched",1,IF(AND(N96="Value mismatch",N(I96)&lt;&gt;0),MIN(1,L96/I96),0)))</f>
        <v/>
      </c>
    </row>
    <row r="97" customFormat="false" ht="15" hidden="false" customHeight="true" outlineLevel="0" collapsed="false">
      <c r="A97" s="27"/>
      <c r="B97" s="27"/>
      <c r="C97" s="27"/>
      <c r="D97" s="28"/>
      <c r="E97" s="29"/>
      <c r="F97" s="29"/>
      <c r="G97" s="29"/>
      <c r="H97" s="29"/>
      <c r="I97" s="20" t="str">
        <f aca="false">IF(A97="","",N(F97)+N(G97)+N(H97))</f>
        <v/>
      </c>
      <c r="J97" s="21" t="str">
        <f aca="false">IF(A97="","",UPPER(TRIM(A97))&amp;"|"&amp;UPPER(SUBSTITUTE(SUBSTITUTE(SUBSTITUTE(SUBSTITUTE(SUBSTITUTE(TRIM(C97)," ",""),"-",""),"/",""),"\",""),".","")))</f>
        <v/>
      </c>
      <c r="K97" s="22" t="str">
        <f aca="false">IF(A97="","",IFERROR(MATCH(J97,'GSTR-2B'!$J$6:$J$1005,0),"–"))</f>
        <v/>
      </c>
      <c r="L97" s="23" t="str">
        <f aca="false">IF(OR(A97="",K97="–"),"",INDEX('GSTR-2B'!$I$6:$I$1005,K97))</f>
        <v/>
      </c>
      <c r="M97" s="20" t="str">
        <f aca="false">IF(L97="","",I97-L97)</f>
        <v/>
      </c>
      <c r="N97" s="24" t="str">
        <f aca="false">IF(A97="","",IF(K97="–",IF(COUNTIFS('GSTR-2B'!$A$6:$A$1005,A97,'GSTR-2B'!$E$6:$E$1005,"&gt;="&amp;(E97-Summary!$B$5),'GSTR-2B'!$E$6:$E$1005,"&lt;="&amp;(E97+Summary!$B$5))&gt;0,"Possible match – invoice no. differs","Not in 2B"),IF(ABS(M97)&lt;=Summary!$B$5,"Matched","Value mismatch")))</f>
        <v/>
      </c>
      <c r="O97" s="25" t="str">
        <f aca="false">IF(A97="","",IF(COUNTIF(A$6:A97,A97)=1,COUNTIF(O$5:O96,"&gt;0")+1,""))</f>
        <v/>
      </c>
      <c r="P97" s="26" t="str">
        <f aca="false">IF(A97="","",IF(N97="Matched",1,IF(AND(N97="Value mismatch",N(I97)&lt;&gt;0),MIN(1,L97/I97),0)))</f>
        <v/>
      </c>
    </row>
    <row r="98" customFormat="false" ht="15" hidden="false" customHeight="true" outlineLevel="0" collapsed="false">
      <c r="A98" s="27"/>
      <c r="B98" s="27"/>
      <c r="C98" s="27"/>
      <c r="D98" s="28"/>
      <c r="E98" s="29"/>
      <c r="F98" s="29"/>
      <c r="G98" s="29"/>
      <c r="H98" s="29"/>
      <c r="I98" s="20" t="str">
        <f aca="false">IF(A98="","",N(F98)+N(G98)+N(H98))</f>
        <v/>
      </c>
      <c r="J98" s="21" t="str">
        <f aca="false">IF(A98="","",UPPER(TRIM(A98))&amp;"|"&amp;UPPER(SUBSTITUTE(SUBSTITUTE(SUBSTITUTE(SUBSTITUTE(SUBSTITUTE(TRIM(C98)," ",""),"-",""),"/",""),"\",""),".","")))</f>
        <v/>
      </c>
      <c r="K98" s="22" t="str">
        <f aca="false">IF(A98="","",IFERROR(MATCH(J98,'GSTR-2B'!$J$6:$J$1005,0),"–"))</f>
        <v/>
      </c>
      <c r="L98" s="23" t="str">
        <f aca="false">IF(OR(A98="",K98="–"),"",INDEX('GSTR-2B'!$I$6:$I$1005,K98))</f>
        <v/>
      </c>
      <c r="M98" s="20" t="str">
        <f aca="false">IF(L98="","",I98-L98)</f>
        <v/>
      </c>
      <c r="N98" s="24" t="str">
        <f aca="false">IF(A98="","",IF(K98="–",IF(COUNTIFS('GSTR-2B'!$A$6:$A$1005,A98,'GSTR-2B'!$E$6:$E$1005,"&gt;="&amp;(E98-Summary!$B$5),'GSTR-2B'!$E$6:$E$1005,"&lt;="&amp;(E98+Summary!$B$5))&gt;0,"Possible match – invoice no. differs","Not in 2B"),IF(ABS(M98)&lt;=Summary!$B$5,"Matched","Value mismatch")))</f>
        <v/>
      </c>
      <c r="O98" s="25" t="str">
        <f aca="false">IF(A98="","",IF(COUNTIF(A$6:A98,A98)=1,COUNTIF(O$5:O97,"&gt;0")+1,""))</f>
        <v/>
      </c>
      <c r="P98" s="26" t="str">
        <f aca="false">IF(A98="","",IF(N98="Matched",1,IF(AND(N98="Value mismatch",N(I98)&lt;&gt;0),MIN(1,L98/I98),0)))</f>
        <v/>
      </c>
    </row>
    <row r="99" customFormat="false" ht="15" hidden="false" customHeight="true" outlineLevel="0" collapsed="false">
      <c r="A99" s="27"/>
      <c r="B99" s="27"/>
      <c r="C99" s="27"/>
      <c r="D99" s="28"/>
      <c r="E99" s="29"/>
      <c r="F99" s="29"/>
      <c r="G99" s="29"/>
      <c r="H99" s="29"/>
      <c r="I99" s="20" t="str">
        <f aca="false">IF(A99="","",N(F99)+N(G99)+N(H99))</f>
        <v/>
      </c>
      <c r="J99" s="21" t="str">
        <f aca="false">IF(A99="","",UPPER(TRIM(A99))&amp;"|"&amp;UPPER(SUBSTITUTE(SUBSTITUTE(SUBSTITUTE(SUBSTITUTE(SUBSTITUTE(TRIM(C99)," ",""),"-",""),"/",""),"\",""),".","")))</f>
        <v/>
      </c>
      <c r="K99" s="22" t="str">
        <f aca="false">IF(A99="","",IFERROR(MATCH(J99,'GSTR-2B'!$J$6:$J$1005,0),"–"))</f>
        <v/>
      </c>
      <c r="L99" s="23" t="str">
        <f aca="false">IF(OR(A99="",K99="–"),"",INDEX('GSTR-2B'!$I$6:$I$1005,K99))</f>
        <v/>
      </c>
      <c r="M99" s="20" t="str">
        <f aca="false">IF(L99="","",I99-L99)</f>
        <v/>
      </c>
      <c r="N99" s="24" t="str">
        <f aca="false">IF(A99="","",IF(K99="–",IF(COUNTIFS('GSTR-2B'!$A$6:$A$1005,A99,'GSTR-2B'!$E$6:$E$1005,"&gt;="&amp;(E99-Summary!$B$5),'GSTR-2B'!$E$6:$E$1005,"&lt;="&amp;(E99+Summary!$B$5))&gt;0,"Possible match – invoice no. differs","Not in 2B"),IF(ABS(M99)&lt;=Summary!$B$5,"Matched","Value mismatch")))</f>
        <v/>
      </c>
      <c r="O99" s="25" t="str">
        <f aca="false">IF(A99="","",IF(COUNTIF(A$6:A99,A99)=1,COUNTIF(O$5:O98,"&gt;0")+1,""))</f>
        <v/>
      </c>
      <c r="P99" s="26" t="str">
        <f aca="false">IF(A99="","",IF(N99="Matched",1,IF(AND(N99="Value mismatch",N(I99)&lt;&gt;0),MIN(1,L99/I99),0)))</f>
        <v/>
      </c>
    </row>
    <row r="100" customFormat="false" ht="15" hidden="false" customHeight="true" outlineLevel="0" collapsed="false">
      <c r="A100" s="27"/>
      <c r="B100" s="27"/>
      <c r="C100" s="27"/>
      <c r="D100" s="28"/>
      <c r="E100" s="29"/>
      <c r="F100" s="29"/>
      <c r="G100" s="29"/>
      <c r="H100" s="29"/>
      <c r="I100" s="20" t="str">
        <f aca="false">IF(A100="","",N(F100)+N(G100)+N(H100))</f>
        <v/>
      </c>
      <c r="J100" s="21" t="str">
        <f aca="false">IF(A100="","",UPPER(TRIM(A100))&amp;"|"&amp;UPPER(SUBSTITUTE(SUBSTITUTE(SUBSTITUTE(SUBSTITUTE(SUBSTITUTE(TRIM(C100)," ",""),"-",""),"/",""),"\",""),".","")))</f>
        <v/>
      </c>
      <c r="K100" s="22" t="str">
        <f aca="false">IF(A100="","",IFERROR(MATCH(J100,'GSTR-2B'!$J$6:$J$1005,0),"–"))</f>
        <v/>
      </c>
      <c r="L100" s="23" t="str">
        <f aca="false">IF(OR(A100="",K100="–"),"",INDEX('GSTR-2B'!$I$6:$I$1005,K100))</f>
        <v/>
      </c>
      <c r="M100" s="20" t="str">
        <f aca="false">IF(L100="","",I100-L100)</f>
        <v/>
      </c>
      <c r="N100" s="24" t="str">
        <f aca="false">IF(A100="","",IF(K100="–",IF(COUNTIFS('GSTR-2B'!$A$6:$A$1005,A100,'GSTR-2B'!$E$6:$E$1005,"&gt;="&amp;(E100-Summary!$B$5),'GSTR-2B'!$E$6:$E$1005,"&lt;="&amp;(E100+Summary!$B$5))&gt;0,"Possible match – invoice no. differs","Not in 2B"),IF(ABS(M100)&lt;=Summary!$B$5,"Matched","Value mismatch")))</f>
        <v/>
      </c>
      <c r="O100" s="25" t="str">
        <f aca="false">IF(A100="","",IF(COUNTIF(A$6:A100,A100)=1,COUNTIF(O$5:O99,"&gt;0")+1,""))</f>
        <v/>
      </c>
      <c r="P100" s="26" t="str">
        <f aca="false">IF(A100="","",IF(N100="Matched",1,IF(AND(N100="Value mismatch",N(I100)&lt;&gt;0),MIN(1,L100/I100),0)))</f>
        <v/>
      </c>
    </row>
    <row r="101" customFormat="false" ht="15" hidden="false" customHeight="true" outlineLevel="0" collapsed="false">
      <c r="A101" s="27"/>
      <c r="B101" s="27"/>
      <c r="C101" s="27"/>
      <c r="D101" s="28"/>
      <c r="E101" s="29"/>
      <c r="F101" s="29"/>
      <c r="G101" s="29"/>
      <c r="H101" s="29"/>
      <c r="I101" s="20" t="str">
        <f aca="false">IF(A101="","",N(F101)+N(G101)+N(H101))</f>
        <v/>
      </c>
      <c r="J101" s="21" t="str">
        <f aca="false">IF(A101="","",UPPER(TRIM(A101))&amp;"|"&amp;UPPER(SUBSTITUTE(SUBSTITUTE(SUBSTITUTE(SUBSTITUTE(SUBSTITUTE(TRIM(C101)," ",""),"-",""),"/",""),"\",""),".","")))</f>
        <v/>
      </c>
      <c r="K101" s="22" t="str">
        <f aca="false">IF(A101="","",IFERROR(MATCH(J101,'GSTR-2B'!$J$6:$J$1005,0),"–"))</f>
        <v/>
      </c>
      <c r="L101" s="23" t="str">
        <f aca="false">IF(OR(A101="",K101="–"),"",INDEX('GSTR-2B'!$I$6:$I$1005,K101))</f>
        <v/>
      </c>
      <c r="M101" s="20" t="str">
        <f aca="false">IF(L101="","",I101-L101)</f>
        <v/>
      </c>
      <c r="N101" s="24" t="str">
        <f aca="false">IF(A101="","",IF(K101="–",IF(COUNTIFS('GSTR-2B'!$A$6:$A$1005,A101,'GSTR-2B'!$E$6:$E$1005,"&gt;="&amp;(E101-Summary!$B$5),'GSTR-2B'!$E$6:$E$1005,"&lt;="&amp;(E101+Summary!$B$5))&gt;0,"Possible match – invoice no. differs","Not in 2B"),IF(ABS(M101)&lt;=Summary!$B$5,"Matched","Value mismatch")))</f>
        <v/>
      </c>
      <c r="O101" s="25" t="str">
        <f aca="false">IF(A101="","",IF(COUNTIF(A$6:A101,A101)=1,COUNTIF(O$5:O100,"&gt;0")+1,""))</f>
        <v/>
      </c>
      <c r="P101" s="26" t="str">
        <f aca="false">IF(A101="","",IF(N101="Matched",1,IF(AND(N101="Value mismatch",N(I101)&lt;&gt;0),MIN(1,L101/I101),0)))</f>
        <v/>
      </c>
    </row>
    <row r="102" customFormat="false" ht="15" hidden="false" customHeight="true" outlineLevel="0" collapsed="false">
      <c r="A102" s="27"/>
      <c r="B102" s="27"/>
      <c r="C102" s="27"/>
      <c r="D102" s="28"/>
      <c r="E102" s="29"/>
      <c r="F102" s="29"/>
      <c r="G102" s="29"/>
      <c r="H102" s="29"/>
      <c r="I102" s="20" t="str">
        <f aca="false">IF(A102="","",N(F102)+N(G102)+N(H102))</f>
        <v/>
      </c>
      <c r="J102" s="21" t="str">
        <f aca="false">IF(A102="","",UPPER(TRIM(A102))&amp;"|"&amp;UPPER(SUBSTITUTE(SUBSTITUTE(SUBSTITUTE(SUBSTITUTE(SUBSTITUTE(TRIM(C102)," ",""),"-",""),"/",""),"\",""),".","")))</f>
        <v/>
      </c>
      <c r="K102" s="22" t="str">
        <f aca="false">IF(A102="","",IFERROR(MATCH(J102,'GSTR-2B'!$J$6:$J$1005,0),"–"))</f>
        <v/>
      </c>
      <c r="L102" s="23" t="str">
        <f aca="false">IF(OR(A102="",K102="–"),"",INDEX('GSTR-2B'!$I$6:$I$1005,K102))</f>
        <v/>
      </c>
      <c r="M102" s="20" t="str">
        <f aca="false">IF(L102="","",I102-L102)</f>
        <v/>
      </c>
      <c r="N102" s="24" t="str">
        <f aca="false">IF(A102="","",IF(K102="–",IF(COUNTIFS('GSTR-2B'!$A$6:$A$1005,A102,'GSTR-2B'!$E$6:$E$1005,"&gt;="&amp;(E102-Summary!$B$5),'GSTR-2B'!$E$6:$E$1005,"&lt;="&amp;(E102+Summary!$B$5))&gt;0,"Possible match – invoice no. differs","Not in 2B"),IF(ABS(M102)&lt;=Summary!$B$5,"Matched","Value mismatch")))</f>
        <v/>
      </c>
      <c r="O102" s="25" t="str">
        <f aca="false">IF(A102="","",IF(COUNTIF(A$6:A102,A102)=1,COUNTIF(O$5:O101,"&gt;0")+1,""))</f>
        <v/>
      </c>
      <c r="P102" s="26" t="str">
        <f aca="false">IF(A102="","",IF(N102="Matched",1,IF(AND(N102="Value mismatch",N(I102)&lt;&gt;0),MIN(1,L102/I102),0)))</f>
        <v/>
      </c>
    </row>
    <row r="103" customFormat="false" ht="15" hidden="false" customHeight="true" outlineLevel="0" collapsed="false">
      <c r="A103" s="27"/>
      <c r="B103" s="27"/>
      <c r="C103" s="27"/>
      <c r="D103" s="28"/>
      <c r="E103" s="29"/>
      <c r="F103" s="29"/>
      <c r="G103" s="29"/>
      <c r="H103" s="29"/>
      <c r="I103" s="20" t="str">
        <f aca="false">IF(A103="","",N(F103)+N(G103)+N(H103))</f>
        <v/>
      </c>
      <c r="J103" s="21" t="str">
        <f aca="false">IF(A103="","",UPPER(TRIM(A103))&amp;"|"&amp;UPPER(SUBSTITUTE(SUBSTITUTE(SUBSTITUTE(SUBSTITUTE(SUBSTITUTE(TRIM(C103)," ",""),"-",""),"/",""),"\",""),".","")))</f>
        <v/>
      </c>
      <c r="K103" s="22" t="str">
        <f aca="false">IF(A103="","",IFERROR(MATCH(J103,'GSTR-2B'!$J$6:$J$1005,0),"–"))</f>
        <v/>
      </c>
      <c r="L103" s="23" t="str">
        <f aca="false">IF(OR(A103="",K103="–"),"",INDEX('GSTR-2B'!$I$6:$I$1005,K103))</f>
        <v/>
      </c>
      <c r="M103" s="20" t="str">
        <f aca="false">IF(L103="","",I103-L103)</f>
        <v/>
      </c>
      <c r="N103" s="24" t="str">
        <f aca="false">IF(A103="","",IF(K103="–",IF(COUNTIFS('GSTR-2B'!$A$6:$A$1005,A103,'GSTR-2B'!$E$6:$E$1005,"&gt;="&amp;(E103-Summary!$B$5),'GSTR-2B'!$E$6:$E$1005,"&lt;="&amp;(E103+Summary!$B$5))&gt;0,"Possible match – invoice no. differs","Not in 2B"),IF(ABS(M103)&lt;=Summary!$B$5,"Matched","Value mismatch")))</f>
        <v/>
      </c>
      <c r="O103" s="25" t="str">
        <f aca="false">IF(A103="","",IF(COUNTIF(A$6:A103,A103)=1,COUNTIF(O$5:O102,"&gt;0")+1,""))</f>
        <v/>
      </c>
      <c r="P103" s="26" t="str">
        <f aca="false">IF(A103="","",IF(N103="Matched",1,IF(AND(N103="Value mismatch",N(I103)&lt;&gt;0),MIN(1,L103/I103),0)))</f>
        <v/>
      </c>
    </row>
    <row r="104" customFormat="false" ht="15" hidden="false" customHeight="true" outlineLevel="0" collapsed="false">
      <c r="A104" s="27"/>
      <c r="B104" s="27"/>
      <c r="C104" s="27"/>
      <c r="D104" s="28"/>
      <c r="E104" s="29"/>
      <c r="F104" s="29"/>
      <c r="G104" s="29"/>
      <c r="H104" s="29"/>
      <c r="I104" s="20" t="str">
        <f aca="false">IF(A104="","",N(F104)+N(G104)+N(H104))</f>
        <v/>
      </c>
      <c r="J104" s="21" t="str">
        <f aca="false">IF(A104="","",UPPER(TRIM(A104))&amp;"|"&amp;UPPER(SUBSTITUTE(SUBSTITUTE(SUBSTITUTE(SUBSTITUTE(SUBSTITUTE(TRIM(C104)," ",""),"-",""),"/",""),"\",""),".","")))</f>
        <v/>
      </c>
      <c r="K104" s="22" t="str">
        <f aca="false">IF(A104="","",IFERROR(MATCH(J104,'GSTR-2B'!$J$6:$J$1005,0),"–"))</f>
        <v/>
      </c>
      <c r="L104" s="23" t="str">
        <f aca="false">IF(OR(A104="",K104="–"),"",INDEX('GSTR-2B'!$I$6:$I$1005,K104))</f>
        <v/>
      </c>
      <c r="M104" s="20" t="str">
        <f aca="false">IF(L104="","",I104-L104)</f>
        <v/>
      </c>
      <c r="N104" s="24" t="str">
        <f aca="false">IF(A104="","",IF(K104="–",IF(COUNTIFS('GSTR-2B'!$A$6:$A$1005,A104,'GSTR-2B'!$E$6:$E$1005,"&gt;="&amp;(E104-Summary!$B$5),'GSTR-2B'!$E$6:$E$1005,"&lt;="&amp;(E104+Summary!$B$5))&gt;0,"Possible match – invoice no. differs","Not in 2B"),IF(ABS(M104)&lt;=Summary!$B$5,"Matched","Value mismatch")))</f>
        <v/>
      </c>
      <c r="O104" s="25" t="str">
        <f aca="false">IF(A104="","",IF(COUNTIF(A$6:A104,A104)=1,COUNTIF(O$5:O103,"&gt;0")+1,""))</f>
        <v/>
      </c>
      <c r="P104" s="26" t="str">
        <f aca="false">IF(A104="","",IF(N104="Matched",1,IF(AND(N104="Value mismatch",N(I104)&lt;&gt;0),MIN(1,L104/I104),0)))</f>
        <v/>
      </c>
    </row>
    <row r="105" customFormat="false" ht="15" hidden="false" customHeight="true" outlineLevel="0" collapsed="false">
      <c r="A105" s="27"/>
      <c r="B105" s="27"/>
      <c r="C105" s="27"/>
      <c r="D105" s="28"/>
      <c r="E105" s="29"/>
      <c r="F105" s="29"/>
      <c r="G105" s="29"/>
      <c r="H105" s="29"/>
      <c r="I105" s="20" t="str">
        <f aca="false">IF(A105="","",N(F105)+N(G105)+N(H105))</f>
        <v/>
      </c>
      <c r="J105" s="21" t="str">
        <f aca="false">IF(A105="","",UPPER(TRIM(A105))&amp;"|"&amp;UPPER(SUBSTITUTE(SUBSTITUTE(SUBSTITUTE(SUBSTITUTE(SUBSTITUTE(TRIM(C105)," ",""),"-",""),"/",""),"\",""),".","")))</f>
        <v/>
      </c>
      <c r="K105" s="22" t="str">
        <f aca="false">IF(A105="","",IFERROR(MATCH(J105,'GSTR-2B'!$J$6:$J$1005,0),"–"))</f>
        <v/>
      </c>
      <c r="L105" s="23" t="str">
        <f aca="false">IF(OR(A105="",K105="–"),"",INDEX('GSTR-2B'!$I$6:$I$1005,K105))</f>
        <v/>
      </c>
      <c r="M105" s="20" t="str">
        <f aca="false">IF(L105="","",I105-L105)</f>
        <v/>
      </c>
      <c r="N105" s="24" t="str">
        <f aca="false">IF(A105="","",IF(K105="–",IF(COUNTIFS('GSTR-2B'!$A$6:$A$1005,A105,'GSTR-2B'!$E$6:$E$1005,"&gt;="&amp;(E105-Summary!$B$5),'GSTR-2B'!$E$6:$E$1005,"&lt;="&amp;(E105+Summary!$B$5))&gt;0,"Possible match – invoice no. differs","Not in 2B"),IF(ABS(M105)&lt;=Summary!$B$5,"Matched","Value mismatch")))</f>
        <v/>
      </c>
      <c r="O105" s="25" t="str">
        <f aca="false">IF(A105="","",IF(COUNTIF(A$6:A105,A105)=1,COUNTIF(O$5:O104,"&gt;0")+1,""))</f>
        <v/>
      </c>
      <c r="P105" s="26" t="str">
        <f aca="false">IF(A105="","",IF(N105="Matched",1,IF(AND(N105="Value mismatch",N(I105)&lt;&gt;0),MIN(1,L105/I105),0)))</f>
        <v/>
      </c>
    </row>
    <row r="106" customFormat="false" ht="15" hidden="false" customHeight="true" outlineLevel="0" collapsed="false">
      <c r="A106" s="27"/>
      <c r="B106" s="27"/>
      <c r="C106" s="27"/>
      <c r="D106" s="28"/>
      <c r="E106" s="29"/>
      <c r="F106" s="29"/>
      <c r="G106" s="29"/>
      <c r="H106" s="29"/>
      <c r="I106" s="20" t="str">
        <f aca="false">IF(A106="","",N(F106)+N(G106)+N(H106))</f>
        <v/>
      </c>
      <c r="J106" s="21" t="str">
        <f aca="false">IF(A106="","",UPPER(TRIM(A106))&amp;"|"&amp;UPPER(SUBSTITUTE(SUBSTITUTE(SUBSTITUTE(SUBSTITUTE(SUBSTITUTE(TRIM(C106)," ",""),"-",""),"/",""),"\",""),".","")))</f>
        <v/>
      </c>
      <c r="K106" s="22" t="str">
        <f aca="false">IF(A106="","",IFERROR(MATCH(J106,'GSTR-2B'!$J$6:$J$1005,0),"–"))</f>
        <v/>
      </c>
      <c r="L106" s="23" t="str">
        <f aca="false">IF(OR(A106="",K106="–"),"",INDEX('GSTR-2B'!$I$6:$I$1005,K106))</f>
        <v/>
      </c>
      <c r="M106" s="20" t="str">
        <f aca="false">IF(L106="","",I106-L106)</f>
        <v/>
      </c>
      <c r="N106" s="24" t="str">
        <f aca="false">IF(A106="","",IF(K106="–",IF(COUNTIFS('GSTR-2B'!$A$6:$A$1005,A106,'GSTR-2B'!$E$6:$E$1005,"&gt;="&amp;(E106-Summary!$B$5),'GSTR-2B'!$E$6:$E$1005,"&lt;="&amp;(E106+Summary!$B$5))&gt;0,"Possible match – invoice no. differs","Not in 2B"),IF(ABS(M106)&lt;=Summary!$B$5,"Matched","Value mismatch")))</f>
        <v/>
      </c>
      <c r="O106" s="25" t="str">
        <f aca="false">IF(A106="","",IF(COUNTIF(A$6:A106,A106)=1,COUNTIF(O$5:O105,"&gt;0")+1,""))</f>
        <v/>
      </c>
      <c r="P106" s="26" t="str">
        <f aca="false">IF(A106="","",IF(N106="Matched",1,IF(AND(N106="Value mismatch",N(I106)&lt;&gt;0),MIN(1,L106/I106),0)))</f>
        <v/>
      </c>
    </row>
    <row r="107" customFormat="false" ht="15" hidden="false" customHeight="true" outlineLevel="0" collapsed="false">
      <c r="A107" s="27"/>
      <c r="B107" s="27"/>
      <c r="C107" s="27"/>
      <c r="D107" s="28"/>
      <c r="E107" s="29"/>
      <c r="F107" s="29"/>
      <c r="G107" s="29"/>
      <c r="H107" s="29"/>
      <c r="I107" s="20" t="str">
        <f aca="false">IF(A107="","",N(F107)+N(G107)+N(H107))</f>
        <v/>
      </c>
      <c r="J107" s="21" t="str">
        <f aca="false">IF(A107="","",UPPER(TRIM(A107))&amp;"|"&amp;UPPER(SUBSTITUTE(SUBSTITUTE(SUBSTITUTE(SUBSTITUTE(SUBSTITUTE(TRIM(C107)," ",""),"-",""),"/",""),"\",""),".","")))</f>
        <v/>
      </c>
      <c r="K107" s="22" t="str">
        <f aca="false">IF(A107="","",IFERROR(MATCH(J107,'GSTR-2B'!$J$6:$J$1005,0),"–"))</f>
        <v/>
      </c>
      <c r="L107" s="23" t="str">
        <f aca="false">IF(OR(A107="",K107="–"),"",INDEX('GSTR-2B'!$I$6:$I$1005,K107))</f>
        <v/>
      </c>
      <c r="M107" s="20" t="str">
        <f aca="false">IF(L107="","",I107-L107)</f>
        <v/>
      </c>
      <c r="N107" s="24" t="str">
        <f aca="false">IF(A107="","",IF(K107="–",IF(COUNTIFS('GSTR-2B'!$A$6:$A$1005,A107,'GSTR-2B'!$E$6:$E$1005,"&gt;="&amp;(E107-Summary!$B$5),'GSTR-2B'!$E$6:$E$1005,"&lt;="&amp;(E107+Summary!$B$5))&gt;0,"Possible match – invoice no. differs","Not in 2B"),IF(ABS(M107)&lt;=Summary!$B$5,"Matched","Value mismatch")))</f>
        <v/>
      </c>
      <c r="O107" s="25" t="str">
        <f aca="false">IF(A107="","",IF(COUNTIF(A$6:A107,A107)=1,COUNTIF(O$5:O106,"&gt;0")+1,""))</f>
        <v/>
      </c>
      <c r="P107" s="26" t="str">
        <f aca="false">IF(A107="","",IF(N107="Matched",1,IF(AND(N107="Value mismatch",N(I107)&lt;&gt;0),MIN(1,L107/I107),0)))</f>
        <v/>
      </c>
    </row>
    <row r="108" customFormat="false" ht="15" hidden="false" customHeight="true" outlineLevel="0" collapsed="false">
      <c r="A108" s="27"/>
      <c r="B108" s="27"/>
      <c r="C108" s="27"/>
      <c r="D108" s="28"/>
      <c r="E108" s="29"/>
      <c r="F108" s="29"/>
      <c r="G108" s="29"/>
      <c r="H108" s="29"/>
      <c r="I108" s="20" t="str">
        <f aca="false">IF(A108="","",N(F108)+N(G108)+N(H108))</f>
        <v/>
      </c>
      <c r="J108" s="21" t="str">
        <f aca="false">IF(A108="","",UPPER(TRIM(A108))&amp;"|"&amp;UPPER(SUBSTITUTE(SUBSTITUTE(SUBSTITUTE(SUBSTITUTE(SUBSTITUTE(TRIM(C108)," ",""),"-",""),"/",""),"\",""),".","")))</f>
        <v/>
      </c>
      <c r="K108" s="22" t="str">
        <f aca="false">IF(A108="","",IFERROR(MATCH(J108,'GSTR-2B'!$J$6:$J$1005,0),"–"))</f>
        <v/>
      </c>
      <c r="L108" s="23" t="str">
        <f aca="false">IF(OR(A108="",K108="–"),"",INDEX('GSTR-2B'!$I$6:$I$1005,K108))</f>
        <v/>
      </c>
      <c r="M108" s="20" t="str">
        <f aca="false">IF(L108="","",I108-L108)</f>
        <v/>
      </c>
      <c r="N108" s="24" t="str">
        <f aca="false">IF(A108="","",IF(K108="–",IF(COUNTIFS('GSTR-2B'!$A$6:$A$1005,A108,'GSTR-2B'!$E$6:$E$1005,"&gt;="&amp;(E108-Summary!$B$5),'GSTR-2B'!$E$6:$E$1005,"&lt;="&amp;(E108+Summary!$B$5))&gt;0,"Possible match – invoice no. differs","Not in 2B"),IF(ABS(M108)&lt;=Summary!$B$5,"Matched","Value mismatch")))</f>
        <v/>
      </c>
      <c r="O108" s="25" t="str">
        <f aca="false">IF(A108="","",IF(COUNTIF(A$6:A108,A108)=1,COUNTIF(O$5:O107,"&gt;0")+1,""))</f>
        <v/>
      </c>
      <c r="P108" s="26" t="str">
        <f aca="false">IF(A108="","",IF(N108="Matched",1,IF(AND(N108="Value mismatch",N(I108)&lt;&gt;0),MIN(1,L108/I108),0)))</f>
        <v/>
      </c>
    </row>
    <row r="109" customFormat="false" ht="15" hidden="false" customHeight="true" outlineLevel="0" collapsed="false">
      <c r="A109" s="27"/>
      <c r="B109" s="27"/>
      <c r="C109" s="27"/>
      <c r="D109" s="28"/>
      <c r="E109" s="29"/>
      <c r="F109" s="29"/>
      <c r="G109" s="29"/>
      <c r="H109" s="29"/>
      <c r="I109" s="20" t="str">
        <f aca="false">IF(A109="","",N(F109)+N(G109)+N(H109))</f>
        <v/>
      </c>
      <c r="J109" s="21" t="str">
        <f aca="false">IF(A109="","",UPPER(TRIM(A109))&amp;"|"&amp;UPPER(SUBSTITUTE(SUBSTITUTE(SUBSTITUTE(SUBSTITUTE(SUBSTITUTE(TRIM(C109)," ",""),"-",""),"/",""),"\",""),".","")))</f>
        <v/>
      </c>
      <c r="K109" s="22" t="str">
        <f aca="false">IF(A109="","",IFERROR(MATCH(J109,'GSTR-2B'!$J$6:$J$1005,0),"–"))</f>
        <v/>
      </c>
      <c r="L109" s="23" t="str">
        <f aca="false">IF(OR(A109="",K109="–"),"",INDEX('GSTR-2B'!$I$6:$I$1005,K109))</f>
        <v/>
      </c>
      <c r="M109" s="20" t="str">
        <f aca="false">IF(L109="","",I109-L109)</f>
        <v/>
      </c>
      <c r="N109" s="24" t="str">
        <f aca="false">IF(A109="","",IF(K109="–",IF(COUNTIFS('GSTR-2B'!$A$6:$A$1005,A109,'GSTR-2B'!$E$6:$E$1005,"&gt;="&amp;(E109-Summary!$B$5),'GSTR-2B'!$E$6:$E$1005,"&lt;="&amp;(E109+Summary!$B$5))&gt;0,"Possible match – invoice no. differs","Not in 2B"),IF(ABS(M109)&lt;=Summary!$B$5,"Matched","Value mismatch")))</f>
        <v/>
      </c>
      <c r="O109" s="25" t="str">
        <f aca="false">IF(A109="","",IF(COUNTIF(A$6:A109,A109)=1,COUNTIF(O$5:O108,"&gt;0")+1,""))</f>
        <v/>
      </c>
      <c r="P109" s="26" t="str">
        <f aca="false">IF(A109="","",IF(N109="Matched",1,IF(AND(N109="Value mismatch",N(I109)&lt;&gt;0),MIN(1,L109/I109),0)))</f>
        <v/>
      </c>
    </row>
    <row r="110" customFormat="false" ht="15" hidden="false" customHeight="true" outlineLevel="0" collapsed="false">
      <c r="A110" s="27"/>
      <c r="B110" s="27"/>
      <c r="C110" s="27"/>
      <c r="D110" s="28"/>
      <c r="E110" s="29"/>
      <c r="F110" s="29"/>
      <c r="G110" s="29"/>
      <c r="H110" s="29"/>
      <c r="I110" s="20" t="str">
        <f aca="false">IF(A110="","",N(F110)+N(G110)+N(H110))</f>
        <v/>
      </c>
      <c r="J110" s="21" t="str">
        <f aca="false">IF(A110="","",UPPER(TRIM(A110))&amp;"|"&amp;UPPER(SUBSTITUTE(SUBSTITUTE(SUBSTITUTE(SUBSTITUTE(SUBSTITUTE(TRIM(C110)," ",""),"-",""),"/",""),"\",""),".","")))</f>
        <v/>
      </c>
      <c r="K110" s="22" t="str">
        <f aca="false">IF(A110="","",IFERROR(MATCH(J110,'GSTR-2B'!$J$6:$J$1005,0),"–"))</f>
        <v/>
      </c>
      <c r="L110" s="23" t="str">
        <f aca="false">IF(OR(A110="",K110="–"),"",INDEX('GSTR-2B'!$I$6:$I$1005,K110))</f>
        <v/>
      </c>
      <c r="M110" s="20" t="str">
        <f aca="false">IF(L110="","",I110-L110)</f>
        <v/>
      </c>
      <c r="N110" s="24" t="str">
        <f aca="false">IF(A110="","",IF(K110="–",IF(COUNTIFS('GSTR-2B'!$A$6:$A$1005,A110,'GSTR-2B'!$E$6:$E$1005,"&gt;="&amp;(E110-Summary!$B$5),'GSTR-2B'!$E$6:$E$1005,"&lt;="&amp;(E110+Summary!$B$5))&gt;0,"Possible match – invoice no. differs","Not in 2B"),IF(ABS(M110)&lt;=Summary!$B$5,"Matched","Value mismatch")))</f>
        <v/>
      </c>
      <c r="O110" s="25" t="str">
        <f aca="false">IF(A110="","",IF(COUNTIF(A$6:A110,A110)=1,COUNTIF(O$5:O109,"&gt;0")+1,""))</f>
        <v/>
      </c>
      <c r="P110" s="26" t="str">
        <f aca="false">IF(A110="","",IF(N110="Matched",1,IF(AND(N110="Value mismatch",N(I110)&lt;&gt;0),MIN(1,L110/I110),0)))</f>
        <v/>
      </c>
    </row>
    <row r="111" customFormat="false" ht="15" hidden="false" customHeight="true" outlineLevel="0" collapsed="false">
      <c r="A111" s="27"/>
      <c r="B111" s="27"/>
      <c r="C111" s="27"/>
      <c r="D111" s="28"/>
      <c r="E111" s="29"/>
      <c r="F111" s="29"/>
      <c r="G111" s="29"/>
      <c r="H111" s="29"/>
      <c r="I111" s="20" t="str">
        <f aca="false">IF(A111="","",N(F111)+N(G111)+N(H111))</f>
        <v/>
      </c>
      <c r="J111" s="21" t="str">
        <f aca="false">IF(A111="","",UPPER(TRIM(A111))&amp;"|"&amp;UPPER(SUBSTITUTE(SUBSTITUTE(SUBSTITUTE(SUBSTITUTE(SUBSTITUTE(TRIM(C111)," ",""),"-",""),"/",""),"\",""),".","")))</f>
        <v/>
      </c>
      <c r="K111" s="22" t="str">
        <f aca="false">IF(A111="","",IFERROR(MATCH(J111,'GSTR-2B'!$J$6:$J$1005,0),"–"))</f>
        <v/>
      </c>
      <c r="L111" s="23" t="str">
        <f aca="false">IF(OR(A111="",K111="–"),"",INDEX('GSTR-2B'!$I$6:$I$1005,K111))</f>
        <v/>
      </c>
      <c r="M111" s="20" t="str">
        <f aca="false">IF(L111="","",I111-L111)</f>
        <v/>
      </c>
      <c r="N111" s="24" t="str">
        <f aca="false">IF(A111="","",IF(K111="–",IF(COUNTIFS('GSTR-2B'!$A$6:$A$1005,A111,'GSTR-2B'!$E$6:$E$1005,"&gt;="&amp;(E111-Summary!$B$5),'GSTR-2B'!$E$6:$E$1005,"&lt;="&amp;(E111+Summary!$B$5))&gt;0,"Possible match – invoice no. differs","Not in 2B"),IF(ABS(M111)&lt;=Summary!$B$5,"Matched","Value mismatch")))</f>
        <v/>
      </c>
      <c r="O111" s="25" t="str">
        <f aca="false">IF(A111="","",IF(COUNTIF(A$6:A111,A111)=1,COUNTIF(O$5:O110,"&gt;0")+1,""))</f>
        <v/>
      </c>
      <c r="P111" s="26" t="str">
        <f aca="false">IF(A111="","",IF(N111="Matched",1,IF(AND(N111="Value mismatch",N(I111)&lt;&gt;0),MIN(1,L111/I111),0)))</f>
        <v/>
      </c>
    </row>
    <row r="112" customFormat="false" ht="15" hidden="false" customHeight="true" outlineLevel="0" collapsed="false">
      <c r="A112" s="27"/>
      <c r="B112" s="27"/>
      <c r="C112" s="27"/>
      <c r="D112" s="28"/>
      <c r="E112" s="29"/>
      <c r="F112" s="29"/>
      <c r="G112" s="29"/>
      <c r="H112" s="29"/>
      <c r="I112" s="20" t="str">
        <f aca="false">IF(A112="","",N(F112)+N(G112)+N(H112))</f>
        <v/>
      </c>
      <c r="J112" s="21" t="str">
        <f aca="false">IF(A112="","",UPPER(TRIM(A112))&amp;"|"&amp;UPPER(SUBSTITUTE(SUBSTITUTE(SUBSTITUTE(SUBSTITUTE(SUBSTITUTE(TRIM(C112)," ",""),"-",""),"/",""),"\",""),".","")))</f>
        <v/>
      </c>
      <c r="K112" s="22" t="str">
        <f aca="false">IF(A112="","",IFERROR(MATCH(J112,'GSTR-2B'!$J$6:$J$1005,0),"–"))</f>
        <v/>
      </c>
      <c r="L112" s="23" t="str">
        <f aca="false">IF(OR(A112="",K112="–"),"",INDEX('GSTR-2B'!$I$6:$I$1005,K112))</f>
        <v/>
      </c>
      <c r="M112" s="20" t="str">
        <f aca="false">IF(L112="","",I112-L112)</f>
        <v/>
      </c>
      <c r="N112" s="24" t="str">
        <f aca="false">IF(A112="","",IF(K112="–",IF(COUNTIFS('GSTR-2B'!$A$6:$A$1005,A112,'GSTR-2B'!$E$6:$E$1005,"&gt;="&amp;(E112-Summary!$B$5),'GSTR-2B'!$E$6:$E$1005,"&lt;="&amp;(E112+Summary!$B$5))&gt;0,"Possible match – invoice no. differs","Not in 2B"),IF(ABS(M112)&lt;=Summary!$B$5,"Matched","Value mismatch")))</f>
        <v/>
      </c>
      <c r="O112" s="25" t="str">
        <f aca="false">IF(A112="","",IF(COUNTIF(A$6:A112,A112)=1,COUNTIF(O$5:O111,"&gt;0")+1,""))</f>
        <v/>
      </c>
      <c r="P112" s="26" t="str">
        <f aca="false">IF(A112="","",IF(N112="Matched",1,IF(AND(N112="Value mismatch",N(I112)&lt;&gt;0),MIN(1,L112/I112),0)))</f>
        <v/>
      </c>
    </row>
    <row r="113" customFormat="false" ht="15" hidden="false" customHeight="true" outlineLevel="0" collapsed="false">
      <c r="A113" s="27"/>
      <c r="B113" s="27"/>
      <c r="C113" s="27"/>
      <c r="D113" s="28"/>
      <c r="E113" s="29"/>
      <c r="F113" s="29"/>
      <c r="G113" s="29"/>
      <c r="H113" s="29"/>
      <c r="I113" s="20" t="str">
        <f aca="false">IF(A113="","",N(F113)+N(G113)+N(H113))</f>
        <v/>
      </c>
      <c r="J113" s="21" t="str">
        <f aca="false">IF(A113="","",UPPER(TRIM(A113))&amp;"|"&amp;UPPER(SUBSTITUTE(SUBSTITUTE(SUBSTITUTE(SUBSTITUTE(SUBSTITUTE(TRIM(C113)," ",""),"-",""),"/",""),"\",""),".","")))</f>
        <v/>
      </c>
      <c r="K113" s="22" t="str">
        <f aca="false">IF(A113="","",IFERROR(MATCH(J113,'GSTR-2B'!$J$6:$J$1005,0),"–"))</f>
        <v/>
      </c>
      <c r="L113" s="23" t="str">
        <f aca="false">IF(OR(A113="",K113="–"),"",INDEX('GSTR-2B'!$I$6:$I$1005,K113))</f>
        <v/>
      </c>
      <c r="M113" s="20" t="str">
        <f aca="false">IF(L113="","",I113-L113)</f>
        <v/>
      </c>
      <c r="N113" s="24" t="str">
        <f aca="false">IF(A113="","",IF(K113="–",IF(COUNTIFS('GSTR-2B'!$A$6:$A$1005,A113,'GSTR-2B'!$E$6:$E$1005,"&gt;="&amp;(E113-Summary!$B$5),'GSTR-2B'!$E$6:$E$1005,"&lt;="&amp;(E113+Summary!$B$5))&gt;0,"Possible match – invoice no. differs","Not in 2B"),IF(ABS(M113)&lt;=Summary!$B$5,"Matched","Value mismatch")))</f>
        <v/>
      </c>
      <c r="O113" s="25" t="str">
        <f aca="false">IF(A113="","",IF(COUNTIF(A$6:A113,A113)=1,COUNTIF(O$5:O112,"&gt;0")+1,""))</f>
        <v/>
      </c>
      <c r="P113" s="26" t="str">
        <f aca="false">IF(A113="","",IF(N113="Matched",1,IF(AND(N113="Value mismatch",N(I113)&lt;&gt;0),MIN(1,L113/I113),0)))</f>
        <v/>
      </c>
    </row>
    <row r="114" customFormat="false" ht="15" hidden="false" customHeight="true" outlineLevel="0" collapsed="false">
      <c r="A114" s="27"/>
      <c r="B114" s="27"/>
      <c r="C114" s="27"/>
      <c r="D114" s="28"/>
      <c r="E114" s="29"/>
      <c r="F114" s="29"/>
      <c r="G114" s="29"/>
      <c r="H114" s="29"/>
      <c r="I114" s="20" t="str">
        <f aca="false">IF(A114="","",N(F114)+N(G114)+N(H114))</f>
        <v/>
      </c>
      <c r="J114" s="21" t="str">
        <f aca="false">IF(A114="","",UPPER(TRIM(A114))&amp;"|"&amp;UPPER(SUBSTITUTE(SUBSTITUTE(SUBSTITUTE(SUBSTITUTE(SUBSTITUTE(TRIM(C114)," ",""),"-",""),"/",""),"\",""),".","")))</f>
        <v/>
      </c>
      <c r="K114" s="22" t="str">
        <f aca="false">IF(A114="","",IFERROR(MATCH(J114,'GSTR-2B'!$J$6:$J$1005,0),"–"))</f>
        <v/>
      </c>
      <c r="L114" s="23" t="str">
        <f aca="false">IF(OR(A114="",K114="–"),"",INDEX('GSTR-2B'!$I$6:$I$1005,K114))</f>
        <v/>
      </c>
      <c r="M114" s="20" t="str">
        <f aca="false">IF(L114="","",I114-L114)</f>
        <v/>
      </c>
      <c r="N114" s="24" t="str">
        <f aca="false">IF(A114="","",IF(K114="–",IF(COUNTIFS('GSTR-2B'!$A$6:$A$1005,A114,'GSTR-2B'!$E$6:$E$1005,"&gt;="&amp;(E114-Summary!$B$5),'GSTR-2B'!$E$6:$E$1005,"&lt;="&amp;(E114+Summary!$B$5))&gt;0,"Possible match – invoice no. differs","Not in 2B"),IF(ABS(M114)&lt;=Summary!$B$5,"Matched","Value mismatch")))</f>
        <v/>
      </c>
      <c r="O114" s="25" t="str">
        <f aca="false">IF(A114="","",IF(COUNTIF(A$6:A114,A114)=1,COUNTIF(O$5:O113,"&gt;0")+1,""))</f>
        <v/>
      </c>
      <c r="P114" s="26" t="str">
        <f aca="false">IF(A114="","",IF(N114="Matched",1,IF(AND(N114="Value mismatch",N(I114)&lt;&gt;0),MIN(1,L114/I114),0)))</f>
        <v/>
      </c>
    </row>
    <row r="115" customFormat="false" ht="15" hidden="false" customHeight="true" outlineLevel="0" collapsed="false">
      <c r="A115" s="27"/>
      <c r="B115" s="27"/>
      <c r="C115" s="27"/>
      <c r="D115" s="28"/>
      <c r="E115" s="29"/>
      <c r="F115" s="29"/>
      <c r="G115" s="29"/>
      <c r="H115" s="29"/>
      <c r="I115" s="20" t="str">
        <f aca="false">IF(A115="","",N(F115)+N(G115)+N(H115))</f>
        <v/>
      </c>
      <c r="J115" s="21" t="str">
        <f aca="false">IF(A115="","",UPPER(TRIM(A115))&amp;"|"&amp;UPPER(SUBSTITUTE(SUBSTITUTE(SUBSTITUTE(SUBSTITUTE(SUBSTITUTE(TRIM(C115)," ",""),"-",""),"/",""),"\",""),".","")))</f>
        <v/>
      </c>
      <c r="K115" s="22" t="str">
        <f aca="false">IF(A115="","",IFERROR(MATCH(J115,'GSTR-2B'!$J$6:$J$1005,0),"–"))</f>
        <v/>
      </c>
      <c r="L115" s="23" t="str">
        <f aca="false">IF(OR(A115="",K115="–"),"",INDEX('GSTR-2B'!$I$6:$I$1005,K115))</f>
        <v/>
      </c>
      <c r="M115" s="20" t="str">
        <f aca="false">IF(L115="","",I115-L115)</f>
        <v/>
      </c>
      <c r="N115" s="24" t="str">
        <f aca="false">IF(A115="","",IF(K115="–",IF(COUNTIFS('GSTR-2B'!$A$6:$A$1005,A115,'GSTR-2B'!$E$6:$E$1005,"&gt;="&amp;(E115-Summary!$B$5),'GSTR-2B'!$E$6:$E$1005,"&lt;="&amp;(E115+Summary!$B$5))&gt;0,"Possible match – invoice no. differs","Not in 2B"),IF(ABS(M115)&lt;=Summary!$B$5,"Matched","Value mismatch")))</f>
        <v/>
      </c>
      <c r="O115" s="25" t="str">
        <f aca="false">IF(A115="","",IF(COUNTIF(A$6:A115,A115)=1,COUNTIF(O$5:O114,"&gt;0")+1,""))</f>
        <v/>
      </c>
      <c r="P115" s="26" t="str">
        <f aca="false">IF(A115="","",IF(N115="Matched",1,IF(AND(N115="Value mismatch",N(I115)&lt;&gt;0),MIN(1,L115/I115),0)))</f>
        <v/>
      </c>
    </row>
    <row r="116" customFormat="false" ht="15" hidden="false" customHeight="true" outlineLevel="0" collapsed="false">
      <c r="A116" s="27"/>
      <c r="B116" s="27"/>
      <c r="C116" s="27"/>
      <c r="D116" s="28"/>
      <c r="E116" s="29"/>
      <c r="F116" s="29"/>
      <c r="G116" s="29"/>
      <c r="H116" s="29"/>
      <c r="I116" s="20" t="str">
        <f aca="false">IF(A116="","",N(F116)+N(G116)+N(H116))</f>
        <v/>
      </c>
      <c r="J116" s="21" t="str">
        <f aca="false">IF(A116="","",UPPER(TRIM(A116))&amp;"|"&amp;UPPER(SUBSTITUTE(SUBSTITUTE(SUBSTITUTE(SUBSTITUTE(SUBSTITUTE(TRIM(C116)," ",""),"-",""),"/",""),"\",""),".","")))</f>
        <v/>
      </c>
      <c r="K116" s="22" t="str">
        <f aca="false">IF(A116="","",IFERROR(MATCH(J116,'GSTR-2B'!$J$6:$J$1005,0),"–"))</f>
        <v/>
      </c>
      <c r="L116" s="23" t="str">
        <f aca="false">IF(OR(A116="",K116="–"),"",INDEX('GSTR-2B'!$I$6:$I$1005,K116))</f>
        <v/>
      </c>
      <c r="M116" s="20" t="str">
        <f aca="false">IF(L116="","",I116-L116)</f>
        <v/>
      </c>
      <c r="N116" s="24" t="str">
        <f aca="false">IF(A116="","",IF(K116="–",IF(COUNTIFS('GSTR-2B'!$A$6:$A$1005,A116,'GSTR-2B'!$E$6:$E$1005,"&gt;="&amp;(E116-Summary!$B$5),'GSTR-2B'!$E$6:$E$1005,"&lt;="&amp;(E116+Summary!$B$5))&gt;0,"Possible match – invoice no. differs","Not in 2B"),IF(ABS(M116)&lt;=Summary!$B$5,"Matched","Value mismatch")))</f>
        <v/>
      </c>
      <c r="O116" s="25" t="str">
        <f aca="false">IF(A116="","",IF(COUNTIF(A$6:A116,A116)=1,COUNTIF(O$5:O115,"&gt;0")+1,""))</f>
        <v/>
      </c>
      <c r="P116" s="26" t="str">
        <f aca="false">IF(A116="","",IF(N116="Matched",1,IF(AND(N116="Value mismatch",N(I116)&lt;&gt;0),MIN(1,L116/I116),0)))</f>
        <v/>
      </c>
    </row>
    <row r="117" customFormat="false" ht="15" hidden="false" customHeight="true" outlineLevel="0" collapsed="false">
      <c r="A117" s="27"/>
      <c r="B117" s="27"/>
      <c r="C117" s="27"/>
      <c r="D117" s="28"/>
      <c r="E117" s="29"/>
      <c r="F117" s="29"/>
      <c r="G117" s="29"/>
      <c r="H117" s="29"/>
      <c r="I117" s="20" t="str">
        <f aca="false">IF(A117="","",N(F117)+N(G117)+N(H117))</f>
        <v/>
      </c>
      <c r="J117" s="21" t="str">
        <f aca="false">IF(A117="","",UPPER(TRIM(A117))&amp;"|"&amp;UPPER(SUBSTITUTE(SUBSTITUTE(SUBSTITUTE(SUBSTITUTE(SUBSTITUTE(TRIM(C117)," ",""),"-",""),"/",""),"\",""),".","")))</f>
        <v/>
      </c>
      <c r="K117" s="22" t="str">
        <f aca="false">IF(A117="","",IFERROR(MATCH(J117,'GSTR-2B'!$J$6:$J$1005,0),"–"))</f>
        <v/>
      </c>
      <c r="L117" s="23" t="str">
        <f aca="false">IF(OR(A117="",K117="–"),"",INDEX('GSTR-2B'!$I$6:$I$1005,K117))</f>
        <v/>
      </c>
      <c r="M117" s="20" t="str">
        <f aca="false">IF(L117="","",I117-L117)</f>
        <v/>
      </c>
      <c r="N117" s="24" t="str">
        <f aca="false">IF(A117="","",IF(K117="–",IF(COUNTIFS('GSTR-2B'!$A$6:$A$1005,A117,'GSTR-2B'!$E$6:$E$1005,"&gt;="&amp;(E117-Summary!$B$5),'GSTR-2B'!$E$6:$E$1005,"&lt;="&amp;(E117+Summary!$B$5))&gt;0,"Possible match – invoice no. differs","Not in 2B"),IF(ABS(M117)&lt;=Summary!$B$5,"Matched","Value mismatch")))</f>
        <v/>
      </c>
      <c r="O117" s="25" t="str">
        <f aca="false">IF(A117="","",IF(COUNTIF(A$6:A117,A117)=1,COUNTIF(O$5:O116,"&gt;0")+1,""))</f>
        <v/>
      </c>
      <c r="P117" s="26" t="str">
        <f aca="false">IF(A117="","",IF(N117="Matched",1,IF(AND(N117="Value mismatch",N(I117)&lt;&gt;0),MIN(1,L117/I117),0)))</f>
        <v/>
      </c>
    </row>
    <row r="118" customFormat="false" ht="15" hidden="false" customHeight="true" outlineLevel="0" collapsed="false">
      <c r="A118" s="27"/>
      <c r="B118" s="27"/>
      <c r="C118" s="27"/>
      <c r="D118" s="28"/>
      <c r="E118" s="29"/>
      <c r="F118" s="29"/>
      <c r="G118" s="29"/>
      <c r="H118" s="29"/>
      <c r="I118" s="20" t="str">
        <f aca="false">IF(A118="","",N(F118)+N(G118)+N(H118))</f>
        <v/>
      </c>
      <c r="J118" s="21" t="str">
        <f aca="false">IF(A118="","",UPPER(TRIM(A118))&amp;"|"&amp;UPPER(SUBSTITUTE(SUBSTITUTE(SUBSTITUTE(SUBSTITUTE(SUBSTITUTE(TRIM(C118)," ",""),"-",""),"/",""),"\",""),".","")))</f>
        <v/>
      </c>
      <c r="K118" s="22" t="str">
        <f aca="false">IF(A118="","",IFERROR(MATCH(J118,'GSTR-2B'!$J$6:$J$1005,0),"–"))</f>
        <v/>
      </c>
      <c r="L118" s="23" t="str">
        <f aca="false">IF(OR(A118="",K118="–"),"",INDEX('GSTR-2B'!$I$6:$I$1005,K118))</f>
        <v/>
      </c>
      <c r="M118" s="20" t="str">
        <f aca="false">IF(L118="","",I118-L118)</f>
        <v/>
      </c>
      <c r="N118" s="24" t="str">
        <f aca="false">IF(A118="","",IF(K118="–",IF(COUNTIFS('GSTR-2B'!$A$6:$A$1005,A118,'GSTR-2B'!$E$6:$E$1005,"&gt;="&amp;(E118-Summary!$B$5),'GSTR-2B'!$E$6:$E$1005,"&lt;="&amp;(E118+Summary!$B$5))&gt;0,"Possible match – invoice no. differs","Not in 2B"),IF(ABS(M118)&lt;=Summary!$B$5,"Matched","Value mismatch")))</f>
        <v/>
      </c>
      <c r="O118" s="25" t="str">
        <f aca="false">IF(A118="","",IF(COUNTIF(A$6:A118,A118)=1,COUNTIF(O$5:O117,"&gt;0")+1,""))</f>
        <v/>
      </c>
      <c r="P118" s="26" t="str">
        <f aca="false">IF(A118="","",IF(N118="Matched",1,IF(AND(N118="Value mismatch",N(I118)&lt;&gt;0),MIN(1,L118/I118),0)))</f>
        <v/>
      </c>
    </row>
    <row r="119" customFormat="false" ht="15" hidden="false" customHeight="true" outlineLevel="0" collapsed="false">
      <c r="A119" s="27"/>
      <c r="B119" s="27"/>
      <c r="C119" s="27"/>
      <c r="D119" s="28"/>
      <c r="E119" s="29"/>
      <c r="F119" s="29"/>
      <c r="G119" s="29"/>
      <c r="H119" s="29"/>
      <c r="I119" s="20" t="str">
        <f aca="false">IF(A119="","",N(F119)+N(G119)+N(H119))</f>
        <v/>
      </c>
      <c r="J119" s="21" t="str">
        <f aca="false">IF(A119="","",UPPER(TRIM(A119))&amp;"|"&amp;UPPER(SUBSTITUTE(SUBSTITUTE(SUBSTITUTE(SUBSTITUTE(SUBSTITUTE(TRIM(C119)," ",""),"-",""),"/",""),"\",""),".","")))</f>
        <v/>
      </c>
      <c r="K119" s="22" t="str">
        <f aca="false">IF(A119="","",IFERROR(MATCH(J119,'GSTR-2B'!$J$6:$J$1005,0),"–"))</f>
        <v/>
      </c>
      <c r="L119" s="23" t="str">
        <f aca="false">IF(OR(A119="",K119="–"),"",INDEX('GSTR-2B'!$I$6:$I$1005,K119))</f>
        <v/>
      </c>
      <c r="M119" s="20" t="str">
        <f aca="false">IF(L119="","",I119-L119)</f>
        <v/>
      </c>
      <c r="N119" s="24" t="str">
        <f aca="false">IF(A119="","",IF(K119="–",IF(COUNTIFS('GSTR-2B'!$A$6:$A$1005,A119,'GSTR-2B'!$E$6:$E$1005,"&gt;="&amp;(E119-Summary!$B$5),'GSTR-2B'!$E$6:$E$1005,"&lt;="&amp;(E119+Summary!$B$5))&gt;0,"Possible match – invoice no. differs","Not in 2B"),IF(ABS(M119)&lt;=Summary!$B$5,"Matched","Value mismatch")))</f>
        <v/>
      </c>
      <c r="O119" s="25" t="str">
        <f aca="false">IF(A119="","",IF(COUNTIF(A$6:A119,A119)=1,COUNTIF(O$5:O118,"&gt;0")+1,""))</f>
        <v/>
      </c>
      <c r="P119" s="26" t="str">
        <f aca="false">IF(A119="","",IF(N119="Matched",1,IF(AND(N119="Value mismatch",N(I119)&lt;&gt;0),MIN(1,L119/I119),0)))</f>
        <v/>
      </c>
    </row>
    <row r="120" customFormat="false" ht="15" hidden="false" customHeight="true" outlineLevel="0" collapsed="false">
      <c r="A120" s="27"/>
      <c r="B120" s="27"/>
      <c r="C120" s="27"/>
      <c r="D120" s="28"/>
      <c r="E120" s="29"/>
      <c r="F120" s="29"/>
      <c r="G120" s="29"/>
      <c r="H120" s="29"/>
      <c r="I120" s="20" t="str">
        <f aca="false">IF(A120="","",N(F120)+N(G120)+N(H120))</f>
        <v/>
      </c>
      <c r="J120" s="21" t="str">
        <f aca="false">IF(A120="","",UPPER(TRIM(A120))&amp;"|"&amp;UPPER(SUBSTITUTE(SUBSTITUTE(SUBSTITUTE(SUBSTITUTE(SUBSTITUTE(TRIM(C120)," ",""),"-",""),"/",""),"\",""),".","")))</f>
        <v/>
      </c>
      <c r="K120" s="22" t="str">
        <f aca="false">IF(A120="","",IFERROR(MATCH(J120,'GSTR-2B'!$J$6:$J$1005,0),"–"))</f>
        <v/>
      </c>
      <c r="L120" s="23" t="str">
        <f aca="false">IF(OR(A120="",K120="–"),"",INDEX('GSTR-2B'!$I$6:$I$1005,K120))</f>
        <v/>
      </c>
      <c r="M120" s="20" t="str">
        <f aca="false">IF(L120="","",I120-L120)</f>
        <v/>
      </c>
      <c r="N120" s="24" t="str">
        <f aca="false">IF(A120="","",IF(K120="–",IF(COUNTIFS('GSTR-2B'!$A$6:$A$1005,A120,'GSTR-2B'!$E$6:$E$1005,"&gt;="&amp;(E120-Summary!$B$5),'GSTR-2B'!$E$6:$E$1005,"&lt;="&amp;(E120+Summary!$B$5))&gt;0,"Possible match – invoice no. differs","Not in 2B"),IF(ABS(M120)&lt;=Summary!$B$5,"Matched","Value mismatch")))</f>
        <v/>
      </c>
      <c r="O120" s="25" t="str">
        <f aca="false">IF(A120="","",IF(COUNTIF(A$6:A120,A120)=1,COUNTIF(O$5:O119,"&gt;0")+1,""))</f>
        <v/>
      </c>
      <c r="P120" s="26" t="str">
        <f aca="false">IF(A120="","",IF(N120="Matched",1,IF(AND(N120="Value mismatch",N(I120)&lt;&gt;0),MIN(1,L120/I120),0)))</f>
        <v/>
      </c>
    </row>
    <row r="121" customFormat="false" ht="15" hidden="false" customHeight="true" outlineLevel="0" collapsed="false">
      <c r="A121" s="27"/>
      <c r="B121" s="27"/>
      <c r="C121" s="27"/>
      <c r="D121" s="28"/>
      <c r="E121" s="29"/>
      <c r="F121" s="29"/>
      <c r="G121" s="29"/>
      <c r="H121" s="29"/>
      <c r="I121" s="20" t="str">
        <f aca="false">IF(A121="","",N(F121)+N(G121)+N(H121))</f>
        <v/>
      </c>
      <c r="J121" s="21" t="str">
        <f aca="false">IF(A121="","",UPPER(TRIM(A121))&amp;"|"&amp;UPPER(SUBSTITUTE(SUBSTITUTE(SUBSTITUTE(SUBSTITUTE(SUBSTITUTE(TRIM(C121)," ",""),"-",""),"/",""),"\",""),".","")))</f>
        <v/>
      </c>
      <c r="K121" s="22" t="str">
        <f aca="false">IF(A121="","",IFERROR(MATCH(J121,'GSTR-2B'!$J$6:$J$1005,0),"–"))</f>
        <v/>
      </c>
      <c r="L121" s="23" t="str">
        <f aca="false">IF(OR(A121="",K121="–"),"",INDEX('GSTR-2B'!$I$6:$I$1005,K121))</f>
        <v/>
      </c>
      <c r="M121" s="20" t="str">
        <f aca="false">IF(L121="","",I121-L121)</f>
        <v/>
      </c>
      <c r="N121" s="24" t="str">
        <f aca="false">IF(A121="","",IF(K121="–",IF(COUNTIFS('GSTR-2B'!$A$6:$A$1005,A121,'GSTR-2B'!$E$6:$E$1005,"&gt;="&amp;(E121-Summary!$B$5),'GSTR-2B'!$E$6:$E$1005,"&lt;="&amp;(E121+Summary!$B$5))&gt;0,"Possible match – invoice no. differs","Not in 2B"),IF(ABS(M121)&lt;=Summary!$B$5,"Matched","Value mismatch")))</f>
        <v/>
      </c>
      <c r="O121" s="25" t="str">
        <f aca="false">IF(A121="","",IF(COUNTIF(A$6:A121,A121)=1,COUNTIF(O$5:O120,"&gt;0")+1,""))</f>
        <v/>
      </c>
      <c r="P121" s="26" t="str">
        <f aca="false">IF(A121="","",IF(N121="Matched",1,IF(AND(N121="Value mismatch",N(I121)&lt;&gt;0),MIN(1,L121/I121),0)))</f>
        <v/>
      </c>
    </row>
    <row r="122" customFormat="false" ht="15" hidden="false" customHeight="true" outlineLevel="0" collapsed="false">
      <c r="A122" s="27"/>
      <c r="B122" s="27"/>
      <c r="C122" s="27"/>
      <c r="D122" s="28"/>
      <c r="E122" s="29"/>
      <c r="F122" s="29"/>
      <c r="G122" s="29"/>
      <c r="H122" s="29"/>
      <c r="I122" s="20" t="str">
        <f aca="false">IF(A122="","",N(F122)+N(G122)+N(H122))</f>
        <v/>
      </c>
      <c r="J122" s="21" t="str">
        <f aca="false">IF(A122="","",UPPER(TRIM(A122))&amp;"|"&amp;UPPER(SUBSTITUTE(SUBSTITUTE(SUBSTITUTE(SUBSTITUTE(SUBSTITUTE(TRIM(C122)," ",""),"-",""),"/",""),"\",""),".","")))</f>
        <v/>
      </c>
      <c r="K122" s="22" t="str">
        <f aca="false">IF(A122="","",IFERROR(MATCH(J122,'GSTR-2B'!$J$6:$J$1005,0),"–"))</f>
        <v/>
      </c>
      <c r="L122" s="23" t="str">
        <f aca="false">IF(OR(A122="",K122="–"),"",INDEX('GSTR-2B'!$I$6:$I$1005,K122))</f>
        <v/>
      </c>
      <c r="M122" s="20" t="str">
        <f aca="false">IF(L122="","",I122-L122)</f>
        <v/>
      </c>
      <c r="N122" s="24" t="str">
        <f aca="false">IF(A122="","",IF(K122="–",IF(COUNTIFS('GSTR-2B'!$A$6:$A$1005,A122,'GSTR-2B'!$E$6:$E$1005,"&gt;="&amp;(E122-Summary!$B$5),'GSTR-2B'!$E$6:$E$1005,"&lt;="&amp;(E122+Summary!$B$5))&gt;0,"Possible match – invoice no. differs","Not in 2B"),IF(ABS(M122)&lt;=Summary!$B$5,"Matched","Value mismatch")))</f>
        <v/>
      </c>
      <c r="O122" s="25" t="str">
        <f aca="false">IF(A122="","",IF(COUNTIF(A$6:A122,A122)=1,COUNTIF(O$5:O121,"&gt;0")+1,""))</f>
        <v/>
      </c>
      <c r="P122" s="26" t="str">
        <f aca="false">IF(A122="","",IF(N122="Matched",1,IF(AND(N122="Value mismatch",N(I122)&lt;&gt;0),MIN(1,L122/I122),0)))</f>
        <v/>
      </c>
    </row>
    <row r="123" customFormat="false" ht="15" hidden="false" customHeight="true" outlineLevel="0" collapsed="false">
      <c r="A123" s="27"/>
      <c r="B123" s="27"/>
      <c r="C123" s="27"/>
      <c r="D123" s="28"/>
      <c r="E123" s="29"/>
      <c r="F123" s="29"/>
      <c r="G123" s="29"/>
      <c r="H123" s="29"/>
      <c r="I123" s="20" t="str">
        <f aca="false">IF(A123="","",N(F123)+N(G123)+N(H123))</f>
        <v/>
      </c>
      <c r="J123" s="21" t="str">
        <f aca="false">IF(A123="","",UPPER(TRIM(A123))&amp;"|"&amp;UPPER(SUBSTITUTE(SUBSTITUTE(SUBSTITUTE(SUBSTITUTE(SUBSTITUTE(TRIM(C123)," ",""),"-",""),"/",""),"\",""),".","")))</f>
        <v/>
      </c>
      <c r="K123" s="22" t="str">
        <f aca="false">IF(A123="","",IFERROR(MATCH(J123,'GSTR-2B'!$J$6:$J$1005,0),"–"))</f>
        <v/>
      </c>
      <c r="L123" s="23" t="str">
        <f aca="false">IF(OR(A123="",K123="–"),"",INDEX('GSTR-2B'!$I$6:$I$1005,K123))</f>
        <v/>
      </c>
      <c r="M123" s="20" t="str">
        <f aca="false">IF(L123="","",I123-L123)</f>
        <v/>
      </c>
      <c r="N123" s="24" t="str">
        <f aca="false">IF(A123="","",IF(K123="–",IF(COUNTIFS('GSTR-2B'!$A$6:$A$1005,A123,'GSTR-2B'!$E$6:$E$1005,"&gt;="&amp;(E123-Summary!$B$5),'GSTR-2B'!$E$6:$E$1005,"&lt;="&amp;(E123+Summary!$B$5))&gt;0,"Possible match – invoice no. differs","Not in 2B"),IF(ABS(M123)&lt;=Summary!$B$5,"Matched","Value mismatch")))</f>
        <v/>
      </c>
      <c r="O123" s="25" t="str">
        <f aca="false">IF(A123="","",IF(COUNTIF(A$6:A123,A123)=1,COUNTIF(O$5:O122,"&gt;0")+1,""))</f>
        <v/>
      </c>
      <c r="P123" s="26" t="str">
        <f aca="false">IF(A123="","",IF(N123="Matched",1,IF(AND(N123="Value mismatch",N(I123)&lt;&gt;0),MIN(1,L123/I123),0)))</f>
        <v/>
      </c>
    </row>
    <row r="124" customFormat="false" ht="15" hidden="false" customHeight="true" outlineLevel="0" collapsed="false">
      <c r="A124" s="27"/>
      <c r="B124" s="27"/>
      <c r="C124" s="27"/>
      <c r="D124" s="28"/>
      <c r="E124" s="29"/>
      <c r="F124" s="29"/>
      <c r="G124" s="29"/>
      <c r="H124" s="29"/>
      <c r="I124" s="20" t="str">
        <f aca="false">IF(A124="","",N(F124)+N(G124)+N(H124))</f>
        <v/>
      </c>
      <c r="J124" s="21" t="str">
        <f aca="false">IF(A124="","",UPPER(TRIM(A124))&amp;"|"&amp;UPPER(SUBSTITUTE(SUBSTITUTE(SUBSTITUTE(SUBSTITUTE(SUBSTITUTE(TRIM(C124)," ",""),"-",""),"/",""),"\",""),".","")))</f>
        <v/>
      </c>
      <c r="K124" s="22" t="str">
        <f aca="false">IF(A124="","",IFERROR(MATCH(J124,'GSTR-2B'!$J$6:$J$1005,0),"–"))</f>
        <v/>
      </c>
      <c r="L124" s="23" t="str">
        <f aca="false">IF(OR(A124="",K124="–"),"",INDEX('GSTR-2B'!$I$6:$I$1005,K124))</f>
        <v/>
      </c>
      <c r="M124" s="20" t="str">
        <f aca="false">IF(L124="","",I124-L124)</f>
        <v/>
      </c>
      <c r="N124" s="24" t="str">
        <f aca="false">IF(A124="","",IF(K124="–",IF(COUNTIFS('GSTR-2B'!$A$6:$A$1005,A124,'GSTR-2B'!$E$6:$E$1005,"&gt;="&amp;(E124-Summary!$B$5),'GSTR-2B'!$E$6:$E$1005,"&lt;="&amp;(E124+Summary!$B$5))&gt;0,"Possible match – invoice no. differs","Not in 2B"),IF(ABS(M124)&lt;=Summary!$B$5,"Matched","Value mismatch")))</f>
        <v/>
      </c>
      <c r="O124" s="25" t="str">
        <f aca="false">IF(A124="","",IF(COUNTIF(A$6:A124,A124)=1,COUNTIF(O$5:O123,"&gt;0")+1,""))</f>
        <v/>
      </c>
      <c r="P124" s="26" t="str">
        <f aca="false">IF(A124="","",IF(N124="Matched",1,IF(AND(N124="Value mismatch",N(I124)&lt;&gt;0),MIN(1,L124/I124),0)))</f>
        <v/>
      </c>
    </row>
    <row r="125" customFormat="false" ht="15" hidden="false" customHeight="true" outlineLevel="0" collapsed="false">
      <c r="A125" s="27"/>
      <c r="B125" s="27"/>
      <c r="C125" s="27"/>
      <c r="D125" s="28"/>
      <c r="E125" s="29"/>
      <c r="F125" s="29"/>
      <c r="G125" s="29"/>
      <c r="H125" s="29"/>
      <c r="I125" s="20" t="str">
        <f aca="false">IF(A125="","",N(F125)+N(G125)+N(H125))</f>
        <v/>
      </c>
      <c r="J125" s="21" t="str">
        <f aca="false">IF(A125="","",UPPER(TRIM(A125))&amp;"|"&amp;UPPER(SUBSTITUTE(SUBSTITUTE(SUBSTITUTE(SUBSTITUTE(SUBSTITUTE(TRIM(C125)," ",""),"-",""),"/",""),"\",""),".","")))</f>
        <v/>
      </c>
      <c r="K125" s="22" t="str">
        <f aca="false">IF(A125="","",IFERROR(MATCH(J125,'GSTR-2B'!$J$6:$J$1005,0),"–"))</f>
        <v/>
      </c>
      <c r="L125" s="23" t="str">
        <f aca="false">IF(OR(A125="",K125="–"),"",INDEX('GSTR-2B'!$I$6:$I$1005,K125))</f>
        <v/>
      </c>
      <c r="M125" s="20" t="str">
        <f aca="false">IF(L125="","",I125-L125)</f>
        <v/>
      </c>
      <c r="N125" s="24" t="str">
        <f aca="false">IF(A125="","",IF(K125="–",IF(COUNTIFS('GSTR-2B'!$A$6:$A$1005,A125,'GSTR-2B'!$E$6:$E$1005,"&gt;="&amp;(E125-Summary!$B$5),'GSTR-2B'!$E$6:$E$1005,"&lt;="&amp;(E125+Summary!$B$5))&gt;0,"Possible match – invoice no. differs","Not in 2B"),IF(ABS(M125)&lt;=Summary!$B$5,"Matched","Value mismatch")))</f>
        <v/>
      </c>
      <c r="O125" s="25" t="str">
        <f aca="false">IF(A125="","",IF(COUNTIF(A$6:A125,A125)=1,COUNTIF(O$5:O124,"&gt;0")+1,""))</f>
        <v/>
      </c>
      <c r="P125" s="26" t="str">
        <f aca="false">IF(A125="","",IF(N125="Matched",1,IF(AND(N125="Value mismatch",N(I125)&lt;&gt;0),MIN(1,L125/I125),0)))</f>
        <v/>
      </c>
    </row>
    <row r="126" customFormat="false" ht="15" hidden="false" customHeight="true" outlineLevel="0" collapsed="false">
      <c r="A126" s="27"/>
      <c r="B126" s="27"/>
      <c r="C126" s="27"/>
      <c r="D126" s="28"/>
      <c r="E126" s="29"/>
      <c r="F126" s="29"/>
      <c r="G126" s="29"/>
      <c r="H126" s="29"/>
      <c r="I126" s="20" t="str">
        <f aca="false">IF(A126="","",N(F126)+N(G126)+N(H126))</f>
        <v/>
      </c>
      <c r="J126" s="21" t="str">
        <f aca="false">IF(A126="","",UPPER(TRIM(A126))&amp;"|"&amp;UPPER(SUBSTITUTE(SUBSTITUTE(SUBSTITUTE(SUBSTITUTE(SUBSTITUTE(TRIM(C126)," ",""),"-",""),"/",""),"\",""),".","")))</f>
        <v/>
      </c>
      <c r="K126" s="22" t="str">
        <f aca="false">IF(A126="","",IFERROR(MATCH(J126,'GSTR-2B'!$J$6:$J$1005,0),"–"))</f>
        <v/>
      </c>
      <c r="L126" s="23" t="str">
        <f aca="false">IF(OR(A126="",K126="–"),"",INDEX('GSTR-2B'!$I$6:$I$1005,K126))</f>
        <v/>
      </c>
      <c r="M126" s="20" t="str">
        <f aca="false">IF(L126="","",I126-L126)</f>
        <v/>
      </c>
      <c r="N126" s="24" t="str">
        <f aca="false">IF(A126="","",IF(K126="–",IF(COUNTIFS('GSTR-2B'!$A$6:$A$1005,A126,'GSTR-2B'!$E$6:$E$1005,"&gt;="&amp;(E126-Summary!$B$5),'GSTR-2B'!$E$6:$E$1005,"&lt;="&amp;(E126+Summary!$B$5))&gt;0,"Possible match – invoice no. differs","Not in 2B"),IF(ABS(M126)&lt;=Summary!$B$5,"Matched","Value mismatch")))</f>
        <v/>
      </c>
      <c r="O126" s="25" t="str">
        <f aca="false">IF(A126="","",IF(COUNTIF(A$6:A126,A126)=1,COUNTIF(O$5:O125,"&gt;0")+1,""))</f>
        <v/>
      </c>
      <c r="P126" s="26" t="str">
        <f aca="false">IF(A126="","",IF(N126="Matched",1,IF(AND(N126="Value mismatch",N(I126)&lt;&gt;0),MIN(1,L126/I126),0)))</f>
        <v/>
      </c>
    </row>
    <row r="127" customFormat="false" ht="15" hidden="false" customHeight="true" outlineLevel="0" collapsed="false">
      <c r="A127" s="27"/>
      <c r="B127" s="27"/>
      <c r="C127" s="27"/>
      <c r="D127" s="28"/>
      <c r="E127" s="29"/>
      <c r="F127" s="29"/>
      <c r="G127" s="29"/>
      <c r="H127" s="29"/>
      <c r="I127" s="20" t="str">
        <f aca="false">IF(A127="","",N(F127)+N(G127)+N(H127))</f>
        <v/>
      </c>
      <c r="J127" s="21" t="str">
        <f aca="false">IF(A127="","",UPPER(TRIM(A127))&amp;"|"&amp;UPPER(SUBSTITUTE(SUBSTITUTE(SUBSTITUTE(SUBSTITUTE(SUBSTITUTE(TRIM(C127)," ",""),"-",""),"/",""),"\",""),".","")))</f>
        <v/>
      </c>
      <c r="K127" s="22" t="str">
        <f aca="false">IF(A127="","",IFERROR(MATCH(J127,'GSTR-2B'!$J$6:$J$1005,0),"–"))</f>
        <v/>
      </c>
      <c r="L127" s="23" t="str">
        <f aca="false">IF(OR(A127="",K127="–"),"",INDEX('GSTR-2B'!$I$6:$I$1005,K127))</f>
        <v/>
      </c>
      <c r="M127" s="20" t="str">
        <f aca="false">IF(L127="","",I127-L127)</f>
        <v/>
      </c>
      <c r="N127" s="24" t="str">
        <f aca="false">IF(A127="","",IF(K127="–",IF(COUNTIFS('GSTR-2B'!$A$6:$A$1005,A127,'GSTR-2B'!$E$6:$E$1005,"&gt;="&amp;(E127-Summary!$B$5),'GSTR-2B'!$E$6:$E$1005,"&lt;="&amp;(E127+Summary!$B$5))&gt;0,"Possible match – invoice no. differs","Not in 2B"),IF(ABS(M127)&lt;=Summary!$B$5,"Matched","Value mismatch")))</f>
        <v/>
      </c>
      <c r="O127" s="25" t="str">
        <f aca="false">IF(A127="","",IF(COUNTIF(A$6:A127,A127)=1,COUNTIF(O$5:O126,"&gt;0")+1,""))</f>
        <v/>
      </c>
      <c r="P127" s="26" t="str">
        <f aca="false">IF(A127="","",IF(N127="Matched",1,IF(AND(N127="Value mismatch",N(I127)&lt;&gt;0),MIN(1,L127/I127),0)))</f>
        <v/>
      </c>
    </row>
    <row r="128" customFormat="false" ht="15" hidden="false" customHeight="true" outlineLevel="0" collapsed="false">
      <c r="A128" s="27"/>
      <c r="B128" s="27"/>
      <c r="C128" s="27"/>
      <c r="D128" s="28"/>
      <c r="E128" s="29"/>
      <c r="F128" s="29"/>
      <c r="G128" s="29"/>
      <c r="H128" s="29"/>
      <c r="I128" s="20" t="str">
        <f aca="false">IF(A128="","",N(F128)+N(G128)+N(H128))</f>
        <v/>
      </c>
      <c r="J128" s="21" t="str">
        <f aca="false">IF(A128="","",UPPER(TRIM(A128))&amp;"|"&amp;UPPER(SUBSTITUTE(SUBSTITUTE(SUBSTITUTE(SUBSTITUTE(SUBSTITUTE(TRIM(C128)," ",""),"-",""),"/",""),"\",""),".","")))</f>
        <v/>
      </c>
      <c r="K128" s="22" t="str">
        <f aca="false">IF(A128="","",IFERROR(MATCH(J128,'GSTR-2B'!$J$6:$J$1005,0),"–"))</f>
        <v/>
      </c>
      <c r="L128" s="23" t="str">
        <f aca="false">IF(OR(A128="",K128="–"),"",INDEX('GSTR-2B'!$I$6:$I$1005,K128))</f>
        <v/>
      </c>
      <c r="M128" s="20" t="str">
        <f aca="false">IF(L128="","",I128-L128)</f>
        <v/>
      </c>
      <c r="N128" s="24" t="str">
        <f aca="false">IF(A128="","",IF(K128="–",IF(COUNTIFS('GSTR-2B'!$A$6:$A$1005,A128,'GSTR-2B'!$E$6:$E$1005,"&gt;="&amp;(E128-Summary!$B$5),'GSTR-2B'!$E$6:$E$1005,"&lt;="&amp;(E128+Summary!$B$5))&gt;0,"Possible match – invoice no. differs","Not in 2B"),IF(ABS(M128)&lt;=Summary!$B$5,"Matched","Value mismatch")))</f>
        <v/>
      </c>
      <c r="O128" s="25" t="str">
        <f aca="false">IF(A128="","",IF(COUNTIF(A$6:A128,A128)=1,COUNTIF(O$5:O127,"&gt;0")+1,""))</f>
        <v/>
      </c>
      <c r="P128" s="26" t="str">
        <f aca="false">IF(A128="","",IF(N128="Matched",1,IF(AND(N128="Value mismatch",N(I128)&lt;&gt;0),MIN(1,L128/I128),0)))</f>
        <v/>
      </c>
    </row>
    <row r="129" customFormat="false" ht="15" hidden="false" customHeight="true" outlineLevel="0" collapsed="false">
      <c r="A129" s="27"/>
      <c r="B129" s="27"/>
      <c r="C129" s="27"/>
      <c r="D129" s="28"/>
      <c r="E129" s="29"/>
      <c r="F129" s="29"/>
      <c r="G129" s="29"/>
      <c r="H129" s="29"/>
      <c r="I129" s="20" t="str">
        <f aca="false">IF(A129="","",N(F129)+N(G129)+N(H129))</f>
        <v/>
      </c>
      <c r="J129" s="21" t="str">
        <f aca="false">IF(A129="","",UPPER(TRIM(A129))&amp;"|"&amp;UPPER(SUBSTITUTE(SUBSTITUTE(SUBSTITUTE(SUBSTITUTE(SUBSTITUTE(TRIM(C129)," ",""),"-",""),"/",""),"\",""),".","")))</f>
        <v/>
      </c>
      <c r="K129" s="22" t="str">
        <f aca="false">IF(A129="","",IFERROR(MATCH(J129,'GSTR-2B'!$J$6:$J$1005,0),"–"))</f>
        <v/>
      </c>
      <c r="L129" s="23" t="str">
        <f aca="false">IF(OR(A129="",K129="–"),"",INDEX('GSTR-2B'!$I$6:$I$1005,K129))</f>
        <v/>
      </c>
      <c r="M129" s="20" t="str">
        <f aca="false">IF(L129="","",I129-L129)</f>
        <v/>
      </c>
      <c r="N129" s="24" t="str">
        <f aca="false">IF(A129="","",IF(K129="–",IF(COUNTIFS('GSTR-2B'!$A$6:$A$1005,A129,'GSTR-2B'!$E$6:$E$1005,"&gt;="&amp;(E129-Summary!$B$5),'GSTR-2B'!$E$6:$E$1005,"&lt;="&amp;(E129+Summary!$B$5))&gt;0,"Possible match – invoice no. differs","Not in 2B"),IF(ABS(M129)&lt;=Summary!$B$5,"Matched","Value mismatch")))</f>
        <v/>
      </c>
      <c r="O129" s="25" t="str">
        <f aca="false">IF(A129="","",IF(COUNTIF(A$6:A129,A129)=1,COUNTIF(O$5:O128,"&gt;0")+1,""))</f>
        <v/>
      </c>
      <c r="P129" s="26" t="str">
        <f aca="false">IF(A129="","",IF(N129="Matched",1,IF(AND(N129="Value mismatch",N(I129)&lt;&gt;0),MIN(1,L129/I129),0)))</f>
        <v/>
      </c>
    </row>
    <row r="130" customFormat="false" ht="15" hidden="false" customHeight="true" outlineLevel="0" collapsed="false">
      <c r="A130" s="27"/>
      <c r="B130" s="27"/>
      <c r="C130" s="27"/>
      <c r="D130" s="28"/>
      <c r="E130" s="29"/>
      <c r="F130" s="29"/>
      <c r="G130" s="29"/>
      <c r="H130" s="29"/>
      <c r="I130" s="20" t="str">
        <f aca="false">IF(A130="","",N(F130)+N(G130)+N(H130))</f>
        <v/>
      </c>
      <c r="J130" s="21" t="str">
        <f aca="false">IF(A130="","",UPPER(TRIM(A130))&amp;"|"&amp;UPPER(SUBSTITUTE(SUBSTITUTE(SUBSTITUTE(SUBSTITUTE(SUBSTITUTE(TRIM(C130)," ",""),"-",""),"/",""),"\",""),".","")))</f>
        <v/>
      </c>
      <c r="K130" s="22" t="str">
        <f aca="false">IF(A130="","",IFERROR(MATCH(J130,'GSTR-2B'!$J$6:$J$1005,0),"–"))</f>
        <v/>
      </c>
      <c r="L130" s="23" t="str">
        <f aca="false">IF(OR(A130="",K130="–"),"",INDEX('GSTR-2B'!$I$6:$I$1005,K130))</f>
        <v/>
      </c>
      <c r="M130" s="20" t="str">
        <f aca="false">IF(L130="","",I130-L130)</f>
        <v/>
      </c>
      <c r="N130" s="24" t="str">
        <f aca="false">IF(A130="","",IF(K130="–",IF(COUNTIFS('GSTR-2B'!$A$6:$A$1005,A130,'GSTR-2B'!$E$6:$E$1005,"&gt;="&amp;(E130-Summary!$B$5),'GSTR-2B'!$E$6:$E$1005,"&lt;="&amp;(E130+Summary!$B$5))&gt;0,"Possible match – invoice no. differs","Not in 2B"),IF(ABS(M130)&lt;=Summary!$B$5,"Matched","Value mismatch")))</f>
        <v/>
      </c>
      <c r="O130" s="25" t="str">
        <f aca="false">IF(A130="","",IF(COUNTIF(A$6:A130,A130)=1,COUNTIF(O$5:O129,"&gt;0")+1,""))</f>
        <v/>
      </c>
      <c r="P130" s="26" t="str">
        <f aca="false">IF(A130="","",IF(N130="Matched",1,IF(AND(N130="Value mismatch",N(I130)&lt;&gt;0),MIN(1,L130/I130),0)))</f>
        <v/>
      </c>
    </row>
    <row r="131" customFormat="false" ht="15" hidden="false" customHeight="true" outlineLevel="0" collapsed="false">
      <c r="A131" s="27"/>
      <c r="B131" s="27"/>
      <c r="C131" s="27"/>
      <c r="D131" s="28"/>
      <c r="E131" s="29"/>
      <c r="F131" s="29"/>
      <c r="G131" s="29"/>
      <c r="H131" s="29"/>
      <c r="I131" s="20" t="str">
        <f aca="false">IF(A131="","",N(F131)+N(G131)+N(H131))</f>
        <v/>
      </c>
      <c r="J131" s="21" t="str">
        <f aca="false">IF(A131="","",UPPER(TRIM(A131))&amp;"|"&amp;UPPER(SUBSTITUTE(SUBSTITUTE(SUBSTITUTE(SUBSTITUTE(SUBSTITUTE(TRIM(C131)," ",""),"-",""),"/",""),"\",""),".","")))</f>
        <v/>
      </c>
      <c r="K131" s="22" t="str">
        <f aca="false">IF(A131="","",IFERROR(MATCH(J131,'GSTR-2B'!$J$6:$J$1005,0),"–"))</f>
        <v/>
      </c>
      <c r="L131" s="23" t="str">
        <f aca="false">IF(OR(A131="",K131="–"),"",INDEX('GSTR-2B'!$I$6:$I$1005,K131))</f>
        <v/>
      </c>
      <c r="M131" s="20" t="str">
        <f aca="false">IF(L131="","",I131-L131)</f>
        <v/>
      </c>
      <c r="N131" s="24" t="str">
        <f aca="false">IF(A131="","",IF(K131="–",IF(COUNTIFS('GSTR-2B'!$A$6:$A$1005,A131,'GSTR-2B'!$E$6:$E$1005,"&gt;="&amp;(E131-Summary!$B$5),'GSTR-2B'!$E$6:$E$1005,"&lt;="&amp;(E131+Summary!$B$5))&gt;0,"Possible match – invoice no. differs","Not in 2B"),IF(ABS(M131)&lt;=Summary!$B$5,"Matched","Value mismatch")))</f>
        <v/>
      </c>
      <c r="O131" s="25" t="str">
        <f aca="false">IF(A131="","",IF(COUNTIF(A$6:A131,A131)=1,COUNTIF(O$5:O130,"&gt;0")+1,""))</f>
        <v/>
      </c>
      <c r="P131" s="26" t="str">
        <f aca="false">IF(A131="","",IF(N131="Matched",1,IF(AND(N131="Value mismatch",N(I131)&lt;&gt;0),MIN(1,L131/I131),0)))</f>
        <v/>
      </c>
    </row>
    <row r="132" customFormat="false" ht="15" hidden="false" customHeight="true" outlineLevel="0" collapsed="false">
      <c r="A132" s="27"/>
      <c r="B132" s="27"/>
      <c r="C132" s="27"/>
      <c r="D132" s="28"/>
      <c r="E132" s="29"/>
      <c r="F132" s="29"/>
      <c r="G132" s="29"/>
      <c r="H132" s="29"/>
      <c r="I132" s="20" t="str">
        <f aca="false">IF(A132="","",N(F132)+N(G132)+N(H132))</f>
        <v/>
      </c>
      <c r="J132" s="21" t="str">
        <f aca="false">IF(A132="","",UPPER(TRIM(A132))&amp;"|"&amp;UPPER(SUBSTITUTE(SUBSTITUTE(SUBSTITUTE(SUBSTITUTE(SUBSTITUTE(TRIM(C132)," ",""),"-",""),"/",""),"\",""),".","")))</f>
        <v/>
      </c>
      <c r="K132" s="22" t="str">
        <f aca="false">IF(A132="","",IFERROR(MATCH(J132,'GSTR-2B'!$J$6:$J$1005,0),"–"))</f>
        <v/>
      </c>
      <c r="L132" s="23" t="str">
        <f aca="false">IF(OR(A132="",K132="–"),"",INDEX('GSTR-2B'!$I$6:$I$1005,K132))</f>
        <v/>
      </c>
      <c r="M132" s="20" t="str">
        <f aca="false">IF(L132="","",I132-L132)</f>
        <v/>
      </c>
      <c r="N132" s="24" t="str">
        <f aca="false">IF(A132="","",IF(K132="–",IF(COUNTIFS('GSTR-2B'!$A$6:$A$1005,A132,'GSTR-2B'!$E$6:$E$1005,"&gt;="&amp;(E132-Summary!$B$5),'GSTR-2B'!$E$6:$E$1005,"&lt;="&amp;(E132+Summary!$B$5))&gt;0,"Possible match – invoice no. differs","Not in 2B"),IF(ABS(M132)&lt;=Summary!$B$5,"Matched","Value mismatch")))</f>
        <v/>
      </c>
      <c r="O132" s="25" t="str">
        <f aca="false">IF(A132="","",IF(COUNTIF(A$6:A132,A132)=1,COUNTIF(O$5:O131,"&gt;0")+1,""))</f>
        <v/>
      </c>
      <c r="P132" s="26" t="str">
        <f aca="false">IF(A132="","",IF(N132="Matched",1,IF(AND(N132="Value mismatch",N(I132)&lt;&gt;0),MIN(1,L132/I132),0)))</f>
        <v/>
      </c>
    </row>
    <row r="133" customFormat="false" ht="15" hidden="false" customHeight="true" outlineLevel="0" collapsed="false">
      <c r="A133" s="27"/>
      <c r="B133" s="27"/>
      <c r="C133" s="27"/>
      <c r="D133" s="28"/>
      <c r="E133" s="29"/>
      <c r="F133" s="29"/>
      <c r="G133" s="29"/>
      <c r="H133" s="29"/>
      <c r="I133" s="20" t="str">
        <f aca="false">IF(A133="","",N(F133)+N(G133)+N(H133))</f>
        <v/>
      </c>
      <c r="J133" s="21" t="str">
        <f aca="false">IF(A133="","",UPPER(TRIM(A133))&amp;"|"&amp;UPPER(SUBSTITUTE(SUBSTITUTE(SUBSTITUTE(SUBSTITUTE(SUBSTITUTE(TRIM(C133)," ",""),"-",""),"/",""),"\",""),".","")))</f>
        <v/>
      </c>
      <c r="K133" s="22" t="str">
        <f aca="false">IF(A133="","",IFERROR(MATCH(J133,'GSTR-2B'!$J$6:$J$1005,0),"–"))</f>
        <v/>
      </c>
      <c r="L133" s="23" t="str">
        <f aca="false">IF(OR(A133="",K133="–"),"",INDEX('GSTR-2B'!$I$6:$I$1005,K133))</f>
        <v/>
      </c>
      <c r="M133" s="20" t="str">
        <f aca="false">IF(L133="","",I133-L133)</f>
        <v/>
      </c>
      <c r="N133" s="24" t="str">
        <f aca="false">IF(A133="","",IF(K133="–",IF(COUNTIFS('GSTR-2B'!$A$6:$A$1005,A133,'GSTR-2B'!$E$6:$E$1005,"&gt;="&amp;(E133-Summary!$B$5),'GSTR-2B'!$E$6:$E$1005,"&lt;="&amp;(E133+Summary!$B$5))&gt;0,"Possible match – invoice no. differs","Not in 2B"),IF(ABS(M133)&lt;=Summary!$B$5,"Matched","Value mismatch")))</f>
        <v/>
      </c>
      <c r="O133" s="25" t="str">
        <f aca="false">IF(A133="","",IF(COUNTIF(A$6:A133,A133)=1,COUNTIF(O$5:O132,"&gt;0")+1,""))</f>
        <v/>
      </c>
      <c r="P133" s="26" t="str">
        <f aca="false">IF(A133="","",IF(N133="Matched",1,IF(AND(N133="Value mismatch",N(I133)&lt;&gt;0),MIN(1,L133/I133),0)))</f>
        <v/>
      </c>
    </row>
    <row r="134" customFormat="false" ht="15" hidden="false" customHeight="true" outlineLevel="0" collapsed="false">
      <c r="A134" s="27"/>
      <c r="B134" s="27"/>
      <c r="C134" s="27"/>
      <c r="D134" s="28"/>
      <c r="E134" s="29"/>
      <c r="F134" s="29"/>
      <c r="G134" s="29"/>
      <c r="H134" s="29"/>
      <c r="I134" s="20" t="str">
        <f aca="false">IF(A134="","",N(F134)+N(G134)+N(H134))</f>
        <v/>
      </c>
      <c r="J134" s="21" t="str">
        <f aca="false">IF(A134="","",UPPER(TRIM(A134))&amp;"|"&amp;UPPER(SUBSTITUTE(SUBSTITUTE(SUBSTITUTE(SUBSTITUTE(SUBSTITUTE(TRIM(C134)," ",""),"-",""),"/",""),"\",""),".","")))</f>
        <v/>
      </c>
      <c r="K134" s="22" t="str">
        <f aca="false">IF(A134="","",IFERROR(MATCH(J134,'GSTR-2B'!$J$6:$J$1005,0),"–"))</f>
        <v/>
      </c>
      <c r="L134" s="23" t="str">
        <f aca="false">IF(OR(A134="",K134="–"),"",INDEX('GSTR-2B'!$I$6:$I$1005,K134))</f>
        <v/>
      </c>
      <c r="M134" s="20" t="str">
        <f aca="false">IF(L134="","",I134-L134)</f>
        <v/>
      </c>
      <c r="N134" s="24" t="str">
        <f aca="false">IF(A134="","",IF(K134="–",IF(COUNTIFS('GSTR-2B'!$A$6:$A$1005,A134,'GSTR-2B'!$E$6:$E$1005,"&gt;="&amp;(E134-Summary!$B$5),'GSTR-2B'!$E$6:$E$1005,"&lt;="&amp;(E134+Summary!$B$5))&gt;0,"Possible match – invoice no. differs","Not in 2B"),IF(ABS(M134)&lt;=Summary!$B$5,"Matched","Value mismatch")))</f>
        <v/>
      </c>
      <c r="O134" s="25" t="str">
        <f aca="false">IF(A134="","",IF(COUNTIF(A$6:A134,A134)=1,COUNTIF(O$5:O133,"&gt;0")+1,""))</f>
        <v/>
      </c>
      <c r="P134" s="26" t="str">
        <f aca="false">IF(A134="","",IF(N134="Matched",1,IF(AND(N134="Value mismatch",N(I134)&lt;&gt;0),MIN(1,L134/I134),0)))</f>
        <v/>
      </c>
    </row>
    <row r="135" customFormat="false" ht="15" hidden="false" customHeight="true" outlineLevel="0" collapsed="false">
      <c r="A135" s="27"/>
      <c r="B135" s="27"/>
      <c r="C135" s="27"/>
      <c r="D135" s="28"/>
      <c r="E135" s="29"/>
      <c r="F135" s="29"/>
      <c r="G135" s="29"/>
      <c r="H135" s="29"/>
      <c r="I135" s="20" t="str">
        <f aca="false">IF(A135="","",N(F135)+N(G135)+N(H135))</f>
        <v/>
      </c>
      <c r="J135" s="21" t="str">
        <f aca="false">IF(A135="","",UPPER(TRIM(A135))&amp;"|"&amp;UPPER(SUBSTITUTE(SUBSTITUTE(SUBSTITUTE(SUBSTITUTE(SUBSTITUTE(TRIM(C135)," ",""),"-",""),"/",""),"\",""),".","")))</f>
        <v/>
      </c>
      <c r="K135" s="22" t="str">
        <f aca="false">IF(A135="","",IFERROR(MATCH(J135,'GSTR-2B'!$J$6:$J$1005,0),"–"))</f>
        <v/>
      </c>
      <c r="L135" s="23" t="str">
        <f aca="false">IF(OR(A135="",K135="–"),"",INDEX('GSTR-2B'!$I$6:$I$1005,K135))</f>
        <v/>
      </c>
      <c r="M135" s="20" t="str">
        <f aca="false">IF(L135="","",I135-L135)</f>
        <v/>
      </c>
      <c r="N135" s="24" t="str">
        <f aca="false">IF(A135="","",IF(K135="–",IF(COUNTIFS('GSTR-2B'!$A$6:$A$1005,A135,'GSTR-2B'!$E$6:$E$1005,"&gt;="&amp;(E135-Summary!$B$5),'GSTR-2B'!$E$6:$E$1005,"&lt;="&amp;(E135+Summary!$B$5))&gt;0,"Possible match – invoice no. differs","Not in 2B"),IF(ABS(M135)&lt;=Summary!$B$5,"Matched","Value mismatch")))</f>
        <v/>
      </c>
      <c r="O135" s="25" t="str">
        <f aca="false">IF(A135="","",IF(COUNTIF(A$6:A135,A135)=1,COUNTIF(O$5:O134,"&gt;0")+1,""))</f>
        <v/>
      </c>
      <c r="P135" s="26" t="str">
        <f aca="false">IF(A135="","",IF(N135="Matched",1,IF(AND(N135="Value mismatch",N(I135)&lt;&gt;0),MIN(1,L135/I135),0)))</f>
        <v/>
      </c>
    </row>
    <row r="136" customFormat="false" ht="15" hidden="false" customHeight="true" outlineLevel="0" collapsed="false">
      <c r="A136" s="27"/>
      <c r="B136" s="27"/>
      <c r="C136" s="27"/>
      <c r="D136" s="28"/>
      <c r="E136" s="29"/>
      <c r="F136" s="29"/>
      <c r="G136" s="29"/>
      <c r="H136" s="29"/>
      <c r="I136" s="20" t="str">
        <f aca="false">IF(A136="","",N(F136)+N(G136)+N(H136))</f>
        <v/>
      </c>
      <c r="J136" s="21" t="str">
        <f aca="false">IF(A136="","",UPPER(TRIM(A136))&amp;"|"&amp;UPPER(SUBSTITUTE(SUBSTITUTE(SUBSTITUTE(SUBSTITUTE(SUBSTITUTE(TRIM(C136)," ",""),"-",""),"/",""),"\",""),".","")))</f>
        <v/>
      </c>
      <c r="K136" s="22" t="str">
        <f aca="false">IF(A136="","",IFERROR(MATCH(J136,'GSTR-2B'!$J$6:$J$1005,0),"–"))</f>
        <v/>
      </c>
      <c r="L136" s="23" t="str">
        <f aca="false">IF(OR(A136="",K136="–"),"",INDEX('GSTR-2B'!$I$6:$I$1005,K136))</f>
        <v/>
      </c>
      <c r="M136" s="20" t="str">
        <f aca="false">IF(L136="","",I136-L136)</f>
        <v/>
      </c>
      <c r="N136" s="24" t="str">
        <f aca="false">IF(A136="","",IF(K136="–",IF(COUNTIFS('GSTR-2B'!$A$6:$A$1005,A136,'GSTR-2B'!$E$6:$E$1005,"&gt;="&amp;(E136-Summary!$B$5),'GSTR-2B'!$E$6:$E$1005,"&lt;="&amp;(E136+Summary!$B$5))&gt;0,"Possible match – invoice no. differs","Not in 2B"),IF(ABS(M136)&lt;=Summary!$B$5,"Matched","Value mismatch")))</f>
        <v/>
      </c>
      <c r="O136" s="25" t="str">
        <f aca="false">IF(A136="","",IF(COUNTIF(A$6:A136,A136)=1,COUNTIF(O$5:O135,"&gt;0")+1,""))</f>
        <v/>
      </c>
      <c r="P136" s="26" t="str">
        <f aca="false">IF(A136="","",IF(N136="Matched",1,IF(AND(N136="Value mismatch",N(I136)&lt;&gt;0),MIN(1,L136/I136),0)))</f>
        <v/>
      </c>
    </row>
    <row r="137" customFormat="false" ht="15" hidden="false" customHeight="true" outlineLevel="0" collapsed="false">
      <c r="A137" s="27"/>
      <c r="B137" s="27"/>
      <c r="C137" s="27"/>
      <c r="D137" s="28"/>
      <c r="E137" s="29"/>
      <c r="F137" s="29"/>
      <c r="G137" s="29"/>
      <c r="H137" s="29"/>
      <c r="I137" s="20" t="str">
        <f aca="false">IF(A137="","",N(F137)+N(G137)+N(H137))</f>
        <v/>
      </c>
      <c r="J137" s="21" t="str">
        <f aca="false">IF(A137="","",UPPER(TRIM(A137))&amp;"|"&amp;UPPER(SUBSTITUTE(SUBSTITUTE(SUBSTITUTE(SUBSTITUTE(SUBSTITUTE(TRIM(C137)," ",""),"-",""),"/",""),"\",""),".","")))</f>
        <v/>
      </c>
      <c r="K137" s="22" t="str">
        <f aca="false">IF(A137="","",IFERROR(MATCH(J137,'GSTR-2B'!$J$6:$J$1005,0),"–"))</f>
        <v/>
      </c>
      <c r="L137" s="23" t="str">
        <f aca="false">IF(OR(A137="",K137="–"),"",INDEX('GSTR-2B'!$I$6:$I$1005,K137))</f>
        <v/>
      </c>
      <c r="M137" s="20" t="str">
        <f aca="false">IF(L137="","",I137-L137)</f>
        <v/>
      </c>
      <c r="N137" s="24" t="str">
        <f aca="false">IF(A137="","",IF(K137="–",IF(COUNTIFS('GSTR-2B'!$A$6:$A$1005,A137,'GSTR-2B'!$E$6:$E$1005,"&gt;="&amp;(E137-Summary!$B$5),'GSTR-2B'!$E$6:$E$1005,"&lt;="&amp;(E137+Summary!$B$5))&gt;0,"Possible match – invoice no. differs","Not in 2B"),IF(ABS(M137)&lt;=Summary!$B$5,"Matched","Value mismatch")))</f>
        <v/>
      </c>
      <c r="O137" s="25" t="str">
        <f aca="false">IF(A137="","",IF(COUNTIF(A$6:A137,A137)=1,COUNTIF(O$5:O136,"&gt;0")+1,""))</f>
        <v/>
      </c>
      <c r="P137" s="26" t="str">
        <f aca="false">IF(A137="","",IF(N137="Matched",1,IF(AND(N137="Value mismatch",N(I137)&lt;&gt;0),MIN(1,L137/I137),0)))</f>
        <v/>
      </c>
    </row>
    <row r="138" customFormat="false" ht="15" hidden="false" customHeight="true" outlineLevel="0" collapsed="false">
      <c r="A138" s="27"/>
      <c r="B138" s="27"/>
      <c r="C138" s="27"/>
      <c r="D138" s="28"/>
      <c r="E138" s="29"/>
      <c r="F138" s="29"/>
      <c r="G138" s="29"/>
      <c r="H138" s="29"/>
      <c r="I138" s="20" t="str">
        <f aca="false">IF(A138="","",N(F138)+N(G138)+N(H138))</f>
        <v/>
      </c>
      <c r="J138" s="21" t="str">
        <f aca="false">IF(A138="","",UPPER(TRIM(A138))&amp;"|"&amp;UPPER(SUBSTITUTE(SUBSTITUTE(SUBSTITUTE(SUBSTITUTE(SUBSTITUTE(TRIM(C138)," ",""),"-",""),"/",""),"\",""),".","")))</f>
        <v/>
      </c>
      <c r="K138" s="22" t="str">
        <f aca="false">IF(A138="","",IFERROR(MATCH(J138,'GSTR-2B'!$J$6:$J$1005,0),"–"))</f>
        <v/>
      </c>
      <c r="L138" s="23" t="str">
        <f aca="false">IF(OR(A138="",K138="–"),"",INDEX('GSTR-2B'!$I$6:$I$1005,K138))</f>
        <v/>
      </c>
      <c r="M138" s="20" t="str">
        <f aca="false">IF(L138="","",I138-L138)</f>
        <v/>
      </c>
      <c r="N138" s="24" t="str">
        <f aca="false">IF(A138="","",IF(K138="–",IF(COUNTIFS('GSTR-2B'!$A$6:$A$1005,A138,'GSTR-2B'!$E$6:$E$1005,"&gt;="&amp;(E138-Summary!$B$5),'GSTR-2B'!$E$6:$E$1005,"&lt;="&amp;(E138+Summary!$B$5))&gt;0,"Possible match – invoice no. differs","Not in 2B"),IF(ABS(M138)&lt;=Summary!$B$5,"Matched","Value mismatch")))</f>
        <v/>
      </c>
      <c r="O138" s="25" t="str">
        <f aca="false">IF(A138="","",IF(COUNTIF(A$6:A138,A138)=1,COUNTIF(O$5:O137,"&gt;0")+1,""))</f>
        <v/>
      </c>
      <c r="P138" s="26" t="str">
        <f aca="false">IF(A138="","",IF(N138="Matched",1,IF(AND(N138="Value mismatch",N(I138)&lt;&gt;0),MIN(1,L138/I138),0)))</f>
        <v/>
      </c>
    </row>
    <row r="139" customFormat="false" ht="15" hidden="false" customHeight="true" outlineLevel="0" collapsed="false">
      <c r="A139" s="27"/>
      <c r="B139" s="27"/>
      <c r="C139" s="27"/>
      <c r="D139" s="28"/>
      <c r="E139" s="29"/>
      <c r="F139" s="29"/>
      <c r="G139" s="29"/>
      <c r="H139" s="29"/>
      <c r="I139" s="20" t="str">
        <f aca="false">IF(A139="","",N(F139)+N(G139)+N(H139))</f>
        <v/>
      </c>
      <c r="J139" s="21" t="str">
        <f aca="false">IF(A139="","",UPPER(TRIM(A139))&amp;"|"&amp;UPPER(SUBSTITUTE(SUBSTITUTE(SUBSTITUTE(SUBSTITUTE(SUBSTITUTE(TRIM(C139)," ",""),"-",""),"/",""),"\",""),".","")))</f>
        <v/>
      </c>
      <c r="K139" s="22" t="str">
        <f aca="false">IF(A139="","",IFERROR(MATCH(J139,'GSTR-2B'!$J$6:$J$1005,0),"–"))</f>
        <v/>
      </c>
      <c r="L139" s="23" t="str">
        <f aca="false">IF(OR(A139="",K139="–"),"",INDEX('GSTR-2B'!$I$6:$I$1005,K139))</f>
        <v/>
      </c>
      <c r="M139" s="20" t="str">
        <f aca="false">IF(L139="","",I139-L139)</f>
        <v/>
      </c>
      <c r="N139" s="24" t="str">
        <f aca="false">IF(A139="","",IF(K139="–",IF(COUNTIFS('GSTR-2B'!$A$6:$A$1005,A139,'GSTR-2B'!$E$6:$E$1005,"&gt;="&amp;(E139-Summary!$B$5),'GSTR-2B'!$E$6:$E$1005,"&lt;="&amp;(E139+Summary!$B$5))&gt;0,"Possible match – invoice no. differs","Not in 2B"),IF(ABS(M139)&lt;=Summary!$B$5,"Matched","Value mismatch")))</f>
        <v/>
      </c>
      <c r="O139" s="25" t="str">
        <f aca="false">IF(A139="","",IF(COUNTIF(A$6:A139,A139)=1,COUNTIF(O$5:O138,"&gt;0")+1,""))</f>
        <v/>
      </c>
      <c r="P139" s="26" t="str">
        <f aca="false">IF(A139="","",IF(N139="Matched",1,IF(AND(N139="Value mismatch",N(I139)&lt;&gt;0),MIN(1,L139/I139),0)))</f>
        <v/>
      </c>
    </row>
    <row r="140" customFormat="false" ht="15" hidden="false" customHeight="true" outlineLevel="0" collapsed="false">
      <c r="A140" s="27"/>
      <c r="B140" s="27"/>
      <c r="C140" s="27"/>
      <c r="D140" s="28"/>
      <c r="E140" s="29"/>
      <c r="F140" s="29"/>
      <c r="G140" s="29"/>
      <c r="H140" s="29"/>
      <c r="I140" s="20" t="str">
        <f aca="false">IF(A140="","",N(F140)+N(G140)+N(H140))</f>
        <v/>
      </c>
      <c r="J140" s="21" t="str">
        <f aca="false">IF(A140="","",UPPER(TRIM(A140))&amp;"|"&amp;UPPER(SUBSTITUTE(SUBSTITUTE(SUBSTITUTE(SUBSTITUTE(SUBSTITUTE(TRIM(C140)," ",""),"-",""),"/",""),"\",""),".","")))</f>
        <v/>
      </c>
      <c r="K140" s="22" t="str">
        <f aca="false">IF(A140="","",IFERROR(MATCH(J140,'GSTR-2B'!$J$6:$J$1005,0),"–"))</f>
        <v/>
      </c>
      <c r="L140" s="23" t="str">
        <f aca="false">IF(OR(A140="",K140="–"),"",INDEX('GSTR-2B'!$I$6:$I$1005,K140))</f>
        <v/>
      </c>
      <c r="M140" s="20" t="str">
        <f aca="false">IF(L140="","",I140-L140)</f>
        <v/>
      </c>
      <c r="N140" s="24" t="str">
        <f aca="false">IF(A140="","",IF(K140="–",IF(COUNTIFS('GSTR-2B'!$A$6:$A$1005,A140,'GSTR-2B'!$E$6:$E$1005,"&gt;="&amp;(E140-Summary!$B$5),'GSTR-2B'!$E$6:$E$1005,"&lt;="&amp;(E140+Summary!$B$5))&gt;0,"Possible match – invoice no. differs","Not in 2B"),IF(ABS(M140)&lt;=Summary!$B$5,"Matched","Value mismatch")))</f>
        <v/>
      </c>
      <c r="O140" s="25" t="str">
        <f aca="false">IF(A140="","",IF(COUNTIF(A$6:A140,A140)=1,COUNTIF(O$5:O139,"&gt;0")+1,""))</f>
        <v/>
      </c>
      <c r="P140" s="26" t="str">
        <f aca="false">IF(A140="","",IF(N140="Matched",1,IF(AND(N140="Value mismatch",N(I140)&lt;&gt;0),MIN(1,L140/I140),0)))</f>
        <v/>
      </c>
    </row>
    <row r="141" customFormat="false" ht="15" hidden="false" customHeight="true" outlineLevel="0" collapsed="false">
      <c r="A141" s="27"/>
      <c r="B141" s="27"/>
      <c r="C141" s="27"/>
      <c r="D141" s="28"/>
      <c r="E141" s="29"/>
      <c r="F141" s="29"/>
      <c r="G141" s="29"/>
      <c r="H141" s="29"/>
      <c r="I141" s="20" t="str">
        <f aca="false">IF(A141="","",N(F141)+N(G141)+N(H141))</f>
        <v/>
      </c>
      <c r="J141" s="21" t="str">
        <f aca="false">IF(A141="","",UPPER(TRIM(A141))&amp;"|"&amp;UPPER(SUBSTITUTE(SUBSTITUTE(SUBSTITUTE(SUBSTITUTE(SUBSTITUTE(TRIM(C141)," ",""),"-",""),"/",""),"\",""),".","")))</f>
        <v/>
      </c>
      <c r="K141" s="22" t="str">
        <f aca="false">IF(A141="","",IFERROR(MATCH(J141,'GSTR-2B'!$J$6:$J$1005,0),"–"))</f>
        <v/>
      </c>
      <c r="L141" s="23" t="str">
        <f aca="false">IF(OR(A141="",K141="–"),"",INDEX('GSTR-2B'!$I$6:$I$1005,K141))</f>
        <v/>
      </c>
      <c r="M141" s="20" t="str">
        <f aca="false">IF(L141="","",I141-L141)</f>
        <v/>
      </c>
      <c r="N141" s="24" t="str">
        <f aca="false">IF(A141="","",IF(K141="–",IF(COUNTIFS('GSTR-2B'!$A$6:$A$1005,A141,'GSTR-2B'!$E$6:$E$1005,"&gt;="&amp;(E141-Summary!$B$5),'GSTR-2B'!$E$6:$E$1005,"&lt;="&amp;(E141+Summary!$B$5))&gt;0,"Possible match – invoice no. differs","Not in 2B"),IF(ABS(M141)&lt;=Summary!$B$5,"Matched","Value mismatch")))</f>
        <v/>
      </c>
      <c r="O141" s="25" t="str">
        <f aca="false">IF(A141="","",IF(COUNTIF(A$6:A141,A141)=1,COUNTIF(O$5:O140,"&gt;0")+1,""))</f>
        <v/>
      </c>
      <c r="P141" s="26" t="str">
        <f aca="false">IF(A141="","",IF(N141="Matched",1,IF(AND(N141="Value mismatch",N(I141)&lt;&gt;0),MIN(1,L141/I141),0)))</f>
        <v/>
      </c>
    </row>
    <row r="142" customFormat="false" ht="15" hidden="false" customHeight="true" outlineLevel="0" collapsed="false">
      <c r="A142" s="27"/>
      <c r="B142" s="27"/>
      <c r="C142" s="27"/>
      <c r="D142" s="28"/>
      <c r="E142" s="29"/>
      <c r="F142" s="29"/>
      <c r="G142" s="29"/>
      <c r="H142" s="29"/>
      <c r="I142" s="20" t="str">
        <f aca="false">IF(A142="","",N(F142)+N(G142)+N(H142))</f>
        <v/>
      </c>
      <c r="J142" s="21" t="str">
        <f aca="false">IF(A142="","",UPPER(TRIM(A142))&amp;"|"&amp;UPPER(SUBSTITUTE(SUBSTITUTE(SUBSTITUTE(SUBSTITUTE(SUBSTITUTE(TRIM(C142)," ",""),"-",""),"/",""),"\",""),".","")))</f>
        <v/>
      </c>
      <c r="K142" s="22" t="str">
        <f aca="false">IF(A142="","",IFERROR(MATCH(J142,'GSTR-2B'!$J$6:$J$1005,0),"–"))</f>
        <v/>
      </c>
      <c r="L142" s="23" t="str">
        <f aca="false">IF(OR(A142="",K142="–"),"",INDEX('GSTR-2B'!$I$6:$I$1005,K142))</f>
        <v/>
      </c>
      <c r="M142" s="20" t="str">
        <f aca="false">IF(L142="","",I142-L142)</f>
        <v/>
      </c>
      <c r="N142" s="24" t="str">
        <f aca="false">IF(A142="","",IF(K142="–",IF(COUNTIFS('GSTR-2B'!$A$6:$A$1005,A142,'GSTR-2B'!$E$6:$E$1005,"&gt;="&amp;(E142-Summary!$B$5),'GSTR-2B'!$E$6:$E$1005,"&lt;="&amp;(E142+Summary!$B$5))&gt;0,"Possible match – invoice no. differs","Not in 2B"),IF(ABS(M142)&lt;=Summary!$B$5,"Matched","Value mismatch")))</f>
        <v/>
      </c>
      <c r="O142" s="25" t="str">
        <f aca="false">IF(A142="","",IF(COUNTIF(A$6:A142,A142)=1,COUNTIF(O$5:O141,"&gt;0")+1,""))</f>
        <v/>
      </c>
      <c r="P142" s="26" t="str">
        <f aca="false">IF(A142="","",IF(N142="Matched",1,IF(AND(N142="Value mismatch",N(I142)&lt;&gt;0),MIN(1,L142/I142),0)))</f>
        <v/>
      </c>
    </row>
    <row r="143" customFormat="false" ht="15" hidden="false" customHeight="true" outlineLevel="0" collapsed="false">
      <c r="A143" s="27"/>
      <c r="B143" s="27"/>
      <c r="C143" s="27"/>
      <c r="D143" s="28"/>
      <c r="E143" s="29"/>
      <c r="F143" s="29"/>
      <c r="G143" s="29"/>
      <c r="H143" s="29"/>
      <c r="I143" s="20" t="str">
        <f aca="false">IF(A143="","",N(F143)+N(G143)+N(H143))</f>
        <v/>
      </c>
      <c r="J143" s="21" t="str">
        <f aca="false">IF(A143="","",UPPER(TRIM(A143))&amp;"|"&amp;UPPER(SUBSTITUTE(SUBSTITUTE(SUBSTITUTE(SUBSTITUTE(SUBSTITUTE(TRIM(C143)," ",""),"-",""),"/",""),"\",""),".","")))</f>
        <v/>
      </c>
      <c r="K143" s="22" t="str">
        <f aca="false">IF(A143="","",IFERROR(MATCH(J143,'GSTR-2B'!$J$6:$J$1005,0),"–"))</f>
        <v/>
      </c>
      <c r="L143" s="23" t="str">
        <f aca="false">IF(OR(A143="",K143="–"),"",INDEX('GSTR-2B'!$I$6:$I$1005,K143))</f>
        <v/>
      </c>
      <c r="M143" s="20" t="str">
        <f aca="false">IF(L143="","",I143-L143)</f>
        <v/>
      </c>
      <c r="N143" s="24" t="str">
        <f aca="false">IF(A143="","",IF(K143="–",IF(COUNTIFS('GSTR-2B'!$A$6:$A$1005,A143,'GSTR-2B'!$E$6:$E$1005,"&gt;="&amp;(E143-Summary!$B$5),'GSTR-2B'!$E$6:$E$1005,"&lt;="&amp;(E143+Summary!$B$5))&gt;0,"Possible match – invoice no. differs","Not in 2B"),IF(ABS(M143)&lt;=Summary!$B$5,"Matched","Value mismatch")))</f>
        <v/>
      </c>
      <c r="O143" s="25" t="str">
        <f aca="false">IF(A143="","",IF(COUNTIF(A$6:A143,A143)=1,COUNTIF(O$5:O142,"&gt;0")+1,""))</f>
        <v/>
      </c>
      <c r="P143" s="26" t="str">
        <f aca="false">IF(A143="","",IF(N143="Matched",1,IF(AND(N143="Value mismatch",N(I143)&lt;&gt;0),MIN(1,L143/I143),0)))</f>
        <v/>
      </c>
    </row>
    <row r="144" customFormat="false" ht="15" hidden="false" customHeight="true" outlineLevel="0" collapsed="false">
      <c r="A144" s="27"/>
      <c r="B144" s="27"/>
      <c r="C144" s="27"/>
      <c r="D144" s="28"/>
      <c r="E144" s="29"/>
      <c r="F144" s="29"/>
      <c r="G144" s="29"/>
      <c r="H144" s="29"/>
      <c r="I144" s="20" t="str">
        <f aca="false">IF(A144="","",N(F144)+N(G144)+N(H144))</f>
        <v/>
      </c>
      <c r="J144" s="21" t="str">
        <f aca="false">IF(A144="","",UPPER(TRIM(A144))&amp;"|"&amp;UPPER(SUBSTITUTE(SUBSTITUTE(SUBSTITUTE(SUBSTITUTE(SUBSTITUTE(TRIM(C144)," ",""),"-",""),"/",""),"\",""),".","")))</f>
        <v/>
      </c>
      <c r="K144" s="22" t="str">
        <f aca="false">IF(A144="","",IFERROR(MATCH(J144,'GSTR-2B'!$J$6:$J$1005,0),"–"))</f>
        <v/>
      </c>
      <c r="L144" s="23" t="str">
        <f aca="false">IF(OR(A144="",K144="–"),"",INDEX('GSTR-2B'!$I$6:$I$1005,K144))</f>
        <v/>
      </c>
      <c r="M144" s="20" t="str">
        <f aca="false">IF(L144="","",I144-L144)</f>
        <v/>
      </c>
      <c r="N144" s="24" t="str">
        <f aca="false">IF(A144="","",IF(K144="–",IF(COUNTIFS('GSTR-2B'!$A$6:$A$1005,A144,'GSTR-2B'!$E$6:$E$1005,"&gt;="&amp;(E144-Summary!$B$5),'GSTR-2B'!$E$6:$E$1005,"&lt;="&amp;(E144+Summary!$B$5))&gt;0,"Possible match – invoice no. differs","Not in 2B"),IF(ABS(M144)&lt;=Summary!$B$5,"Matched","Value mismatch")))</f>
        <v/>
      </c>
      <c r="O144" s="25" t="str">
        <f aca="false">IF(A144="","",IF(COUNTIF(A$6:A144,A144)=1,COUNTIF(O$5:O143,"&gt;0")+1,""))</f>
        <v/>
      </c>
      <c r="P144" s="26" t="str">
        <f aca="false">IF(A144="","",IF(N144="Matched",1,IF(AND(N144="Value mismatch",N(I144)&lt;&gt;0),MIN(1,L144/I144),0)))</f>
        <v/>
      </c>
    </row>
    <row r="145" customFormat="false" ht="15" hidden="false" customHeight="true" outlineLevel="0" collapsed="false">
      <c r="A145" s="27"/>
      <c r="B145" s="27"/>
      <c r="C145" s="27"/>
      <c r="D145" s="28"/>
      <c r="E145" s="29"/>
      <c r="F145" s="29"/>
      <c r="G145" s="29"/>
      <c r="H145" s="29"/>
      <c r="I145" s="20" t="str">
        <f aca="false">IF(A145="","",N(F145)+N(G145)+N(H145))</f>
        <v/>
      </c>
      <c r="J145" s="21" t="str">
        <f aca="false">IF(A145="","",UPPER(TRIM(A145))&amp;"|"&amp;UPPER(SUBSTITUTE(SUBSTITUTE(SUBSTITUTE(SUBSTITUTE(SUBSTITUTE(TRIM(C145)," ",""),"-",""),"/",""),"\",""),".","")))</f>
        <v/>
      </c>
      <c r="K145" s="22" t="str">
        <f aca="false">IF(A145="","",IFERROR(MATCH(J145,'GSTR-2B'!$J$6:$J$1005,0),"–"))</f>
        <v/>
      </c>
      <c r="L145" s="23" t="str">
        <f aca="false">IF(OR(A145="",K145="–"),"",INDEX('GSTR-2B'!$I$6:$I$1005,K145))</f>
        <v/>
      </c>
      <c r="M145" s="20" t="str">
        <f aca="false">IF(L145="","",I145-L145)</f>
        <v/>
      </c>
      <c r="N145" s="24" t="str">
        <f aca="false">IF(A145="","",IF(K145="–",IF(COUNTIFS('GSTR-2B'!$A$6:$A$1005,A145,'GSTR-2B'!$E$6:$E$1005,"&gt;="&amp;(E145-Summary!$B$5),'GSTR-2B'!$E$6:$E$1005,"&lt;="&amp;(E145+Summary!$B$5))&gt;0,"Possible match – invoice no. differs","Not in 2B"),IF(ABS(M145)&lt;=Summary!$B$5,"Matched","Value mismatch")))</f>
        <v/>
      </c>
      <c r="O145" s="25" t="str">
        <f aca="false">IF(A145="","",IF(COUNTIF(A$6:A145,A145)=1,COUNTIF(O$5:O144,"&gt;0")+1,""))</f>
        <v/>
      </c>
      <c r="P145" s="26" t="str">
        <f aca="false">IF(A145="","",IF(N145="Matched",1,IF(AND(N145="Value mismatch",N(I145)&lt;&gt;0),MIN(1,L145/I145),0)))</f>
        <v/>
      </c>
    </row>
    <row r="146" customFormat="false" ht="15" hidden="false" customHeight="true" outlineLevel="0" collapsed="false">
      <c r="A146" s="27"/>
      <c r="B146" s="27"/>
      <c r="C146" s="27"/>
      <c r="D146" s="28"/>
      <c r="E146" s="29"/>
      <c r="F146" s="29"/>
      <c r="G146" s="29"/>
      <c r="H146" s="29"/>
      <c r="I146" s="20" t="str">
        <f aca="false">IF(A146="","",N(F146)+N(G146)+N(H146))</f>
        <v/>
      </c>
      <c r="J146" s="21" t="str">
        <f aca="false">IF(A146="","",UPPER(TRIM(A146))&amp;"|"&amp;UPPER(SUBSTITUTE(SUBSTITUTE(SUBSTITUTE(SUBSTITUTE(SUBSTITUTE(TRIM(C146)," ",""),"-",""),"/",""),"\",""),".","")))</f>
        <v/>
      </c>
      <c r="K146" s="22" t="str">
        <f aca="false">IF(A146="","",IFERROR(MATCH(J146,'GSTR-2B'!$J$6:$J$1005,0),"–"))</f>
        <v/>
      </c>
      <c r="L146" s="23" t="str">
        <f aca="false">IF(OR(A146="",K146="–"),"",INDEX('GSTR-2B'!$I$6:$I$1005,K146))</f>
        <v/>
      </c>
      <c r="M146" s="20" t="str">
        <f aca="false">IF(L146="","",I146-L146)</f>
        <v/>
      </c>
      <c r="N146" s="24" t="str">
        <f aca="false">IF(A146="","",IF(K146="–",IF(COUNTIFS('GSTR-2B'!$A$6:$A$1005,A146,'GSTR-2B'!$E$6:$E$1005,"&gt;="&amp;(E146-Summary!$B$5),'GSTR-2B'!$E$6:$E$1005,"&lt;="&amp;(E146+Summary!$B$5))&gt;0,"Possible match – invoice no. differs","Not in 2B"),IF(ABS(M146)&lt;=Summary!$B$5,"Matched","Value mismatch")))</f>
        <v/>
      </c>
      <c r="O146" s="25" t="str">
        <f aca="false">IF(A146="","",IF(COUNTIF(A$6:A146,A146)=1,COUNTIF(O$5:O145,"&gt;0")+1,""))</f>
        <v/>
      </c>
      <c r="P146" s="26" t="str">
        <f aca="false">IF(A146="","",IF(N146="Matched",1,IF(AND(N146="Value mismatch",N(I146)&lt;&gt;0),MIN(1,L146/I146),0)))</f>
        <v/>
      </c>
    </row>
    <row r="147" customFormat="false" ht="15" hidden="false" customHeight="true" outlineLevel="0" collapsed="false">
      <c r="A147" s="27"/>
      <c r="B147" s="27"/>
      <c r="C147" s="27"/>
      <c r="D147" s="28"/>
      <c r="E147" s="29"/>
      <c r="F147" s="29"/>
      <c r="G147" s="29"/>
      <c r="H147" s="29"/>
      <c r="I147" s="20" t="str">
        <f aca="false">IF(A147="","",N(F147)+N(G147)+N(H147))</f>
        <v/>
      </c>
      <c r="J147" s="21" t="str">
        <f aca="false">IF(A147="","",UPPER(TRIM(A147))&amp;"|"&amp;UPPER(SUBSTITUTE(SUBSTITUTE(SUBSTITUTE(SUBSTITUTE(SUBSTITUTE(TRIM(C147)," ",""),"-",""),"/",""),"\",""),".","")))</f>
        <v/>
      </c>
      <c r="K147" s="22" t="str">
        <f aca="false">IF(A147="","",IFERROR(MATCH(J147,'GSTR-2B'!$J$6:$J$1005,0),"–"))</f>
        <v/>
      </c>
      <c r="L147" s="23" t="str">
        <f aca="false">IF(OR(A147="",K147="–"),"",INDEX('GSTR-2B'!$I$6:$I$1005,K147))</f>
        <v/>
      </c>
      <c r="M147" s="20" t="str">
        <f aca="false">IF(L147="","",I147-L147)</f>
        <v/>
      </c>
      <c r="N147" s="24" t="str">
        <f aca="false">IF(A147="","",IF(K147="–",IF(COUNTIFS('GSTR-2B'!$A$6:$A$1005,A147,'GSTR-2B'!$E$6:$E$1005,"&gt;="&amp;(E147-Summary!$B$5),'GSTR-2B'!$E$6:$E$1005,"&lt;="&amp;(E147+Summary!$B$5))&gt;0,"Possible match – invoice no. differs","Not in 2B"),IF(ABS(M147)&lt;=Summary!$B$5,"Matched","Value mismatch")))</f>
        <v/>
      </c>
      <c r="O147" s="25" t="str">
        <f aca="false">IF(A147="","",IF(COUNTIF(A$6:A147,A147)=1,COUNTIF(O$5:O146,"&gt;0")+1,""))</f>
        <v/>
      </c>
      <c r="P147" s="26" t="str">
        <f aca="false">IF(A147="","",IF(N147="Matched",1,IF(AND(N147="Value mismatch",N(I147)&lt;&gt;0),MIN(1,L147/I147),0)))</f>
        <v/>
      </c>
    </row>
    <row r="148" customFormat="false" ht="15" hidden="false" customHeight="true" outlineLevel="0" collapsed="false">
      <c r="A148" s="27"/>
      <c r="B148" s="27"/>
      <c r="C148" s="27"/>
      <c r="D148" s="28"/>
      <c r="E148" s="29"/>
      <c r="F148" s="29"/>
      <c r="G148" s="29"/>
      <c r="H148" s="29"/>
      <c r="I148" s="20" t="str">
        <f aca="false">IF(A148="","",N(F148)+N(G148)+N(H148))</f>
        <v/>
      </c>
      <c r="J148" s="21" t="str">
        <f aca="false">IF(A148="","",UPPER(TRIM(A148))&amp;"|"&amp;UPPER(SUBSTITUTE(SUBSTITUTE(SUBSTITUTE(SUBSTITUTE(SUBSTITUTE(TRIM(C148)," ",""),"-",""),"/",""),"\",""),".","")))</f>
        <v/>
      </c>
      <c r="K148" s="22" t="str">
        <f aca="false">IF(A148="","",IFERROR(MATCH(J148,'GSTR-2B'!$J$6:$J$1005,0),"–"))</f>
        <v/>
      </c>
      <c r="L148" s="23" t="str">
        <f aca="false">IF(OR(A148="",K148="–"),"",INDEX('GSTR-2B'!$I$6:$I$1005,K148))</f>
        <v/>
      </c>
      <c r="M148" s="20" t="str">
        <f aca="false">IF(L148="","",I148-L148)</f>
        <v/>
      </c>
      <c r="N148" s="24" t="str">
        <f aca="false">IF(A148="","",IF(K148="–",IF(COUNTIFS('GSTR-2B'!$A$6:$A$1005,A148,'GSTR-2B'!$E$6:$E$1005,"&gt;="&amp;(E148-Summary!$B$5),'GSTR-2B'!$E$6:$E$1005,"&lt;="&amp;(E148+Summary!$B$5))&gt;0,"Possible match – invoice no. differs","Not in 2B"),IF(ABS(M148)&lt;=Summary!$B$5,"Matched","Value mismatch")))</f>
        <v/>
      </c>
      <c r="O148" s="25" t="str">
        <f aca="false">IF(A148="","",IF(COUNTIF(A$6:A148,A148)=1,COUNTIF(O$5:O147,"&gt;0")+1,""))</f>
        <v/>
      </c>
      <c r="P148" s="26" t="str">
        <f aca="false">IF(A148="","",IF(N148="Matched",1,IF(AND(N148="Value mismatch",N(I148)&lt;&gt;0),MIN(1,L148/I148),0)))</f>
        <v/>
      </c>
    </row>
    <row r="149" customFormat="false" ht="15" hidden="false" customHeight="true" outlineLevel="0" collapsed="false">
      <c r="A149" s="27"/>
      <c r="B149" s="27"/>
      <c r="C149" s="27"/>
      <c r="D149" s="28"/>
      <c r="E149" s="29"/>
      <c r="F149" s="29"/>
      <c r="G149" s="29"/>
      <c r="H149" s="29"/>
      <c r="I149" s="20" t="str">
        <f aca="false">IF(A149="","",N(F149)+N(G149)+N(H149))</f>
        <v/>
      </c>
      <c r="J149" s="21" t="str">
        <f aca="false">IF(A149="","",UPPER(TRIM(A149))&amp;"|"&amp;UPPER(SUBSTITUTE(SUBSTITUTE(SUBSTITUTE(SUBSTITUTE(SUBSTITUTE(TRIM(C149)," ",""),"-",""),"/",""),"\",""),".","")))</f>
        <v/>
      </c>
      <c r="K149" s="22" t="str">
        <f aca="false">IF(A149="","",IFERROR(MATCH(J149,'GSTR-2B'!$J$6:$J$1005,0),"–"))</f>
        <v/>
      </c>
      <c r="L149" s="23" t="str">
        <f aca="false">IF(OR(A149="",K149="–"),"",INDEX('GSTR-2B'!$I$6:$I$1005,K149))</f>
        <v/>
      </c>
      <c r="M149" s="20" t="str">
        <f aca="false">IF(L149="","",I149-L149)</f>
        <v/>
      </c>
      <c r="N149" s="24" t="str">
        <f aca="false">IF(A149="","",IF(K149="–",IF(COUNTIFS('GSTR-2B'!$A$6:$A$1005,A149,'GSTR-2B'!$E$6:$E$1005,"&gt;="&amp;(E149-Summary!$B$5),'GSTR-2B'!$E$6:$E$1005,"&lt;="&amp;(E149+Summary!$B$5))&gt;0,"Possible match – invoice no. differs","Not in 2B"),IF(ABS(M149)&lt;=Summary!$B$5,"Matched","Value mismatch")))</f>
        <v/>
      </c>
      <c r="O149" s="25" t="str">
        <f aca="false">IF(A149="","",IF(COUNTIF(A$6:A149,A149)=1,COUNTIF(O$5:O148,"&gt;0")+1,""))</f>
        <v/>
      </c>
      <c r="P149" s="26" t="str">
        <f aca="false">IF(A149="","",IF(N149="Matched",1,IF(AND(N149="Value mismatch",N(I149)&lt;&gt;0),MIN(1,L149/I149),0)))</f>
        <v/>
      </c>
    </row>
    <row r="150" customFormat="false" ht="15" hidden="false" customHeight="true" outlineLevel="0" collapsed="false">
      <c r="A150" s="27"/>
      <c r="B150" s="27"/>
      <c r="C150" s="27"/>
      <c r="D150" s="28"/>
      <c r="E150" s="29"/>
      <c r="F150" s="29"/>
      <c r="G150" s="29"/>
      <c r="H150" s="29"/>
      <c r="I150" s="20" t="str">
        <f aca="false">IF(A150="","",N(F150)+N(G150)+N(H150))</f>
        <v/>
      </c>
      <c r="J150" s="21" t="str">
        <f aca="false">IF(A150="","",UPPER(TRIM(A150))&amp;"|"&amp;UPPER(SUBSTITUTE(SUBSTITUTE(SUBSTITUTE(SUBSTITUTE(SUBSTITUTE(TRIM(C150)," ",""),"-",""),"/",""),"\",""),".","")))</f>
        <v/>
      </c>
      <c r="K150" s="22" t="str">
        <f aca="false">IF(A150="","",IFERROR(MATCH(J150,'GSTR-2B'!$J$6:$J$1005,0),"–"))</f>
        <v/>
      </c>
      <c r="L150" s="23" t="str">
        <f aca="false">IF(OR(A150="",K150="–"),"",INDEX('GSTR-2B'!$I$6:$I$1005,K150))</f>
        <v/>
      </c>
      <c r="M150" s="20" t="str">
        <f aca="false">IF(L150="","",I150-L150)</f>
        <v/>
      </c>
      <c r="N150" s="24" t="str">
        <f aca="false">IF(A150="","",IF(K150="–",IF(COUNTIFS('GSTR-2B'!$A$6:$A$1005,A150,'GSTR-2B'!$E$6:$E$1005,"&gt;="&amp;(E150-Summary!$B$5),'GSTR-2B'!$E$6:$E$1005,"&lt;="&amp;(E150+Summary!$B$5))&gt;0,"Possible match – invoice no. differs","Not in 2B"),IF(ABS(M150)&lt;=Summary!$B$5,"Matched","Value mismatch")))</f>
        <v/>
      </c>
      <c r="O150" s="25" t="str">
        <f aca="false">IF(A150="","",IF(COUNTIF(A$6:A150,A150)=1,COUNTIF(O$5:O149,"&gt;0")+1,""))</f>
        <v/>
      </c>
      <c r="P150" s="26" t="str">
        <f aca="false">IF(A150="","",IF(N150="Matched",1,IF(AND(N150="Value mismatch",N(I150)&lt;&gt;0),MIN(1,L150/I150),0)))</f>
        <v/>
      </c>
    </row>
    <row r="151" customFormat="false" ht="15" hidden="false" customHeight="true" outlineLevel="0" collapsed="false">
      <c r="A151" s="27"/>
      <c r="B151" s="27"/>
      <c r="C151" s="27"/>
      <c r="D151" s="28"/>
      <c r="E151" s="29"/>
      <c r="F151" s="29"/>
      <c r="G151" s="29"/>
      <c r="H151" s="29"/>
      <c r="I151" s="20" t="str">
        <f aca="false">IF(A151="","",N(F151)+N(G151)+N(H151))</f>
        <v/>
      </c>
      <c r="J151" s="21" t="str">
        <f aca="false">IF(A151="","",UPPER(TRIM(A151))&amp;"|"&amp;UPPER(SUBSTITUTE(SUBSTITUTE(SUBSTITUTE(SUBSTITUTE(SUBSTITUTE(TRIM(C151)," ",""),"-",""),"/",""),"\",""),".","")))</f>
        <v/>
      </c>
      <c r="K151" s="22" t="str">
        <f aca="false">IF(A151="","",IFERROR(MATCH(J151,'GSTR-2B'!$J$6:$J$1005,0),"–"))</f>
        <v/>
      </c>
      <c r="L151" s="23" t="str">
        <f aca="false">IF(OR(A151="",K151="–"),"",INDEX('GSTR-2B'!$I$6:$I$1005,K151))</f>
        <v/>
      </c>
      <c r="M151" s="20" t="str">
        <f aca="false">IF(L151="","",I151-L151)</f>
        <v/>
      </c>
      <c r="N151" s="24" t="str">
        <f aca="false">IF(A151="","",IF(K151="–",IF(COUNTIFS('GSTR-2B'!$A$6:$A$1005,A151,'GSTR-2B'!$E$6:$E$1005,"&gt;="&amp;(E151-Summary!$B$5),'GSTR-2B'!$E$6:$E$1005,"&lt;="&amp;(E151+Summary!$B$5))&gt;0,"Possible match – invoice no. differs","Not in 2B"),IF(ABS(M151)&lt;=Summary!$B$5,"Matched","Value mismatch")))</f>
        <v/>
      </c>
      <c r="O151" s="25" t="str">
        <f aca="false">IF(A151="","",IF(COUNTIF(A$6:A151,A151)=1,COUNTIF(O$5:O150,"&gt;0")+1,""))</f>
        <v/>
      </c>
      <c r="P151" s="26" t="str">
        <f aca="false">IF(A151="","",IF(N151="Matched",1,IF(AND(N151="Value mismatch",N(I151)&lt;&gt;0),MIN(1,L151/I151),0)))</f>
        <v/>
      </c>
    </row>
    <row r="152" customFormat="false" ht="15" hidden="false" customHeight="true" outlineLevel="0" collapsed="false">
      <c r="A152" s="27"/>
      <c r="B152" s="27"/>
      <c r="C152" s="27"/>
      <c r="D152" s="28"/>
      <c r="E152" s="29"/>
      <c r="F152" s="29"/>
      <c r="G152" s="29"/>
      <c r="H152" s="29"/>
      <c r="I152" s="20" t="str">
        <f aca="false">IF(A152="","",N(F152)+N(G152)+N(H152))</f>
        <v/>
      </c>
      <c r="J152" s="21" t="str">
        <f aca="false">IF(A152="","",UPPER(TRIM(A152))&amp;"|"&amp;UPPER(SUBSTITUTE(SUBSTITUTE(SUBSTITUTE(SUBSTITUTE(SUBSTITUTE(TRIM(C152)," ",""),"-",""),"/",""),"\",""),".","")))</f>
        <v/>
      </c>
      <c r="K152" s="22" t="str">
        <f aca="false">IF(A152="","",IFERROR(MATCH(J152,'GSTR-2B'!$J$6:$J$1005,0),"–"))</f>
        <v/>
      </c>
      <c r="L152" s="23" t="str">
        <f aca="false">IF(OR(A152="",K152="–"),"",INDEX('GSTR-2B'!$I$6:$I$1005,K152))</f>
        <v/>
      </c>
      <c r="M152" s="20" t="str">
        <f aca="false">IF(L152="","",I152-L152)</f>
        <v/>
      </c>
      <c r="N152" s="24" t="str">
        <f aca="false">IF(A152="","",IF(K152="–",IF(COUNTIFS('GSTR-2B'!$A$6:$A$1005,A152,'GSTR-2B'!$E$6:$E$1005,"&gt;="&amp;(E152-Summary!$B$5),'GSTR-2B'!$E$6:$E$1005,"&lt;="&amp;(E152+Summary!$B$5))&gt;0,"Possible match – invoice no. differs","Not in 2B"),IF(ABS(M152)&lt;=Summary!$B$5,"Matched","Value mismatch")))</f>
        <v/>
      </c>
      <c r="O152" s="25" t="str">
        <f aca="false">IF(A152="","",IF(COUNTIF(A$6:A152,A152)=1,COUNTIF(O$5:O151,"&gt;0")+1,""))</f>
        <v/>
      </c>
      <c r="P152" s="26" t="str">
        <f aca="false">IF(A152="","",IF(N152="Matched",1,IF(AND(N152="Value mismatch",N(I152)&lt;&gt;0),MIN(1,L152/I152),0)))</f>
        <v/>
      </c>
    </row>
    <row r="153" customFormat="false" ht="15" hidden="false" customHeight="true" outlineLevel="0" collapsed="false">
      <c r="A153" s="27"/>
      <c r="B153" s="27"/>
      <c r="C153" s="27"/>
      <c r="D153" s="28"/>
      <c r="E153" s="29"/>
      <c r="F153" s="29"/>
      <c r="G153" s="29"/>
      <c r="H153" s="29"/>
      <c r="I153" s="20" t="str">
        <f aca="false">IF(A153="","",N(F153)+N(G153)+N(H153))</f>
        <v/>
      </c>
      <c r="J153" s="21" t="str">
        <f aca="false">IF(A153="","",UPPER(TRIM(A153))&amp;"|"&amp;UPPER(SUBSTITUTE(SUBSTITUTE(SUBSTITUTE(SUBSTITUTE(SUBSTITUTE(TRIM(C153)," ",""),"-",""),"/",""),"\",""),".","")))</f>
        <v/>
      </c>
      <c r="K153" s="22" t="str">
        <f aca="false">IF(A153="","",IFERROR(MATCH(J153,'GSTR-2B'!$J$6:$J$1005,0),"–"))</f>
        <v/>
      </c>
      <c r="L153" s="23" t="str">
        <f aca="false">IF(OR(A153="",K153="–"),"",INDEX('GSTR-2B'!$I$6:$I$1005,K153))</f>
        <v/>
      </c>
      <c r="M153" s="20" t="str">
        <f aca="false">IF(L153="","",I153-L153)</f>
        <v/>
      </c>
      <c r="N153" s="24" t="str">
        <f aca="false">IF(A153="","",IF(K153="–",IF(COUNTIFS('GSTR-2B'!$A$6:$A$1005,A153,'GSTR-2B'!$E$6:$E$1005,"&gt;="&amp;(E153-Summary!$B$5),'GSTR-2B'!$E$6:$E$1005,"&lt;="&amp;(E153+Summary!$B$5))&gt;0,"Possible match – invoice no. differs","Not in 2B"),IF(ABS(M153)&lt;=Summary!$B$5,"Matched","Value mismatch")))</f>
        <v/>
      </c>
      <c r="O153" s="25" t="str">
        <f aca="false">IF(A153="","",IF(COUNTIF(A$6:A153,A153)=1,COUNTIF(O$5:O152,"&gt;0")+1,""))</f>
        <v/>
      </c>
      <c r="P153" s="26" t="str">
        <f aca="false">IF(A153="","",IF(N153="Matched",1,IF(AND(N153="Value mismatch",N(I153)&lt;&gt;0),MIN(1,L153/I153),0)))</f>
        <v/>
      </c>
    </row>
    <row r="154" customFormat="false" ht="15" hidden="false" customHeight="true" outlineLevel="0" collapsed="false">
      <c r="A154" s="27"/>
      <c r="B154" s="27"/>
      <c r="C154" s="27"/>
      <c r="D154" s="28"/>
      <c r="E154" s="29"/>
      <c r="F154" s="29"/>
      <c r="G154" s="29"/>
      <c r="H154" s="29"/>
      <c r="I154" s="20" t="str">
        <f aca="false">IF(A154="","",N(F154)+N(G154)+N(H154))</f>
        <v/>
      </c>
      <c r="J154" s="21" t="str">
        <f aca="false">IF(A154="","",UPPER(TRIM(A154))&amp;"|"&amp;UPPER(SUBSTITUTE(SUBSTITUTE(SUBSTITUTE(SUBSTITUTE(SUBSTITUTE(TRIM(C154)," ",""),"-",""),"/",""),"\",""),".","")))</f>
        <v/>
      </c>
      <c r="K154" s="22" t="str">
        <f aca="false">IF(A154="","",IFERROR(MATCH(J154,'GSTR-2B'!$J$6:$J$1005,0),"–"))</f>
        <v/>
      </c>
      <c r="L154" s="23" t="str">
        <f aca="false">IF(OR(A154="",K154="–"),"",INDEX('GSTR-2B'!$I$6:$I$1005,K154))</f>
        <v/>
      </c>
      <c r="M154" s="20" t="str">
        <f aca="false">IF(L154="","",I154-L154)</f>
        <v/>
      </c>
      <c r="N154" s="24" t="str">
        <f aca="false">IF(A154="","",IF(K154="–",IF(COUNTIFS('GSTR-2B'!$A$6:$A$1005,A154,'GSTR-2B'!$E$6:$E$1005,"&gt;="&amp;(E154-Summary!$B$5),'GSTR-2B'!$E$6:$E$1005,"&lt;="&amp;(E154+Summary!$B$5))&gt;0,"Possible match – invoice no. differs","Not in 2B"),IF(ABS(M154)&lt;=Summary!$B$5,"Matched","Value mismatch")))</f>
        <v/>
      </c>
      <c r="O154" s="25" t="str">
        <f aca="false">IF(A154="","",IF(COUNTIF(A$6:A154,A154)=1,COUNTIF(O$5:O153,"&gt;0")+1,""))</f>
        <v/>
      </c>
      <c r="P154" s="26" t="str">
        <f aca="false">IF(A154="","",IF(N154="Matched",1,IF(AND(N154="Value mismatch",N(I154)&lt;&gt;0),MIN(1,L154/I154),0)))</f>
        <v/>
      </c>
    </row>
    <row r="155" customFormat="false" ht="15" hidden="false" customHeight="true" outlineLevel="0" collapsed="false">
      <c r="A155" s="27"/>
      <c r="B155" s="27"/>
      <c r="C155" s="27"/>
      <c r="D155" s="28"/>
      <c r="E155" s="29"/>
      <c r="F155" s="29"/>
      <c r="G155" s="29"/>
      <c r="H155" s="29"/>
      <c r="I155" s="20" t="str">
        <f aca="false">IF(A155="","",N(F155)+N(G155)+N(H155))</f>
        <v/>
      </c>
      <c r="J155" s="21" t="str">
        <f aca="false">IF(A155="","",UPPER(TRIM(A155))&amp;"|"&amp;UPPER(SUBSTITUTE(SUBSTITUTE(SUBSTITUTE(SUBSTITUTE(SUBSTITUTE(TRIM(C155)," ",""),"-",""),"/",""),"\",""),".","")))</f>
        <v/>
      </c>
      <c r="K155" s="22" t="str">
        <f aca="false">IF(A155="","",IFERROR(MATCH(J155,'GSTR-2B'!$J$6:$J$1005,0),"–"))</f>
        <v/>
      </c>
      <c r="L155" s="23" t="str">
        <f aca="false">IF(OR(A155="",K155="–"),"",INDEX('GSTR-2B'!$I$6:$I$1005,K155))</f>
        <v/>
      </c>
      <c r="M155" s="20" t="str">
        <f aca="false">IF(L155="","",I155-L155)</f>
        <v/>
      </c>
      <c r="N155" s="24" t="str">
        <f aca="false">IF(A155="","",IF(K155="–",IF(COUNTIFS('GSTR-2B'!$A$6:$A$1005,A155,'GSTR-2B'!$E$6:$E$1005,"&gt;="&amp;(E155-Summary!$B$5),'GSTR-2B'!$E$6:$E$1005,"&lt;="&amp;(E155+Summary!$B$5))&gt;0,"Possible match – invoice no. differs","Not in 2B"),IF(ABS(M155)&lt;=Summary!$B$5,"Matched","Value mismatch")))</f>
        <v/>
      </c>
      <c r="O155" s="25" t="str">
        <f aca="false">IF(A155="","",IF(COUNTIF(A$6:A155,A155)=1,COUNTIF(O$5:O154,"&gt;0")+1,""))</f>
        <v/>
      </c>
      <c r="P155" s="26" t="str">
        <f aca="false">IF(A155="","",IF(N155="Matched",1,IF(AND(N155="Value mismatch",N(I155)&lt;&gt;0),MIN(1,L155/I155),0)))</f>
        <v/>
      </c>
    </row>
    <row r="156" customFormat="false" ht="15" hidden="false" customHeight="true" outlineLevel="0" collapsed="false">
      <c r="A156" s="27"/>
      <c r="B156" s="27"/>
      <c r="C156" s="27"/>
      <c r="D156" s="28"/>
      <c r="E156" s="29"/>
      <c r="F156" s="29"/>
      <c r="G156" s="29"/>
      <c r="H156" s="29"/>
      <c r="I156" s="20" t="str">
        <f aca="false">IF(A156="","",N(F156)+N(G156)+N(H156))</f>
        <v/>
      </c>
      <c r="J156" s="21" t="str">
        <f aca="false">IF(A156="","",UPPER(TRIM(A156))&amp;"|"&amp;UPPER(SUBSTITUTE(SUBSTITUTE(SUBSTITUTE(SUBSTITUTE(SUBSTITUTE(TRIM(C156)," ",""),"-",""),"/",""),"\",""),".","")))</f>
        <v/>
      </c>
      <c r="K156" s="22" t="str">
        <f aca="false">IF(A156="","",IFERROR(MATCH(J156,'GSTR-2B'!$J$6:$J$1005,0),"–"))</f>
        <v/>
      </c>
      <c r="L156" s="23" t="str">
        <f aca="false">IF(OR(A156="",K156="–"),"",INDEX('GSTR-2B'!$I$6:$I$1005,K156))</f>
        <v/>
      </c>
      <c r="M156" s="20" t="str">
        <f aca="false">IF(L156="","",I156-L156)</f>
        <v/>
      </c>
      <c r="N156" s="24" t="str">
        <f aca="false">IF(A156="","",IF(K156="–",IF(COUNTIFS('GSTR-2B'!$A$6:$A$1005,A156,'GSTR-2B'!$E$6:$E$1005,"&gt;="&amp;(E156-Summary!$B$5),'GSTR-2B'!$E$6:$E$1005,"&lt;="&amp;(E156+Summary!$B$5))&gt;0,"Possible match – invoice no. differs","Not in 2B"),IF(ABS(M156)&lt;=Summary!$B$5,"Matched","Value mismatch")))</f>
        <v/>
      </c>
      <c r="O156" s="25" t="str">
        <f aca="false">IF(A156="","",IF(COUNTIF(A$6:A156,A156)=1,COUNTIF(O$5:O155,"&gt;0")+1,""))</f>
        <v/>
      </c>
      <c r="P156" s="26" t="str">
        <f aca="false">IF(A156="","",IF(N156="Matched",1,IF(AND(N156="Value mismatch",N(I156)&lt;&gt;0),MIN(1,L156/I156),0)))</f>
        <v/>
      </c>
    </row>
    <row r="157" customFormat="false" ht="15" hidden="false" customHeight="true" outlineLevel="0" collapsed="false">
      <c r="A157" s="27"/>
      <c r="B157" s="27"/>
      <c r="C157" s="27"/>
      <c r="D157" s="28"/>
      <c r="E157" s="29"/>
      <c r="F157" s="29"/>
      <c r="G157" s="29"/>
      <c r="H157" s="29"/>
      <c r="I157" s="20" t="str">
        <f aca="false">IF(A157="","",N(F157)+N(G157)+N(H157))</f>
        <v/>
      </c>
      <c r="J157" s="21" t="str">
        <f aca="false">IF(A157="","",UPPER(TRIM(A157))&amp;"|"&amp;UPPER(SUBSTITUTE(SUBSTITUTE(SUBSTITUTE(SUBSTITUTE(SUBSTITUTE(TRIM(C157)," ",""),"-",""),"/",""),"\",""),".","")))</f>
        <v/>
      </c>
      <c r="K157" s="22" t="str">
        <f aca="false">IF(A157="","",IFERROR(MATCH(J157,'GSTR-2B'!$J$6:$J$1005,0),"–"))</f>
        <v/>
      </c>
      <c r="L157" s="23" t="str">
        <f aca="false">IF(OR(A157="",K157="–"),"",INDEX('GSTR-2B'!$I$6:$I$1005,K157))</f>
        <v/>
      </c>
      <c r="M157" s="20" t="str">
        <f aca="false">IF(L157="","",I157-L157)</f>
        <v/>
      </c>
      <c r="N157" s="24" t="str">
        <f aca="false">IF(A157="","",IF(K157="–",IF(COUNTIFS('GSTR-2B'!$A$6:$A$1005,A157,'GSTR-2B'!$E$6:$E$1005,"&gt;="&amp;(E157-Summary!$B$5),'GSTR-2B'!$E$6:$E$1005,"&lt;="&amp;(E157+Summary!$B$5))&gt;0,"Possible match – invoice no. differs","Not in 2B"),IF(ABS(M157)&lt;=Summary!$B$5,"Matched","Value mismatch")))</f>
        <v/>
      </c>
      <c r="O157" s="25" t="str">
        <f aca="false">IF(A157="","",IF(COUNTIF(A$6:A157,A157)=1,COUNTIF(O$5:O156,"&gt;0")+1,""))</f>
        <v/>
      </c>
      <c r="P157" s="26" t="str">
        <f aca="false">IF(A157="","",IF(N157="Matched",1,IF(AND(N157="Value mismatch",N(I157)&lt;&gt;0),MIN(1,L157/I157),0)))</f>
        <v/>
      </c>
    </row>
    <row r="158" customFormat="false" ht="15" hidden="false" customHeight="true" outlineLevel="0" collapsed="false">
      <c r="A158" s="27"/>
      <c r="B158" s="27"/>
      <c r="C158" s="27"/>
      <c r="D158" s="28"/>
      <c r="E158" s="29"/>
      <c r="F158" s="29"/>
      <c r="G158" s="29"/>
      <c r="H158" s="29"/>
      <c r="I158" s="20" t="str">
        <f aca="false">IF(A158="","",N(F158)+N(G158)+N(H158))</f>
        <v/>
      </c>
      <c r="J158" s="21" t="str">
        <f aca="false">IF(A158="","",UPPER(TRIM(A158))&amp;"|"&amp;UPPER(SUBSTITUTE(SUBSTITUTE(SUBSTITUTE(SUBSTITUTE(SUBSTITUTE(TRIM(C158)," ",""),"-",""),"/",""),"\",""),".","")))</f>
        <v/>
      </c>
      <c r="K158" s="22" t="str">
        <f aca="false">IF(A158="","",IFERROR(MATCH(J158,'GSTR-2B'!$J$6:$J$1005,0),"–"))</f>
        <v/>
      </c>
      <c r="L158" s="23" t="str">
        <f aca="false">IF(OR(A158="",K158="–"),"",INDEX('GSTR-2B'!$I$6:$I$1005,K158))</f>
        <v/>
      </c>
      <c r="M158" s="20" t="str">
        <f aca="false">IF(L158="","",I158-L158)</f>
        <v/>
      </c>
      <c r="N158" s="24" t="str">
        <f aca="false">IF(A158="","",IF(K158="–",IF(COUNTIFS('GSTR-2B'!$A$6:$A$1005,A158,'GSTR-2B'!$E$6:$E$1005,"&gt;="&amp;(E158-Summary!$B$5),'GSTR-2B'!$E$6:$E$1005,"&lt;="&amp;(E158+Summary!$B$5))&gt;0,"Possible match – invoice no. differs","Not in 2B"),IF(ABS(M158)&lt;=Summary!$B$5,"Matched","Value mismatch")))</f>
        <v/>
      </c>
      <c r="O158" s="25" t="str">
        <f aca="false">IF(A158="","",IF(COUNTIF(A$6:A158,A158)=1,COUNTIF(O$5:O157,"&gt;0")+1,""))</f>
        <v/>
      </c>
      <c r="P158" s="26" t="str">
        <f aca="false">IF(A158="","",IF(N158="Matched",1,IF(AND(N158="Value mismatch",N(I158)&lt;&gt;0),MIN(1,L158/I158),0)))</f>
        <v/>
      </c>
    </row>
    <row r="159" customFormat="false" ht="15" hidden="false" customHeight="true" outlineLevel="0" collapsed="false">
      <c r="A159" s="27"/>
      <c r="B159" s="27"/>
      <c r="C159" s="27"/>
      <c r="D159" s="28"/>
      <c r="E159" s="29"/>
      <c r="F159" s="29"/>
      <c r="G159" s="29"/>
      <c r="H159" s="29"/>
      <c r="I159" s="20" t="str">
        <f aca="false">IF(A159="","",N(F159)+N(G159)+N(H159))</f>
        <v/>
      </c>
      <c r="J159" s="21" t="str">
        <f aca="false">IF(A159="","",UPPER(TRIM(A159))&amp;"|"&amp;UPPER(SUBSTITUTE(SUBSTITUTE(SUBSTITUTE(SUBSTITUTE(SUBSTITUTE(TRIM(C159)," ",""),"-",""),"/",""),"\",""),".","")))</f>
        <v/>
      </c>
      <c r="K159" s="22" t="str">
        <f aca="false">IF(A159="","",IFERROR(MATCH(J159,'GSTR-2B'!$J$6:$J$1005,0),"–"))</f>
        <v/>
      </c>
      <c r="L159" s="23" t="str">
        <f aca="false">IF(OR(A159="",K159="–"),"",INDEX('GSTR-2B'!$I$6:$I$1005,K159))</f>
        <v/>
      </c>
      <c r="M159" s="20" t="str">
        <f aca="false">IF(L159="","",I159-L159)</f>
        <v/>
      </c>
      <c r="N159" s="24" t="str">
        <f aca="false">IF(A159="","",IF(K159="–",IF(COUNTIFS('GSTR-2B'!$A$6:$A$1005,A159,'GSTR-2B'!$E$6:$E$1005,"&gt;="&amp;(E159-Summary!$B$5),'GSTR-2B'!$E$6:$E$1005,"&lt;="&amp;(E159+Summary!$B$5))&gt;0,"Possible match – invoice no. differs","Not in 2B"),IF(ABS(M159)&lt;=Summary!$B$5,"Matched","Value mismatch")))</f>
        <v/>
      </c>
      <c r="O159" s="25" t="str">
        <f aca="false">IF(A159="","",IF(COUNTIF(A$6:A159,A159)=1,COUNTIF(O$5:O158,"&gt;0")+1,""))</f>
        <v/>
      </c>
      <c r="P159" s="26" t="str">
        <f aca="false">IF(A159="","",IF(N159="Matched",1,IF(AND(N159="Value mismatch",N(I159)&lt;&gt;0),MIN(1,L159/I159),0)))</f>
        <v/>
      </c>
    </row>
    <row r="160" customFormat="false" ht="15" hidden="false" customHeight="true" outlineLevel="0" collapsed="false">
      <c r="A160" s="27"/>
      <c r="B160" s="27"/>
      <c r="C160" s="27"/>
      <c r="D160" s="28"/>
      <c r="E160" s="29"/>
      <c r="F160" s="29"/>
      <c r="G160" s="29"/>
      <c r="H160" s="29"/>
      <c r="I160" s="20" t="str">
        <f aca="false">IF(A160="","",N(F160)+N(G160)+N(H160))</f>
        <v/>
      </c>
      <c r="J160" s="21" t="str">
        <f aca="false">IF(A160="","",UPPER(TRIM(A160))&amp;"|"&amp;UPPER(SUBSTITUTE(SUBSTITUTE(SUBSTITUTE(SUBSTITUTE(SUBSTITUTE(TRIM(C160)," ",""),"-",""),"/",""),"\",""),".","")))</f>
        <v/>
      </c>
      <c r="K160" s="22" t="str">
        <f aca="false">IF(A160="","",IFERROR(MATCH(J160,'GSTR-2B'!$J$6:$J$1005,0),"–"))</f>
        <v/>
      </c>
      <c r="L160" s="23" t="str">
        <f aca="false">IF(OR(A160="",K160="–"),"",INDEX('GSTR-2B'!$I$6:$I$1005,K160))</f>
        <v/>
      </c>
      <c r="M160" s="20" t="str">
        <f aca="false">IF(L160="","",I160-L160)</f>
        <v/>
      </c>
      <c r="N160" s="24" t="str">
        <f aca="false">IF(A160="","",IF(K160="–",IF(COUNTIFS('GSTR-2B'!$A$6:$A$1005,A160,'GSTR-2B'!$E$6:$E$1005,"&gt;="&amp;(E160-Summary!$B$5),'GSTR-2B'!$E$6:$E$1005,"&lt;="&amp;(E160+Summary!$B$5))&gt;0,"Possible match – invoice no. differs","Not in 2B"),IF(ABS(M160)&lt;=Summary!$B$5,"Matched","Value mismatch")))</f>
        <v/>
      </c>
      <c r="O160" s="25" t="str">
        <f aca="false">IF(A160="","",IF(COUNTIF(A$6:A160,A160)=1,COUNTIF(O$5:O159,"&gt;0")+1,""))</f>
        <v/>
      </c>
      <c r="P160" s="26" t="str">
        <f aca="false">IF(A160="","",IF(N160="Matched",1,IF(AND(N160="Value mismatch",N(I160)&lt;&gt;0),MIN(1,L160/I160),0)))</f>
        <v/>
      </c>
    </row>
    <row r="161" customFormat="false" ht="15" hidden="false" customHeight="true" outlineLevel="0" collapsed="false">
      <c r="A161" s="27"/>
      <c r="B161" s="27"/>
      <c r="C161" s="27"/>
      <c r="D161" s="28"/>
      <c r="E161" s="29"/>
      <c r="F161" s="29"/>
      <c r="G161" s="29"/>
      <c r="H161" s="29"/>
      <c r="I161" s="20" t="str">
        <f aca="false">IF(A161="","",N(F161)+N(G161)+N(H161))</f>
        <v/>
      </c>
      <c r="J161" s="21" t="str">
        <f aca="false">IF(A161="","",UPPER(TRIM(A161))&amp;"|"&amp;UPPER(SUBSTITUTE(SUBSTITUTE(SUBSTITUTE(SUBSTITUTE(SUBSTITUTE(TRIM(C161)," ",""),"-",""),"/",""),"\",""),".","")))</f>
        <v/>
      </c>
      <c r="K161" s="22" t="str">
        <f aca="false">IF(A161="","",IFERROR(MATCH(J161,'GSTR-2B'!$J$6:$J$1005,0),"–"))</f>
        <v/>
      </c>
      <c r="L161" s="23" t="str">
        <f aca="false">IF(OR(A161="",K161="–"),"",INDEX('GSTR-2B'!$I$6:$I$1005,K161))</f>
        <v/>
      </c>
      <c r="M161" s="20" t="str">
        <f aca="false">IF(L161="","",I161-L161)</f>
        <v/>
      </c>
      <c r="N161" s="24" t="str">
        <f aca="false">IF(A161="","",IF(K161="–",IF(COUNTIFS('GSTR-2B'!$A$6:$A$1005,A161,'GSTR-2B'!$E$6:$E$1005,"&gt;="&amp;(E161-Summary!$B$5),'GSTR-2B'!$E$6:$E$1005,"&lt;="&amp;(E161+Summary!$B$5))&gt;0,"Possible match – invoice no. differs","Not in 2B"),IF(ABS(M161)&lt;=Summary!$B$5,"Matched","Value mismatch")))</f>
        <v/>
      </c>
      <c r="O161" s="25" t="str">
        <f aca="false">IF(A161="","",IF(COUNTIF(A$6:A161,A161)=1,COUNTIF(O$5:O160,"&gt;0")+1,""))</f>
        <v/>
      </c>
      <c r="P161" s="26" t="str">
        <f aca="false">IF(A161="","",IF(N161="Matched",1,IF(AND(N161="Value mismatch",N(I161)&lt;&gt;0),MIN(1,L161/I161),0)))</f>
        <v/>
      </c>
    </row>
    <row r="162" customFormat="false" ht="15" hidden="false" customHeight="true" outlineLevel="0" collapsed="false">
      <c r="A162" s="27"/>
      <c r="B162" s="27"/>
      <c r="C162" s="27"/>
      <c r="D162" s="28"/>
      <c r="E162" s="29"/>
      <c r="F162" s="29"/>
      <c r="G162" s="29"/>
      <c r="H162" s="29"/>
      <c r="I162" s="20" t="str">
        <f aca="false">IF(A162="","",N(F162)+N(G162)+N(H162))</f>
        <v/>
      </c>
      <c r="J162" s="21" t="str">
        <f aca="false">IF(A162="","",UPPER(TRIM(A162))&amp;"|"&amp;UPPER(SUBSTITUTE(SUBSTITUTE(SUBSTITUTE(SUBSTITUTE(SUBSTITUTE(TRIM(C162)," ",""),"-",""),"/",""),"\",""),".","")))</f>
        <v/>
      </c>
      <c r="K162" s="22" t="str">
        <f aca="false">IF(A162="","",IFERROR(MATCH(J162,'GSTR-2B'!$J$6:$J$1005,0),"–"))</f>
        <v/>
      </c>
      <c r="L162" s="23" t="str">
        <f aca="false">IF(OR(A162="",K162="–"),"",INDEX('GSTR-2B'!$I$6:$I$1005,K162))</f>
        <v/>
      </c>
      <c r="M162" s="20" t="str">
        <f aca="false">IF(L162="","",I162-L162)</f>
        <v/>
      </c>
      <c r="N162" s="24" t="str">
        <f aca="false">IF(A162="","",IF(K162="–",IF(COUNTIFS('GSTR-2B'!$A$6:$A$1005,A162,'GSTR-2B'!$E$6:$E$1005,"&gt;="&amp;(E162-Summary!$B$5),'GSTR-2B'!$E$6:$E$1005,"&lt;="&amp;(E162+Summary!$B$5))&gt;0,"Possible match – invoice no. differs","Not in 2B"),IF(ABS(M162)&lt;=Summary!$B$5,"Matched","Value mismatch")))</f>
        <v/>
      </c>
      <c r="O162" s="25" t="str">
        <f aca="false">IF(A162="","",IF(COUNTIF(A$6:A162,A162)=1,COUNTIF(O$5:O161,"&gt;0")+1,""))</f>
        <v/>
      </c>
      <c r="P162" s="26" t="str">
        <f aca="false">IF(A162="","",IF(N162="Matched",1,IF(AND(N162="Value mismatch",N(I162)&lt;&gt;0),MIN(1,L162/I162),0)))</f>
        <v/>
      </c>
    </row>
    <row r="163" customFormat="false" ht="15" hidden="false" customHeight="true" outlineLevel="0" collapsed="false">
      <c r="A163" s="27"/>
      <c r="B163" s="27"/>
      <c r="C163" s="27"/>
      <c r="D163" s="28"/>
      <c r="E163" s="29"/>
      <c r="F163" s="29"/>
      <c r="G163" s="29"/>
      <c r="H163" s="29"/>
      <c r="I163" s="20" t="str">
        <f aca="false">IF(A163="","",N(F163)+N(G163)+N(H163))</f>
        <v/>
      </c>
      <c r="J163" s="21" t="str">
        <f aca="false">IF(A163="","",UPPER(TRIM(A163))&amp;"|"&amp;UPPER(SUBSTITUTE(SUBSTITUTE(SUBSTITUTE(SUBSTITUTE(SUBSTITUTE(TRIM(C163)," ",""),"-",""),"/",""),"\",""),".","")))</f>
        <v/>
      </c>
      <c r="K163" s="22" t="str">
        <f aca="false">IF(A163="","",IFERROR(MATCH(J163,'GSTR-2B'!$J$6:$J$1005,0),"–"))</f>
        <v/>
      </c>
      <c r="L163" s="23" t="str">
        <f aca="false">IF(OR(A163="",K163="–"),"",INDEX('GSTR-2B'!$I$6:$I$1005,K163))</f>
        <v/>
      </c>
      <c r="M163" s="20" t="str">
        <f aca="false">IF(L163="","",I163-L163)</f>
        <v/>
      </c>
      <c r="N163" s="24" t="str">
        <f aca="false">IF(A163="","",IF(K163="–",IF(COUNTIFS('GSTR-2B'!$A$6:$A$1005,A163,'GSTR-2B'!$E$6:$E$1005,"&gt;="&amp;(E163-Summary!$B$5),'GSTR-2B'!$E$6:$E$1005,"&lt;="&amp;(E163+Summary!$B$5))&gt;0,"Possible match – invoice no. differs","Not in 2B"),IF(ABS(M163)&lt;=Summary!$B$5,"Matched","Value mismatch")))</f>
        <v/>
      </c>
      <c r="O163" s="25" t="str">
        <f aca="false">IF(A163="","",IF(COUNTIF(A$6:A163,A163)=1,COUNTIF(O$5:O162,"&gt;0")+1,""))</f>
        <v/>
      </c>
      <c r="P163" s="26" t="str">
        <f aca="false">IF(A163="","",IF(N163="Matched",1,IF(AND(N163="Value mismatch",N(I163)&lt;&gt;0),MIN(1,L163/I163),0)))</f>
        <v/>
      </c>
    </row>
    <row r="164" customFormat="false" ht="15" hidden="false" customHeight="true" outlineLevel="0" collapsed="false">
      <c r="A164" s="27"/>
      <c r="B164" s="27"/>
      <c r="C164" s="27"/>
      <c r="D164" s="28"/>
      <c r="E164" s="29"/>
      <c r="F164" s="29"/>
      <c r="G164" s="29"/>
      <c r="H164" s="29"/>
      <c r="I164" s="20" t="str">
        <f aca="false">IF(A164="","",N(F164)+N(G164)+N(H164))</f>
        <v/>
      </c>
      <c r="J164" s="21" t="str">
        <f aca="false">IF(A164="","",UPPER(TRIM(A164))&amp;"|"&amp;UPPER(SUBSTITUTE(SUBSTITUTE(SUBSTITUTE(SUBSTITUTE(SUBSTITUTE(TRIM(C164)," ",""),"-",""),"/",""),"\",""),".","")))</f>
        <v/>
      </c>
      <c r="K164" s="22" t="str">
        <f aca="false">IF(A164="","",IFERROR(MATCH(J164,'GSTR-2B'!$J$6:$J$1005,0),"–"))</f>
        <v/>
      </c>
      <c r="L164" s="23" t="str">
        <f aca="false">IF(OR(A164="",K164="–"),"",INDEX('GSTR-2B'!$I$6:$I$1005,K164))</f>
        <v/>
      </c>
      <c r="M164" s="20" t="str">
        <f aca="false">IF(L164="","",I164-L164)</f>
        <v/>
      </c>
      <c r="N164" s="24" t="str">
        <f aca="false">IF(A164="","",IF(K164="–",IF(COUNTIFS('GSTR-2B'!$A$6:$A$1005,A164,'GSTR-2B'!$E$6:$E$1005,"&gt;="&amp;(E164-Summary!$B$5),'GSTR-2B'!$E$6:$E$1005,"&lt;="&amp;(E164+Summary!$B$5))&gt;0,"Possible match – invoice no. differs","Not in 2B"),IF(ABS(M164)&lt;=Summary!$B$5,"Matched","Value mismatch")))</f>
        <v/>
      </c>
      <c r="O164" s="25" t="str">
        <f aca="false">IF(A164="","",IF(COUNTIF(A$6:A164,A164)=1,COUNTIF(O$5:O163,"&gt;0")+1,""))</f>
        <v/>
      </c>
      <c r="P164" s="26" t="str">
        <f aca="false">IF(A164="","",IF(N164="Matched",1,IF(AND(N164="Value mismatch",N(I164)&lt;&gt;0),MIN(1,L164/I164),0)))</f>
        <v/>
      </c>
    </row>
    <row r="165" customFormat="false" ht="15" hidden="false" customHeight="true" outlineLevel="0" collapsed="false">
      <c r="A165" s="27"/>
      <c r="B165" s="27"/>
      <c r="C165" s="27"/>
      <c r="D165" s="28"/>
      <c r="E165" s="29"/>
      <c r="F165" s="29"/>
      <c r="G165" s="29"/>
      <c r="H165" s="29"/>
      <c r="I165" s="20" t="str">
        <f aca="false">IF(A165="","",N(F165)+N(G165)+N(H165))</f>
        <v/>
      </c>
      <c r="J165" s="21" t="str">
        <f aca="false">IF(A165="","",UPPER(TRIM(A165))&amp;"|"&amp;UPPER(SUBSTITUTE(SUBSTITUTE(SUBSTITUTE(SUBSTITUTE(SUBSTITUTE(TRIM(C165)," ",""),"-",""),"/",""),"\",""),".","")))</f>
        <v/>
      </c>
      <c r="K165" s="22" t="str">
        <f aca="false">IF(A165="","",IFERROR(MATCH(J165,'GSTR-2B'!$J$6:$J$1005,0),"–"))</f>
        <v/>
      </c>
      <c r="L165" s="23" t="str">
        <f aca="false">IF(OR(A165="",K165="–"),"",INDEX('GSTR-2B'!$I$6:$I$1005,K165))</f>
        <v/>
      </c>
      <c r="M165" s="20" t="str">
        <f aca="false">IF(L165="","",I165-L165)</f>
        <v/>
      </c>
      <c r="N165" s="24" t="str">
        <f aca="false">IF(A165="","",IF(K165="–",IF(COUNTIFS('GSTR-2B'!$A$6:$A$1005,A165,'GSTR-2B'!$E$6:$E$1005,"&gt;="&amp;(E165-Summary!$B$5),'GSTR-2B'!$E$6:$E$1005,"&lt;="&amp;(E165+Summary!$B$5))&gt;0,"Possible match – invoice no. differs","Not in 2B"),IF(ABS(M165)&lt;=Summary!$B$5,"Matched","Value mismatch")))</f>
        <v/>
      </c>
      <c r="O165" s="25" t="str">
        <f aca="false">IF(A165="","",IF(COUNTIF(A$6:A165,A165)=1,COUNTIF(O$5:O164,"&gt;0")+1,""))</f>
        <v/>
      </c>
      <c r="P165" s="26" t="str">
        <f aca="false">IF(A165="","",IF(N165="Matched",1,IF(AND(N165="Value mismatch",N(I165)&lt;&gt;0),MIN(1,L165/I165),0)))</f>
        <v/>
      </c>
    </row>
    <row r="166" customFormat="false" ht="15" hidden="false" customHeight="true" outlineLevel="0" collapsed="false">
      <c r="A166" s="27"/>
      <c r="B166" s="27"/>
      <c r="C166" s="27"/>
      <c r="D166" s="28"/>
      <c r="E166" s="29"/>
      <c r="F166" s="29"/>
      <c r="G166" s="29"/>
      <c r="H166" s="29"/>
      <c r="I166" s="20" t="str">
        <f aca="false">IF(A166="","",N(F166)+N(G166)+N(H166))</f>
        <v/>
      </c>
      <c r="J166" s="21" t="str">
        <f aca="false">IF(A166="","",UPPER(TRIM(A166))&amp;"|"&amp;UPPER(SUBSTITUTE(SUBSTITUTE(SUBSTITUTE(SUBSTITUTE(SUBSTITUTE(TRIM(C166)," ",""),"-",""),"/",""),"\",""),".","")))</f>
        <v/>
      </c>
      <c r="K166" s="22" t="str">
        <f aca="false">IF(A166="","",IFERROR(MATCH(J166,'GSTR-2B'!$J$6:$J$1005,0),"–"))</f>
        <v/>
      </c>
      <c r="L166" s="23" t="str">
        <f aca="false">IF(OR(A166="",K166="–"),"",INDEX('GSTR-2B'!$I$6:$I$1005,K166))</f>
        <v/>
      </c>
      <c r="M166" s="20" t="str">
        <f aca="false">IF(L166="","",I166-L166)</f>
        <v/>
      </c>
      <c r="N166" s="24" t="str">
        <f aca="false">IF(A166="","",IF(K166="–",IF(COUNTIFS('GSTR-2B'!$A$6:$A$1005,A166,'GSTR-2B'!$E$6:$E$1005,"&gt;="&amp;(E166-Summary!$B$5),'GSTR-2B'!$E$6:$E$1005,"&lt;="&amp;(E166+Summary!$B$5))&gt;0,"Possible match – invoice no. differs","Not in 2B"),IF(ABS(M166)&lt;=Summary!$B$5,"Matched","Value mismatch")))</f>
        <v/>
      </c>
      <c r="O166" s="25" t="str">
        <f aca="false">IF(A166="","",IF(COUNTIF(A$6:A166,A166)=1,COUNTIF(O$5:O165,"&gt;0")+1,""))</f>
        <v/>
      </c>
      <c r="P166" s="26" t="str">
        <f aca="false">IF(A166="","",IF(N166="Matched",1,IF(AND(N166="Value mismatch",N(I166)&lt;&gt;0),MIN(1,L166/I166),0)))</f>
        <v/>
      </c>
    </row>
    <row r="167" customFormat="false" ht="15" hidden="false" customHeight="true" outlineLevel="0" collapsed="false">
      <c r="A167" s="27"/>
      <c r="B167" s="27"/>
      <c r="C167" s="27"/>
      <c r="D167" s="28"/>
      <c r="E167" s="29"/>
      <c r="F167" s="29"/>
      <c r="G167" s="29"/>
      <c r="H167" s="29"/>
      <c r="I167" s="20" t="str">
        <f aca="false">IF(A167="","",N(F167)+N(G167)+N(H167))</f>
        <v/>
      </c>
      <c r="J167" s="21" t="str">
        <f aca="false">IF(A167="","",UPPER(TRIM(A167))&amp;"|"&amp;UPPER(SUBSTITUTE(SUBSTITUTE(SUBSTITUTE(SUBSTITUTE(SUBSTITUTE(TRIM(C167)," ",""),"-",""),"/",""),"\",""),".","")))</f>
        <v/>
      </c>
      <c r="K167" s="22" t="str">
        <f aca="false">IF(A167="","",IFERROR(MATCH(J167,'GSTR-2B'!$J$6:$J$1005,0),"–"))</f>
        <v/>
      </c>
      <c r="L167" s="23" t="str">
        <f aca="false">IF(OR(A167="",K167="–"),"",INDEX('GSTR-2B'!$I$6:$I$1005,K167))</f>
        <v/>
      </c>
      <c r="M167" s="20" t="str">
        <f aca="false">IF(L167="","",I167-L167)</f>
        <v/>
      </c>
      <c r="N167" s="24" t="str">
        <f aca="false">IF(A167="","",IF(K167="–",IF(COUNTIFS('GSTR-2B'!$A$6:$A$1005,A167,'GSTR-2B'!$E$6:$E$1005,"&gt;="&amp;(E167-Summary!$B$5),'GSTR-2B'!$E$6:$E$1005,"&lt;="&amp;(E167+Summary!$B$5))&gt;0,"Possible match – invoice no. differs","Not in 2B"),IF(ABS(M167)&lt;=Summary!$B$5,"Matched","Value mismatch")))</f>
        <v/>
      </c>
      <c r="O167" s="25" t="str">
        <f aca="false">IF(A167="","",IF(COUNTIF(A$6:A167,A167)=1,COUNTIF(O$5:O166,"&gt;0")+1,""))</f>
        <v/>
      </c>
      <c r="P167" s="26" t="str">
        <f aca="false">IF(A167="","",IF(N167="Matched",1,IF(AND(N167="Value mismatch",N(I167)&lt;&gt;0),MIN(1,L167/I167),0)))</f>
        <v/>
      </c>
    </row>
    <row r="168" customFormat="false" ht="15" hidden="false" customHeight="true" outlineLevel="0" collapsed="false">
      <c r="A168" s="27"/>
      <c r="B168" s="27"/>
      <c r="C168" s="27"/>
      <c r="D168" s="28"/>
      <c r="E168" s="29"/>
      <c r="F168" s="29"/>
      <c r="G168" s="29"/>
      <c r="H168" s="29"/>
      <c r="I168" s="20" t="str">
        <f aca="false">IF(A168="","",N(F168)+N(G168)+N(H168))</f>
        <v/>
      </c>
      <c r="J168" s="21" t="str">
        <f aca="false">IF(A168="","",UPPER(TRIM(A168))&amp;"|"&amp;UPPER(SUBSTITUTE(SUBSTITUTE(SUBSTITUTE(SUBSTITUTE(SUBSTITUTE(TRIM(C168)," ",""),"-",""),"/",""),"\",""),".","")))</f>
        <v/>
      </c>
      <c r="K168" s="22" t="str">
        <f aca="false">IF(A168="","",IFERROR(MATCH(J168,'GSTR-2B'!$J$6:$J$1005,0),"–"))</f>
        <v/>
      </c>
      <c r="L168" s="23" t="str">
        <f aca="false">IF(OR(A168="",K168="–"),"",INDEX('GSTR-2B'!$I$6:$I$1005,K168))</f>
        <v/>
      </c>
      <c r="M168" s="20" t="str">
        <f aca="false">IF(L168="","",I168-L168)</f>
        <v/>
      </c>
      <c r="N168" s="24" t="str">
        <f aca="false">IF(A168="","",IF(K168="–",IF(COUNTIFS('GSTR-2B'!$A$6:$A$1005,A168,'GSTR-2B'!$E$6:$E$1005,"&gt;="&amp;(E168-Summary!$B$5),'GSTR-2B'!$E$6:$E$1005,"&lt;="&amp;(E168+Summary!$B$5))&gt;0,"Possible match – invoice no. differs","Not in 2B"),IF(ABS(M168)&lt;=Summary!$B$5,"Matched","Value mismatch")))</f>
        <v/>
      </c>
      <c r="O168" s="25" t="str">
        <f aca="false">IF(A168="","",IF(COUNTIF(A$6:A168,A168)=1,COUNTIF(O$5:O167,"&gt;0")+1,""))</f>
        <v/>
      </c>
      <c r="P168" s="26" t="str">
        <f aca="false">IF(A168="","",IF(N168="Matched",1,IF(AND(N168="Value mismatch",N(I168)&lt;&gt;0),MIN(1,L168/I168),0)))</f>
        <v/>
      </c>
    </row>
    <row r="169" customFormat="false" ht="15" hidden="false" customHeight="true" outlineLevel="0" collapsed="false">
      <c r="A169" s="27"/>
      <c r="B169" s="27"/>
      <c r="C169" s="27"/>
      <c r="D169" s="28"/>
      <c r="E169" s="29"/>
      <c r="F169" s="29"/>
      <c r="G169" s="29"/>
      <c r="H169" s="29"/>
      <c r="I169" s="20" t="str">
        <f aca="false">IF(A169="","",N(F169)+N(G169)+N(H169))</f>
        <v/>
      </c>
      <c r="J169" s="21" t="str">
        <f aca="false">IF(A169="","",UPPER(TRIM(A169))&amp;"|"&amp;UPPER(SUBSTITUTE(SUBSTITUTE(SUBSTITUTE(SUBSTITUTE(SUBSTITUTE(TRIM(C169)," ",""),"-",""),"/",""),"\",""),".","")))</f>
        <v/>
      </c>
      <c r="K169" s="22" t="str">
        <f aca="false">IF(A169="","",IFERROR(MATCH(J169,'GSTR-2B'!$J$6:$J$1005,0),"–"))</f>
        <v/>
      </c>
      <c r="L169" s="23" t="str">
        <f aca="false">IF(OR(A169="",K169="–"),"",INDEX('GSTR-2B'!$I$6:$I$1005,K169))</f>
        <v/>
      </c>
      <c r="M169" s="20" t="str">
        <f aca="false">IF(L169="","",I169-L169)</f>
        <v/>
      </c>
      <c r="N169" s="24" t="str">
        <f aca="false">IF(A169="","",IF(K169="–",IF(COUNTIFS('GSTR-2B'!$A$6:$A$1005,A169,'GSTR-2B'!$E$6:$E$1005,"&gt;="&amp;(E169-Summary!$B$5),'GSTR-2B'!$E$6:$E$1005,"&lt;="&amp;(E169+Summary!$B$5))&gt;0,"Possible match – invoice no. differs","Not in 2B"),IF(ABS(M169)&lt;=Summary!$B$5,"Matched","Value mismatch")))</f>
        <v/>
      </c>
      <c r="O169" s="25" t="str">
        <f aca="false">IF(A169="","",IF(COUNTIF(A$6:A169,A169)=1,COUNTIF(O$5:O168,"&gt;0")+1,""))</f>
        <v/>
      </c>
      <c r="P169" s="26" t="str">
        <f aca="false">IF(A169="","",IF(N169="Matched",1,IF(AND(N169="Value mismatch",N(I169)&lt;&gt;0),MIN(1,L169/I169),0)))</f>
        <v/>
      </c>
    </row>
    <row r="170" customFormat="false" ht="15" hidden="false" customHeight="true" outlineLevel="0" collapsed="false">
      <c r="A170" s="27"/>
      <c r="B170" s="27"/>
      <c r="C170" s="27"/>
      <c r="D170" s="28"/>
      <c r="E170" s="29"/>
      <c r="F170" s="29"/>
      <c r="G170" s="29"/>
      <c r="H170" s="29"/>
      <c r="I170" s="20" t="str">
        <f aca="false">IF(A170="","",N(F170)+N(G170)+N(H170))</f>
        <v/>
      </c>
      <c r="J170" s="21" t="str">
        <f aca="false">IF(A170="","",UPPER(TRIM(A170))&amp;"|"&amp;UPPER(SUBSTITUTE(SUBSTITUTE(SUBSTITUTE(SUBSTITUTE(SUBSTITUTE(TRIM(C170)," ",""),"-",""),"/",""),"\",""),".","")))</f>
        <v/>
      </c>
      <c r="K170" s="22" t="str">
        <f aca="false">IF(A170="","",IFERROR(MATCH(J170,'GSTR-2B'!$J$6:$J$1005,0),"–"))</f>
        <v/>
      </c>
      <c r="L170" s="23" t="str">
        <f aca="false">IF(OR(A170="",K170="–"),"",INDEX('GSTR-2B'!$I$6:$I$1005,K170))</f>
        <v/>
      </c>
      <c r="M170" s="20" t="str">
        <f aca="false">IF(L170="","",I170-L170)</f>
        <v/>
      </c>
      <c r="N170" s="24" t="str">
        <f aca="false">IF(A170="","",IF(K170="–",IF(COUNTIFS('GSTR-2B'!$A$6:$A$1005,A170,'GSTR-2B'!$E$6:$E$1005,"&gt;="&amp;(E170-Summary!$B$5),'GSTR-2B'!$E$6:$E$1005,"&lt;="&amp;(E170+Summary!$B$5))&gt;0,"Possible match – invoice no. differs","Not in 2B"),IF(ABS(M170)&lt;=Summary!$B$5,"Matched","Value mismatch")))</f>
        <v/>
      </c>
      <c r="O170" s="25" t="str">
        <f aca="false">IF(A170="","",IF(COUNTIF(A$6:A170,A170)=1,COUNTIF(O$5:O169,"&gt;0")+1,""))</f>
        <v/>
      </c>
      <c r="P170" s="26" t="str">
        <f aca="false">IF(A170="","",IF(N170="Matched",1,IF(AND(N170="Value mismatch",N(I170)&lt;&gt;0),MIN(1,L170/I170),0)))</f>
        <v/>
      </c>
    </row>
    <row r="171" customFormat="false" ht="15" hidden="false" customHeight="true" outlineLevel="0" collapsed="false">
      <c r="A171" s="27"/>
      <c r="B171" s="27"/>
      <c r="C171" s="27"/>
      <c r="D171" s="28"/>
      <c r="E171" s="29"/>
      <c r="F171" s="29"/>
      <c r="G171" s="29"/>
      <c r="H171" s="29"/>
      <c r="I171" s="20" t="str">
        <f aca="false">IF(A171="","",N(F171)+N(G171)+N(H171))</f>
        <v/>
      </c>
      <c r="J171" s="21" t="str">
        <f aca="false">IF(A171="","",UPPER(TRIM(A171))&amp;"|"&amp;UPPER(SUBSTITUTE(SUBSTITUTE(SUBSTITUTE(SUBSTITUTE(SUBSTITUTE(TRIM(C171)," ",""),"-",""),"/",""),"\",""),".","")))</f>
        <v/>
      </c>
      <c r="K171" s="22" t="str">
        <f aca="false">IF(A171="","",IFERROR(MATCH(J171,'GSTR-2B'!$J$6:$J$1005,0),"–"))</f>
        <v/>
      </c>
      <c r="L171" s="23" t="str">
        <f aca="false">IF(OR(A171="",K171="–"),"",INDEX('GSTR-2B'!$I$6:$I$1005,K171))</f>
        <v/>
      </c>
      <c r="M171" s="20" t="str">
        <f aca="false">IF(L171="","",I171-L171)</f>
        <v/>
      </c>
      <c r="N171" s="24" t="str">
        <f aca="false">IF(A171="","",IF(K171="–",IF(COUNTIFS('GSTR-2B'!$A$6:$A$1005,A171,'GSTR-2B'!$E$6:$E$1005,"&gt;="&amp;(E171-Summary!$B$5),'GSTR-2B'!$E$6:$E$1005,"&lt;="&amp;(E171+Summary!$B$5))&gt;0,"Possible match – invoice no. differs","Not in 2B"),IF(ABS(M171)&lt;=Summary!$B$5,"Matched","Value mismatch")))</f>
        <v/>
      </c>
      <c r="O171" s="25" t="str">
        <f aca="false">IF(A171="","",IF(COUNTIF(A$6:A171,A171)=1,COUNTIF(O$5:O170,"&gt;0")+1,""))</f>
        <v/>
      </c>
      <c r="P171" s="26" t="str">
        <f aca="false">IF(A171="","",IF(N171="Matched",1,IF(AND(N171="Value mismatch",N(I171)&lt;&gt;0),MIN(1,L171/I171),0)))</f>
        <v/>
      </c>
    </row>
    <row r="172" customFormat="false" ht="15" hidden="false" customHeight="true" outlineLevel="0" collapsed="false">
      <c r="A172" s="27"/>
      <c r="B172" s="27"/>
      <c r="C172" s="27"/>
      <c r="D172" s="28"/>
      <c r="E172" s="29"/>
      <c r="F172" s="29"/>
      <c r="G172" s="29"/>
      <c r="H172" s="29"/>
      <c r="I172" s="20" t="str">
        <f aca="false">IF(A172="","",N(F172)+N(G172)+N(H172))</f>
        <v/>
      </c>
      <c r="J172" s="21" t="str">
        <f aca="false">IF(A172="","",UPPER(TRIM(A172))&amp;"|"&amp;UPPER(SUBSTITUTE(SUBSTITUTE(SUBSTITUTE(SUBSTITUTE(SUBSTITUTE(TRIM(C172)," ",""),"-",""),"/",""),"\",""),".","")))</f>
        <v/>
      </c>
      <c r="K172" s="22" t="str">
        <f aca="false">IF(A172="","",IFERROR(MATCH(J172,'GSTR-2B'!$J$6:$J$1005,0),"–"))</f>
        <v/>
      </c>
      <c r="L172" s="23" t="str">
        <f aca="false">IF(OR(A172="",K172="–"),"",INDEX('GSTR-2B'!$I$6:$I$1005,K172))</f>
        <v/>
      </c>
      <c r="M172" s="20" t="str">
        <f aca="false">IF(L172="","",I172-L172)</f>
        <v/>
      </c>
      <c r="N172" s="24" t="str">
        <f aca="false">IF(A172="","",IF(K172="–",IF(COUNTIFS('GSTR-2B'!$A$6:$A$1005,A172,'GSTR-2B'!$E$6:$E$1005,"&gt;="&amp;(E172-Summary!$B$5),'GSTR-2B'!$E$6:$E$1005,"&lt;="&amp;(E172+Summary!$B$5))&gt;0,"Possible match – invoice no. differs","Not in 2B"),IF(ABS(M172)&lt;=Summary!$B$5,"Matched","Value mismatch")))</f>
        <v/>
      </c>
      <c r="O172" s="25" t="str">
        <f aca="false">IF(A172="","",IF(COUNTIF(A$6:A172,A172)=1,COUNTIF(O$5:O171,"&gt;0")+1,""))</f>
        <v/>
      </c>
      <c r="P172" s="26" t="str">
        <f aca="false">IF(A172="","",IF(N172="Matched",1,IF(AND(N172="Value mismatch",N(I172)&lt;&gt;0),MIN(1,L172/I172),0)))</f>
        <v/>
      </c>
    </row>
    <row r="173" customFormat="false" ht="15" hidden="false" customHeight="true" outlineLevel="0" collapsed="false">
      <c r="A173" s="27"/>
      <c r="B173" s="27"/>
      <c r="C173" s="27"/>
      <c r="D173" s="28"/>
      <c r="E173" s="29"/>
      <c r="F173" s="29"/>
      <c r="G173" s="29"/>
      <c r="H173" s="29"/>
      <c r="I173" s="20" t="str">
        <f aca="false">IF(A173="","",N(F173)+N(G173)+N(H173))</f>
        <v/>
      </c>
      <c r="J173" s="21" t="str">
        <f aca="false">IF(A173="","",UPPER(TRIM(A173))&amp;"|"&amp;UPPER(SUBSTITUTE(SUBSTITUTE(SUBSTITUTE(SUBSTITUTE(SUBSTITUTE(TRIM(C173)," ",""),"-",""),"/",""),"\",""),".","")))</f>
        <v/>
      </c>
      <c r="K173" s="22" t="str">
        <f aca="false">IF(A173="","",IFERROR(MATCH(J173,'GSTR-2B'!$J$6:$J$1005,0),"–"))</f>
        <v/>
      </c>
      <c r="L173" s="23" t="str">
        <f aca="false">IF(OR(A173="",K173="–"),"",INDEX('GSTR-2B'!$I$6:$I$1005,K173))</f>
        <v/>
      </c>
      <c r="M173" s="20" t="str">
        <f aca="false">IF(L173="","",I173-L173)</f>
        <v/>
      </c>
      <c r="N173" s="24" t="str">
        <f aca="false">IF(A173="","",IF(K173="–",IF(COUNTIFS('GSTR-2B'!$A$6:$A$1005,A173,'GSTR-2B'!$E$6:$E$1005,"&gt;="&amp;(E173-Summary!$B$5),'GSTR-2B'!$E$6:$E$1005,"&lt;="&amp;(E173+Summary!$B$5))&gt;0,"Possible match – invoice no. differs","Not in 2B"),IF(ABS(M173)&lt;=Summary!$B$5,"Matched","Value mismatch")))</f>
        <v/>
      </c>
      <c r="O173" s="25" t="str">
        <f aca="false">IF(A173="","",IF(COUNTIF(A$6:A173,A173)=1,COUNTIF(O$5:O172,"&gt;0")+1,""))</f>
        <v/>
      </c>
      <c r="P173" s="26" t="str">
        <f aca="false">IF(A173="","",IF(N173="Matched",1,IF(AND(N173="Value mismatch",N(I173)&lt;&gt;0),MIN(1,L173/I173),0)))</f>
        <v/>
      </c>
    </row>
    <row r="174" customFormat="false" ht="15" hidden="false" customHeight="true" outlineLevel="0" collapsed="false">
      <c r="A174" s="27"/>
      <c r="B174" s="27"/>
      <c r="C174" s="27"/>
      <c r="D174" s="28"/>
      <c r="E174" s="29"/>
      <c r="F174" s="29"/>
      <c r="G174" s="29"/>
      <c r="H174" s="29"/>
      <c r="I174" s="20" t="str">
        <f aca="false">IF(A174="","",N(F174)+N(G174)+N(H174))</f>
        <v/>
      </c>
      <c r="J174" s="21" t="str">
        <f aca="false">IF(A174="","",UPPER(TRIM(A174))&amp;"|"&amp;UPPER(SUBSTITUTE(SUBSTITUTE(SUBSTITUTE(SUBSTITUTE(SUBSTITUTE(TRIM(C174)," ",""),"-",""),"/",""),"\",""),".","")))</f>
        <v/>
      </c>
      <c r="K174" s="22" t="str">
        <f aca="false">IF(A174="","",IFERROR(MATCH(J174,'GSTR-2B'!$J$6:$J$1005,0),"–"))</f>
        <v/>
      </c>
      <c r="L174" s="23" t="str">
        <f aca="false">IF(OR(A174="",K174="–"),"",INDEX('GSTR-2B'!$I$6:$I$1005,K174))</f>
        <v/>
      </c>
      <c r="M174" s="20" t="str">
        <f aca="false">IF(L174="","",I174-L174)</f>
        <v/>
      </c>
      <c r="N174" s="24" t="str">
        <f aca="false">IF(A174="","",IF(K174="–",IF(COUNTIFS('GSTR-2B'!$A$6:$A$1005,A174,'GSTR-2B'!$E$6:$E$1005,"&gt;="&amp;(E174-Summary!$B$5),'GSTR-2B'!$E$6:$E$1005,"&lt;="&amp;(E174+Summary!$B$5))&gt;0,"Possible match – invoice no. differs","Not in 2B"),IF(ABS(M174)&lt;=Summary!$B$5,"Matched","Value mismatch")))</f>
        <v/>
      </c>
      <c r="O174" s="25" t="str">
        <f aca="false">IF(A174="","",IF(COUNTIF(A$6:A174,A174)=1,COUNTIF(O$5:O173,"&gt;0")+1,""))</f>
        <v/>
      </c>
      <c r="P174" s="26" t="str">
        <f aca="false">IF(A174="","",IF(N174="Matched",1,IF(AND(N174="Value mismatch",N(I174)&lt;&gt;0),MIN(1,L174/I174),0)))</f>
        <v/>
      </c>
    </row>
    <row r="175" customFormat="false" ht="15" hidden="false" customHeight="true" outlineLevel="0" collapsed="false">
      <c r="A175" s="27"/>
      <c r="B175" s="27"/>
      <c r="C175" s="27"/>
      <c r="D175" s="28"/>
      <c r="E175" s="29"/>
      <c r="F175" s="29"/>
      <c r="G175" s="29"/>
      <c r="H175" s="29"/>
      <c r="I175" s="20" t="str">
        <f aca="false">IF(A175="","",N(F175)+N(G175)+N(H175))</f>
        <v/>
      </c>
      <c r="J175" s="21" t="str">
        <f aca="false">IF(A175="","",UPPER(TRIM(A175))&amp;"|"&amp;UPPER(SUBSTITUTE(SUBSTITUTE(SUBSTITUTE(SUBSTITUTE(SUBSTITUTE(TRIM(C175)," ",""),"-",""),"/",""),"\",""),".","")))</f>
        <v/>
      </c>
      <c r="K175" s="22" t="str">
        <f aca="false">IF(A175="","",IFERROR(MATCH(J175,'GSTR-2B'!$J$6:$J$1005,0),"–"))</f>
        <v/>
      </c>
      <c r="L175" s="23" t="str">
        <f aca="false">IF(OR(A175="",K175="–"),"",INDEX('GSTR-2B'!$I$6:$I$1005,K175))</f>
        <v/>
      </c>
      <c r="M175" s="20" t="str">
        <f aca="false">IF(L175="","",I175-L175)</f>
        <v/>
      </c>
      <c r="N175" s="24" t="str">
        <f aca="false">IF(A175="","",IF(K175="–",IF(COUNTIFS('GSTR-2B'!$A$6:$A$1005,A175,'GSTR-2B'!$E$6:$E$1005,"&gt;="&amp;(E175-Summary!$B$5),'GSTR-2B'!$E$6:$E$1005,"&lt;="&amp;(E175+Summary!$B$5))&gt;0,"Possible match – invoice no. differs","Not in 2B"),IF(ABS(M175)&lt;=Summary!$B$5,"Matched","Value mismatch")))</f>
        <v/>
      </c>
      <c r="O175" s="25" t="str">
        <f aca="false">IF(A175="","",IF(COUNTIF(A$6:A175,A175)=1,COUNTIF(O$5:O174,"&gt;0")+1,""))</f>
        <v/>
      </c>
      <c r="P175" s="26" t="str">
        <f aca="false">IF(A175="","",IF(N175="Matched",1,IF(AND(N175="Value mismatch",N(I175)&lt;&gt;0),MIN(1,L175/I175),0)))</f>
        <v/>
      </c>
    </row>
    <row r="176" customFormat="false" ht="15" hidden="false" customHeight="true" outlineLevel="0" collapsed="false">
      <c r="A176" s="27"/>
      <c r="B176" s="27"/>
      <c r="C176" s="27"/>
      <c r="D176" s="28"/>
      <c r="E176" s="29"/>
      <c r="F176" s="29"/>
      <c r="G176" s="29"/>
      <c r="H176" s="29"/>
      <c r="I176" s="20" t="str">
        <f aca="false">IF(A176="","",N(F176)+N(G176)+N(H176))</f>
        <v/>
      </c>
      <c r="J176" s="21" t="str">
        <f aca="false">IF(A176="","",UPPER(TRIM(A176))&amp;"|"&amp;UPPER(SUBSTITUTE(SUBSTITUTE(SUBSTITUTE(SUBSTITUTE(SUBSTITUTE(TRIM(C176)," ",""),"-",""),"/",""),"\",""),".","")))</f>
        <v/>
      </c>
      <c r="K176" s="22" t="str">
        <f aca="false">IF(A176="","",IFERROR(MATCH(J176,'GSTR-2B'!$J$6:$J$1005,0),"–"))</f>
        <v/>
      </c>
      <c r="L176" s="23" t="str">
        <f aca="false">IF(OR(A176="",K176="–"),"",INDEX('GSTR-2B'!$I$6:$I$1005,K176))</f>
        <v/>
      </c>
      <c r="M176" s="20" t="str">
        <f aca="false">IF(L176="","",I176-L176)</f>
        <v/>
      </c>
      <c r="N176" s="24" t="str">
        <f aca="false">IF(A176="","",IF(K176="–",IF(COUNTIFS('GSTR-2B'!$A$6:$A$1005,A176,'GSTR-2B'!$E$6:$E$1005,"&gt;="&amp;(E176-Summary!$B$5),'GSTR-2B'!$E$6:$E$1005,"&lt;="&amp;(E176+Summary!$B$5))&gt;0,"Possible match – invoice no. differs","Not in 2B"),IF(ABS(M176)&lt;=Summary!$B$5,"Matched","Value mismatch")))</f>
        <v/>
      </c>
      <c r="O176" s="25" t="str">
        <f aca="false">IF(A176="","",IF(COUNTIF(A$6:A176,A176)=1,COUNTIF(O$5:O175,"&gt;0")+1,""))</f>
        <v/>
      </c>
      <c r="P176" s="26" t="str">
        <f aca="false">IF(A176="","",IF(N176="Matched",1,IF(AND(N176="Value mismatch",N(I176)&lt;&gt;0),MIN(1,L176/I176),0)))</f>
        <v/>
      </c>
    </row>
    <row r="177" customFormat="false" ht="15" hidden="false" customHeight="true" outlineLevel="0" collapsed="false">
      <c r="A177" s="27"/>
      <c r="B177" s="27"/>
      <c r="C177" s="27"/>
      <c r="D177" s="28"/>
      <c r="E177" s="29"/>
      <c r="F177" s="29"/>
      <c r="G177" s="29"/>
      <c r="H177" s="29"/>
      <c r="I177" s="20" t="str">
        <f aca="false">IF(A177="","",N(F177)+N(G177)+N(H177))</f>
        <v/>
      </c>
      <c r="J177" s="21" t="str">
        <f aca="false">IF(A177="","",UPPER(TRIM(A177))&amp;"|"&amp;UPPER(SUBSTITUTE(SUBSTITUTE(SUBSTITUTE(SUBSTITUTE(SUBSTITUTE(TRIM(C177)," ",""),"-",""),"/",""),"\",""),".","")))</f>
        <v/>
      </c>
      <c r="K177" s="22" t="str">
        <f aca="false">IF(A177="","",IFERROR(MATCH(J177,'GSTR-2B'!$J$6:$J$1005,0),"–"))</f>
        <v/>
      </c>
      <c r="L177" s="23" t="str">
        <f aca="false">IF(OR(A177="",K177="–"),"",INDEX('GSTR-2B'!$I$6:$I$1005,K177))</f>
        <v/>
      </c>
      <c r="M177" s="20" t="str">
        <f aca="false">IF(L177="","",I177-L177)</f>
        <v/>
      </c>
      <c r="N177" s="24" t="str">
        <f aca="false">IF(A177="","",IF(K177="–",IF(COUNTIFS('GSTR-2B'!$A$6:$A$1005,A177,'GSTR-2B'!$E$6:$E$1005,"&gt;="&amp;(E177-Summary!$B$5),'GSTR-2B'!$E$6:$E$1005,"&lt;="&amp;(E177+Summary!$B$5))&gt;0,"Possible match – invoice no. differs","Not in 2B"),IF(ABS(M177)&lt;=Summary!$B$5,"Matched","Value mismatch")))</f>
        <v/>
      </c>
      <c r="O177" s="25" t="str">
        <f aca="false">IF(A177="","",IF(COUNTIF(A$6:A177,A177)=1,COUNTIF(O$5:O176,"&gt;0")+1,""))</f>
        <v/>
      </c>
      <c r="P177" s="26" t="str">
        <f aca="false">IF(A177="","",IF(N177="Matched",1,IF(AND(N177="Value mismatch",N(I177)&lt;&gt;0),MIN(1,L177/I177),0)))</f>
        <v/>
      </c>
    </row>
    <row r="178" customFormat="false" ht="15" hidden="false" customHeight="true" outlineLevel="0" collapsed="false">
      <c r="A178" s="27"/>
      <c r="B178" s="27"/>
      <c r="C178" s="27"/>
      <c r="D178" s="28"/>
      <c r="E178" s="29"/>
      <c r="F178" s="29"/>
      <c r="G178" s="29"/>
      <c r="H178" s="29"/>
      <c r="I178" s="20" t="str">
        <f aca="false">IF(A178="","",N(F178)+N(G178)+N(H178))</f>
        <v/>
      </c>
      <c r="J178" s="21" t="str">
        <f aca="false">IF(A178="","",UPPER(TRIM(A178))&amp;"|"&amp;UPPER(SUBSTITUTE(SUBSTITUTE(SUBSTITUTE(SUBSTITUTE(SUBSTITUTE(TRIM(C178)," ",""),"-",""),"/",""),"\",""),".","")))</f>
        <v/>
      </c>
      <c r="K178" s="22" t="str">
        <f aca="false">IF(A178="","",IFERROR(MATCH(J178,'GSTR-2B'!$J$6:$J$1005,0),"–"))</f>
        <v/>
      </c>
      <c r="L178" s="23" t="str">
        <f aca="false">IF(OR(A178="",K178="–"),"",INDEX('GSTR-2B'!$I$6:$I$1005,K178))</f>
        <v/>
      </c>
      <c r="M178" s="20" t="str">
        <f aca="false">IF(L178="","",I178-L178)</f>
        <v/>
      </c>
      <c r="N178" s="24" t="str">
        <f aca="false">IF(A178="","",IF(K178="–",IF(COUNTIFS('GSTR-2B'!$A$6:$A$1005,A178,'GSTR-2B'!$E$6:$E$1005,"&gt;="&amp;(E178-Summary!$B$5),'GSTR-2B'!$E$6:$E$1005,"&lt;="&amp;(E178+Summary!$B$5))&gt;0,"Possible match – invoice no. differs","Not in 2B"),IF(ABS(M178)&lt;=Summary!$B$5,"Matched","Value mismatch")))</f>
        <v/>
      </c>
      <c r="O178" s="25" t="str">
        <f aca="false">IF(A178="","",IF(COUNTIF(A$6:A178,A178)=1,COUNTIF(O$5:O177,"&gt;0")+1,""))</f>
        <v/>
      </c>
      <c r="P178" s="26" t="str">
        <f aca="false">IF(A178="","",IF(N178="Matched",1,IF(AND(N178="Value mismatch",N(I178)&lt;&gt;0),MIN(1,L178/I178),0)))</f>
        <v/>
      </c>
    </row>
    <row r="179" customFormat="false" ht="15" hidden="false" customHeight="true" outlineLevel="0" collapsed="false">
      <c r="A179" s="27"/>
      <c r="B179" s="27"/>
      <c r="C179" s="27"/>
      <c r="D179" s="28"/>
      <c r="E179" s="29"/>
      <c r="F179" s="29"/>
      <c r="G179" s="29"/>
      <c r="H179" s="29"/>
      <c r="I179" s="20" t="str">
        <f aca="false">IF(A179="","",N(F179)+N(G179)+N(H179))</f>
        <v/>
      </c>
      <c r="J179" s="21" t="str">
        <f aca="false">IF(A179="","",UPPER(TRIM(A179))&amp;"|"&amp;UPPER(SUBSTITUTE(SUBSTITUTE(SUBSTITUTE(SUBSTITUTE(SUBSTITUTE(TRIM(C179)," ",""),"-",""),"/",""),"\",""),".","")))</f>
        <v/>
      </c>
      <c r="K179" s="22" t="str">
        <f aca="false">IF(A179="","",IFERROR(MATCH(J179,'GSTR-2B'!$J$6:$J$1005,0),"–"))</f>
        <v/>
      </c>
      <c r="L179" s="23" t="str">
        <f aca="false">IF(OR(A179="",K179="–"),"",INDEX('GSTR-2B'!$I$6:$I$1005,K179))</f>
        <v/>
      </c>
      <c r="M179" s="20" t="str">
        <f aca="false">IF(L179="","",I179-L179)</f>
        <v/>
      </c>
      <c r="N179" s="24" t="str">
        <f aca="false">IF(A179="","",IF(K179="–",IF(COUNTIFS('GSTR-2B'!$A$6:$A$1005,A179,'GSTR-2B'!$E$6:$E$1005,"&gt;="&amp;(E179-Summary!$B$5),'GSTR-2B'!$E$6:$E$1005,"&lt;="&amp;(E179+Summary!$B$5))&gt;0,"Possible match – invoice no. differs","Not in 2B"),IF(ABS(M179)&lt;=Summary!$B$5,"Matched","Value mismatch")))</f>
        <v/>
      </c>
      <c r="O179" s="25" t="str">
        <f aca="false">IF(A179="","",IF(COUNTIF(A$6:A179,A179)=1,COUNTIF(O$5:O178,"&gt;0")+1,""))</f>
        <v/>
      </c>
      <c r="P179" s="26" t="str">
        <f aca="false">IF(A179="","",IF(N179="Matched",1,IF(AND(N179="Value mismatch",N(I179)&lt;&gt;0),MIN(1,L179/I179),0)))</f>
        <v/>
      </c>
    </row>
    <row r="180" customFormat="false" ht="15" hidden="false" customHeight="true" outlineLevel="0" collapsed="false">
      <c r="A180" s="27"/>
      <c r="B180" s="27"/>
      <c r="C180" s="27"/>
      <c r="D180" s="28"/>
      <c r="E180" s="29"/>
      <c r="F180" s="29"/>
      <c r="G180" s="29"/>
      <c r="H180" s="29"/>
      <c r="I180" s="20" t="str">
        <f aca="false">IF(A180="","",N(F180)+N(G180)+N(H180))</f>
        <v/>
      </c>
      <c r="J180" s="21" t="str">
        <f aca="false">IF(A180="","",UPPER(TRIM(A180))&amp;"|"&amp;UPPER(SUBSTITUTE(SUBSTITUTE(SUBSTITUTE(SUBSTITUTE(SUBSTITUTE(TRIM(C180)," ",""),"-",""),"/",""),"\",""),".","")))</f>
        <v/>
      </c>
      <c r="K180" s="22" t="str">
        <f aca="false">IF(A180="","",IFERROR(MATCH(J180,'GSTR-2B'!$J$6:$J$1005,0),"–"))</f>
        <v/>
      </c>
      <c r="L180" s="23" t="str">
        <f aca="false">IF(OR(A180="",K180="–"),"",INDEX('GSTR-2B'!$I$6:$I$1005,K180))</f>
        <v/>
      </c>
      <c r="M180" s="20" t="str">
        <f aca="false">IF(L180="","",I180-L180)</f>
        <v/>
      </c>
      <c r="N180" s="24" t="str">
        <f aca="false">IF(A180="","",IF(K180="–",IF(COUNTIFS('GSTR-2B'!$A$6:$A$1005,A180,'GSTR-2B'!$E$6:$E$1005,"&gt;="&amp;(E180-Summary!$B$5),'GSTR-2B'!$E$6:$E$1005,"&lt;="&amp;(E180+Summary!$B$5))&gt;0,"Possible match – invoice no. differs","Not in 2B"),IF(ABS(M180)&lt;=Summary!$B$5,"Matched","Value mismatch")))</f>
        <v/>
      </c>
      <c r="O180" s="25" t="str">
        <f aca="false">IF(A180="","",IF(COUNTIF(A$6:A180,A180)=1,COUNTIF(O$5:O179,"&gt;0")+1,""))</f>
        <v/>
      </c>
      <c r="P180" s="26" t="str">
        <f aca="false">IF(A180="","",IF(N180="Matched",1,IF(AND(N180="Value mismatch",N(I180)&lt;&gt;0),MIN(1,L180/I180),0)))</f>
        <v/>
      </c>
    </row>
    <row r="181" customFormat="false" ht="15" hidden="false" customHeight="true" outlineLevel="0" collapsed="false">
      <c r="A181" s="27"/>
      <c r="B181" s="27"/>
      <c r="C181" s="27"/>
      <c r="D181" s="28"/>
      <c r="E181" s="29"/>
      <c r="F181" s="29"/>
      <c r="G181" s="29"/>
      <c r="H181" s="29"/>
      <c r="I181" s="20" t="str">
        <f aca="false">IF(A181="","",N(F181)+N(G181)+N(H181))</f>
        <v/>
      </c>
      <c r="J181" s="21" t="str">
        <f aca="false">IF(A181="","",UPPER(TRIM(A181))&amp;"|"&amp;UPPER(SUBSTITUTE(SUBSTITUTE(SUBSTITUTE(SUBSTITUTE(SUBSTITUTE(TRIM(C181)," ",""),"-",""),"/",""),"\",""),".","")))</f>
        <v/>
      </c>
      <c r="K181" s="22" t="str">
        <f aca="false">IF(A181="","",IFERROR(MATCH(J181,'GSTR-2B'!$J$6:$J$1005,0),"–"))</f>
        <v/>
      </c>
      <c r="L181" s="23" t="str">
        <f aca="false">IF(OR(A181="",K181="–"),"",INDEX('GSTR-2B'!$I$6:$I$1005,K181))</f>
        <v/>
      </c>
      <c r="M181" s="20" t="str">
        <f aca="false">IF(L181="","",I181-L181)</f>
        <v/>
      </c>
      <c r="N181" s="24" t="str">
        <f aca="false">IF(A181="","",IF(K181="–",IF(COUNTIFS('GSTR-2B'!$A$6:$A$1005,A181,'GSTR-2B'!$E$6:$E$1005,"&gt;="&amp;(E181-Summary!$B$5),'GSTR-2B'!$E$6:$E$1005,"&lt;="&amp;(E181+Summary!$B$5))&gt;0,"Possible match – invoice no. differs","Not in 2B"),IF(ABS(M181)&lt;=Summary!$B$5,"Matched","Value mismatch")))</f>
        <v/>
      </c>
      <c r="O181" s="25" t="str">
        <f aca="false">IF(A181="","",IF(COUNTIF(A$6:A181,A181)=1,COUNTIF(O$5:O180,"&gt;0")+1,""))</f>
        <v/>
      </c>
      <c r="P181" s="26" t="str">
        <f aca="false">IF(A181="","",IF(N181="Matched",1,IF(AND(N181="Value mismatch",N(I181)&lt;&gt;0),MIN(1,L181/I181),0)))</f>
        <v/>
      </c>
    </row>
    <row r="182" customFormat="false" ht="15" hidden="false" customHeight="true" outlineLevel="0" collapsed="false">
      <c r="A182" s="27"/>
      <c r="B182" s="27"/>
      <c r="C182" s="27"/>
      <c r="D182" s="28"/>
      <c r="E182" s="29"/>
      <c r="F182" s="29"/>
      <c r="G182" s="29"/>
      <c r="H182" s="29"/>
      <c r="I182" s="20" t="str">
        <f aca="false">IF(A182="","",N(F182)+N(G182)+N(H182))</f>
        <v/>
      </c>
      <c r="J182" s="21" t="str">
        <f aca="false">IF(A182="","",UPPER(TRIM(A182))&amp;"|"&amp;UPPER(SUBSTITUTE(SUBSTITUTE(SUBSTITUTE(SUBSTITUTE(SUBSTITUTE(TRIM(C182)," ",""),"-",""),"/",""),"\",""),".","")))</f>
        <v/>
      </c>
      <c r="K182" s="22" t="str">
        <f aca="false">IF(A182="","",IFERROR(MATCH(J182,'GSTR-2B'!$J$6:$J$1005,0),"–"))</f>
        <v/>
      </c>
      <c r="L182" s="23" t="str">
        <f aca="false">IF(OR(A182="",K182="–"),"",INDEX('GSTR-2B'!$I$6:$I$1005,K182))</f>
        <v/>
      </c>
      <c r="M182" s="20" t="str">
        <f aca="false">IF(L182="","",I182-L182)</f>
        <v/>
      </c>
      <c r="N182" s="24" t="str">
        <f aca="false">IF(A182="","",IF(K182="–",IF(COUNTIFS('GSTR-2B'!$A$6:$A$1005,A182,'GSTR-2B'!$E$6:$E$1005,"&gt;="&amp;(E182-Summary!$B$5),'GSTR-2B'!$E$6:$E$1005,"&lt;="&amp;(E182+Summary!$B$5))&gt;0,"Possible match – invoice no. differs","Not in 2B"),IF(ABS(M182)&lt;=Summary!$B$5,"Matched","Value mismatch")))</f>
        <v/>
      </c>
      <c r="O182" s="25" t="str">
        <f aca="false">IF(A182="","",IF(COUNTIF(A$6:A182,A182)=1,COUNTIF(O$5:O181,"&gt;0")+1,""))</f>
        <v/>
      </c>
      <c r="P182" s="26" t="str">
        <f aca="false">IF(A182="","",IF(N182="Matched",1,IF(AND(N182="Value mismatch",N(I182)&lt;&gt;0),MIN(1,L182/I182),0)))</f>
        <v/>
      </c>
    </row>
    <row r="183" customFormat="false" ht="15" hidden="false" customHeight="true" outlineLevel="0" collapsed="false">
      <c r="A183" s="27"/>
      <c r="B183" s="27"/>
      <c r="C183" s="27"/>
      <c r="D183" s="28"/>
      <c r="E183" s="29"/>
      <c r="F183" s="29"/>
      <c r="G183" s="29"/>
      <c r="H183" s="29"/>
      <c r="I183" s="20" t="str">
        <f aca="false">IF(A183="","",N(F183)+N(G183)+N(H183))</f>
        <v/>
      </c>
      <c r="J183" s="21" t="str">
        <f aca="false">IF(A183="","",UPPER(TRIM(A183))&amp;"|"&amp;UPPER(SUBSTITUTE(SUBSTITUTE(SUBSTITUTE(SUBSTITUTE(SUBSTITUTE(TRIM(C183)," ",""),"-",""),"/",""),"\",""),".","")))</f>
        <v/>
      </c>
      <c r="K183" s="22" t="str">
        <f aca="false">IF(A183="","",IFERROR(MATCH(J183,'GSTR-2B'!$J$6:$J$1005,0),"–"))</f>
        <v/>
      </c>
      <c r="L183" s="23" t="str">
        <f aca="false">IF(OR(A183="",K183="–"),"",INDEX('GSTR-2B'!$I$6:$I$1005,K183))</f>
        <v/>
      </c>
      <c r="M183" s="20" t="str">
        <f aca="false">IF(L183="","",I183-L183)</f>
        <v/>
      </c>
      <c r="N183" s="24" t="str">
        <f aca="false">IF(A183="","",IF(K183="–",IF(COUNTIFS('GSTR-2B'!$A$6:$A$1005,A183,'GSTR-2B'!$E$6:$E$1005,"&gt;="&amp;(E183-Summary!$B$5),'GSTR-2B'!$E$6:$E$1005,"&lt;="&amp;(E183+Summary!$B$5))&gt;0,"Possible match – invoice no. differs","Not in 2B"),IF(ABS(M183)&lt;=Summary!$B$5,"Matched","Value mismatch")))</f>
        <v/>
      </c>
      <c r="O183" s="25" t="str">
        <f aca="false">IF(A183="","",IF(COUNTIF(A$6:A183,A183)=1,COUNTIF(O$5:O182,"&gt;0")+1,""))</f>
        <v/>
      </c>
      <c r="P183" s="26" t="str">
        <f aca="false">IF(A183="","",IF(N183="Matched",1,IF(AND(N183="Value mismatch",N(I183)&lt;&gt;0),MIN(1,L183/I183),0)))</f>
        <v/>
      </c>
    </row>
    <row r="184" customFormat="false" ht="15" hidden="false" customHeight="true" outlineLevel="0" collapsed="false">
      <c r="A184" s="27"/>
      <c r="B184" s="27"/>
      <c r="C184" s="27"/>
      <c r="D184" s="28"/>
      <c r="E184" s="29"/>
      <c r="F184" s="29"/>
      <c r="G184" s="29"/>
      <c r="H184" s="29"/>
      <c r="I184" s="20" t="str">
        <f aca="false">IF(A184="","",N(F184)+N(G184)+N(H184))</f>
        <v/>
      </c>
      <c r="J184" s="21" t="str">
        <f aca="false">IF(A184="","",UPPER(TRIM(A184))&amp;"|"&amp;UPPER(SUBSTITUTE(SUBSTITUTE(SUBSTITUTE(SUBSTITUTE(SUBSTITUTE(TRIM(C184)," ",""),"-",""),"/",""),"\",""),".","")))</f>
        <v/>
      </c>
      <c r="K184" s="22" t="str">
        <f aca="false">IF(A184="","",IFERROR(MATCH(J184,'GSTR-2B'!$J$6:$J$1005,0),"–"))</f>
        <v/>
      </c>
      <c r="L184" s="23" t="str">
        <f aca="false">IF(OR(A184="",K184="–"),"",INDEX('GSTR-2B'!$I$6:$I$1005,K184))</f>
        <v/>
      </c>
      <c r="M184" s="20" t="str">
        <f aca="false">IF(L184="","",I184-L184)</f>
        <v/>
      </c>
      <c r="N184" s="24" t="str">
        <f aca="false">IF(A184="","",IF(K184="–",IF(COUNTIFS('GSTR-2B'!$A$6:$A$1005,A184,'GSTR-2B'!$E$6:$E$1005,"&gt;="&amp;(E184-Summary!$B$5),'GSTR-2B'!$E$6:$E$1005,"&lt;="&amp;(E184+Summary!$B$5))&gt;0,"Possible match – invoice no. differs","Not in 2B"),IF(ABS(M184)&lt;=Summary!$B$5,"Matched","Value mismatch")))</f>
        <v/>
      </c>
      <c r="O184" s="25" t="str">
        <f aca="false">IF(A184="","",IF(COUNTIF(A$6:A184,A184)=1,COUNTIF(O$5:O183,"&gt;0")+1,""))</f>
        <v/>
      </c>
      <c r="P184" s="26" t="str">
        <f aca="false">IF(A184="","",IF(N184="Matched",1,IF(AND(N184="Value mismatch",N(I184)&lt;&gt;0),MIN(1,L184/I184),0)))</f>
        <v/>
      </c>
    </row>
    <row r="185" customFormat="false" ht="15" hidden="false" customHeight="true" outlineLevel="0" collapsed="false">
      <c r="A185" s="27"/>
      <c r="B185" s="27"/>
      <c r="C185" s="27"/>
      <c r="D185" s="28"/>
      <c r="E185" s="29"/>
      <c r="F185" s="29"/>
      <c r="G185" s="29"/>
      <c r="H185" s="29"/>
      <c r="I185" s="20" t="str">
        <f aca="false">IF(A185="","",N(F185)+N(G185)+N(H185))</f>
        <v/>
      </c>
      <c r="J185" s="21" t="str">
        <f aca="false">IF(A185="","",UPPER(TRIM(A185))&amp;"|"&amp;UPPER(SUBSTITUTE(SUBSTITUTE(SUBSTITUTE(SUBSTITUTE(SUBSTITUTE(TRIM(C185)," ",""),"-",""),"/",""),"\",""),".","")))</f>
        <v/>
      </c>
      <c r="K185" s="22" t="str">
        <f aca="false">IF(A185="","",IFERROR(MATCH(J185,'GSTR-2B'!$J$6:$J$1005,0),"–"))</f>
        <v/>
      </c>
      <c r="L185" s="23" t="str">
        <f aca="false">IF(OR(A185="",K185="–"),"",INDEX('GSTR-2B'!$I$6:$I$1005,K185))</f>
        <v/>
      </c>
      <c r="M185" s="20" t="str">
        <f aca="false">IF(L185="","",I185-L185)</f>
        <v/>
      </c>
      <c r="N185" s="24" t="str">
        <f aca="false">IF(A185="","",IF(K185="–",IF(COUNTIFS('GSTR-2B'!$A$6:$A$1005,A185,'GSTR-2B'!$E$6:$E$1005,"&gt;="&amp;(E185-Summary!$B$5),'GSTR-2B'!$E$6:$E$1005,"&lt;="&amp;(E185+Summary!$B$5))&gt;0,"Possible match – invoice no. differs","Not in 2B"),IF(ABS(M185)&lt;=Summary!$B$5,"Matched","Value mismatch")))</f>
        <v/>
      </c>
      <c r="O185" s="25" t="str">
        <f aca="false">IF(A185="","",IF(COUNTIF(A$6:A185,A185)=1,COUNTIF(O$5:O184,"&gt;0")+1,""))</f>
        <v/>
      </c>
      <c r="P185" s="26" t="str">
        <f aca="false">IF(A185="","",IF(N185="Matched",1,IF(AND(N185="Value mismatch",N(I185)&lt;&gt;0),MIN(1,L185/I185),0)))</f>
        <v/>
      </c>
    </row>
    <row r="186" customFormat="false" ht="15" hidden="false" customHeight="true" outlineLevel="0" collapsed="false">
      <c r="A186" s="27"/>
      <c r="B186" s="27"/>
      <c r="C186" s="27"/>
      <c r="D186" s="28"/>
      <c r="E186" s="29"/>
      <c r="F186" s="29"/>
      <c r="G186" s="29"/>
      <c r="H186" s="29"/>
      <c r="I186" s="20" t="str">
        <f aca="false">IF(A186="","",N(F186)+N(G186)+N(H186))</f>
        <v/>
      </c>
      <c r="J186" s="21" t="str">
        <f aca="false">IF(A186="","",UPPER(TRIM(A186))&amp;"|"&amp;UPPER(SUBSTITUTE(SUBSTITUTE(SUBSTITUTE(SUBSTITUTE(SUBSTITUTE(TRIM(C186)," ",""),"-",""),"/",""),"\",""),".","")))</f>
        <v/>
      </c>
      <c r="K186" s="22" t="str">
        <f aca="false">IF(A186="","",IFERROR(MATCH(J186,'GSTR-2B'!$J$6:$J$1005,0),"–"))</f>
        <v/>
      </c>
      <c r="L186" s="23" t="str">
        <f aca="false">IF(OR(A186="",K186="–"),"",INDEX('GSTR-2B'!$I$6:$I$1005,K186))</f>
        <v/>
      </c>
      <c r="M186" s="20" t="str">
        <f aca="false">IF(L186="","",I186-L186)</f>
        <v/>
      </c>
      <c r="N186" s="24" t="str">
        <f aca="false">IF(A186="","",IF(K186="–",IF(COUNTIFS('GSTR-2B'!$A$6:$A$1005,A186,'GSTR-2B'!$E$6:$E$1005,"&gt;="&amp;(E186-Summary!$B$5),'GSTR-2B'!$E$6:$E$1005,"&lt;="&amp;(E186+Summary!$B$5))&gt;0,"Possible match – invoice no. differs","Not in 2B"),IF(ABS(M186)&lt;=Summary!$B$5,"Matched","Value mismatch")))</f>
        <v/>
      </c>
      <c r="O186" s="25" t="str">
        <f aca="false">IF(A186="","",IF(COUNTIF(A$6:A186,A186)=1,COUNTIF(O$5:O185,"&gt;0")+1,""))</f>
        <v/>
      </c>
      <c r="P186" s="26" t="str">
        <f aca="false">IF(A186="","",IF(N186="Matched",1,IF(AND(N186="Value mismatch",N(I186)&lt;&gt;0),MIN(1,L186/I186),0)))</f>
        <v/>
      </c>
    </row>
    <row r="187" customFormat="false" ht="15" hidden="false" customHeight="true" outlineLevel="0" collapsed="false">
      <c r="A187" s="27"/>
      <c r="B187" s="27"/>
      <c r="C187" s="27"/>
      <c r="D187" s="28"/>
      <c r="E187" s="29"/>
      <c r="F187" s="29"/>
      <c r="G187" s="29"/>
      <c r="H187" s="29"/>
      <c r="I187" s="20" t="str">
        <f aca="false">IF(A187="","",N(F187)+N(G187)+N(H187))</f>
        <v/>
      </c>
      <c r="J187" s="21" t="str">
        <f aca="false">IF(A187="","",UPPER(TRIM(A187))&amp;"|"&amp;UPPER(SUBSTITUTE(SUBSTITUTE(SUBSTITUTE(SUBSTITUTE(SUBSTITUTE(TRIM(C187)," ",""),"-",""),"/",""),"\",""),".","")))</f>
        <v/>
      </c>
      <c r="K187" s="22" t="str">
        <f aca="false">IF(A187="","",IFERROR(MATCH(J187,'GSTR-2B'!$J$6:$J$1005,0),"–"))</f>
        <v/>
      </c>
      <c r="L187" s="23" t="str">
        <f aca="false">IF(OR(A187="",K187="–"),"",INDEX('GSTR-2B'!$I$6:$I$1005,K187))</f>
        <v/>
      </c>
      <c r="M187" s="20" t="str">
        <f aca="false">IF(L187="","",I187-L187)</f>
        <v/>
      </c>
      <c r="N187" s="24" t="str">
        <f aca="false">IF(A187="","",IF(K187="–",IF(COUNTIFS('GSTR-2B'!$A$6:$A$1005,A187,'GSTR-2B'!$E$6:$E$1005,"&gt;="&amp;(E187-Summary!$B$5),'GSTR-2B'!$E$6:$E$1005,"&lt;="&amp;(E187+Summary!$B$5))&gt;0,"Possible match – invoice no. differs","Not in 2B"),IF(ABS(M187)&lt;=Summary!$B$5,"Matched","Value mismatch")))</f>
        <v/>
      </c>
      <c r="O187" s="25" t="str">
        <f aca="false">IF(A187="","",IF(COUNTIF(A$6:A187,A187)=1,COUNTIF(O$5:O186,"&gt;0")+1,""))</f>
        <v/>
      </c>
      <c r="P187" s="26" t="str">
        <f aca="false">IF(A187="","",IF(N187="Matched",1,IF(AND(N187="Value mismatch",N(I187)&lt;&gt;0),MIN(1,L187/I187),0)))</f>
        <v/>
      </c>
    </row>
    <row r="188" customFormat="false" ht="15" hidden="false" customHeight="true" outlineLevel="0" collapsed="false">
      <c r="A188" s="27"/>
      <c r="B188" s="27"/>
      <c r="C188" s="27"/>
      <c r="D188" s="28"/>
      <c r="E188" s="29"/>
      <c r="F188" s="29"/>
      <c r="G188" s="29"/>
      <c r="H188" s="29"/>
      <c r="I188" s="20" t="str">
        <f aca="false">IF(A188="","",N(F188)+N(G188)+N(H188))</f>
        <v/>
      </c>
      <c r="J188" s="21" t="str">
        <f aca="false">IF(A188="","",UPPER(TRIM(A188))&amp;"|"&amp;UPPER(SUBSTITUTE(SUBSTITUTE(SUBSTITUTE(SUBSTITUTE(SUBSTITUTE(TRIM(C188)," ",""),"-",""),"/",""),"\",""),".","")))</f>
        <v/>
      </c>
      <c r="K188" s="22" t="str">
        <f aca="false">IF(A188="","",IFERROR(MATCH(J188,'GSTR-2B'!$J$6:$J$1005,0),"–"))</f>
        <v/>
      </c>
      <c r="L188" s="23" t="str">
        <f aca="false">IF(OR(A188="",K188="–"),"",INDEX('GSTR-2B'!$I$6:$I$1005,K188))</f>
        <v/>
      </c>
      <c r="M188" s="20" t="str">
        <f aca="false">IF(L188="","",I188-L188)</f>
        <v/>
      </c>
      <c r="N188" s="24" t="str">
        <f aca="false">IF(A188="","",IF(K188="–",IF(COUNTIFS('GSTR-2B'!$A$6:$A$1005,A188,'GSTR-2B'!$E$6:$E$1005,"&gt;="&amp;(E188-Summary!$B$5),'GSTR-2B'!$E$6:$E$1005,"&lt;="&amp;(E188+Summary!$B$5))&gt;0,"Possible match – invoice no. differs","Not in 2B"),IF(ABS(M188)&lt;=Summary!$B$5,"Matched","Value mismatch")))</f>
        <v/>
      </c>
      <c r="O188" s="25" t="str">
        <f aca="false">IF(A188="","",IF(COUNTIF(A$6:A188,A188)=1,COUNTIF(O$5:O187,"&gt;0")+1,""))</f>
        <v/>
      </c>
      <c r="P188" s="26" t="str">
        <f aca="false">IF(A188="","",IF(N188="Matched",1,IF(AND(N188="Value mismatch",N(I188)&lt;&gt;0),MIN(1,L188/I188),0)))</f>
        <v/>
      </c>
    </row>
    <row r="189" customFormat="false" ht="15" hidden="false" customHeight="true" outlineLevel="0" collapsed="false">
      <c r="A189" s="27"/>
      <c r="B189" s="27"/>
      <c r="C189" s="27"/>
      <c r="D189" s="28"/>
      <c r="E189" s="29"/>
      <c r="F189" s="29"/>
      <c r="G189" s="29"/>
      <c r="H189" s="29"/>
      <c r="I189" s="20" t="str">
        <f aca="false">IF(A189="","",N(F189)+N(G189)+N(H189))</f>
        <v/>
      </c>
      <c r="J189" s="21" t="str">
        <f aca="false">IF(A189="","",UPPER(TRIM(A189))&amp;"|"&amp;UPPER(SUBSTITUTE(SUBSTITUTE(SUBSTITUTE(SUBSTITUTE(SUBSTITUTE(TRIM(C189)," ",""),"-",""),"/",""),"\",""),".","")))</f>
        <v/>
      </c>
      <c r="K189" s="22" t="str">
        <f aca="false">IF(A189="","",IFERROR(MATCH(J189,'GSTR-2B'!$J$6:$J$1005,0),"–"))</f>
        <v/>
      </c>
      <c r="L189" s="23" t="str">
        <f aca="false">IF(OR(A189="",K189="–"),"",INDEX('GSTR-2B'!$I$6:$I$1005,K189))</f>
        <v/>
      </c>
      <c r="M189" s="20" t="str">
        <f aca="false">IF(L189="","",I189-L189)</f>
        <v/>
      </c>
      <c r="N189" s="24" t="str">
        <f aca="false">IF(A189="","",IF(K189="–",IF(COUNTIFS('GSTR-2B'!$A$6:$A$1005,A189,'GSTR-2B'!$E$6:$E$1005,"&gt;="&amp;(E189-Summary!$B$5),'GSTR-2B'!$E$6:$E$1005,"&lt;="&amp;(E189+Summary!$B$5))&gt;0,"Possible match – invoice no. differs","Not in 2B"),IF(ABS(M189)&lt;=Summary!$B$5,"Matched","Value mismatch")))</f>
        <v/>
      </c>
      <c r="O189" s="25" t="str">
        <f aca="false">IF(A189="","",IF(COUNTIF(A$6:A189,A189)=1,COUNTIF(O$5:O188,"&gt;0")+1,""))</f>
        <v/>
      </c>
      <c r="P189" s="26" t="str">
        <f aca="false">IF(A189="","",IF(N189="Matched",1,IF(AND(N189="Value mismatch",N(I189)&lt;&gt;0),MIN(1,L189/I189),0)))</f>
        <v/>
      </c>
    </row>
    <row r="190" customFormat="false" ht="15" hidden="false" customHeight="true" outlineLevel="0" collapsed="false">
      <c r="A190" s="27"/>
      <c r="B190" s="27"/>
      <c r="C190" s="27"/>
      <c r="D190" s="28"/>
      <c r="E190" s="29"/>
      <c r="F190" s="29"/>
      <c r="G190" s="29"/>
      <c r="H190" s="29"/>
      <c r="I190" s="20" t="str">
        <f aca="false">IF(A190="","",N(F190)+N(G190)+N(H190))</f>
        <v/>
      </c>
      <c r="J190" s="21" t="str">
        <f aca="false">IF(A190="","",UPPER(TRIM(A190))&amp;"|"&amp;UPPER(SUBSTITUTE(SUBSTITUTE(SUBSTITUTE(SUBSTITUTE(SUBSTITUTE(TRIM(C190)," ",""),"-",""),"/",""),"\",""),".","")))</f>
        <v/>
      </c>
      <c r="K190" s="22" t="str">
        <f aca="false">IF(A190="","",IFERROR(MATCH(J190,'GSTR-2B'!$J$6:$J$1005,0),"–"))</f>
        <v/>
      </c>
      <c r="L190" s="23" t="str">
        <f aca="false">IF(OR(A190="",K190="–"),"",INDEX('GSTR-2B'!$I$6:$I$1005,K190))</f>
        <v/>
      </c>
      <c r="M190" s="20" t="str">
        <f aca="false">IF(L190="","",I190-L190)</f>
        <v/>
      </c>
      <c r="N190" s="24" t="str">
        <f aca="false">IF(A190="","",IF(K190="–",IF(COUNTIFS('GSTR-2B'!$A$6:$A$1005,A190,'GSTR-2B'!$E$6:$E$1005,"&gt;="&amp;(E190-Summary!$B$5),'GSTR-2B'!$E$6:$E$1005,"&lt;="&amp;(E190+Summary!$B$5))&gt;0,"Possible match – invoice no. differs","Not in 2B"),IF(ABS(M190)&lt;=Summary!$B$5,"Matched","Value mismatch")))</f>
        <v/>
      </c>
      <c r="O190" s="25" t="str">
        <f aca="false">IF(A190="","",IF(COUNTIF(A$6:A190,A190)=1,COUNTIF(O$5:O189,"&gt;0")+1,""))</f>
        <v/>
      </c>
      <c r="P190" s="26" t="str">
        <f aca="false">IF(A190="","",IF(N190="Matched",1,IF(AND(N190="Value mismatch",N(I190)&lt;&gt;0),MIN(1,L190/I190),0)))</f>
        <v/>
      </c>
    </row>
    <row r="191" customFormat="false" ht="15" hidden="false" customHeight="true" outlineLevel="0" collapsed="false">
      <c r="A191" s="27"/>
      <c r="B191" s="27"/>
      <c r="C191" s="27"/>
      <c r="D191" s="28"/>
      <c r="E191" s="29"/>
      <c r="F191" s="29"/>
      <c r="G191" s="29"/>
      <c r="H191" s="29"/>
      <c r="I191" s="20" t="str">
        <f aca="false">IF(A191="","",N(F191)+N(G191)+N(H191))</f>
        <v/>
      </c>
      <c r="J191" s="21" t="str">
        <f aca="false">IF(A191="","",UPPER(TRIM(A191))&amp;"|"&amp;UPPER(SUBSTITUTE(SUBSTITUTE(SUBSTITUTE(SUBSTITUTE(SUBSTITUTE(TRIM(C191)," ",""),"-",""),"/",""),"\",""),".","")))</f>
        <v/>
      </c>
      <c r="K191" s="22" t="str">
        <f aca="false">IF(A191="","",IFERROR(MATCH(J191,'GSTR-2B'!$J$6:$J$1005,0),"–"))</f>
        <v/>
      </c>
      <c r="L191" s="23" t="str">
        <f aca="false">IF(OR(A191="",K191="–"),"",INDEX('GSTR-2B'!$I$6:$I$1005,K191))</f>
        <v/>
      </c>
      <c r="M191" s="20" t="str">
        <f aca="false">IF(L191="","",I191-L191)</f>
        <v/>
      </c>
      <c r="N191" s="24" t="str">
        <f aca="false">IF(A191="","",IF(K191="–",IF(COUNTIFS('GSTR-2B'!$A$6:$A$1005,A191,'GSTR-2B'!$E$6:$E$1005,"&gt;="&amp;(E191-Summary!$B$5),'GSTR-2B'!$E$6:$E$1005,"&lt;="&amp;(E191+Summary!$B$5))&gt;0,"Possible match – invoice no. differs","Not in 2B"),IF(ABS(M191)&lt;=Summary!$B$5,"Matched","Value mismatch")))</f>
        <v/>
      </c>
      <c r="O191" s="25" t="str">
        <f aca="false">IF(A191="","",IF(COUNTIF(A$6:A191,A191)=1,COUNTIF(O$5:O190,"&gt;0")+1,""))</f>
        <v/>
      </c>
      <c r="P191" s="26" t="str">
        <f aca="false">IF(A191="","",IF(N191="Matched",1,IF(AND(N191="Value mismatch",N(I191)&lt;&gt;0),MIN(1,L191/I191),0)))</f>
        <v/>
      </c>
    </row>
    <row r="192" customFormat="false" ht="15" hidden="false" customHeight="true" outlineLevel="0" collapsed="false">
      <c r="A192" s="27"/>
      <c r="B192" s="27"/>
      <c r="C192" s="27"/>
      <c r="D192" s="28"/>
      <c r="E192" s="29"/>
      <c r="F192" s="29"/>
      <c r="G192" s="29"/>
      <c r="H192" s="29"/>
      <c r="I192" s="20" t="str">
        <f aca="false">IF(A192="","",N(F192)+N(G192)+N(H192))</f>
        <v/>
      </c>
      <c r="J192" s="21" t="str">
        <f aca="false">IF(A192="","",UPPER(TRIM(A192))&amp;"|"&amp;UPPER(SUBSTITUTE(SUBSTITUTE(SUBSTITUTE(SUBSTITUTE(SUBSTITUTE(TRIM(C192)," ",""),"-",""),"/",""),"\",""),".","")))</f>
        <v/>
      </c>
      <c r="K192" s="22" t="str">
        <f aca="false">IF(A192="","",IFERROR(MATCH(J192,'GSTR-2B'!$J$6:$J$1005,0),"–"))</f>
        <v/>
      </c>
      <c r="L192" s="23" t="str">
        <f aca="false">IF(OR(A192="",K192="–"),"",INDEX('GSTR-2B'!$I$6:$I$1005,K192))</f>
        <v/>
      </c>
      <c r="M192" s="20" t="str">
        <f aca="false">IF(L192="","",I192-L192)</f>
        <v/>
      </c>
      <c r="N192" s="24" t="str">
        <f aca="false">IF(A192="","",IF(K192="–",IF(COUNTIFS('GSTR-2B'!$A$6:$A$1005,A192,'GSTR-2B'!$E$6:$E$1005,"&gt;="&amp;(E192-Summary!$B$5),'GSTR-2B'!$E$6:$E$1005,"&lt;="&amp;(E192+Summary!$B$5))&gt;0,"Possible match – invoice no. differs","Not in 2B"),IF(ABS(M192)&lt;=Summary!$B$5,"Matched","Value mismatch")))</f>
        <v/>
      </c>
      <c r="O192" s="25" t="str">
        <f aca="false">IF(A192="","",IF(COUNTIF(A$6:A192,A192)=1,COUNTIF(O$5:O191,"&gt;0")+1,""))</f>
        <v/>
      </c>
      <c r="P192" s="26" t="str">
        <f aca="false">IF(A192="","",IF(N192="Matched",1,IF(AND(N192="Value mismatch",N(I192)&lt;&gt;0),MIN(1,L192/I192),0)))</f>
        <v/>
      </c>
    </row>
    <row r="193" customFormat="false" ht="15" hidden="false" customHeight="true" outlineLevel="0" collapsed="false">
      <c r="A193" s="27"/>
      <c r="B193" s="27"/>
      <c r="C193" s="27"/>
      <c r="D193" s="28"/>
      <c r="E193" s="29"/>
      <c r="F193" s="29"/>
      <c r="G193" s="29"/>
      <c r="H193" s="29"/>
      <c r="I193" s="20" t="str">
        <f aca="false">IF(A193="","",N(F193)+N(G193)+N(H193))</f>
        <v/>
      </c>
      <c r="J193" s="21" t="str">
        <f aca="false">IF(A193="","",UPPER(TRIM(A193))&amp;"|"&amp;UPPER(SUBSTITUTE(SUBSTITUTE(SUBSTITUTE(SUBSTITUTE(SUBSTITUTE(TRIM(C193)," ",""),"-",""),"/",""),"\",""),".","")))</f>
        <v/>
      </c>
      <c r="K193" s="22" t="str">
        <f aca="false">IF(A193="","",IFERROR(MATCH(J193,'GSTR-2B'!$J$6:$J$1005,0),"–"))</f>
        <v/>
      </c>
      <c r="L193" s="23" t="str">
        <f aca="false">IF(OR(A193="",K193="–"),"",INDEX('GSTR-2B'!$I$6:$I$1005,K193))</f>
        <v/>
      </c>
      <c r="M193" s="20" t="str">
        <f aca="false">IF(L193="","",I193-L193)</f>
        <v/>
      </c>
      <c r="N193" s="24" t="str">
        <f aca="false">IF(A193="","",IF(K193="–",IF(COUNTIFS('GSTR-2B'!$A$6:$A$1005,A193,'GSTR-2B'!$E$6:$E$1005,"&gt;="&amp;(E193-Summary!$B$5),'GSTR-2B'!$E$6:$E$1005,"&lt;="&amp;(E193+Summary!$B$5))&gt;0,"Possible match – invoice no. differs","Not in 2B"),IF(ABS(M193)&lt;=Summary!$B$5,"Matched","Value mismatch")))</f>
        <v/>
      </c>
      <c r="O193" s="25" t="str">
        <f aca="false">IF(A193="","",IF(COUNTIF(A$6:A193,A193)=1,COUNTIF(O$5:O192,"&gt;0")+1,""))</f>
        <v/>
      </c>
      <c r="P193" s="26" t="str">
        <f aca="false">IF(A193="","",IF(N193="Matched",1,IF(AND(N193="Value mismatch",N(I193)&lt;&gt;0),MIN(1,L193/I193),0)))</f>
        <v/>
      </c>
    </row>
    <row r="194" customFormat="false" ht="15" hidden="false" customHeight="true" outlineLevel="0" collapsed="false">
      <c r="A194" s="27"/>
      <c r="B194" s="27"/>
      <c r="C194" s="27"/>
      <c r="D194" s="28"/>
      <c r="E194" s="29"/>
      <c r="F194" s="29"/>
      <c r="G194" s="29"/>
      <c r="H194" s="29"/>
      <c r="I194" s="20" t="str">
        <f aca="false">IF(A194="","",N(F194)+N(G194)+N(H194))</f>
        <v/>
      </c>
      <c r="J194" s="21" t="str">
        <f aca="false">IF(A194="","",UPPER(TRIM(A194))&amp;"|"&amp;UPPER(SUBSTITUTE(SUBSTITUTE(SUBSTITUTE(SUBSTITUTE(SUBSTITUTE(TRIM(C194)," ",""),"-",""),"/",""),"\",""),".","")))</f>
        <v/>
      </c>
      <c r="K194" s="22" t="str">
        <f aca="false">IF(A194="","",IFERROR(MATCH(J194,'GSTR-2B'!$J$6:$J$1005,0),"–"))</f>
        <v/>
      </c>
      <c r="L194" s="23" t="str">
        <f aca="false">IF(OR(A194="",K194="–"),"",INDEX('GSTR-2B'!$I$6:$I$1005,K194))</f>
        <v/>
      </c>
      <c r="M194" s="20" t="str">
        <f aca="false">IF(L194="","",I194-L194)</f>
        <v/>
      </c>
      <c r="N194" s="24" t="str">
        <f aca="false">IF(A194="","",IF(K194="–",IF(COUNTIFS('GSTR-2B'!$A$6:$A$1005,A194,'GSTR-2B'!$E$6:$E$1005,"&gt;="&amp;(E194-Summary!$B$5),'GSTR-2B'!$E$6:$E$1005,"&lt;="&amp;(E194+Summary!$B$5))&gt;0,"Possible match – invoice no. differs","Not in 2B"),IF(ABS(M194)&lt;=Summary!$B$5,"Matched","Value mismatch")))</f>
        <v/>
      </c>
      <c r="O194" s="25" t="str">
        <f aca="false">IF(A194="","",IF(COUNTIF(A$6:A194,A194)=1,COUNTIF(O$5:O193,"&gt;0")+1,""))</f>
        <v/>
      </c>
      <c r="P194" s="26" t="str">
        <f aca="false">IF(A194="","",IF(N194="Matched",1,IF(AND(N194="Value mismatch",N(I194)&lt;&gt;0),MIN(1,L194/I194),0)))</f>
        <v/>
      </c>
    </row>
    <row r="195" customFormat="false" ht="15" hidden="false" customHeight="true" outlineLevel="0" collapsed="false">
      <c r="A195" s="27"/>
      <c r="B195" s="27"/>
      <c r="C195" s="27"/>
      <c r="D195" s="28"/>
      <c r="E195" s="29"/>
      <c r="F195" s="29"/>
      <c r="G195" s="29"/>
      <c r="H195" s="29"/>
      <c r="I195" s="20" t="str">
        <f aca="false">IF(A195="","",N(F195)+N(G195)+N(H195))</f>
        <v/>
      </c>
      <c r="J195" s="21" t="str">
        <f aca="false">IF(A195="","",UPPER(TRIM(A195))&amp;"|"&amp;UPPER(SUBSTITUTE(SUBSTITUTE(SUBSTITUTE(SUBSTITUTE(SUBSTITUTE(TRIM(C195)," ",""),"-",""),"/",""),"\",""),".","")))</f>
        <v/>
      </c>
      <c r="K195" s="22" t="str">
        <f aca="false">IF(A195="","",IFERROR(MATCH(J195,'GSTR-2B'!$J$6:$J$1005,0),"–"))</f>
        <v/>
      </c>
      <c r="L195" s="23" t="str">
        <f aca="false">IF(OR(A195="",K195="–"),"",INDEX('GSTR-2B'!$I$6:$I$1005,K195))</f>
        <v/>
      </c>
      <c r="M195" s="20" t="str">
        <f aca="false">IF(L195="","",I195-L195)</f>
        <v/>
      </c>
      <c r="N195" s="24" t="str">
        <f aca="false">IF(A195="","",IF(K195="–",IF(COUNTIFS('GSTR-2B'!$A$6:$A$1005,A195,'GSTR-2B'!$E$6:$E$1005,"&gt;="&amp;(E195-Summary!$B$5),'GSTR-2B'!$E$6:$E$1005,"&lt;="&amp;(E195+Summary!$B$5))&gt;0,"Possible match – invoice no. differs","Not in 2B"),IF(ABS(M195)&lt;=Summary!$B$5,"Matched","Value mismatch")))</f>
        <v/>
      </c>
      <c r="O195" s="25" t="str">
        <f aca="false">IF(A195="","",IF(COUNTIF(A$6:A195,A195)=1,COUNTIF(O$5:O194,"&gt;0")+1,""))</f>
        <v/>
      </c>
      <c r="P195" s="26" t="str">
        <f aca="false">IF(A195="","",IF(N195="Matched",1,IF(AND(N195="Value mismatch",N(I195)&lt;&gt;0),MIN(1,L195/I195),0)))</f>
        <v/>
      </c>
    </row>
    <row r="196" customFormat="false" ht="15" hidden="false" customHeight="true" outlineLevel="0" collapsed="false">
      <c r="A196" s="27"/>
      <c r="B196" s="27"/>
      <c r="C196" s="27"/>
      <c r="D196" s="28"/>
      <c r="E196" s="29"/>
      <c r="F196" s="29"/>
      <c r="G196" s="29"/>
      <c r="H196" s="29"/>
      <c r="I196" s="20" t="str">
        <f aca="false">IF(A196="","",N(F196)+N(G196)+N(H196))</f>
        <v/>
      </c>
      <c r="J196" s="21" t="str">
        <f aca="false">IF(A196="","",UPPER(TRIM(A196))&amp;"|"&amp;UPPER(SUBSTITUTE(SUBSTITUTE(SUBSTITUTE(SUBSTITUTE(SUBSTITUTE(TRIM(C196)," ",""),"-",""),"/",""),"\",""),".","")))</f>
        <v/>
      </c>
      <c r="K196" s="22" t="str">
        <f aca="false">IF(A196="","",IFERROR(MATCH(J196,'GSTR-2B'!$J$6:$J$1005,0),"–"))</f>
        <v/>
      </c>
      <c r="L196" s="23" t="str">
        <f aca="false">IF(OR(A196="",K196="–"),"",INDEX('GSTR-2B'!$I$6:$I$1005,K196))</f>
        <v/>
      </c>
      <c r="M196" s="20" t="str">
        <f aca="false">IF(L196="","",I196-L196)</f>
        <v/>
      </c>
      <c r="N196" s="24" t="str">
        <f aca="false">IF(A196="","",IF(K196="–",IF(COUNTIFS('GSTR-2B'!$A$6:$A$1005,A196,'GSTR-2B'!$E$6:$E$1005,"&gt;="&amp;(E196-Summary!$B$5),'GSTR-2B'!$E$6:$E$1005,"&lt;="&amp;(E196+Summary!$B$5))&gt;0,"Possible match – invoice no. differs","Not in 2B"),IF(ABS(M196)&lt;=Summary!$B$5,"Matched","Value mismatch")))</f>
        <v/>
      </c>
      <c r="O196" s="25" t="str">
        <f aca="false">IF(A196="","",IF(COUNTIF(A$6:A196,A196)=1,COUNTIF(O$5:O195,"&gt;0")+1,""))</f>
        <v/>
      </c>
      <c r="P196" s="26" t="str">
        <f aca="false">IF(A196="","",IF(N196="Matched",1,IF(AND(N196="Value mismatch",N(I196)&lt;&gt;0),MIN(1,L196/I196),0)))</f>
        <v/>
      </c>
    </row>
    <row r="197" customFormat="false" ht="15" hidden="false" customHeight="true" outlineLevel="0" collapsed="false">
      <c r="A197" s="27"/>
      <c r="B197" s="27"/>
      <c r="C197" s="27"/>
      <c r="D197" s="28"/>
      <c r="E197" s="29"/>
      <c r="F197" s="29"/>
      <c r="G197" s="29"/>
      <c r="H197" s="29"/>
      <c r="I197" s="20" t="str">
        <f aca="false">IF(A197="","",N(F197)+N(G197)+N(H197))</f>
        <v/>
      </c>
      <c r="J197" s="21" t="str">
        <f aca="false">IF(A197="","",UPPER(TRIM(A197))&amp;"|"&amp;UPPER(SUBSTITUTE(SUBSTITUTE(SUBSTITUTE(SUBSTITUTE(SUBSTITUTE(TRIM(C197)," ",""),"-",""),"/",""),"\",""),".","")))</f>
        <v/>
      </c>
      <c r="K197" s="22" t="str">
        <f aca="false">IF(A197="","",IFERROR(MATCH(J197,'GSTR-2B'!$J$6:$J$1005,0),"–"))</f>
        <v/>
      </c>
      <c r="L197" s="23" t="str">
        <f aca="false">IF(OR(A197="",K197="–"),"",INDEX('GSTR-2B'!$I$6:$I$1005,K197))</f>
        <v/>
      </c>
      <c r="M197" s="20" t="str">
        <f aca="false">IF(L197="","",I197-L197)</f>
        <v/>
      </c>
      <c r="N197" s="24" t="str">
        <f aca="false">IF(A197="","",IF(K197="–",IF(COUNTIFS('GSTR-2B'!$A$6:$A$1005,A197,'GSTR-2B'!$E$6:$E$1005,"&gt;="&amp;(E197-Summary!$B$5),'GSTR-2B'!$E$6:$E$1005,"&lt;="&amp;(E197+Summary!$B$5))&gt;0,"Possible match – invoice no. differs","Not in 2B"),IF(ABS(M197)&lt;=Summary!$B$5,"Matched","Value mismatch")))</f>
        <v/>
      </c>
      <c r="O197" s="25" t="str">
        <f aca="false">IF(A197="","",IF(COUNTIF(A$6:A197,A197)=1,COUNTIF(O$5:O196,"&gt;0")+1,""))</f>
        <v/>
      </c>
      <c r="P197" s="26" t="str">
        <f aca="false">IF(A197="","",IF(N197="Matched",1,IF(AND(N197="Value mismatch",N(I197)&lt;&gt;0),MIN(1,L197/I197),0)))</f>
        <v/>
      </c>
    </row>
    <row r="198" customFormat="false" ht="15" hidden="false" customHeight="true" outlineLevel="0" collapsed="false">
      <c r="A198" s="27"/>
      <c r="B198" s="27"/>
      <c r="C198" s="27"/>
      <c r="D198" s="28"/>
      <c r="E198" s="29"/>
      <c r="F198" s="29"/>
      <c r="G198" s="29"/>
      <c r="H198" s="29"/>
      <c r="I198" s="20" t="str">
        <f aca="false">IF(A198="","",N(F198)+N(G198)+N(H198))</f>
        <v/>
      </c>
      <c r="J198" s="21" t="str">
        <f aca="false">IF(A198="","",UPPER(TRIM(A198))&amp;"|"&amp;UPPER(SUBSTITUTE(SUBSTITUTE(SUBSTITUTE(SUBSTITUTE(SUBSTITUTE(TRIM(C198)," ",""),"-",""),"/",""),"\",""),".","")))</f>
        <v/>
      </c>
      <c r="K198" s="22" t="str">
        <f aca="false">IF(A198="","",IFERROR(MATCH(J198,'GSTR-2B'!$J$6:$J$1005,0),"–"))</f>
        <v/>
      </c>
      <c r="L198" s="23" t="str">
        <f aca="false">IF(OR(A198="",K198="–"),"",INDEX('GSTR-2B'!$I$6:$I$1005,K198))</f>
        <v/>
      </c>
      <c r="M198" s="20" t="str">
        <f aca="false">IF(L198="","",I198-L198)</f>
        <v/>
      </c>
      <c r="N198" s="24" t="str">
        <f aca="false">IF(A198="","",IF(K198="–",IF(COUNTIFS('GSTR-2B'!$A$6:$A$1005,A198,'GSTR-2B'!$E$6:$E$1005,"&gt;="&amp;(E198-Summary!$B$5),'GSTR-2B'!$E$6:$E$1005,"&lt;="&amp;(E198+Summary!$B$5))&gt;0,"Possible match – invoice no. differs","Not in 2B"),IF(ABS(M198)&lt;=Summary!$B$5,"Matched","Value mismatch")))</f>
        <v/>
      </c>
      <c r="O198" s="25" t="str">
        <f aca="false">IF(A198="","",IF(COUNTIF(A$6:A198,A198)=1,COUNTIF(O$5:O197,"&gt;0")+1,""))</f>
        <v/>
      </c>
      <c r="P198" s="26" t="str">
        <f aca="false">IF(A198="","",IF(N198="Matched",1,IF(AND(N198="Value mismatch",N(I198)&lt;&gt;0),MIN(1,L198/I198),0)))</f>
        <v/>
      </c>
    </row>
    <row r="199" customFormat="false" ht="15" hidden="false" customHeight="true" outlineLevel="0" collapsed="false">
      <c r="A199" s="27"/>
      <c r="B199" s="27"/>
      <c r="C199" s="27"/>
      <c r="D199" s="28"/>
      <c r="E199" s="29"/>
      <c r="F199" s="29"/>
      <c r="G199" s="29"/>
      <c r="H199" s="29"/>
      <c r="I199" s="20" t="str">
        <f aca="false">IF(A199="","",N(F199)+N(G199)+N(H199))</f>
        <v/>
      </c>
      <c r="J199" s="21" t="str">
        <f aca="false">IF(A199="","",UPPER(TRIM(A199))&amp;"|"&amp;UPPER(SUBSTITUTE(SUBSTITUTE(SUBSTITUTE(SUBSTITUTE(SUBSTITUTE(TRIM(C199)," ",""),"-",""),"/",""),"\",""),".","")))</f>
        <v/>
      </c>
      <c r="K199" s="22" t="str">
        <f aca="false">IF(A199="","",IFERROR(MATCH(J199,'GSTR-2B'!$J$6:$J$1005,0),"–"))</f>
        <v/>
      </c>
      <c r="L199" s="23" t="str">
        <f aca="false">IF(OR(A199="",K199="–"),"",INDEX('GSTR-2B'!$I$6:$I$1005,K199))</f>
        <v/>
      </c>
      <c r="M199" s="20" t="str">
        <f aca="false">IF(L199="","",I199-L199)</f>
        <v/>
      </c>
      <c r="N199" s="24" t="str">
        <f aca="false">IF(A199="","",IF(K199="–",IF(COUNTIFS('GSTR-2B'!$A$6:$A$1005,A199,'GSTR-2B'!$E$6:$E$1005,"&gt;="&amp;(E199-Summary!$B$5),'GSTR-2B'!$E$6:$E$1005,"&lt;="&amp;(E199+Summary!$B$5))&gt;0,"Possible match – invoice no. differs","Not in 2B"),IF(ABS(M199)&lt;=Summary!$B$5,"Matched","Value mismatch")))</f>
        <v/>
      </c>
      <c r="O199" s="25" t="str">
        <f aca="false">IF(A199="","",IF(COUNTIF(A$6:A199,A199)=1,COUNTIF(O$5:O198,"&gt;0")+1,""))</f>
        <v/>
      </c>
      <c r="P199" s="26" t="str">
        <f aca="false">IF(A199="","",IF(N199="Matched",1,IF(AND(N199="Value mismatch",N(I199)&lt;&gt;0),MIN(1,L199/I199),0)))</f>
        <v/>
      </c>
    </row>
    <row r="200" customFormat="false" ht="15" hidden="false" customHeight="true" outlineLevel="0" collapsed="false">
      <c r="A200" s="27"/>
      <c r="B200" s="27"/>
      <c r="C200" s="27"/>
      <c r="D200" s="28"/>
      <c r="E200" s="29"/>
      <c r="F200" s="29"/>
      <c r="G200" s="29"/>
      <c r="H200" s="29"/>
      <c r="I200" s="20" t="str">
        <f aca="false">IF(A200="","",N(F200)+N(G200)+N(H200))</f>
        <v/>
      </c>
      <c r="J200" s="21" t="str">
        <f aca="false">IF(A200="","",UPPER(TRIM(A200))&amp;"|"&amp;UPPER(SUBSTITUTE(SUBSTITUTE(SUBSTITUTE(SUBSTITUTE(SUBSTITUTE(TRIM(C200)," ",""),"-",""),"/",""),"\",""),".","")))</f>
        <v/>
      </c>
      <c r="K200" s="22" t="str">
        <f aca="false">IF(A200="","",IFERROR(MATCH(J200,'GSTR-2B'!$J$6:$J$1005,0),"–"))</f>
        <v/>
      </c>
      <c r="L200" s="23" t="str">
        <f aca="false">IF(OR(A200="",K200="–"),"",INDEX('GSTR-2B'!$I$6:$I$1005,K200))</f>
        <v/>
      </c>
      <c r="M200" s="20" t="str">
        <f aca="false">IF(L200="","",I200-L200)</f>
        <v/>
      </c>
      <c r="N200" s="24" t="str">
        <f aca="false">IF(A200="","",IF(K200="–",IF(COUNTIFS('GSTR-2B'!$A$6:$A$1005,A200,'GSTR-2B'!$E$6:$E$1005,"&gt;="&amp;(E200-Summary!$B$5),'GSTR-2B'!$E$6:$E$1005,"&lt;="&amp;(E200+Summary!$B$5))&gt;0,"Possible match – invoice no. differs","Not in 2B"),IF(ABS(M200)&lt;=Summary!$B$5,"Matched","Value mismatch")))</f>
        <v/>
      </c>
      <c r="O200" s="25" t="str">
        <f aca="false">IF(A200="","",IF(COUNTIF(A$6:A200,A200)=1,COUNTIF(O$5:O199,"&gt;0")+1,""))</f>
        <v/>
      </c>
      <c r="P200" s="26" t="str">
        <f aca="false">IF(A200="","",IF(N200="Matched",1,IF(AND(N200="Value mismatch",N(I200)&lt;&gt;0),MIN(1,L200/I200),0)))</f>
        <v/>
      </c>
    </row>
    <row r="201" customFormat="false" ht="15" hidden="false" customHeight="true" outlineLevel="0" collapsed="false">
      <c r="A201" s="27"/>
      <c r="B201" s="27"/>
      <c r="C201" s="27"/>
      <c r="D201" s="28"/>
      <c r="E201" s="29"/>
      <c r="F201" s="29"/>
      <c r="G201" s="29"/>
      <c r="H201" s="29"/>
      <c r="I201" s="20" t="str">
        <f aca="false">IF(A201="","",N(F201)+N(G201)+N(H201))</f>
        <v/>
      </c>
      <c r="J201" s="21" t="str">
        <f aca="false">IF(A201="","",UPPER(TRIM(A201))&amp;"|"&amp;UPPER(SUBSTITUTE(SUBSTITUTE(SUBSTITUTE(SUBSTITUTE(SUBSTITUTE(TRIM(C201)," ",""),"-",""),"/",""),"\",""),".","")))</f>
        <v/>
      </c>
      <c r="K201" s="22" t="str">
        <f aca="false">IF(A201="","",IFERROR(MATCH(J201,'GSTR-2B'!$J$6:$J$1005,0),"–"))</f>
        <v/>
      </c>
      <c r="L201" s="23" t="str">
        <f aca="false">IF(OR(A201="",K201="–"),"",INDEX('GSTR-2B'!$I$6:$I$1005,K201))</f>
        <v/>
      </c>
      <c r="M201" s="20" t="str">
        <f aca="false">IF(L201="","",I201-L201)</f>
        <v/>
      </c>
      <c r="N201" s="24" t="str">
        <f aca="false">IF(A201="","",IF(K201="–",IF(COUNTIFS('GSTR-2B'!$A$6:$A$1005,A201,'GSTR-2B'!$E$6:$E$1005,"&gt;="&amp;(E201-Summary!$B$5),'GSTR-2B'!$E$6:$E$1005,"&lt;="&amp;(E201+Summary!$B$5))&gt;0,"Possible match – invoice no. differs","Not in 2B"),IF(ABS(M201)&lt;=Summary!$B$5,"Matched","Value mismatch")))</f>
        <v/>
      </c>
      <c r="O201" s="25" t="str">
        <f aca="false">IF(A201="","",IF(COUNTIF(A$6:A201,A201)=1,COUNTIF(O$5:O200,"&gt;0")+1,""))</f>
        <v/>
      </c>
      <c r="P201" s="26" t="str">
        <f aca="false">IF(A201="","",IF(N201="Matched",1,IF(AND(N201="Value mismatch",N(I201)&lt;&gt;0),MIN(1,L201/I201),0)))</f>
        <v/>
      </c>
    </row>
    <row r="202" customFormat="false" ht="15" hidden="false" customHeight="true" outlineLevel="0" collapsed="false">
      <c r="A202" s="27"/>
      <c r="B202" s="27"/>
      <c r="C202" s="27"/>
      <c r="D202" s="28"/>
      <c r="E202" s="29"/>
      <c r="F202" s="29"/>
      <c r="G202" s="29"/>
      <c r="H202" s="29"/>
      <c r="I202" s="20" t="str">
        <f aca="false">IF(A202="","",N(F202)+N(G202)+N(H202))</f>
        <v/>
      </c>
      <c r="J202" s="21" t="str">
        <f aca="false">IF(A202="","",UPPER(TRIM(A202))&amp;"|"&amp;UPPER(SUBSTITUTE(SUBSTITUTE(SUBSTITUTE(SUBSTITUTE(SUBSTITUTE(TRIM(C202)," ",""),"-",""),"/",""),"\",""),".","")))</f>
        <v/>
      </c>
      <c r="K202" s="22" t="str">
        <f aca="false">IF(A202="","",IFERROR(MATCH(J202,'GSTR-2B'!$J$6:$J$1005,0),"–"))</f>
        <v/>
      </c>
      <c r="L202" s="23" t="str">
        <f aca="false">IF(OR(A202="",K202="–"),"",INDEX('GSTR-2B'!$I$6:$I$1005,K202))</f>
        <v/>
      </c>
      <c r="M202" s="20" t="str">
        <f aca="false">IF(L202="","",I202-L202)</f>
        <v/>
      </c>
      <c r="N202" s="24" t="str">
        <f aca="false">IF(A202="","",IF(K202="–",IF(COUNTIFS('GSTR-2B'!$A$6:$A$1005,A202,'GSTR-2B'!$E$6:$E$1005,"&gt;="&amp;(E202-Summary!$B$5),'GSTR-2B'!$E$6:$E$1005,"&lt;="&amp;(E202+Summary!$B$5))&gt;0,"Possible match – invoice no. differs","Not in 2B"),IF(ABS(M202)&lt;=Summary!$B$5,"Matched","Value mismatch")))</f>
        <v/>
      </c>
      <c r="O202" s="25" t="str">
        <f aca="false">IF(A202="","",IF(COUNTIF(A$6:A202,A202)=1,COUNTIF(O$5:O201,"&gt;0")+1,""))</f>
        <v/>
      </c>
      <c r="P202" s="26" t="str">
        <f aca="false">IF(A202="","",IF(N202="Matched",1,IF(AND(N202="Value mismatch",N(I202)&lt;&gt;0),MIN(1,L202/I202),0)))</f>
        <v/>
      </c>
    </row>
    <row r="203" customFormat="false" ht="15" hidden="false" customHeight="true" outlineLevel="0" collapsed="false">
      <c r="A203" s="27"/>
      <c r="B203" s="27"/>
      <c r="C203" s="27"/>
      <c r="D203" s="28"/>
      <c r="E203" s="29"/>
      <c r="F203" s="29"/>
      <c r="G203" s="29"/>
      <c r="H203" s="29"/>
      <c r="I203" s="20" t="str">
        <f aca="false">IF(A203="","",N(F203)+N(G203)+N(H203))</f>
        <v/>
      </c>
      <c r="J203" s="21" t="str">
        <f aca="false">IF(A203="","",UPPER(TRIM(A203))&amp;"|"&amp;UPPER(SUBSTITUTE(SUBSTITUTE(SUBSTITUTE(SUBSTITUTE(SUBSTITUTE(TRIM(C203)," ",""),"-",""),"/",""),"\",""),".","")))</f>
        <v/>
      </c>
      <c r="K203" s="22" t="str">
        <f aca="false">IF(A203="","",IFERROR(MATCH(J203,'GSTR-2B'!$J$6:$J$1005,0),"–"))</f>
        <v/>
      </c>
      <c r="L203" s="23" t="str">
        <f aca="false">IF(OR(A203="",K203="–"),"",INDEX('GSTR-2B'!$I$6:$I$1005,K203))</f>
        <v/>
      </c>
      <c r="M203" s="20" t="str">
        <f aca="false">IF(L203="","",I203-L203)</f>
        <v/>
      </c>
      <c r="N203" s="24" t="str">
        <f aca="false">IF(A203="","",IF(K203="–",IF(COUNTIFS('GSTR-2B'!$A$6:$A$1005,A203,'GSTR-2B'!$E$6:$E$1005,"&gt;="&amp;(E203-Summary!$B$5),'GSTR-2B'!$E$6:$E$1005,"&lt;="&amp;(E203+Summary!$B$5))&gt;0,"Possible match – invoice no. differs","Not in 2B"),IF(ABS(M203)&lt;=Summary!$B$5,"Matched","Value mismatch")))</f>
        <v/>
      </c>
      <c r="O203" s="25" t="str">
        <f aca="false">IF(A203="","",IF(COUNTIF(A$6:A203,A203)=1,COUNTIF(O$5:O202,"&gt;0")+1,""))</f>
        <v/>
      </c>
      <c r="P203" s="26" t="str">
        <f aca="false">IF(A203="","",IF(N203="Matched",1,IF(AND(N203="Value mismatch",N(I203)&lt;&gt;0),MIN(1,L203/I203),0)))</f>
        <v/>
      </c>
    </row>
    <row r="204" customFormat="false" ht="15" hidden="false" customHeight="true" outlineLevel="0" collapsed="false">
      <c r="A204" s="27"/>
      <c r="B204" s="27"/>
      <c r="C204" s="27"/>
      <c r="D204" s="28"/>
      <c r="E204" s="29"/>
      <c r="F204" s="29"/>
      <c r="G204" s="29"/>
      <c r="H204" s="29"/>
      <c r="I204" s="20" t="str">
        <f aca="false">IF(A204="","",N(F204)+N(G204)+N(H204))</f>
        <v/>
      </c>
      <c r="J204" s="21" t="str">
        <f aca="false">IF(A204="","",UPPER(TRIM(A204))&amp;"|"&amp;UPPER(SUBSTITUTE(SUBSTITUTE(SUBSTITUTE(SUBSTITUTE(SUBSTITUTE(TRIM(C204)," ",""),"-",""),"/",""),"\",""),".","")))</f>
        <v/>
      </c>
      <c r="K204" s="22" t="str">
        <f aca="false">IF(A204="","",IFERROR(MATCH(J204,'GSTR-2B'!$J$6:$J$1005,0),"–"))</f>
        <v/>
      </c>
      <c r="L204" s="23" t="str">
        <f aca="false">IF(OR(A204="",K204="–"),"",INDEX('GSTR-2B'!$I$6:$I$1005,K204))</f>
        <v/>
      </c>
      <c r="M204" s="20" t="str">
        <f aca="false">IF(L204="","",I204-L204)</f>
        <v/>
      </c>
      <c r="N204" s="24" t="str">
        <f aca="false">IF(A204="","",IF(K204="–",IF(COUNTIFS('GSTR-2B'!$A$6:$A$1005,A204,'GSTR-2B'!$E$6:$E$1005,"&gt;="&amp;(E204-Summary!$B$5),'GSTR-2B'!$E$6:$E$1005,"&lt;="&amp;(E204+Summary!$B$5))&gt;0,"Possible match – invoice no. differs","Not in 2B"),IF(ABS(M204)&lt;=Summary!$B$5,"Matched","Value mismatch")))</f>
        <v/>
      </c>
      <c r="O204" s="25" t="str">
        <f aca="false">IF(A204="","",IF(COUNTIF(A$6:A204,A204)=1,COUNTIF(O$5:O203,"&gt;0")+1,""))</f>
        <v/>
      </c>
      <c r="P204" s="26" t="str">
        <f aca="false">IF(A204="","",IF(N204="Matched",1,IF(AND(N204="Value mismatch",N(I204)&lt;&gt;0),MIN(1,L204/I204),0)))</f>
        <v/>
      </c>
    </row>
    <row r="205" customFormat="false" ht="15" hidden="false" customHeight="true" outlineLevel="0" collapsed="false">
      <c r="A205" s="27"/>
      <c r="B205" s="27"/>
      <c r="C205" s="27"/>
      <c r="D205" s="28"/>
      <c r="E205" s="29"/>
      <c r="F205" s="29"/>
      <c r="G205" s="29"/>
      <c r="H205" s="29"/>
      <c r="I205" s="20" t="str">
        <f aca="false">IF(A205="","",N(F205)+N(G205)+N(H205))</f>
        <v/>
      </c>
      <c r="J205" s="21" t="str">
        <f aca="false">IF(A205="","",UPPER(TRIM(A205))&amp;"|"&amp;UPPER(SUBSTITUTE(SUBSTITUTE(SUBSTITUTE(SUBSTITUTE(SUBSTITUTE(TRIM(C205)," ",""),"-",""),"/",""),"\",""),".","")))</f>
        <v/>
      </c>
      <c r="K205" s="22" t="str">
        <f aca="false">IF(A205="","",IFERROR(MATCH(J205,'GSTR-2B'!$J$6:$J$1005,0),"–"))</f>
        <v/>
      </c>
      <c r="L205" s="23" t="str">
        <f aca="false">IF(OR(A205="",K205="–"),"",INDEX('GSTR-2B'!$I$6:$I$1005,K205))</f>
        <v/>
      </c>
      <c r="M205" s="20" t="str">
        <f aca="false">IF(L205="","",I205-L205)</f>
        <v/>
      </c>
      <c r="N205" s="24" t="str">
        <f aca="false">IF(A205="","",IF(K205="–",IF(COUNTIFS('GSTR-2B'!$A$6:$A$1005,A205,'GSTR-2B'!$E$6:$E$1005,"&gt;="&amp;(E205-Summary!$B$5),'GSTR-2B'!$E$6:$E$1005,"&lt;="&amp;(E205+Summary!$B$5))&gt;0,"Possible match – invoice no. differs","Not in 2B"),IF(ABS(M205)&lt;=Summary!$B$5,"Matched","Value mismatch")))</f>
        <v/>
      </c>
      <c r="O205" s="25" t="str">
        <f aca="false">IF(A205="","",IF(COUNTIF(A$6:A205,A205)=1,COUNTIF(O$5:O204,"&gt;0")+1,""))</f>
        <v/>
      </c>
      <c r="P205" s="26" t="str">
        <f aca="false">IF(A205="","",IF(N205="Matched",1,IF(AND(N205="Value mismatch",N(I205)&lt;&gt;0),MIN(1,L205/I205),0)))</f>
        <v/>
      </c>
    </row>
    <row r="206" customFormat="false" ht="15" hidden="false" customHeight="true" outlineLevel="0" collapsed="false">
      <c r="A206" s="27"/>
      <c r="B206" s="27"/>
      <c r="C206" s="27"/>
      <c r="D206" s="28"/>
      <c r="E206" s="29"/>
      <c r="F206" s="29"/>
      <c r="G206" s="29"/>
      <c r="H206" s="29"/>
      <c r="I206" s="20" t="str">
        <f aca="false">IF(A206="","",N(F206)+N(G206)+N(H206))</f>
        <v/>
      </c>
      <c r="J206" s="21" t="str">
        <f aca="false">IF(A206="","",UPPER(TRIM(A206))&amp;"|"&amp;UPPER(SUBSTITUTE(SUBSTITUTE(SUBSTITUTE(SUBSTITUTE(SUBSTITUTE(TRIM(C206)," ",""),"-",""),"/",""),"\",""),".","")))</f>
        <v/>
      </c>
      <c r="K206" s="22" t="str">
        <f aca="false">IF(A206="","",IFERROR(MATCH(J206,'GSTR-2B'!$J$6:$J$1005,0),"–"))</f>
        <v/>
      </c>
      <c r="L206" s="23" t="str">
        <f aca="false">IF(OR(A206="",K206="–"),"",INDEX('GSTR-2B'!$I$6:$I$1005,K206))</f>
        <v/>
      </c>
      <c r="M206" s="20" t="str">
        <f aca="false">IF(L206="","",I206-L206)</f>
        <v/>
      </c>
      <c r="N206" s="24" t="str">
        <f aca="false">IF(A206="","",IF(K206="–",IF(COUNTIFS('GSTR-2B'!$A$6:$A$1005,A206,'GSTR-2B'!$E$6:$E$1005,"&gt;="&amp;(E206-Summary!$B$5),'GSTR-2B'!$E$6:$E$1005,"&lt;="&amp;(E206+Summary!$B$5))&gt;0,"Possible match – invoice no. differs","Not in 2B"),IF(ABS(M206)&lt;=Summary!$B$5,"Matched","Value mismatch")))</f>
        <v/>
      </c>
      <c r="O206" s="25" t="str">
        <f aca="false">IF(A206="","",IF(COUNTIF(A$6:A206,A206)=1,COUNTIF(O$5:O205,"&gt;0")+1,""))</f>
        <v/>
      </c>
      <c r="P206" s="26" t="str">
        <f aca="false">IF(A206="","",IF(N206="Matched",1,IF(AND(N206="Value mismatch",N(I206)&lt;&gt;0),MIN(1,L206/I206),0)))</f>
        <v/>
      </c>
    </row>
    <row r="207" customFormat="false" ht="15" hidden="false" customHeight="true" outlineLevel="0" collapsed="false">
      <c r="A207" s="27"/>
      <c r="B207" s="27"/>
      <c r="C207" s="27"/>
      <c r="D207" s="28"/>
      <c r="E207" s="29"/>
      <c r="F207" s="29"/>
      <c r="G207" s="29"/>
      <c r="H207" s="29"/>
      <c r="I207" s="20" t="str">
        <f aca="false">IF(A207="","",N(F207)+N(G207)+N(H207))</f>
        <v/>
      </c>
      <c r="J207" s="21" t="str">
        <f aca="false">IF(A207="","",UPPER(TRIM(A207))&amp;"|"&amp;UPPER(SUBSTITUTE(SUBSTITUTE(SUBSTITUTE(SUBSTITUTE(SUBSTITUTE(TRIM(C207)," ",""),"-",""),"/",""),"\",""),".","")))</f>
        <v/>
      </c>
      <c r="K207" s="22" t="str">
        <f aca="false">IF(A207="","",IFERROR(MATCH(J207,'GSTR-2B'!$J$6:$J$1005,0),"–"))</f>
        <v/>
      </c>
      <c r="L207" s="23" t="str">
        <f aca="false">IF(OR(A207="",K207="–"),"",INDEX('GSTR-2B'!$I$6:$I$1005,K207))</f>
        <v/>
      </c>
      <c r="M207" s="20" t="str">
        <f aca="false">IF(L207="","",I207-L207)</f>
        <v/>
      </c>
      <c r="N207" s="24" t="str">
        <f aca="false">IF(A207="","",IF(K207="–",IF(COUNTIFS('GSTR-2B'!$A$6:$A$1005,A207,'GSTR-2B'!$E$6:$E$1005,"&gt;="&amp;(E207-Summary!$B$5),'GSTR-2B'!$E$6:$E$1005,"&lt;="&amp;(E207+Summary!$B$5))&gt;0,"Possible match – invoice no. differs","Not in 2B"),IF(ABS(M207)&lt;=Summary!$B$5,"Matched","Value mismatch")))</f>
        <v/>
      </c>
      <c r="O207" s="25" t="str">
        <f aca="false">IF(A207="","",IF(COUNTIF(A$6:A207,A207)=1,COUNTIF(O$5:O206,"&gt;0")+1,""))</f>
        <v/>
      </c>
      <c r="P207" s="26" t="str">
        <f aca="false">IF(A207="","",IF(N207="Matched",1,IF(AND(N207="Value mismatch",N(I207)&lt;&gt;0),MIN(1,L207/I207),0)))</f>
        <v/>
      </c>
    </row>
    <row r="208" customFormat="false" ht="15" hidden="false" customHeight="true" outlineLevel="0" collapsed="false">
      <c r="A208" s="27"/>
      <c r="B208" s="27"/>
      <c r="C208" s="27"/>
      <c r="D208" s="28"/>
      <c r="E208" s="29"/>
      <c r="F208" s="29"/>
      <c r="G208" s="29"/>
      <c r="H208" s="29"/>
      <c r="I208" s="20" t="str">
        <f aca="false">IF(A208="","",N(F208)+N(G208)+N(H208))</f>
        <v/>
      </c>
      <c r="J208" s="21" t="str">
        <f aca="false">IF(A208="","",UPPER(TRIM(A208))&amp;"|"&amp;UPPER(SUBSTITUTE(SUBSTITUTE(SUBSTITUTE(SUBSTITUTE(SUBSTITUTE(TRIM(C208)," ",""),"-",""),"/",""),"\",""),".","")))</f>
        <v/>
      </c>
      <c r="K208" s="22" t="str">
        <f aca="false">IF(A208="","",IFERROR(MATCH(J208,'GSTR-2B'!$J$6:$J$1005,0),"–"))</f>
        <v/>
      </c>
      <c r="L208" s="23" t="str">
        <f aca="false">IF(OR(A208="",K208="–"),"",INDEX('GSTR-2B'!$I$6:$I$1005,K208))</f>
        <v/>
      </c>
      <c r="M208" s="20" t="str">
        <f aca="false">IF(L208="","",I208-L208)</f>
        <v/>
      </c>
      <c r="N208" s="24" t="str">
        <f aca="false">IF(A208="","",IF(K208="–",IF(COUNTIFS('GSTR-2B'!$A$6:$A$1005,A208,'GSTR-2B'!$E$6:$E$1005,"&gt;="&amp;(E208-Summary!$B$5),'GSTR-2B'!$E$6:$E$1005,"&lt;="&amp;(E208+Summary!$B$5))&gt;0,"Possible match – invoice no. differs","Not in 2B"),IF(ABS(M208)&lt;=Summary!$B$5,"Matched","Value mismatch")))</f>
        <v/>
      </c>
      <c r="O208" s="25" t="str">
        <f aca="false">IF(A208="","",IF(COUNTIF(A$6:A208,A208)=1,COUNTIF(O$5:O207,"&gt;0")+1,""))</f>
        <v/>
      </c>
      <c r="P208" s="26" t="str">
        <f aca="false">IF(A208="","",IF(N208="Matched",1,IF(AND(N208="Value mismatch",N(I208)&lt;&gt;0),MIN(1,L208/I208),0)))</f>
        <v/>
      </c>
    </row>
    <row r="209" customFormat="false" ht="15" hidden="false" customHeight="true" outlineLevel="0" collapsed="false">
      <c r="A209" s="27"/>
      <c r="B209" s="27"/>
      <c r="C209" s="27"/>
      <c r="D209" s="28"/>
      <c r="E209" s="29"/>
      <c r="F209" s="29"/>
      <c r="G209" s="29"/>
      <c r="H209" s="29"/>
      <c r="I209" s="20" t="str">
        <f aca="false">IF(A209="","",N(F209)+N(G209)+N(H209))</f>
        <v/>
      </c>
      <c r="J209" s="21" t="str">
        <f aca="false">IF(A209="","",UPPER(TRIM(A209))&amp;"|"&amp;UPPER(SUBSTITUTE(SUBSTITUTE(SUBSTITUTE(SUBSTITUTE(SUBSTITUTE(TRIM(C209)," ",""),"-",""),"/",""),"\",""),".","")))</f>
        <v/>
      </c>
      <c r="K209" s="22" t="str">
        <f aca="false">IF(A209="","",IFERROR(MATCH(J209,'GSTR-2B'!$J$6:$J$1005,0),"–"))</f>
        <v/>
      </c>
      <c r="L209" s="23" t="str">
        <f aca="false">IF(OR(A209="",K209="–"),"",INDEX('GSTR-2B'!$I$6:$I$1005,K209))</f>
        <v/>
      </c>
      <c r="M209" s="20" t="str">
        <f aca="false">IF(L209="","",I209-L209)</f>
        <v/>
      </c>
      <c r="N209" s="24" t="str">
        <f aca="false">IF(A209="","",IF(K209="–",IF(COUNTIFS('GSTR-2B'!$A$6:$A$1005,A209,'GSTR-2B'!$E$6:$E$1005,"&gt;="&amp;(E209-Summary!$B$5),'GSTR-2B'!$E$6:$E$1005,"&lt;="&amp;(E209+Summary!$B$5))&gt;0,"Possible match – invoice no. differs","Not in 2B"),IF(ABS(M209)&lt;=Summary!$B$5,"Matched","Value mismatch")))</f>
        <v/>
      </c>
      <c r="O209" s="25" t="str">
        <f aca="false">IF(A209="","",IF(COUNTIF(A$6:A209,A209)=1,COUNTIF(O$5:O208,"&gt;0")+1,""))</f>
        <v/>
      </c>
      <c r="P209" s="26" t="str">
        <f aca="false">IF(A209="","",IF(N209="Matched",1,IF(AND(N209="Value mismatch",N(I209)&lt;&gt;0),MIN(1,L209/I209),0)))</f>
        <v/>
      </c>
    </row>
    <row r="210" customFormat="false" ht="15" hidden="false" customHeight="true" outlineLevel="0" collapsed="false">
      <c r="A210" s="27"/>
      <c r="B210" s="27"/>
      <c r="C210" s="27"/>
      <c r="D210" s="28"/>
      <c r="E210" s="29"/>
      <c r="F210" s="29"/>
      <c r="G210" s="29"/>
      <c r="H210" s="29"/>
      <c r="I210" s="20" t="str">
        <f aca="false">IF(A210="","",N(F210)+N(G210)+N(H210))</f>
        <v/>
      </c>
      <c r="J210" s="21" t="str">
        <f aca="false">IF(A210="","",UPPER(TRIM(A210))&amp;"|"&amp;UPPER(SUBSTITUTE(SUBSTITUTE(SUBSTITUTE(SUBSTITUTE(SUBSTITUTE(TRIM(C210)," ",""),"-",""),"/",""),"\",""),".","")))</f>
        <v/>
      </c>
      <c r="K210" s="22" t="str">
        <f aca="false">IF(A210="","",IFERROR(MATCH(J210,'GSTR-2B'!$J$6:$J$1005,0),"–"))</f>
        <v/>
      </c>
      <c r="L210" s="23" t="str">
        <f aca="false">IF(OR(A210="",K210="–"),"",INDEX('GSTR-2B'!$I$6:$I$1005,K210))</f>
        <v/>
      </c>
      <c r="M210" s="20" t="str">
        <f aca="false">IF(L210="","",I210-L210)</f>
        <v/>
      </c>
      <c r="N210" s="24" t="str">
        <f aca="false">IF(A210="","",IF(K210="–",IF(COUNTIFS('GSTR-2B'!$A$6:$A$1005,A210,'GSTR-2B'!$E$6:$E$1005,"&gt;="&amp;(E210-Summary!$B$5),'GSTR-2B'!$E$6:$E$1005,"&lt;="&amp;(E210+Summary!$B$5))&gt;0,"Possible match – invoice no. differs","Not in 2B"),IF(ABS(M210)&lt;=Summary!$B$5,"Matched","Value mismatch")))</f>
        <v/>
      </c>
      <c r="O210" s="25" t="str">
        <f aca="false">IF(A210="","",IF(COUNTIF(A$6:A210,A210)=1,COUNTIF(O$5:O209,"&gt;0")+1,""))</f>
        <v/>
      </c>
      <c r="P210" s="26" t="str">
        <f aca="false">IF(A210="","",IF(N210="Matched",1,IF(AND(N210="Value mismatch",N(I210)&lt;&gt;0),MIN(1,L210/I210),0)))</f>
        <v/>
      </c>
    </row>
    <row r="211" customFormat="false" ht="15" hidden="false" customHeight="true" outlineLevel="0" collapsed="false">
      <c r="A211" s="27"/>
      <c r="B211" s="27"/>
      <c r="C211" s="27"/>
      <c r="D211" s="28"/>
      <c r="E211" s="29"/>
      <c r="F211" s="29"/>
      <c r="G211" s="29"/>
      <c r="H211" s="29"/>
      <c r="I211" s="20" t="str">
        <f aca="false">IF(A211="","",N(F211)+N(G211)+N(H211))</f>
        <v/>
      </c>
      <c r="J211" s="21" t="str">
        <f aca="false">IF(A211="","",UPPER(TRIM(A211))&amp;"|"&amp;UPPER(SUBSTITUTE(SUBSTITUTE(SUBSTITUTE(SUBSTITUTE(SUBSTITUTE(TRIM(C211)," ",""),"-",""),"/",""),"\",""),".","")))</f>
        <v/>
      </c>
      <c r="K211" s="22" t="str">
        <f aca="false">IF(A211="","",IFERROR(MATCH(J211,'GSTR-2B'!$J$6:$J$1005,0),"–"))</f>
        <v/>
      </c>
      <c r="L211" s="23" t="str">
        <f aca="false">IF(OR(A211="",K211="–"),"",INDEX('GSTR-2B'!$I$6:$I$1005,K211))</f>
        <v/>
      </c>
      <c r="M211" s="20" t="str">
        <f aca="false">IF(L211="","",I211-L211)</f>
        <v/>
      </c>
      <c r="N211" s="24" t="str">
        <f aca="false">IF(A211="","",IF(K211="–",IF(COUNTIFS('GSTR-2B'!$A$6:$A$1005,A211,'GSTR-2B'!$E$6:$E$1005,"&gt;="&amp;(E211-Summary!$B$5),'GSTR-2B'!$E$6:$E$1005,"&lt;="&amp;(E211+Summary!$B$5))&gt;0,"Possible match – invoice no. differs","Not in 2B"),IF(ABS(M211)&lt;=Summary!$B$5,"Matched","Value mismatch")))</f>
        <v/>
      </c>
      <c r="O211" s="25" t="str">
        <f aca="false">IF(A211="","",IF(COUNTIF(A$6:A211,A211)=1,COUNTIF(O$5:O210,"&gt;0")+1,""))</f>
        <v/>
      </c>
      <c r="P211" s="26" t="str">
        <f aca="false">IF(A211="","",IF(N211="Matched",1,IF(AND(N211="Value mismatch",N(I211)&lt;&gt;0),MIN(1,L211/I211),0)))</f>
        <v/>
      </c>
    </row>
    <row r="212" customFormat="false" ht="15" hidden="false" customHeight="true" outlineLevel="0" collapsed="false">
      <c r="A212" s="27"/>
      <c r="B212" s="27"/>
      <c r="C212" s="27"/>
      <c r="D212" s="28"/>
      <c r="E212" s="29"/>
      <c r="F212" s="29"/>
      <c r="G212" s="29"/>
      <c r="H212" s="29"/>
      <c r="I212" s="20" t="str">
        <f aca="false">IF(A212="","",N(F212)+N(G212)+N(H212))</f>
        <v/>
      </c>
      <c r="J212" s="21" t="str">
        <f aca="false">IF(A212="","",UPPER(TRIM(A212))&amp;"|"&amp;UPPER(SUBSTITUTE(SUBSTITUTE(SUBSTITUTE(SUBSTITUTE(SUBSTITUTE(TRIM(C212)," ",""),"-",""),"/",""),"\",""),".","")))</f>
        <v/>
      </c>
      <c r="K212" s="22" t="str">
        <f aca="false">IF(A212="","",IFERROR(MATCH(J212,'GSTR-2B'!$J$6:$J$1005,0),"–"))</f>
        <v/>
      </c>
      <c r="L212" s="23" t="str">
        <f aca="false">IF(OR(A212="",K212="–"),"",INDEX('GSTR-2B'!$I$6:$I$1005,K212))</f>
        <v/>
      </c>
      <c r="M212" s="20" t="str">
        <f aca="false">IF(L212="","",I212-L212)</f>
        <v/>
      </c>
      <c r="N212" s="24" t="str">
        <f aca="false">IF(A212="","",IF(K212="–",IF(COUNTIFS('GSTR-2B'!$A$6:$A$1005,A212,'GSTR-2B'!$E$6:$E$1005,"&gt;="&amp;(E212-Summary!$B$5),'GSTR-2B'!$E$6:$E$1005,"&lt;="&amp;(E212+Summary!$B$5))&gt;0,"Possible match – invoice no. differs","Not in 2B"),IF(ABS(M212)&lt;=Summary!$B$5,"Matched","Value mismatch")))</f>
        <v/>
      </c>
      <c r="O212" s="25" t="str">
        <f aca="false">IF(A212="","",IF(COUNTIF(A$6:A212,A212)=1,COUNTIF(O$5:O211,"&gt;0")+1,""))</f>
        <v/>
      </c>
      <c r="P212" s="26" t="str">
        <f aca="false">IF(A212="","",IF(N212="Matched",1,IF(AND(N212="Value mismatch",N(I212)&lt;&gt;0),MIN(1,L212/I212),0)))</f>
        <v/>
      </c>
    </row>
    <row r="213" customFormat="false" ht="15" hidden="false" customHeight="true" outlineLevel="0" collapsed="false">
      <c r="A213" s="27"/>
      <c r="B213" s="27"/>
      <c r="C213" s="27"/>
      <c r="D213" s="28"/>
      <c r="E213" s="29"/>
      <c r="F213" s="29"/>
      <c r="G213" s="29"/>
      <c r="H213" s="29"/>
      <c r="I213" s="20" t="str">
        <f aca="false">IF(A213="","",N(F213)+N(G213)+N(H213))</f>
        <v/>
      </c>
      <c r="J213" s="21" t="str">
        <f aca="false">IF(A213="","",UPPER(TRIM(A213))&amp;"|"&amp;UPPER(SUBSTITUTE(SUBSTITUTE(SUBSTITUTE(SUBSTITUTE(SUBSTITUTE(TRIM(C213)," ",""),"-",""),"/",""),"\",""),".","")))</f>
        <v/>
      </c>
      <c r="K213" s="22" t="str">
        <f aca="false">IF(A213="","",IFERROR(MATCH(J213,'GSTR-2B'!$J$6:$J$1005,0),"–"))</f>
        <v/>
      </c>
      <c r="L213" s="23" t="str">
        <f aca="false">IF(OR(A213="",K213="–"),"",INDEX('GSTR-2B'!$I$6:$I$1005,K213))</f>
        <v/>
      </c>
      <c r="M213" s="20" t="str">
        <f aca="false">IF(L213="","",I213-L213)</f>
        <v/>
      </c>
      <c r="N213" s="24" t="str">
        <f aca="false">IF(A213="","",IF(K213="–",IF(COUNTIFS('GSTR-2B'!$A$6:$A$1005,A213,'GSTR-2B'!$E$6:$E$1005,"&gt;="&amp;(E213-Summary!$B$5),'GSTR-2B'!$E$6:$E$1005,"&lt;="&amp;(E213+Summary!$B$5))&gt;0,"Possible match – invoice no. differs","Not in 2B"),IF(ABS(M213)&lt;=Summary!$B$5,"Matched","Value mismatch")))</f>
        <v/>
      </c>
      <c r="O213" s="25" t="str">
        <f aca="false">IF(A213="","",IF(COUNTIF(A$6:A213,A213)=1,COUNTIF(O$5:O212,"&gt;0")+1,""))</f>
        <v/>
      </c>
      <c r="P213" s="26" t="str">
        <f aca="false">IF(A213="","",IF(N213="Matched",1,IF(AND(N213="Value mismatch",N(I213)&lt;&gt;0),MIN(1,L213/I213),0)))</f>
        <v/>
      </c>
    </row>
    <row r="214" customFormat="false" ht="15" hidden="false" customHeight="true" outlineLevel="0" collapsed="false">
      <c r="A214" s="27"/>
      <c r="B214" s="27"/>
      <c r="C214" s="27"/>
      <c r="D214" s="28"/>
      <c r="E214" s="29"/>
      <c r="F214" s="29"/>
      <c r="G214" s="29"/>
      <c r="H214" s="29"/>
      <c r="I214" s="20" t="str">
        <f aca="false">IF(A214="","",N(F214)+N(G214)+N(H214))</f>
        <v/>
      </c>
      <c r="J214" s="21" t="str">
        <f aca="false">IF(A214="","",UPPER(TRIM(A214))&amp;"|"&amp;UPPER(SUBSTITUTE(SUBSTITUTE(SUBSTITUTE(SUBSTITUTE(SUBSTITUTE(TRIM(C214)," ",""),"-",""),"/",""),"\",""),".","")))</f>
        <v/>
      </c>
      <c r="K214" s="22" t="str">
        <f aca="false">IF(A214="","",IFERROR(MATCH(J214,'GSTR-2B'!$J$6:$J$1005,0),"–"))</f>
        <v/>
      </c>
      <c r="L214" s="23" t="str">
        <f aca="false">IF(OR(A214="",K214="–"),"",INDEX('GSTR-2B'!$I$6:$I$1005,K214))</f>
        <v/>
      </c>
      <c r="M214" s="20" t="str">
        <f aca="false">IF(L214="","",I214-L214)</f>
        <v/>
      </c>
      <c r="N214" s="24" t="str">
        <f aca="false">IF(A214="","",IF(K214="–",IF(COUNTIFS('GSTR-2B'!$A$6:$A$1005,A214,'GSTR-2B'!$E$6:$E$1005,"&gt;="&amp;(E214-Summary!$B$5),'GSTR-2B'!$E$6:$E$1005,"&lt;="&amp;(E214+Summary!$B$5))&gt;0,"Possible match – invoice no. differs","Not in 2B"),IF(ABS(M214)&lt;=Summary!$B$5,"Matched","Value mismatch")))</f>
        <v/>
      </c>
      <c r="O214" s="25" t="str">
        <f aca="false">IF(A214="","",IF(COUNTIF(A$6:A214,A214)=1,COUNTIF(O$5:O213,"&gt;0")+1,""))</f>
        <v/>
      </c>
      <c r="P214" s="26" t="str">
        <f aca="false">IF(A214="","",IF(N214="Matched",1,IF(AND(N214="Value mismatch",N(I214)&lt;&gt;0),MIN(1,L214/I214),0)))</f>
        <v/>
      </c>
    </row>
    <row r="215" customFormat="false" ht="15" hidden="false" customHeight="true" outlineLevel="0" collapsed="false">
      <c r="A215" s="27"/>
      <c r="B215" s="27"/>
      <c r="C215" s="27"/>
      <c r="D215" s="28"/>
      <c r="E215" s="29"/>
      <c r="F215" s="29"/>
      <c r="G215" s="29"/>
      <c r="H215" s="29"/>
      <c r="I215" s="20" t="str">
        <f aca="false">IF(A215="","",N(F215)+N(G215)+N(H215))</f>
        <v/>
      </c>
      <c r="J215" s="21" t="str">
        <f aca="false">IF(A215="","",UPPER(TRIM(A215))&amp;"|"&amp;UPPER(SUBSTITUTE(SUBSTITUTE(SUBSTITUTE(SUBSTITUTE(SUBSTITUTE(TRIM(C215)," ",""),"-",""),"/",""),"\",""),".","")))</f>
        <v/>
      </c>
      <c r="K215" s="22" t="str">
        <f aca="false">IF(A215="","",IFERROR(MATCH(J215,'GSTR-2B'!$J$6:$J$1005,0),"–"))</f>
        <v/>
      </c>
      <c r="L215" s="23" t="str">
        <f aca="false">IF(OR(A215="",K215="–"),"",INDEX('GSTR-2B'!$I$6:$I$1005,K215))</f>
        <v/>
      </c>
      <c r="M215" s="20" t="str">
        <f aca="false">IF(L215="","",I215-L215)</f>
        <v/>
      </c>
      <c r="N215" s="24" t="str">
        <f aca="false">IF(A215="","",IF(K215="–",IF(COUNTIFS('GSTR-2B'!$A$6:$A$1005,A215,'GSTR-2B'!$E$6:$E$1005,"&gt;="&amp;(E215-Summary!$B$5),'GSTR-2B'!$E$6:$E$1005,"&lt;="&amp;(E215+Summary!$B$5))&gt;0,"Possible match – invoice no. differs","Not in 2B"),IF(ABS(M215)&lt;=Summary!$B$5,"Matched","Value mismatch")))</f>
        <v/>
      </c>
      <c r="O215" s="25" t="str">
        <f aca="false">IF(A215="","",IF(COUNTIF(A$6:A215,A215)=1,COUNTIF(O$5:O214,"&gt;0")+1,""))</f>
        <v/>
      </c>
      <c r="P215" s="26" t="str">
        <f aca="false">IF(A215="","",IF(N215="Matched",1,IF(AND(N215="Value mismatch",N(I215)&lt;&gt;0),MIN(1,L215/I215),0)))</f>
        <v/>
      </c>
    </row>
    <row r="216" customFormat="false" ht="15" hidden="false" customHeight="true" outlineLevel="0" collapsed="false">
      <c r="A216" s="27"/>
      <c r="B216" s="27"/>
      <c r="C216" s="27"/>
      <c r="D216" s="28"/>
      <c r="E216" s="29"/>
      <c r="F216" s="29"/>
      <c r="G216" s="29"/>
      <c r="H216" s="29"/>
      <c r="I216" s="20" t="str">
        <f aca="false">IF(A216="","",N(F216)+N(G216)+N(H216))</f>
        <v/>
      </c>
      <c r="J216" s="21" t="str">
        <f aca="false">IF(A216="","",UPPER(TRIM(A216))&amp;"|"&amp;UPPER(SUBSTITUTE(SUBSTITUTE(SUBSTITUTE(SUBSTITUTE(SUBSTITUTE(TRIM(C216)," ",""),"-",""),"/",""),"\",""),".","")))</f>
        <v/>
      </c>
      <c r="K216" s="22" t="str">
        <f aca="false">IF(A216="","",IFERROR(MATCH(J216,'GSTR-2B'!$J$6:$J$1005,0),"–"))</f>
        <v/>
      </c>
      <c r="L216" s="23" t="str">
        <f aca="false">IF(OR(A216="",K216="–"),"",INDEX('GSTR-2B'!$I$6:$I$1005,K216))</f>
        <v/>
      </c>
      <c r="M216" s="20" t="str">
        <f aca="false">IF(L216="","",I216-L216)</f>
        <v/>
      </c>
      <c r="N216" s="24" t="str">
        <f aca="false">IF(A216="","",IF(K216="–",IF(COUNTIFS('GSTR-2B'!$A$6:$A$1005,A216,'GSTR-2B'!$E$6:$E$1005,"&gt;="&amp;(E216-Summary!$B$5),'GSTR-2B'!$E$6:$E$1005,"&lt;="&amp;(E216+Summary!$B$5))&gt;0,"Possible match – invoice no. differs","Not in 2B"),IF(ABS(M216)&lt;=Summary!$B$5,"Matched","Value mismatch")))</f>
        <v/>
      </c>
      <c r="O216" s="25" t="str">
        <f aca="false">IF(A216="","",IF(COUNTIF(A$6:A216,A216)=1,COUNTIF(O$5:O215,"&gt;0")+1,""))</f>
        <v/>
      </c>
      <c r="P216" s="26" t="str">
        <f aca="false">IF(A216="","",IF(N216="Matched",1,IF(AND(N216="Value mismatch",N(I216)&lt;&gt;0),MIN(1,L216/I216),0)))</f>
        <v/>
      </c>
    </row>
    <row r="217" customFormat="false" ht="15" hidden="false" customHeight="true" outlineLevel="0" collapsed="false">
      <c r="A217" s="27"/>
      <c r="B217" s="27"/>
      <c r="C217" s="27"/>
      <c r="D217" s="28"/>
      <c r="E217" s="29"/>
      <c r="F217" s="29"/>
      <c r="G217" s="29"/>
      <c r="H217" s="29"/>
      <c r="I217" s="20" t="str">
        <f aca="false">IF(A217="","",N(F217)+N(G217)+N(H217))</f>
        <v/>
      </c>
      <c r="J217" s="21" t="str">
        <f aca="false">IF(A217="","",UPPER(TRIM(A217))&amp;"|"&amp;UPPER(SUBSTITUTE(SUBSTITUTE(SUBSTITUTE(SUBSTITUTE(SUBSTITUTE(TRIM(C217)," ",""),"-",""),"/",""),"\",""),".","")))</f>
        <v/>
      </c>
      <c r="K217" s="22" t="str">
        <f aca="false">IF(A217="","",IFERROR(MATCH(J217,'GSTR-2B'!$J$6:$J$1005,0),"–"))</f>
        <v/>
      </c>
      <c r="L217" s="23" t="str">
        <f aca="false">IF(OR(A217="",K217="–"),"",INDEX('GSTR-2B'!$I$6:$I$1005,K217))</f>
        <v/>
      </c>
      <c r="M217" s="20" t="str">
        <f aca="false">IF(L217="","",I217-L217)</f>
        <v/>
      </c>
      <c r="N217" s="24" t="str">
        <f aca="false">IF(A217="","",IF(K217="–",IF(COUNTIFS('GSTR-2B'!$A$6:$A$1005,A217,'GSTR-2B'!$E$6:$E$1005,"&gt;="&amp;(E217-Summary!$B$5),'GSTR-2B'!$E$6:$E$1005,"&lt;="&amp;(E217+Summary!$B$5))&gt;0,"Possible match – invoice no. differs","Not in 2B"),IF(ABS(M217)&lt;=Summary!$B$5,"Matched","Value mismatch")))</f>
        <v/>
      </c>
      <c r="O217" s="25" t="str">
        <f aca="false">IF(A217="","",IF(COUNTIF(A$6:A217,A217)=1,COUNTIF(O$5:O216,"&gt;0")+1,""))</f>
        <v/>
      </c>
      <c r="P217" s="26" t="str">
        <f aca="false">IF(A217="","",IF(N217="Matched",1,IF(AND(N217="Value mismatch",N(I217)&lt;&gt;0),MIN(1,L217/I217),0)))</f>
        <v/>
      </c>
    </row>
    <row r="218" customFormat="false" ht="15" hidden="false" customHeight="true" outlineLevel="0" collapsed="false">
      <c r="A218" s="27"/>
      <c r="B218" s="27"/>
      <c r="C218" s="27"/>
      <c r="D218" s="28"/>
      <c r="E218" s="29"/>
      <c r="F218" s="29"/>
      <c r="G218" s="29"/>
      <c r="H218" s="29"/>
      <c r="I218" s="20" t="str">
        <f aca="false">IF(A218="","",N(F218)+N(G218)+N(H218))</f>
        <v/>
      </c>
      <c r="J218" s="21" t="str">
        <f aca="false">IF(A218="","",UPPER(TRIM(A218))&amp;"|"&amp;UPPER(SUBSTITUTE(SUBSTITUTE(SUBSTITUTE(SUBSTITUTE(SUBSTITUTE(TRIM(C218)," ",""),"-",""),"/",""),"\",""),".","")))</f>
        <v/>
      </c>
      <c r="K218" s="22" t="str">
        <f aca="false">IF(A218="","",IFERROR(MATCH(J218,'GSTR-2B'!$J$6:$J$1005,0),"–"))</f>
        <v/>
      </c>
      <c r="L218" s="23" t="str">
        <f aca="false">IF(OR(A218="",K218="–"),"",INDEX('GSTR-2B'!$I$6:$I$1005,K218))</f>
        <v/>
      </c>
      <c r="M218" s="20" t="str">
        <f aca="false">IF(L218="","",I218-L218)</f>
        <v/>
      </c>
      <c r="N218" s="24" t="str">
        <f aca="false">IF(A218="","",IF(K218="–",IF(COUNTIFS('GSTR-2B'!$A$6:$A$1005,A218,'GSTR-2B'!$E$6:$E$1005,"&gt;="&amp;(E218-Summary!$B$5),'GSTR-2B'!$E$6:$E$1005,"&lt;="&amp;(E218+Summary!$B$5))&gt;0,"Possible match – invoice no. differs","Not in 2B"),IF(ABS(M218)&lt;=Summary!$B$5,"Matched","Value mismatch")))</f>
        <v/>
      </c>
      <c r="O218" s="25" t="str">
        <f aca="false">IF(A218="","",IF(COUNTIF(A$6:A218,A218)=1,COUNTIF(O$5:O217,"&gt;0")+1,""))</f>
        <v/>
      </c>
      <c r="P218" s="26" t="str">
        <f aca="false">IF(A218="","",IF(N218="Matched",1,IF(AND(N218="Value mismatch",N(I218)&lt;&gt;0),MIN(1,L218/I218),0)))</f>
        <v/>
      </c>
    </row>
    <row r="219" customFormat="false" ht="15" hidden="false" customHeight="true" outlineLevel="0" collapsed="false">
      <c r="A219" s="27"/>
      <c r="B219" s="27"/>
      <c r="C219" s="27"/>
      <c r="D219" s="28"/>
      <c r="E219" s="29"/>
      <c r="F219" s="29"/>
      <c r="G219" s="29"/>
      <c r="H219" s="29"/>
      <c r="I219" s="20" t="str">
        <f aca="false">IF(A219="","",N(F219)+N(G219)+N(H219))</f>
        <v/>
      </c>
      <c r="J219" s="21" t="str">
        <f aca="false">IF(A219="","",UPPER(TRIM(A219))&amp;"|"&amp;UPPER(SUBSTITUTE(SUBSTITUTE(SUBSTITUTE(SUBSTITUTE(SUBSTITUTE(TRIM(C219)," ",""),"-",""),"/",""),"\",""),".","")))</f>
        <v/>
      </c>
      <c r="K219" s="22" t="str">
        <f aca="false">IF(A219="","",IFERROR(MATCH(J219,'GSTR-2B'!$J$6:$J$1005,0),"–"))</f>
        <v/>
      </c>
      <c r="L219" s="23" t="str">
        <f aca="false">IF(OR(A219="",K219="–"),"",INDEX('GSTR-2B'!$I$6:$I$1005,K219))</f>
        <v/>
      </c>
      <c r="M219" s="20" t="str">
        <f aca="false">IF(L219="","",I219-L219)</f>
        <v/>
      </c>
      <c r="N219" s="24" t="str">
        <f aca="false">IF(A219="","",IF(K219="–",IF(COUNTIFS('GSTR-2B'!$A$6:$A$1005,A219,'GSTR-2B'!$E$6:$E$1005,"&gt;="&amp;(E219-Summary!$B$5),'GSTR-2B'!$E$6:$E$1005,"&lt;="&amp;(E219+Summary!$B$5))&gt;0,"Possible match – invoice no. differs","Not in 2B"),IF(ABS(M219)&lt;=Summary!$B$5,"Matched","Value mismatch")))</f>
        <v/>
      </c>
      <c r="O219" s="25" t="str">
        <f aca="false">IF(A219="","",IF(COUNTIF(A$6:A219,A219)=1,COUNTIF(O$5:O218,"&gt;0")+1,""))</f>
        <v/>
      </c>
      <c r="P219" s="26" t="str">
        <f aca="false">IF(A219="","",IF(N219="Matched",1,IF(AND(N219="Value mismatch",N(I219)&lt;&gt;0),MIN(1,L219/I219),0)))</f>
        <v/>
      </c>
    </row>
    <row r="220" customFormat="false" ht="15" hidden="false" customHeight="true" outlineLevel="0" collapsed="false">
      <c r="A220" s="27"/>
      <c r="B220" s="27"/>
      <c r="C220" s="27"/>
      <c r="D220" s="28"/>
      <c r="E220" s="29"/>
      <c r="F220" s="29"/>
      <c r="G220" s="29"/>
      <c r="H220" s="29"/>
      <c r="I220" s="20" t="str">
        <f aca="false">IF(A220="","",N(F220)+N(G220)+N(H220))</f>
        <v/>
      </c>
      <c r="J220" s="21" t="str">
        <f aca="false">IF(A220="","",UPPER(TRIM(A220))&amp;"|"&amp;UPPER(SUBSTITUTE(SUBSTITUTE(SUBSTITUTE(SUBSTITUTE(SUBSTITUTE(TRIM(C220)," ",""),"-",""),"/",""),"\",""),".","")))</f>
        <v/>
      </c>
      <c r="K220" s="22" t="str">
        <f aca="false">IF(A220="","",IFERROR(MATCH(J220,'GSTR-2B'!$J$6:$J$1005,0),"–"))</f>
        <v/>
      </c>
      <c r="L220" s="23" t="str">
        <f aca="false">IF(OR(A220="",K220="–"),"",INDEX('GSTR-2B'!$I$6:$I$1005,K220))</f>
        <v/>
      </c>
      <c r="M220" s="20" t="str">
        <f aca="false">IF(L220="","",I220-L220)</f>
        <v/>
      </c>
      <c r="N220" s="24" t="str">
        <f aca="false">IF(A220="","",IF(K220="–",IF(COUNTIFS('GSTR-2B'!$A$6:$A$1005,A220,'GSTR-2B'!$E$6:$E$1005,"&gt;="&amp;(E220-Summary!$B$5),'GSTR-2B'!$E$6:$E$1005,"&lt;="&amp;(E220+Summary!$B$5))&gt;0,"Possible match – invoice no. differs","Not in 2B"),IF(ABS(M220)&lt;=Summary!$B$5,"Matched","Value mismatch")))</f>
        <v/>
      </c>
      <c r="O220" s="25" t="str">
        <f aca="false">IF(A220="","",IF(COUNTIF(A$6:A220,A220)=1,COUNTIF(O$5:O219,"&gt;0")+1,""))</f>
        <v/>
      </c>
      <c r="P220" s="26" t="str">
        <f aca="false">IF(A220="","",IF(N220="Matched",1,IF(AND(N220="Value mismatch",N(I220)&lt;&gt;0),MIN(1,L220/I220),0)))</f>
        <v/>
      </c>
    </row>
    <row r="221" customFormat="false" ht="15" hidden="false" customHeight="true" outlineLevel="0" collapsed="false">
      <c r="A221" s="27"/>
      <c r="B221" s="27"/>
      <c r="C221" s="27"/>
      <c r="D221" s="28"/>
      <c r="E221" s="29"/>
      <c r="F221" s="29"/>
      <c r="G221" s="29"/>
      <c r="H221" s="29"/>
      <c r="I221" s="20" t="str">
        <f aca="false">IF(A221="","",N(F221)+N(G221)+N(H221))</f>
        <v/>
      </c>
      <c r="J221" s="21" t="str">
        <f aca="false">IF(A221="","",UPPER(TRIM(A221))&amp;"|"&amp;UPPER(SUBSTITUTE(SUBSTITUTE(SUBSTITUTE(SUBSTITUTE(SUBSTITUTE(TRIM(C221)," ",""),"-",""),"/",""),"\",""),".","")))</f>
        <v/>
      </c>
      <c r="K221" s="22" t="str">
        <f aca="false">IF(A221="","",IFERROR(MATCH(J221,'GSTR-2B'!$J$6:$J$1005,0),"–"))</f>
        <v/>
      </c>
      <c r="L221" s="23" t="str">
        <f aca="false">IF(OR(A221="",K221="–"),"",INDEX('GSTR-2B'!$I$6:$I$1005,K221))</f>
        <v/>
      </c>
      <c r="M221" s="20" t="str">
        <f aca="false">IF(L221="","",I221-L221)</f>
        <v/>
      </c>
      <c r="N221" s="24" t="str">
        <f aca="false">IF(A221="","",IF(K221="–",IF(COUNTIFS('GSTR-2B'!$A$6:$A$1005,A221,'GSTR-2B'!$E$6:$E$1005,"&gt;="&amp;(E221-Summary!$B$5),'GSTR-2B'!$E$6:$E$1005,"&lt;="&amp;(E221+Summary!$B$5))&gt;0,"Possible match – invoice no. differs","Not in 2B"),IF(ABS(M221)&lt;=Summary!$B$5,"Matched","Value mismatch")))</f>
        <v/>
      </c>
      <c r="O221" s="25" t="str">
        <f aca="false">IF(A221="","",IF(COUNTIF(A$6:A221,A221)=1,COUNTIF(O$5:O220,"&gt;0")+1,""))</f>
        <v/>
      </c>
      <c r="P221" s="26" t="str">
        <f aca="false">IF(A221="","",IF(N221="Matched",1,IF(AND(N221="Value mismatch",N(I221)&lt;&gt;0),MIN(1,L221/I221),0)))</f>
        <v/>
      </c>
    </row>
    <row r="222" customFormat="false" ht="15" hidden="false" customHeight="true" outlineLevel="0" collapsed="false">
      <c r="A222" s="27"/>
      <c r="B222" s="27"/>
      <c r="C222" s="27"/>
      <c r="D222" s="28"/>
      <c r="E222" s="29"/>
      <c r="F222" s="29"/>
      <c r="G222" s="29"/>
      <c r="H222" s="29"/>
      <c r="I222" s="20" t="str">
        <f aca="false">IF(A222="","",N(F222)+N(G222)+N(H222))</f>
        <v/>
      </c>
      <c r="J222" s="21" t="str">
        <f aca="false">IF(A222="","",UPPER(TRIM(A222))&amp;"|"&amp;UPPER(SUBSTITUTE(SUBSTITUTE(SUBSTITUTE(SUBSTITUTE(SUBSTITUTE(TRIM(C222)," ",""),"-",""),"/",""),"\",""),".","")))</f>
        <v/>
      </c>
      <c r="K222" s="22" t="str">
        <f aca="false">IF(A222="","",IFERROR(MATCH(J222,'GSTR-2B'!$J$6:$J$1005,0),"–"))</f>
        <v/>
      </c>
      <c r="L222" s="23" t="str">
        <f aca="false">IF(OR(A222="",K222="–"),"",INDEX('GSTR-2B'!$I$6:$I$1005,K222))</f>
        <v/>
      </c>
      <c r="M222" s="20" t="str">
        <f aca="false">IF(L222="","",I222-L222)</f>
        <v/>
      </c>
      <c r="N222" s="24" t="str">
        <f aca="false">IF(A222="","",IF(K222="–",IF(COUNTIFS('GSTR-2B'!$A$6:$A$1005,A222,'GSTR-2B'!$E$6:$E$1005,"&gt;="&amp;(E222-Summary!$B$5),'GSTR-2B'!$E$6:$E$1005,"&lt;="&amp;(E222+Summary!$B$5))&gt;0,"Possible match – invoice no. differs","Not in 2B"),IF(ABS(M222)&lt;=Summary!$B$5,"Matched","Value mismatch")))</f>
        <v/>
      </c>
      <c r="O222" s="25" t="str">
        <f aca="false">IF(A222="","",IF(COUNTIF(A$6:A222,A222)=1,COUNTIF(O$5:O221,"&gt;0")+1,""))</f>
        <v/>
      </c>
      <c r="P222" s="26" t="str">
        <f aca="false">IF(A222="","",IF(N222="Matched",1,IF(AND(N222="Value mismatch",N(I222)&lt;&gt;0),MIN(1,L222/I222),0)))</f>
        <v/>
      </c>
    </row>
    <row r="223" customFormat="false" ht="15" hidden="false" customHeight="true" outlineLevel="0" collapsed="false">
      <c r="A223" s="27"/>
      <c r="B223" s="27"/>
      <c r="C223" s="27"/>
      <c r="D223" s="28"/>
      <c r="E223" s="29"/>
      <c r="F223" s="29"/>
      <c r="G223" s="29"/>
      <c r="H223" s="29"/>
      <c r="I223" s="20" t="str">
        <f aca="false">IF(A223="","",N(F223)+N(G223)+N(H223))</f>
        <v/>
      </c>
      <c r="J223" s="21" t="str">
        <f aca="false">IF(A223="","",UPPER(TRIM(A223))&amp;"|"&amp;UPPER(SUBSTITUTE(SUBSTITUTE(SUBSTITUTE(SUBSTITUTE(SUBSTITUTE(TRIM(C223)," ",""),"-",""),"/",""),"\",""),".","")))</f>
        <v/>
      </c>
      <c r="K223" s="22" t="str">
        <f aca="false">IF(A223="","",IFERROR(MATCH(J223,'GSTR-2B'!$J$6:$J$1005,0),"–"))</f>
        <v/>
      </c>
      <c r="L223" s="23" t="str">
        <f aca="false">IF(OR(A223="",K223="–"),"",INDEX('GSTR-2B'!$I$6:$I$1005,K223))</f>
        <v/>
      </c>
      <c r="M223" s="20" t="str">
        <f aca="false">IF(L223="","",I223-L223)</f>
        <v/>
      </c>
      <c r="N223" s="24" t="str">
        <f aca="false">IF(A223="","",IF(K223="–",IF(COUNTIFS('GSTR-2B'!$A$6:$A$1005,A223,'GSTR-2B'!$E$6:$E$1005,"&gt;="&amp;(E223-Summary!$B$5),'GSTR-2B'!$E$6:$E$1005,"&lt;="&amp;(E223+Summary!$B$5))&gt;0,"Possible match – invoice no. differs","Not in 2B"),IF(ABS(M223)&lt;=Summary!$B$5,"Matched","Value mismatch")))</f>
        <v/>
      </c>
      <c r="O223" s="25" t="str">
        <f aca="false">IF(A223="","",IF(COUNTIF(A$6:A223,A223)=1,COUNTIF(O$5:O222,"&gt;0")+1,""))</f>
        <v/>
      </c>
      <c r="P223" s="26" t="str">
        <f aca="false">IF(A223="","",IF(N223="Matched",1,IF(AND(N223="Value mismatch",N(I223)&lt;&gt;0),MIN(1,L223/I223),0)))</f>
        <v/>
      </c>
    </row>
    <row r="224" customFormat="false" ht="15" hidden="false" customHeight="true" outlineLevel="0" collapsed="false">
      <c r="A224" s="27"/>
      <c r="B224" s="27"/>
      <c r="C224" s="27"/>
      <c r="D224" s="28"/>
      <c r="E224" s="29"/>
      <c r="F224" s="29"/>
      <c r="G224" s="29"/>
      <c r="H224" s="29"/>
      <c r="I224" s="20" t="str">
        <f aca="false">IF(A224="","",N(F224)+N(G224)+N(H224))</f>
        <v/>
      </c>
      <c r="J224" s="21" t="str">
        <f aca="false">IF(A224="","",UPPER(TRIM(A224))&amp;"|"&amp;UPPER(SUBSTITUTE(SUBSTITUTE(SUBSTITUTE(SUBSTITUTE(SUBSTITUTE(TRIM(C224)," ",""),"-",""),"/",""),"\",""),".","")))</f>
        <v/>
      </c>
      <c r="K224" s="22" t="str">
        <f aca="false">IF(A224="","",IFERROR(MATCH(J224,'GSTR-2B'!$J$6:$J$1005,0),"–"))</f>
        <v/>
      </c>
      <c r="L224" s="23" t="str">
        <f aca="false">IF(OR(A224="",K224="–"),"",INDEX('GSTR-2B'!$I$6:$I$1005,K224))</f>
        <v/>
      </c>
      <c r="M224" s="20" t="str">
        <f aca="false">IF(L224="","",I224-L224)</f>
        <v/>
      </c>
      <c r="N224" s="24" t="str">
        <f aca="false">IF(A224="","",IF(K224="–",IF(COUNTIFS('GSTR-2B'!$A$6:$A$1005,A224,'GSTR-2B'!$E$6:$E$1005,"&gt;="&amp;(E224-Summary!$B$5),'GSTR-2B'!$E$6:$E$1005,"&lt;="&amp;(E224+Summary!$B$5))&gt;0,"Possible match – invoice no. differs","Not in 2B"),IF(ABS(M224)&lt;=Summary!$B$5,"Matched","Value mismatch")))</f>
        <v/>
      </c>
      <c r="O224" s="25" t="str">
        <f aca="false">IF(A224="","",IF(COUNTIF(A$6:A224,A224)=1,COUNTIF(O$5:O223,"&gt;0")+1,""))</f>
        <v/>
      </c>
      <c r="P224" s="26" t="str">
        <f aca="false">IF(A224="","",IF(N224="Matched",1,IF(AND(N224="Value mismatch",N(I224)&lt;&gt;0),MIN(1,L224/I224),0)))</f>
        <v/>
      </c>
    </row>
    <row r="225" customFormat="false" ht="15" hidden="false" customHeight="true" outlineLevel="0" collapsed="false">
      <c r="A225" s="27"/>
      <c r="B225" s="27"/>
      <c r="C225" s="27"/>
      <c r="D225" s="28"/>
      <c r="E225" s="29"/>
      <c r="F225" s="29"/>
      <c r="G225" s="29"/>
      <c r="H225" s="29"/>
      <c r="I225" s="20" t="str">
        <f aca="false">IF(A225="","",N(F225)+N(G225)+N(H225))</f>
        <v/>
      </c>
      <c r="J225" s="21" t="str">
        <f aca="false">IF(A225="","",UPPER(TRIM(A225))&amp;"|"&amp;UPPER(SUBSTITUTE(SUBSTITUTE(SUBSTITUTE(SUBSTITUTE(SUBSTITUTE(TRIM(C225)," ",""),"-",""),"/",""),"\",""),".","")))</f>
        <v/>
      </c>
      <c r="K225" s="22" t="str">
        <f aca="false">IF(A225="","",IFERROR(MATCH(J225,'GSTR-2B'!$J$6:$J$1005,0),"–"))</f>
        <v/>
      </c>
      <c r="L225" s="23" t="str">
        <f aca="false">IF(OR(A225="",K225="–"),"",INDEX('GSTR-2B'!$I$6:$I$1005,K225))</f>
        <v/>
      </c>
      <c r="M225" s="20" t="str">
        <f aca="false">IF(L225="","",I225-L225)</f>
        <v/>
      </c>
      <c r="N225" s="24" t="str">
        <f aca="false">IF(A225="","",IF(K225="–",IF(COUNTIFS('GSTR-2B'!$A$6:$A$1005,A225,'GSTR-2B'!$E$6:$E$1005,"&gt;="&amp;(E225-Summary!$B$5),'GSTR-2B'!$E$6:$E$1005,"&lt;="&amp;(E225+Summary!$B$5))&gt;0,"Possible match – invoice no. differs","Not in 2B"),IF(ABS(M225)&lt;=Summary!$B$5,"Matched","Value mismatch")))</f>
        <v/>
      </c>
      <c r="O225" s="25" t="str">
        <f aca="false">IF(A225="","",IF(COUNTIF(A$6:A225,A225)=1,COUNTIF(O$5:O224,"&gt;0")+1,""))</f>
        <v/>
      </c>
      <c r="P225" s="26" t="str">
        <f aca="false">IF(A225="","",IF(N225="Matched",1,IF(AND(N225="Value mismatch",N(I225)&lt;&gt;0),MIN(1,L225/I225),0)))</f>
        <v/>
      </c>
    </row>
    <row r="226" customFormat="false" ht="15" hidden="false" customHeight="true" outlineLevel="0" collapsed="false">
      <c r="A226" s="27"/>
      <c r="B226" s="27"/>
      <c r="C226" s="27"/>
      <c r="D226" s="28"/>
      <c r="E226" s="29"/>
      <c r="F226" s="29"/>
      <c r="G226" s="29"/>
      <c r="H226" s="29"/>
      <c r="I226" s="20" t="str">
        <f aca="false">IF(A226="","",N(F226)+N(G226)+N(H226))</f>
        <v/>
      </c>
      <c r="J226" s="21" t="str">
        <f aca="false">IF(A226="","",UPPER(TRIM(A226))&amp;"|"&amp;UPPER(SUBSTITUTE(SUBSTITUTE(SUBSTITUTE(SUBSTITUTE(SUBSTITUTE(TRIM(C226)," ",""),"-",""),"/",""),"\",""),".","")))</f>
        <v/>
      </c>
      <c r="K226" s="22" t="str">
        <f aca="false">IF(A226="","",IFERROR(MATCH(J226,'GSTR-2B'!$J$6:$J$1005,0),"–"))</f>
        <v/>
      </c>
      <c r="L226" s="23" t="str">
        <f aca="false">IF(OR(A226="",K226="–"),"",INDEX('GSTR-2B'!$I$6:$I$1005,K226))</f>
        <v/>
      </c>
      <c r="M226" s="20" t="str">
        <f aca="false">IF(L226="","",I226-L226)</f>
        <v/>
      </c>
      <c r="N226" s="24" t="str">
        <f aca="false">IF(A226="","",IF(K226="–",IF(COUNTIFS('GSTR-2B'!$A$6:$A$1005,A226,'GSTR-2B'!$E$6:$E$1005,"&gt;="&amp;(E226-Summary!$B$5),'GSTR-2B'!$E$6:$E$1005,"&lt;="&amp;(E226+Summary!$B$5))&gt;0,"Possible match – invoice no. differs","Not in 2B"),IF(ABS(M226)&lt;=Summary!$B$5,"Matched","Value mismatch")))</f>
        <v/>
      </c>
      <c r="O226" s="25" t="str">
        <f aca="false">IF(A226="","",IF(COUNTIF(A$6:A226,A226)=1,COUNTIF(O$5:O225,"&gt;0")+1,""))</f>
        <v/>
      </c>
      <c r="P226" s="26" t="str">
        <f aca="false">IF(A226="","",IF(N226="Matched",1,IF(AND(N226="Value mismatch",N(I226)&lt;&gt;0),MIN(1,L226/I226),0)))</f>
        <v/>
      </c>
    </row>
    <row r="227" customFormat="false" ht="15" hidden="false" customHeight="true" outlineLevel="0" collapsed="false">
      <c r="A227" s="27"/>
      <c r="B227" s="27"/>
      <c r="C227" s="27"/>
      <c r="D227" s="28"/>
      <c r="E227" s="29"/>
      <c r="F227" s="29"/>
      <c r="G227" s="29"/>
      <c r="H227" s="29"/>
      <c r="I227" s="20" t="str">
        <f aca="false">IF(A227="","",N(F227)+N(G227)+N(H227))</f>
        <v/>
      </c>
      <c r="J227" s="21" t="str">
        <f aca="false">IF(A227="","",UPPER(TRIM(A227))&amp;"|"&amp;UPPER(SUBSTITUTE(SUBSTITUTE(SUBSTITUTE(SUBSTITUTE(SUBSTITUTE(TRIM(C227)," ",""),"-",""),"/",""),"\",""),".","")))</f>
        <v/>
      </c>
      <c r="K227" s="22" t="str">
        <f aca="false">IF(A227="","",IFERROR(MATCH(J227,'GSTR-2B'!$J$6:$J$1005,0),"–"))</f>
        <v/>
      </c>
      <c r="L227" s="23" t="str">
        <f aca="false">IF(OR(A227="",K227="–"),"",INDEX('GSTR-2B'!$I$6:$I$1005,K227))</f>
        <v/>
      </c>
      <c r="M227" s="20" t="str">
        <f aca="false">IF(L227="","",I227-L227)</f>
        <v/>
      </c>
      <c r="N227" s="24" t="str">
        <f aca="false">IF(A227="","",IF(K227="–",IF(COUNTIFS('GSTR-2B'!$A$6:$A$1005,A227,'GSTR-2B'!$E$6:$E$1005,"&gt;="&amp;(E227-Summary!$B$5),'GSTR-2B'!$E$6:$E$1005,"&lt;="&amp;(E227+Summary!$B$5))&gt;0,"Possible match – invoice no. differs","Not in 2B"),IF(ABS(M227)&lt;=Summary!$B$5,"Matched","Value mismatch")))</f>
        <v/>
      </c>
      <c r="O227" s="25" t="str">
        <f aca="false">IF(A227="","",IF(COUNTIF(A$6:A227,A227)=1,COUNTIF(O$5:O226,"&gt;0")+1,""))</f>
        <v/>
      </c>
      <c r="P227" s="26" t="str">
        <f aca="false">IF(A227="","",IF(N227="Matched",1,IF(AND(N227="Value mismatch",N(I227)&lt;&gt;0),MIN(1,L227/I227),0)))</f>
        <v/>
      </c>
    </row>
    <row r="228" customFormat="false" ht="15" hidden="false" customHeight="true" outlineLevel="0" collapsed="false">
      <c r="A228" s="27"/>
      <c r="B228" s="27"/>
      <c r="C228" s="27"/>
      <c r="D228" s="28"/>
      <c r="E228" s="29"/>
      <c r="F228" s="29"/>
      <c r="G228" s="29"/>
      <c r="H228" s="29"/>
      <c r="I228" s="20" t="str">
        <f aca="false">IF(A228="","",N(F228)+N(G228)+N(H228))</f>
        <v/>
      </c>
      <c r="J228" s="21" t="str">
        <f aca="false">IF(A228="","",UPPER(TRIM(A228))&amp;"|"&amp;UPPER(SUBSTITUTE(SUBSTITUTE(SUBSTITUTE(SUBSTITUTE(SUBSTITUTE(TRIM(C228)," ",""),"-",""),"/",""),"\",""),".","")))</f>
        <v/>
      </c>
      <c r="K228" s="22" t="str">
        <f aca="false">IF(A228="","",IFERROR(MATCH(J228,'GSTR-2B'!$J$6:$J$1005,0),"–"))</f>
        <v/>
      </c>
      <c r="L228" s="23" t="str">
        <f aca="false">IF(OR(A228="",K228="–"),"",INDEX('GSTR-2B'!$I$6:$I$1005,K228))</f>
        <v/>
      </c>
      <c r="M228" s="20" t="str">
        <f aca="false">IF(L228="","",I228-L228)</f>
        <v/>
      </c>
      <c r="N228" s="24" t="str">
        <f aca="false">IF(A228="","",IF(K228="–",IF(COUNTIFS('GSTR-2B'!$A$6:$A$1005,A228,'GSTR-2B'!$E$6:$E$1005,"&gt;="&amp;(E228-Summary!$B$5),'GSTR-2B'!$E$6:$E$1005,"&lt;="&amp;(E228+Summary!$B$5))&gt;0,"Possible match – invoice no. differs","Not in 2B"),IF(ABS(M228)&lt;=Summary!$B$5,"Matched","Value mismatch")))</f>
        <v/>
      </c>
      <c r="O228" s="25" t="str">
        <f aca="false">IF(A228="","",IF(COUNTIF(A$6:A228,A228)=1,COUNTIF(O$5:O227,"&gt;0")+1,""))</f>
        <v/>
      </c>
      <c r="P228" s="26" t="str">
        <f aca="false">IF(A228="","",IF(N228="Matched",1,IF(AND(N228="Value mismatch",N(I228)&lt;&gt;0),MIN(1,L228/I228),0)))</f>
        <v/>
      </c>
    </row>
    <row r="229" customFormat="false" ht="15" hidden="false" customHeight="true" outlineLevel="0" collapsed="false">
      <c r="A229" s="27"/>
      <c r="B229" s="27"/>
      <c r="C229" s="27"/>
      <c r="D229" s="28"/>
      <c r="E229" s="29"/>
      <c r="F229" s="29"/>
      <c r="G229" s="29"/>
      <c r="H229" s="29"/>
      <c r="I229" s="20" t="str">
        <f aca="false">IF(A229="","",N(F229)+N(G229)+N(H229))</f>
        <v/>
      </c>
      <c r="J229" s="21" t="str">
        <f aca="false">IF(A229="","",UPPER(TRIM(A229))&amp;"|"&amp;UPPER(SUBSTITUTE(SUBSTITUTE(SUBSTITUTE(SUBSTITUTE(SUBSTITUTE(TRIM(C229)," ",""),"-",""),"/",""),"\",""),".","")))</f>
        <v/>
      </c>
      <c r="K229" s="22" t="str">
        <f aca="false">IF(A229="","",IFERROR(MATCH(J229,'GSTR-2B'!$J$6:$J$1005,0),"–"))</f>
        <v/>
      </c>
      <c r="L229" s="23" t="str">
        <f aca="false">IF(OR(A229="",K229="–"),"",INDEX('GSTR-2B'!$I$6:$I$1005,K229))</f>
        <v/>
      </c>
      <c r="M229" s="20" t="str">
        <f aca="false">IF(L229="","",I229-L229)</f>
        <v/>
      </c>
      <c r="N229" s="24" t="str">
        <f aca="false">IF(A229="","",IF(K229="–",IF(COUNTIFS('GSTR-2B'!$A$6:$A$1005,A229,'GSTR-2B'!$E$6:$E$1005,"&gt;="&amp;(E229-Summary!$B$5),'GSTR-2B'!$E$6:$E$1005,"&lt;="&amp;(E229+Summary!$B$5))&gt;0,"Possible match – invoice no. differs","Not in 2B"),IF(ABS(M229)&lt;=Summary!$B$5,"Matched","Value mismatch")))</f>
        <v/>
      </c>
      <c r="O229" s="25" t="str">
        <f aca="false">IF(A229="","",IF(COUNTIF(A$6:A229,A229)=1,COUNTIF(O$5:O228,"&gt;0")+1,""))</f>
        <v/>
      </c>
      <c r="P229" s="26" t="str">
        <f aca="false">IF(A229="","",IF(N229="Matched",1,IF(AND(N229="Value mismatch",N(I229)&lt;&gt;0),MIN(1,L229/I229),0)))</f>
        <v/>
      </c>
    </row>
    <row r="230" customFormat="false" ht="15" hidden="false" customHeight="true" outlineLevel="0" collapsed="false">
      <c r="A230" s="27"/>
      <c r="B230" s="27"/>
      <c r="C230" s="27"/>
      <c r="D230" s="28"/>
      <c r="E230" s="29"/>
      <c r="F230" s="29"/>
      <c r="G230" s="29"/>
      <c r="H230" s="29"/>
      <c r="I230" s="20" t="str">
        <f aca="false">IF(A230="","",N(F230)+N(G230)+N(H230))</f>
        <v/>
      </c>
      <c r="J230" s="21" t="str">
        <f aca="false">IF(A230="","",UPPER(TRIM(A230))&amp;"|"&amp;UPPER(SUBSTITUTE(SUBSTITUTE(SUBSTITUTE(SUBSTITUTE(SUBSTITUTE(TRIM(C230)," ",""),"-",""),"/",""),"\",""),".","")))</f>
        <v/>
      </c>
      <c r="K230" s="22" t="str">
        <f aca="false">IF(A230="","",IFERROR(MATCH(J230,'GSTR-2B'!$J$6:$J$1005,0),"–"))</f>
        <v/>
      </c>
      <c r="L230" s="23" t="str">
        <f aca="false">IF(OR(A230="",K230="–"),"",INDEX('GSTR-2B'!$I$6:$I$1005,K230))</f>
        <v/>
      </c>
      <c r="M230" s="20" t="str">
        <f aca="false">IF(L230="","",I230-L230)</f>
        <v/>
      </c>
      <c r="N230" s="24" t="str">
        <f aca="false">IF(A230="","",IF(K230="–",IF(COUNTIFS('GSTR-2B'!$A$6:$A$1005,A230,'GSTR-2B'!$E$6:$E$1005,"&gt;="&amp;(E230-Summary!$B$5),'GSTR-2B'!$E$6:$E$1005,"&lt;="&amp;(E230+Summary!$B$5))&gt;0,"Possible match – invoice no. differs","Not in 2B"),IF(ABS(M230)&lt;=Summary!$B$5,"Matched","Value mismatch")))</f>
        <v/>
      </c>
      <c r="O230" s="25" t="str">
        <f aca="false">IF(A230="","",IF(COUNTIF(A$6:A230,A230)=1,COUNTIF(O$5:O229,"&gt;0")+1,""))</f>
        <v/>
      </c>
      <c r="P230" s="26" t="str">
        <f aca="false">IF(A230="","",IF(N230="Matched",1,IF(AND(N230="Value mismatch",N(I230)&lt;&gt;0),MIN(1,L230/I230),0)))</f>
        <v/>
      </c>
    </row>
    <row r="231" customFormat="false" ht="15" hidden="false" customHeight="true" outlineLevel="0" collapsed="false">
      <c r="A231" s="27"/>
      <c r="B231" s="27"/>
      <c r="C231" s="27"/>
      <c r="D231" s="28"/>
      <c r="E231" s="29"/>
      <c r="F231" s="29"/>
      <c r="G231" s="29"/>
      <c r="H231" s="29"/>
      <c r="I231" s="20" t="str">
        <f aca="false">IF(A231="","",N(F231)+N(G231)+N(H231))</f>
        <v/>
      </c>
      <c r="J231" s="21" t="str">
        <f aca="false">IF(A231="","",UPPER(TRIM(A231))&amp;"|"&amp;UPPER(SUBSTITUTE(SUBSTITUTE(SUBSTITUTE(SUBSTITUTE(SUBSTITUTE(TRIM(C231)," ",""),"-",""),"/",""),"\",""),".","")))</f>
        <v/>
      </c>
      <c r="K231" s="22" t="str">
        <f aca="false">IF(A231="","",IFERROR(MATCH(J231,'GSTR-2B'!$J$6:$J$1005,0),"–"))</f>
        <v/>
      </c>
      <c r="L231" s="23" t="str">
        <f aca="false">IF(OR(A231="",K231="–"),"",INDEX('GSTR-2B'!$I$6:$I$1005,K231))</f>
        <v/>
      </c>
      <c r="M231" s="20" t="str">
        <f aca="false">IF(L231="","",I231-L231)</f>
        <v/>
      </c>
      <c r="N231" s="24" t="str">
        <f aca="false">IF(A231="","",IF(K231="–",IF(COUNTIFS('GSTR-2B'!$A$6:$A$1005,A231,'GSTR-2B'!$E$6:$E$1005,"&gt;="&amp;(E231-Summary!$B$5),'GSTR-2B'!$E$6:$E$1005,"&lt;="&amp;(E231+Summary!$B$5))&gt;0,"Possible match – invoice no. differs","Not in 2B"),IF(ABS(M231)&lt;=Summary!$B$5,"Matched","Value mismatch")))</f>
        <v/>
      </c>
      <c r="O231" s="25" t="str">
        <f aca="false">IF(A231="","",IF(COUNTIF(A$6:A231,A231)=1,COUNTIF(O$5:O230,"&gt;0")+1,""))</f>
        <v/>
      </c>
      <c r="P231" s="26" t="str">
        <f aca="false">IF(A231="","",IF(N231="Matched",1,IF(AND(N231="Value mismatch",N(I231)&lt;&gt;0),MIN(1,L231/I231),0)))</f>
        <v/>
      </c>
    </row>
    <row r="232" customFormat="false" ht="15" hidden="false" customHeight="true" outlineLevel="0" collapsed="false">
      <c r="A232" s="27"/>
      <c r="B232" s="27"/>
      <c r="C232" s="27"/>
      <c r="D232" s="28"/>
      <c r="E232" s="29"/>
      <c r="F232" s="29"/>
      <c r="G232" s="29"/>
      <c r="H232" s="29"/>
      <c r="I232" s="20" t="str">
        <f aca="false">IF(A232="","",N(F232)+N(G232)+N(H232))</f>
        <v/>
      </c>
      <c r="J232" s="21" t="str">
        <f aca="false">IF(A232="","",UPPER(TRIM(A232))&amp;"|"&amp;UPPER(SUBSTITUTE(SUBSTITUTE(SUBSTITUTE(SUBSTITUTE(SUBSTITUTE(TRIM(C232)," ",""),"-",""),"/",""),"\",""),".","")))</f>
        <v/>
      </c>
      <c r="K232" s="22" t="str">
        <f aca="false">IF(A232="","",IFERROR(MATCH(J232,'GSTR-2B'!$J$6:$J$1005,0),"–"))</f>
        <v/>
      </c>
      <c r="L232" s="23" t="str">
        <f aca="false">IF(OR(A232="",K232="–"),"",INDEX('GSTR-2B'!$I$6:$I$1005,K232))</f>
        <v/>
      </c>
      <c r="M232" s="20" t="str">
        <f aca="false">IF(L232="","",I232-L232)</f>
        <v/>
      </c>
      <c r="N232" s="24" t="str">
        <f aca="false">IF(A232="","",IF(K232="–",IF(COUNTIFS('GSTR-2B'!$A$6:$A$1005,A232,'GSTR-2B'!$E$6:$E$1005,"&gt;="&amp;(E232-Summary!$B$5),'GSTR-2B'!$E$6:$E$1005,"&lt;="&amp;(E232+Summary!$B$5))&gt;0,"Possible match – invoice no. differs","Not in 2B"),IF(ABS(M232)&lt;=Summary!$B$5,"Matched","Value mismatch")))</f>
        <v/>
      </c>
      <c r="O232" s="25" t="str">
        <f aca="false">IF(A232="","",IF(COUNTIF(A$6:A232,A232)=1,COUNTIF(O$5:O231,"&gt;0")+1,""))</f>
        <v/>
      </c>
      <c r="P232" s="26" t="str">
        <f aca="false">IF(A232="","",IF(N232="Matched",1,IF(AND(N232="Value mismatch",N(I232)&lt;&gt;0),MIN(1,L232/I232),0)))</f>
        <v/>
      </c>
    </row>
    <row r="233" customFormat="false" ht="15" hidden="false" customHeight="true" outlineLevel="0" collapsed="false">
      <c r="A233" s="27"/>
      <c r="B233" s="27"/>
      <c r="C233" s="27"/>
      <c r="D233" s="28"/>
      <c r="E233" s="29"/>
      <c r="F233" s="29"/>
      <c r="G233" s="29"/>
      <c r="H233" s="29"/>
      <c r="I233" s="20" t="str">
        <f aca="false">IF(A233="","",N(F233)+N(G233)+N(H233))</f>
        <v/>
      </c>
      <c r="J233" s="21" t="str">
        <f aca="false">IF(A233="","",UPPER(TRIM(A233))&amp;"|"&amp;UPPER(SUBSTITUTE(SUBSTITUTE(SUBSTITUTE(SUBSTITUTE(SUBSTITUTE(TRIM(C233)," ",""),"-",""),"/",""),"\",""),".","")))</f>
        <v/>
      </c>
      <c r="K233" s="22" t="str">
        <f aca="false">IF(A233="","",IFERROR(MATCH(J233,'GSTR-2B'!$J$6:$J$1005,0),"–"))</f>
        <v/>
      </c>
      <c r="L233" s="23" t="str">
        <f aca="false">IF(OR(A233="",K233="–"),"",INDEX('GSTR-2B'!$I$6:$I$1005,K233))</f>
        <v/>
      </c>
      <c r="M233" s="20" t="str">
        <f aca="false">IF(L233="","",I233-L233)</f>
        <v/>
      </c>
      <c r="N233" s="24" t="str">
        <f aca="false">IF(A233="","",IF(K233="–",IF(COUNTIFS('GSTR-2B'!$A$6:$A$1005,A233,'GSTR-2B'!$E$6:$E$1005,"&gt;="&amp;(E233-Summary!$B$5),'GSTR-2B'!$E$6:$E$1005,"&lt;="&amp;(E233+Summary!$B$5))&gt;0,"Possible match – invoice no. differs","Not in 2B"),IF(ABS(M233)&lt;=Summary!$B$5,"Matched","Value mismatch")))</f>
        <v/>
      </c>
      <c r="O233" s="25" t="str">
        <f aca="false">IF(A233="","",IF(COUNTIF(A$6:A233,A233)=1,COUNTIF(O$5:O232,"&gt;0")+1,""))</f>
        <v/>
      </c>
      <c r="P233" s="26" t="str">
        <f aca="false">IF(A233="","",IF(N233="Matched",1,IF(AND(N233="Value mismatch",N(I233)&lt;&gt;0),MIN(1,L233/I233),0)))</f>
        <v/>
      </c>
    </row>
    <row r="234" customFormat="false" ht="15" hidden="false" customHeight="true" outlineLevel="0" collapsed="false">
      <c r="A234" s="27"/>
      <c r="B234" s="27"/>
      <c r="C234" s="27"/>
      <c r="D234" s="28"/>
      <c r="E234" s="29"/>
      <c r="F234" s="29"/>
      <c r="G234" s="29"/>
      <c r="H234" s="29"/>
      <c r="I234" s="20" t="str">
        <f aca="false">IF(A234="","",N(F234)+N(G234)+N(H234))</f>
        <v/>
      </c>
      <c r="J234" s="21" t="str">
        <f aca="false">IF(A234="","",UPPER(TRIM(A234))&amp;"|"&amp;UPPER(SUBSTITUTE(SUBSTITUTE(SUBSTITUTE(SUBSTITUTE(SUBSTITUTE(TRIM(C234)," ",""),"-",""),"/",""),"\",""),".","")))</f>
        <v/>
      </c>
      <c r="K234" s="22" t="str">
        <f aca="false">IF(A234="","",IFERROR(MATCH(J234,'GSTR-2B'!$J$6:$J$1005,0),"–"))</f>
        <v/>
      </c>
      <c r="L234" s="23" t="str">
        <f aca="false">IF(OR(A234="",K234="–"),"",INDEX('GSTR-2B'!$I$6:$I$1005,K234))</f>
        <v/>
      </c>
      <c r="M234" s="20" t="str">
        <f aca="false">IF(L234="","",I234-L234)</f>
        <v/>
      </c>
      <c r="N234" s="24" t="str">
        <f aca="false">IF(A234="","",IF(K234="–",IF(COUNTIFS('GSTR-2B'!$A$6:$A$1005,A234,'GSTR-2B'!$E$6:$E$1005,"&gt;="&amp;(E234-Summary!$B$5),'GSTR-2B'!$E$6:$E$1005,"&lt;="&amp;(E234+Summary!$B$5))&gt;0,"Possible match – invoice no. differs","Not in 2B"),IF(ABS(M234)&lt;=Summary!$B$5,"Matched","Value mismatch")))</f>
        <v/>
      </c>
      <c r="O234" s="25" t="str">
        <f aca="false">IF(A234="","",IF(COUNTIF(A$6:A234,A234)=1,COUNTIF(O$5:O233,"&gt;0")+1,""))</f>
        <v/>
      </c>
      <c r="P234" s="26" t="str">
        <f aca="false">IF(A234="","",IF(N234="Matched",1,IF(AND(N234="Value mismatch",N(I234)&lt;&gt;0),MIN(1,L234/I234),0)))</f>
        <v/>
      </c>
    </row>
    <row r="235" customFormat="false" ht="15" hidden="false" customHeight="true" outlineLevel="0" collapsed="false">
      <c r="A235" s="27"/>
      <c r="B235" s="27"/>
      <c r="C235" s="27"/>
      <c r="D235" s="28"/>
      <c r="E235" s="29"/>
      <c r="F235" s="29"/>
      <c r="G235" s="29"/>
      <c r="H235" s="29"/>
      <c r="I235" s="20" t="str">
        <f aca="false">IF(A235="","",N(F235)+N(G235)+N(H235))</f>
        <v/>
      </c>
      <c r="J235" s="21" t="str">
        <f aca="false">IF(A235="","",UPPER(TRIM(A235))&amp;"|"&amp;UPPER(SUBSTITUTE(SUBSTITUTE(SUBSTITUTE(SUBSTITUTE(SUBSTITUTE(TRIM(C235)," ",""),"-",""),"/",""),"\",""),".","")))</f>
        <v/>
      </c>
      <c r="K235" s="22" t="str">
        <f aca="false">IF(A235="","",IFERROR(MATCH(J235,'GSTR-2B'!$J$6:$J$1005,0),"–"))</f>
        <v/>
      </c>
      <c r="L235" s="23" t="str">
        <f aca="false">IF(OR(A235="",K235="–"),"",INDEX('GSTR-2B'!$I$6:$I$1005,K235))</f>
        <v/>
      </c>
      <c r="M235" s="20" t="str">
        <f aca="false">IF(L235="","",I235-L235)</f>
        <v/>
      </c>
      <c r="N235" s="24" t="str">
        <f aca="false">IF(A235="","",IF(K235="–",IF(COUNTIFS('GSTR-2B'!$A$6:$A$1005,A235,'GSTR-2B'!$E$6:$E$1005,"&gt;="&amp;(E235-Summary!$B$5),'GSTR-2B'!$E$6:$E$1005,"&lt;="&amp;(E235+Summary!$B$5))&gt;0,"Possible match – invoice no. differs","Not in 2B"),IF(ABS(M235)&lt;=Summary!$B$5,"Matched","Value mismatch")))</f>
        <v/>
      </c>
      <c r="O235" s="25" t="str">
        <f aca="false">IF(A235="","",IF(COUNTIF(A$6:A235,A235)=1,COUNTIF(O$5:O234,"&gt;0")+1,""))</f>
        <v/>
      </c>
      <c r="P235" s="26" t="str">
        <f aca="false">IF(A235="","",IF(N235="Matched",1,IF(AND(N235="Value mismatch",N(I235)&lt;&gt;0),MIN(1,L235/I235),0)))</f>
        <v/>
      </c>
    </row>
    <row r="236" customFormat="false" ht="15" hidden="false" customHeight="true" outlineLevel="0" collapsed="false">
      <c r="A236" s="27"/>
      <c r="B236" s="27"/>
      <c r="C236" s="27"/>
      <c r="D236" s="28"/>
      <c r="E236" s="29"/>
      <c r="F236" s="29"/>
      <c r="G236" s="29"/>
      <c r="H236" s="29"/>
      <c r="I236" s="20" t="str">
        <f aca="false">IF(A236="","",N(F236)+N(G236)+N(H236))</f>
        <v/>
      </c>
      <c r="J236" s="21" t="str">
        <f aca="false">IF(A236="","",UPPER(TRIM(A236))&amp;"|"&amp;UPPER(SUBSTITUTE(SUBSTITUTE(SUBSTITUTE(SUBSTITUTE(SUBSTITUTE(TRIM(C236)," ",""),"-",""),"/",""),"\",""),".","")))</f>
        <v/>
      </c>
      <c r="K236" s="22" t="str">
        <f aca="false">IF(A236="","",IFERROR(MATCH(J236,'GSTR-2B'!$J$6:$J$1005,0),"–"))</f>
        <v/>
      </c>
      <c r="L236" s="23" t="str">
        <f aca="false">IF(OR(A236="",K236="–"),"",INDEX('GSTR-2B'!$I$6:$I$1005,K236))</f>
        <v/>
      </c>
      <c r="M236" s="20" t="str">
        <f aca="false">IF(L236="","",I236-L236)</f>
        <v/>
      </c>
      <c r="N236" s="24" t="str">
        <f aca="false">IF(A236="","",IF(K236="–",IF(COUNTIFS('GSTR-2B'!$A$6:$A$1005,A236,'GSTR-2B'!$E$6:$E$1005,"&gt;="&amp;(E236-Summary!$B$5),'GSTR-2B'!$E$6:$E$1005,"&lt;="&amp;(E236+Summary!$B$5))&gt;0,"Possible match – invoice no. differs","Not in 2B"),IF(ABS(M236)&lt;=Summary!$B$5,"Matched","Value mismatch")))</f>
        <v/>
      </c>
      <c r="O236" s="25" t="str">
        <f aca="false">IF(A236="","",IF(COUNTIF(A$6:A236,A236)=1,COUNTIF(O$5:O235,"&gt;0")+1,""))</f>
        <v/>
      </c>
      <c r="P236" s="26" t="str">
        <f aca="false">IF(A236="","",IF(N236="Matched",1,IF(AND(N236="Value mismatch",N(I236)&lt;&gt;0),MIN(1,L236/I236),0)))</f>
        <v/>
      </c>
    </row>
    <row r="237" customFormat="false" ht="15" hidden="false" customHeight="true" outlineLevel="0" collapsed="false">
      <c r="A237" s="27"/>
      <c r="B237" s="27"/>
      <c r="C237" s="27"/>
      <c r="D237" s="28"/>
      <c r="E237" s="29"/>
      <c r="F237" s="29"/>
      <c r="G237" s="29"/>
      <c r="H237" s="29"/>
      <c r="I237" s="20" t="str">
        <f aca="false">IF(A237="","",N(F237)+N(G237)+N(H237))</f>
        <v/>
      </c>
      <c r="J237" s="21" t="str">
        <f aca="false">IF(A237="","",UPPER(TRIM(A237))&amp;"|"&amp;UPPER(SUBSTITUTE(SUBSTITUTE(SUBSTITUTE(SUBSTITUTE(SUBSTITUTE(TRIM(C237)," ",""),"-",""),"/",""),"\",""),".","")))</f>
        <v/>
      </c>
      <c r="K237" s="22" t="str">
        <f aca="false">IF(A237="","",IFERROR(MATCH(J237,'GSTR-2B'!$J$6:$J$1005,0),"–"))</f>
        <v/>
      </c>
      <c r="L237" s="23" t="str">
        <f aca="false">IF(OR(A237="",K237="–"),"",INDEX('GSTR-2B'!$I$6:$I$1005,K237))</f>
        <v/>
      </c>
      <c r="M237" s="20" t="str">
        <f aca="false">IF(L237="","",I237-L237)</f>
        <v/>
      </c>
      <c r="N237" s="24" t="str">
        <f aca="false">IF(A237="","",IF(K237="–",IF(COUNTIFS('GSTR-2B'!$A$6:$A$1005,A237,'GSTR-2B'!$E$6:$E$1005,"&gt;="&amp;(E237-Summary!$B$5),'GSTR-2B'!$E$6:$E$1005,"&lt;="&amp;(E237+Summary!$B$5))&gt;0,"Possible match – invoice no. differs","Not in 2B"),IF(ABS(M237)&lt;=Summary!$B$5,"Matched","Value mismatch")))</f>
        <v/>
      </c>
      <c r="O237" s="25" t="str">
        <f aca="false">IF(A237="","",IF(COUNTIF(A$6:A237,A237)=1,COUNTIF(O$5:O236,"&gt;0")+1,""))</f>
        <v/>
      </c>
      <c r="P237" s="26" t="str">
        <f aca="false">IF(A237="","",IF(N237="Matched",1,IF(AND(N237="Value mismatch",N(I237)&lt;&gt;0),MIN(1,L237/I237),0)))</f>
        <v/>
      </c>
    </row>
    <row r="238" customFormat="false" ht="15" hidden="false" customHeight="true" outlineLevel="0" collapsed="false">
      <c r="A238" s="27"/>
      <c r="B238" s="27"/>
      <c r="C238" s="27"/>
      <c r="D238" s="28"/>
      <c r="E238" s="29"/>
      <c r="F238" s="29"/>
      <c r="G238" s="29"/>
      <c r="H238" s="29"/>
      <c r="I238" s="20" t="str">
        <f aca="false">IF(A238="","",N(F238)+N(G238)+N(H238))</f>
        <v/>
      </c>
      <c r="J238" s="21" t="str">
        <f aca="false">IF(A238="","",UPPER(TRIM(A238))&amp;"|"&amp;UPPER(SUBSTITUTE(SUBSTITUTE(SUBSTITUTE(SUBSTITUTE(SUBSTITUTE(TRIM(C238)," ",""),"-",""),"/",""),"\",""),".","")))</f>
        <v/>
      </c>
      <c r="K238" s="22" t="str">
        <f aca="false">IF(A238="","",IFERROR(MATCH(J238,'GSTR-2B'!$J$6:$J$1005,0),"–"))</f>
        <v/>
      </c>
      <c r="L238" s="23" t="str">
        <f aca="false">IF(OR(A238="",K238="–"),"",INDEX('GSTR-2B'!$I$6:$I$1005,K238))</f>
        <v/>
      </c>
      <c r="M238" s="20" t="str">
        <f aca="false">IF(L238="","",I238-L238)</f>
        <v/>
      </c>
      <c r="N238" s="24" t="str">
        <f aca="false">IF(A238="","",IF(K238="–",IF(COUNTIFS('GSTR-2B'!$A$6:$A$1005,A238,'GSTR-2B'!$E$6:$E$1005,"&gt;="&amp;(E238-Summary!$B$5),'GSTR-2B'!$E$6:$E$1005,"&lt;="&amp;(E238+Summary!$B$5))&gt;0,"Possible match – invoice no. differs","Not in 2B"),IF(ABS(M238)&lt;=Summary!$B$5,"Matched","Value mismatch")))</f>
        <v/>
      </c>
      <c r="O238" s="25" t="str">
        <f aca="false">IF(A238="","",IF(COUNTIF(A$6:A238,A238)=1,COUNTIF(O$5:O237,"&gt;0")+1,""))</f>
        <v/>
      </c>
      <c r="P238" s="26" t="str">
        <f aca="false">IF(A238="","",IF(N238="Matched",1,IF(AND(N238="Value mismatch",N(I238)&lt;&gt;0),MIN(1,L238/I238),0)))</f>
        <v/>
      </c>
    </row>
    <row r="239" customFormat="false" ht="15" hidden="false" customHeight="true" outlineLevel="0" collapsed="false">
      <c r="A239" s="27"/>
      <c r="B239" s="27"/>
      <c r="C239" s="27"/>
      <c r="D239" s="28"/>
      <c r="E239" s="29"/>
      <c r="F239" s="29"/>
      <c r="G239" s="29"/>
      <c r="H239" s="29"/>
      <c r="I239" s="20" t="str">
        <f aca="false">IF(A239="","",N(F239)+N(G239)+N(H239))</f>
        <v/>
      </c>
      <c r="J239" s="21" t="str">
        <f aca="false">IF(A239="","",UPPER(TRIM(A239))&amp;"|"&amp;UPPER(SUBSTITUTE(SUBSTITUTE(SUBSTITUTE(SUBSTITUTE(SUBSTITUTE(TRIM(C239)," ",""),"-",""),"/",""),"\",""),".","")))</f>
        <v/>
      </c>
      <c r="K239" s="22" t="str">
        <f aca="false">IF(A239="","",IFERROR(MATCH(J239,'GSTR-2B'!$J$6:$J$1005,0),"–"))</f>
        <v/>
      </c>
      <c r="L239" s="23" t="str">
        <f aca="false">IF(OR(A239="",K239="–"),"",INDEX('GSTR-2B'!$I$6:$I$1005,K239))</f>
        <v/>
      </c>
      <c r="M239" s="20" t="str">
        <f aca="false">IF(L239="","",I239-L239)</f>
        <v/>
      </c>
      <c r="N239" s="24" t="str">
        <f aca="false">IF(A239="","",IF(K239="–",IF(COUNTIFS('GSTR-2B'!$A$6:$A$1005,A239,'GSTR-2B'!$E$6:$E$1005,"&gt;="&amp;(E239-Summary!$B$5),'GSTR-2B'!$E$6:$E$1005,"&lt;="&amp;(E239+Summary!$B$5))&gt;0,"Possible match – invoice no. differs","Not in 2B"),IF(ABS(M239)&lt;=Summary!$B$5,"Matched","Value mismatch")))</f>
        <v/>
      </c>
      <c r="O239" s="25" t="str">
        <f aca="false">IF(A239="","",IF(COUNTIF(A$6:A239,A239)=1,COUNTIF(O$5:O238,"&gt;0")+1,""))</f>
        <v/>
      </c>
      <c r="P239" s="26" t="str">
        <f aca="false">IF(A239="","",IF(N239="Matched",1,IF(AND(N239="Value mismatch",N(I239)&lt;&gt;0),MIN(1,L239/I239),0)))</f>
        <v/>
      </c>
    </row>
    <row r="240" customFormat="false" ht="15" hidden="false" customHeight="true" outlineLevel="0" collapsed="false">
      <c r="A240" s="27"/>
      <c r="B240" s="27"/>
      <c r="C240" s="27"/>
      <c r="D240" s="28"/>
      <c r="E240" s="29"/>
      <c r="F240" s="29"/>
      <c r="G240" s="29"/>
      <c r="H240" s="29"/>
      <c r="I240" s="20" t="str">
        <f aca="false">IF(A240="","",N(F240)+N(G240)+N(H240))</f>
        <v/>
      </c>
      <c r="J240" s="21" t="str">
        <f aca="false">IF(A240="","",UPPER(TRIM(A240))&amp;"|"&amp;UPPER(SUBSTITUTE(SUBSTITUTE(SUBSTITUTE(SUBSTITUTE(SUBSTITUTE(TRIM(C240)," ",""),"-",""),"/",""),"\",""),".","")))</f>
        <v/>
      </c>
      <c r="K240" s="22" t="str">
        <f aca="false">IF(A240="","",IFERROR(MATCH(J240,'GSTR-2B'!$J$6:$J$1005,0),"–"))</f>
        <v/>
      </c>
      <c r="L240" s="23" t="str">
        <f aca="false">IF(OR(A240="",K240="–"),"",INDEX('GSTR-2B'!$I$6:$I$1005,K240))</f>
        <v/>
      </c>
      <c r="M240" s="20" t="str">
        <f aca="false">IF(L240="","",I240-L240)</f>
        <v/>
      </c>
      <c r="N240" s="24" t="str">
        <f aca="false">IF(A240="","",IF(K240="–",IF(COUNTIFS('GSTR-2B'!$A$6:$A$1005,A240,'GSTR-2B'!$E$6:$E$1005,"&gt;="&amp;(E240-Summary!$B$5),'GSTR-2B'!$E$6:$E$1005,"&lt;="&amp;(E240+Summary!$B$5))&gt;0,"Possible match – invoice no. differs","Not in 2B"),IF(ABS(M240)&lt;=Summary!$B$5,"Matched","Value mismatch")))</f>
        <v/>
      </c>
      <c r="O240" s="25" t="str">
        <f aca="false">IF(A240="","",IF(COUNTIF(A$6:A240,A240)=1,COUNTIF(O$5:O239,"&gt;0")+1,""))</f>
        <v/>
      </c>
      <c r="P240" s="26" t="str">
        <f aca="false">IF(A240="","",IF(N240="Matched",1,IF(AND(N240="Value mismatch",N(I240)&lt;&gt;0),MIN(1,L240/I240),0)))</f>
        <v/>
      </c>
    </row>
    <row r="241" customFormat="false" ht="15" hidden="false" customHeight="true" outlineLevel="0" collapsed="false">
      <c r="A241" s="27"/>
      <c r="B241" s="27"/>
      <c r="C241" s="27"/>
      <c r="D241" s="28"/>
      <c r="E241" s="29"/>
      <c r="F241" s="29"/>
      <c r="G241" s="29"/>
      <c r="H241" s="29"/>
      <c r="I241" s="20" t="str">
        <f aca="false">IF(A241="","",N(F241)+N(G241)+N(H241))</f>
        <v/>
      </c>
      <c r="J241" s="21" t="str">
        <f aca="false">IF(A241="","",UPPER(TRIM(A241))&amp;"|"&amp;UPPER(SUBSTITUTE(SUBSTITUTE(SUBSTITUTE(SUBSTITUTE(SUBSTITUTE(TRIM(C241)," ",""),"-",""),"/",""),"\",""),".","")))</f>
        <v/>
      </c>
      <c r="K241" s="22" t="str">
        <f aca="false">IF(A241="","",IFERROR(MATCH(J241,'GSTR-2B'!$J$6:$J$1005,0),"–"))</f>
        <v/>
      </c>
      <c r="L241" s="23" t="str">
        <f aca="false">IF(OR(A241="",K241="–"),"",INDEX('GSTR-2B'!$I$6:$I$1005,K241))</f>
        <v/>
      </c>
      <c r="M241" s="20" t="str">
        <f aca="false">IF(L241="","",I241-L241)</f>
        <v/>
      </c>
      <c r="N241" s="24" t="str">
        <f aca="false">IF(A241="","",IF(K241="–",IF(COUNTIFS('GSTR-2B'!$A$6:$A$1005,A241,'GSTR-2B'!$E$6:$E$1005,"&gt;="&amp;(E241-Summary!$B$5),'GSTR-2B'!$E$6:$E$1005,"&lt;="&amp;(E241+Summary!$B$5))&gt;0,"Possible match – invoice no. differs","Not in 2B"),IF(ABS(M241)&lt;=Summary!$B$5,"Matched","Value mismatch")))</f>
        <v/>
      </c>
      <c r="O241" s="25" t="str">
        <f aca="false">IF(A241="","",IF(COUNTIF(A$6:A241,A241)=1,COUNTIF(O$5:O240,"&gt;0")+1,""))</f>
        <v/>
      </c>
      <c r="P241" s="26" t="str">
        <f aca="false">IF(A241="","",IF(N241="Matched",1,IF(AND(N241="Value mismatch",N(I241)&lt;&gt;0),MIN(1,L241/I241),0)))</f>
        <v/>
      </c>
    </row>
    <row r="242" customFormat="false" ht="15" hidden="false" customHeight="true" outlineLevel="0" collapsed="false">
      <c r="A242" s="27"/>
      <c r="B242" s="27"/>
      <c r="C242" s="27"/>
      <c r="D242" s="28"/>
      <c r="E242" s="29"/>
      <c r="F242" s="29"/>
      <c r="G242" s="29"/>
      <c r="H242" s="29"/>
      <c r="I242" s="20" t="str">
        <f aca="false">IF(A242="","",N(F242)+N(G242)+N(H242))</f>
        <v/>
      </c>
      <c r="J242" s="21" t="str">
        <f aca="false">IF(A242="","",UPPER(TRIM(A242))&amp;"|"&amp;UPPER(SUBSTITUTE(SUBSTITUTE(SUBSTITUTE(SUBSTITUTE(SUBSTITUTE(TRIM(C242)," ",""),"-",""),"/",""),"\",""),".","")))</f>
        <v/>
      </c>
      <c r="K242" s="22" t="str">
        <f aca="false">IF(A242="","",IFERROR(MATCH(J242,'GSTR-2B'!$J$6:$J$1005,0),"–"))</f>
        <v/>
      </c>
      <c r="L242" s="23" t="str">
        <f aca="false">IF(OR(A242="",K242="–"),"",INDEX('GSTR-2B'!$I$6:$I$1005,K242))</f>
        <v/>
      </c>
      <c r="M242" s="20" t="str">
        <f aca="false">IF(L242="","",I242-L242)</f>
        <v/>
      </c>
      <c r="N242" s="24" t="str">
        <f aca="false">IF(A242="","",IF(K242="–",IF(COUNTIFS('GSTR-2B'!$A$6:$A$1005,A242,'GSTR-2B'!$E$6:$E$1005,"&gt;="&amp;(E242-Summary!$B$5),'GSTR-2B'!$E$6:$E$1005,"&lt;="&amp;(E242+Summary!$B$5))&gt;0,"Possible match – invoice no. differs","Not in 2B"),IF(ABS(M242)&lt;=Summary!$B$5,"Matched","Value mismatch")))</f>
        <v/>
      </c>
      <c r="O242" s="25" t="str">
        <f aca="false">IF(A242="","",IF(COUNTIF(A$6:A242,A242)=1,COUNTIF(O$5:O241,"&gt;0")+1,""))</f>
        <v/>
      </c>
      <c r="P242" s="26" t="str">
        <f aca="false">IF(A242="","",IF(N242="Matched",1,IF(AND(N242="Value mismatch",N(I242)&lt;&gt;0),MIN(1,L242/I242),0)))</f>
        <v/>
      </c>
    </row>
    <row r="243" customFormat="false" ht="15" hidden="false" customHeight="true" outlineLevel="0" collapsed="false">
      <c r="A243" s="27"/>
      <c r="B243" s="27"/>
      <c r="C243" s="27"/>
      <c r="D243" s="28"/>
      <c r="E243" s="29"/>
      <c r="F243" s="29"/>
      <c r="G243" s="29"/>
      <c r="H243" s="29"/>
      <c r="I243" s="20" t="str">
        <f aca="false">IF(A243="","",N(F243)+N(G243)+N(H243))</f>
        <v/>
      </c>
      <c r="J243" s="21" t="str">
        <f aca="false">IF(A243="","",UPPER(TRIM(A243))&amp;"|"&amp;UPPER(SUBSTITUTE(SUBSTITUTE(SUBSTITUTE(SUBSTITUTE(SUBSTITUTE(TRIM(C243)," ",""),"-",""),"/",""),"\",""),".","")))</f>
        <v/>
      </c>
      <c r="K243" s="22" t="str">
        <f aca="false">IF(A243="","",IFERROR(MATCH(J243,'GSTR-2B'!$J$6:$J$1005,0),"–"))</f>
        <v/>
      </c>
      <c r="L243" s="23" t="str">
        <f aca="false">IF(OR(A243="",K243="–"),"",INDEX('GSTR-2B'!$I$6:$I$1005,K243))</f>
        <v/>
      </c>
      <c r="M243" s="20" t="str">
        <f aca="false">IF(L243="","",I243-L243)</f>
        <v/>
      </c>
      <c r="N243" s="24" t="str">
        <f aca="false">IF(A243="","",IF(K243="–",IF(COUNTIFS('GSTR-2B'!$A$6:$A$1005,A243,'GSTR-2B'!$E$6:$E$1005,"&gt;="&amp;(E243-Summary!$B$5),'GSTR-2B'!$E$6:$E$1005,"&lt;="&amp;(E243+Summary!$B$5))&gt;0,"Possible match – invoice no. differs","Not in 2B"),IF(ABS(M243)&lt;=Summary!$B$5,"Matched","Value mismatch")))</f>
        <v/>
      </c>
      <c r="O243" s="25" t="str">
        <f aca="false">IF(A243="","",IF(COUNTIF(A$6:A243,A243)=1,COUNTIF(O$5:O242,"&gt;0")+1,""))</f>
        <v/>
      </c>
      <c r="P243" s="26" t="str">
        <f aca="false">IF(A243="","",IF(N243="Matched",1,IF(AND(N243="Value mismatch",N(I243)&lt;&gt;0),MIN(1,L243/I243),0)))</f>
        <v/>
      </c>
    </row>
    <row r="244" customFormat="false" ht="15" hidden="false" customHeight="true" outlineLevel="0" collapsed="false">
      <c r="A244" s="27"/>
      <c r="B244" s="27"/>
      <c r="C244" s="27"/>
      <c r="D244" s="28"/>
      <c r="E244" s="29"/>
      <c r="F244" s="29"/>
      <c r="G244" s="29"/>
      <c r="H244" s="29"/>
      <c r="I244" s="20" t="str">
        <f aca="false">IF(A244="","",N(F244)+N(G244)+N(H244))</f>
        <v/>
      </c>
      <c r="J244" s="21" t="str">
        <f aca="false">IF(A244="","",UPPER(TRIM(A244))&amp;"|"&amp;UPPER(SUBSTITUTE(SUBSTITUTE(SUBSTITUTE(SUBSTITUTE(SUBSTITUTE(TRIM(C244)," ",""),"-",""),"/",""),"\",""),".","")))</f>
        <v/>
      </c>
      <c r="K244" s="22" t="str">
        <f aca="false">IF(A244="","",IFERROR(MATCH(J244,'GSTR-2B'!$J$6:$J$1005,0),"–"))</f>
        <v/>
      </c>
      <c r="L244" s="23" t="str">
        <f aca="false">IF(OR(A244="",K244="–"),"",INDEX('GSTR-2B'!$I$6:$I$1005,K244))</f>
        <v/>
      </c>
      <c r="M244" s="20" t="str">
        <f aca="false">IF(L244="","",I244-L244)</f>
        <v/>
      </c>
      <c r="N244" s="24" t="str">
        <f aca="false">IF(A244="","",IF(K244="–",IF(COUNTIFS('GSTR-2B'!$A$6:$A$1005,A244,'GSTR-2B'!$E$6:$E$1005,"&gt;="&amp;(E244-Summary!$B$5),'GSTR-2B'!$E$6:$E$1005,"&lt;="&amp;(E244+Summary!$B$5))&gt;0,"Possible match – invoice no. differs","Not in 2B"),IF(ABS(M244)&lt;=Summary!$B$5,"Matched","Value mismatch")))</f>
        <v/>
      </c>
      <c r="O244" s="25" t="str">
        <f aca="false">IF(A244="","",IF(COUNTIF(A$6:A244,A244)=1,COUNTIF(O$5:O243,"&gt;0")+1,""))</f>
        <v/>
      </c>
      <c r="P244" s="26" t="str">
        <f aca="false">IF(A244="","",IF(N244="Matched",1,IF(AND(N244="Value mismatch",N(I244)&lt;&gt;0),MIN(1,L244/I244),0)))</f>
        <v/>
      </c>
    </row>
    <row r="245" customFormat="false" ht="15" hidden="false" customHeight="true" outlineLevel="0" collapsed="false">
      <c r="A245" s="27"/>
      <c r="B245" s="27"/>
      <c r="C245" s="27"/>
      <c r="D245" s="28"/>
      <c r="E245" s="29"/>
      <c r="F245" s="29"/>
      <c r="G245" s="29"/>
      <c r="H245" s="29"/>
      <c r="I245" s="20" t="str">
        <f aca="false">IF(A245="","",N(F245)+N(G245)+N(H245))</f>
        <v/>
      </c>
      <c r="J245" s="21" t="str">
        <f aca="false">IF(A245="","",UPPER(TRIM(A245))&amp;"|"&amp;UPPER(SUBSTITUTE(SUBSTITUTE(SUBSTITUTE(SUBSTITUTE(SUBSTITUTE(TRIM(C245)," ",""),"-",""),"/",""),"\",""),".","")))</f>
        <v/>
      </c>
      <c r="K245" s="22" t="str">
        <f aca="false">IF(A245="","",IFERROR(MATCH(J245,'GSTR-2B'!$J$6:$J$1005,0),"–"))</f>
        <v/>
      </c>
      <c r="L245" s="23" t="str">
        <f aca="false">IF(OR(A245="",K245="–"),"",INDEX('GSTR-2B'!$I$6:$I$1005,K245))</f>
        <v/>
      </c>
      <c r="M245" s="20" t="str">
        <f aca="false">IF(L245="","",I245-L245)</f>
        <v/>
      </c>
      <c r="N245" s="24" t="str">
        <f aca="false">IF(A245="","",IF(K245="–",IF(COUNTIFS('GSTR-2B'!$A$6:$A$1005,A245,'GSTR-2B'!$E$6:$E$1005,"&gt;="&amp;(E245-Summary!$B$5),'GSTR-2B'!$E$6:$E$1005,"&lt;="&amp;(E245+Summary!$B$5))&gt;0,"Possible match – invoice no. differs","Not in 2B"),IF(ABS(M245)&lt;=Summary!$B$5,"Matched","Value mismatch")))</f>
        <v/>
      </c>
      <c r="O245" s="25" t="str">
        <f aca="false">IF(A245="","",IF(COUNTIF(A$6:A245,A245)=1,COUNTIF(O$5:O244,"&gt;0")+1,""))</f>
        <v/>
      </c>
      <c r="P245" s="26" t="str">
        <f aca="false">IF(A245="","",IF(N245="Matched",1,IF(AND(N245="Value mismatch",N(I245)&lt;&gt;0),MIN(1,L245/I245),0)))</f>
        <v/>
      </c>
    </row>
    <row r="246" customFormat="false" ht="15" hidden="false" customHeight="true" outlineLevel="0" collapsed="false">
      <c r="A246" s="27"/>
      <c r="B246" s="27"/>
      <c r="C246" s="27"/>
      <c r="D246" s="28"/>
      <c r="E246" s="29"/>
      <c r="F246" s="29"/>
      <c r="G246" s="29"/>
      <c r="H246" s="29"/>
      <c r="I246" s="20" t="str">
        <f aca="false">IF(A246="","",N(F246)+N(G246)+N(H246))</f>
        <v/>
      </c>
      <c r="J246" s="21" t="str">
        <f aca="false">IF(A246="","",UPPER(TRIM(A246))&amp;"|"&amp;UPPER(SUBSTITUTE(SUBSTITUTE(SUBSTITUTE(SUBSTITUTE(SUBSTITUTE(TRIM(C246)," ",""),"-",""),"/",""),"\",""),".","")))</f>
        <v/>
      </c>
      <c r="K246" s="22" t="str">
        <f aca="false">IF(A246="","",IFERROR(MATCH(J246,'GSTR-2B'!$J$6:$J$1005,0),"–"))</f>
        <v/>
      </c>
      <c r="L246" s="23" t="str">
        <f aca="false">IF(OR(A246="",K246="–"),"",INDEX('GSTR-2B'!$I$6:$I$1005,K246))</f>
        <v/>
      </c>
      <c r="M246" s="20" t="str">
        <f aca="false">IF(L246="","",I246-L246)</f>
        <v/>
      </c>
      <c r="N246" s="24" t="str">
        <f aca="false">IF(A246="","",IF(K246="–",IF(COUNTIFS('GSTR-2B'!$A$6:$A$1005,A246,'GSTR-2B'!$E$6:$E$1005,"&gt;="&amp;(E246-Summary!$B$5),'GSTR-2B'!$E$6:$E$1005,"&lt;="&amp;(E246+Summary!$B$5))&gt;0,"Possible match – invoice no. differs","Not in 2B"),IF(ABS(M246)&lt;=Summary!$B$5,"Matched","Value mismatch")))</f>
        <v/>
      </c>
      <c r="O246" s="25" t="str">
        <f aca="false">IF(A246="","",IF(COUNTIF(A$6:A246,A246)=1,COUNTIF(O$5:O245,"&gt;0")+1,""))</f>
        <v/>
      </c>
      <c r="P246" s="26" t="str">
        <f aca="false">IF(A246="","",IF(N246="Matched",1,IF(AND(N246="Value mismatch",N(I246)&lt;&gt;0),MIN(1,L246/I246),0)))</f>
        <v/>
      </c>
    </row>
    <row r="247" customFormat="false" ht="15" hidden="false" customHeight="true" outlineLevel="0" collapsed="false">
      <c r="A247" s="27"/>
      <c r="B247" s="27"/>
      <c r="C247" s="27"/>
      <c r="D247" s="28"/>
      <c r="E247" s="29"/>
      <c r="F247" s="29"/>
      <c r="G247" s="29"/>
      <c r="H247" s="29"/>
      <c r="I247" s="20" t="str">
        <f aca="false">IF(A247="","",N(F247)+N(G247)+N(H247))</f>
        <v/>
      </c>
      <c r="J247" s="21" t="str">
        <f aca="false">IF(A247="","",UPPER(TRIM(A247))&amp;"|"&amp;UPPER(SUBSTITUTE(SUBSTITUTE(SUBSTITUTE(SUBSTITUTE(SUBSTITUTE(TRIM(C247)," ",""),"-",""),"/",""),"\",""),".","")))</f>
        <v/>
      </c>
      <c r="K247" s="22" t="str">
        <f aca="false">IF(A247="","",IFERROR(MATCH(J247,'GSTR-2B'!$J$6:$J$1005,0),"–"))</f>
        <v/>
      </c>
      <c r="L247" s="23" t="str">
        <f aca="false">IF(OR(A247="",K247="–"),"",INDEX('GSTR-2B'!$I$6:$I$1005,K247))</f>
        <v/>
      </c>
      <c r="M247" s="20" t="str">
        <f aca="false">IF(L247="","",I247-L247)</f>
        <v/>
      </c>
      <c r="N247" s="24" t="str">
        <f aca="false">IF(A247="","",IF(K247="–",IF(COUNTIFS('GSTR-2B'!$A$6:$A$1005,A247,'GSTR-2B'!$E$6:$E$1005,"&gt;="&amp;(E247-Summary!$B$5),'GSTR-2B'!$E$6:$E$1005,"&lt;="&amp;(E247+Summary!$B$5))&gt;0,"Possible match – invoice no. differs","Not in 2B"),IF(ABS(M247)&lt;=Summary!$B$5,"Matched","Value mismatch")))</f>
        <v/>
      </c>
      <c r="O247" s="25" t="str">
        <f aca="false">IF(A247="","",IF(COUNTIF(A$6:A247,A247)=1,COUNTIF(O$5:O246,"&gt;0")+1,""))</f>
        <v/>
      </c>
      <c r="P247" s="26" t="str">
        <f aca="false">IF(A247="","",IF(N247="Matched",1,IF(AND(N247="Value mismatch",N(I247)&lt;&gt;0),MIN(1,L247/I247),0)))</f>
        <v/>
      </c>
    </row>
    <row r="248" customFormat="false" ht="15" hidden="false" customHeight="true" outlineLevel="0" collapsed="false">
      <c r="A248" s="27"/>
      <c r="B248" s="27"/>
      <c r="C248" s="27"/>
      <c r="D248" s="28"/>
      <c r="E248" s="29"/>
      <c r="F248" s="29"/>
      <c r="G248" s="29"/>
      <c r="H248" s="29"/>
      <c r="I248" s="20" t="str">
        <f aca="false">IF(A248="","",N(F248)+N(G248)+N(H248))</f>
        <v/>
      </c>
      <c r="J248" s="21" t="str">
        <f aca="false">IF(A248="","",UPPER(TRIM(A248))&amp;"|"&amp;UPPER(SUBSTITUTE(SUBSTITUTE(SUBSTITUTE(SUBSTITUTE(SUBSTITUTE(TRIM(C248)," ",""),"-",""),"/",""),"\",""),".","")))</f>
        <v/>
      </c>
      <c r="K248" s="22" t="str">
        <f aca="false">IF(A248="","",IFERROR(MATCH(J248,'GSTR-2B'!$J$6:$J$1005,0),"–"))</f>
        <v/>
      </c>
      <c r="L248" s="23" t="str">
        <f aca="false">IF(OR(A248="",K248="–"),"",INDEX('GSTR-2B'!$I$6:$I$1005,K248))</f>
        <v/>
      </c>
      <c r="M248" s="20" t="str">
        <f aca="false">IF(L248="","",I248-L248)</f>
        <v/>
      </c>
      <c r="N248" s="24" t="str">
        <f aca="false">IF(A248="","",IF(K248="–",IF(COUNTIFS('GSTR-2B'!$A$6:$A$1005,A248,'GSTR-2B'!$E$6:$E$1005,"&gt;="&amp;(E248-Summary!$B$5),'GSTR-2B'!$E$6:$E$1005,"&lt;="&amp;(E248+Summary!$B$5))&gt;0,"Possible match – invoice no. differs","Not in 2B"),IF(ABS(M248)&lt;=Summary!$B$5,"Matched","Value mismatch")))</f>
        <v/>
      </c>
      <c r="O248" s="25" t="str">
        <f aca="false">IF(A248="","",IF(COUNTIF(A$6:A248,A248)=1,COUNTIF(O$5:O247,"&gt;0")+1,""))</f>
        <v/>
      </c>
      <c r="P248" s="26" t="str">
        <f aca="false">IF(A248="","",IF(N248="Matched",1,IF(AND(N248="Value mismatch",N(I248)&lt;&gt;0),MIN(1,L248/I248),0)))</f>
        <v/>
      </c>
    </row>
    <row r="249" customFormat="false" ht="15" hidden="false" customHeight="true" outlineLevel="0" collapsed="false">
      <c r="A249" s="27"/>
      <c r="B249" s="27"/>
      <c r="C249" s="27"/>
      <c r="D249" s="28"/>
      <c r="E249" s="29"/>
      <c r="F249" s="29"/>
      <c r="G249" s="29"/>
      <c r="H249" s="29"/>
      <c r="I249" s="20" t="str">
        <f aca="false">IF(A249="","",N(F249)+N(G249)+N(H249))</f>
        <v/>
      </c>
      <c r="J249" s="21" t="str">
        <f aca="false">IF(A249="","",UPPER(TRIM(A249))&amp;"|"&amp;UPPER(SUBSTITUTE(SUBSTITUTE(SUBSTITUTE(SUBSTITUTE(SUBSTITUTE(TRIM(C249)," ",""),"-",""),"/",""),"\",""),".","")))</f>
        <v/>
      </c>
      <c r="K249" s="22" t="str">
        <f aca="false">IF(A249="","",IFERROR(MATCH(J249,'GSTR-2B'!$J$6:$J$1005,0),"–"))</f>
        <v/>
      </c>
      <c r="L249" s="23" t="str">
        <f aca="false">IF(OR(A249="",K249="–"),"",INDEX('GSTR-2B'!$I$6:$I$1005,K249))</f>
        <v/>
      </c>
      <c r="M249" s="20" t="str">
        <f aca="false">IF(L249="","",I249-L249)</f>
        <v/>
      </c>
      <c r="N249" s="24" t="str">
        <f aca="false">IF(A249="","",IF(K249="–",IF(COUNTIFS('GSTR-2B'!$A$6:$A$1005,A249,'GSTR-2B'!$E$6:$E$1005,"&gt;="&amp;(E249-Summary!$B$5),'GSTR-2B'!$E$6:$E$1005,"&lt;="&amp;(E249+Summary!$B$5))&gt;0,"Possible match – invoice no. differs","Not in 2B"),IF(ABS(M249)&lt;=Summary!$B$5,"Matched","Value mismatch")))</f>
        <v/>
      </c>
      <c r="O249" s="25" t="str">
        <f aca="false">IF(A249="","",IF(COUNTIF(A$6:A249,A249)=1,COUNTIF(O$5:O248,"&gt;0")+1,""))</f>
        <v/>
      </c>
      <c r="P249" s="26" t="str">
        <f aca="false">IF(A249="","",IF(N249="Matched",1,IF(AND(N249="Value mismatch",N(I249)&lt;&gt;0),MIN(1,L249/I249),0)))</f>
        <v/>
      </c>
    </row>
    <row r="250" customFormat="false" ht="15" hidden="false" customHeight="true" outlineLevel="0" collapsed="false">
      <c r="A250" s="27"/>
      <c r="B250" s="27"/>
      <c r="C250" s="27"/>
      <c r="D250" s="28"/>
      <c r="E250" s="29"/>
      <c r="F250" s="29"/>
      <c r="G250" s="29"/>
      <c r="H250" s="29"/>
      <c r="I250" s="20" t="str">
        <f aca="false">IF(A250="","",N(F250)+N(G250)+N(H250))</f>
        <v/>
      </c>
      <c r="J250" s="21" t="str">
        <f aca="false">IF(A250="","",UPPER(TRIM(A250))&amp;"|"&amp;UPPER(SUBSTITUTE(SUBSTITUTE(SUBSTITUTE(SUBSTITUTE(SUBSTITUTE(TRIM(C250)," ",""),"-",""),"/",""),"\",""),".","")))</f>
        <v/>
      </c>
      <c r="K250" s="22" t="str">
        <f aca="false">IF(A250="","",IFERROR(MATCH(J250,'GSTR-2B'!$J$6:$J$1005,0),"–"))</f>
        <v/>
      </c>
      <c r="L250" s="23" t="str">
        <f aca="false">IF(OR(A250="",K250="–"),"",INDEX('GSTR-2B'!$I$6:$I$1005,K250))</f>
        <v/>
      </c>
      <c r="M250" s="20" t="str">
        <f aca="false">IF(L250="","",I250-L250)</f>
        <v/>
      </c>
      <c r="N250" s="24" t="str">
        <f aca="false">IF(A250="","",IF(K250="–",IF(COUNTIFS('GSTR-2B'!$A$6:$A$1005,A250,'GSTR-2B'!$E$6:$E$1005,"&gt;="&amp;(E250-Summary!$B$5),'GSTR-2B'!$E$6:$E$1005,"&lt;="&amp;(E250+Summary!$B$5))&gt;0,"Possible match – invoice no. differs","Not in 2B"),IF(ABS(M250)&lt;=Summary!$B$5,"Matched","Value mismatch")))</f>
        <v/>
      </c>
      <c r="O250" s="25" t="str">
        <f aca="false">IF(A250="","",IF(COUNTIF(A$6:A250,A250)=1,COUNTIF(O$5:O249,"&gt;0")+1,""))</f>
        <v/>
      </c>
      <c r="P250" s="26" t="str">
        <f aca="false">IF(A250="","",IF(N250="Matched",1,IF(AND(N250="Value mismatch",N(I250)&lt;&gt;0),MIN(1,L250/I250),0)))</f>
        <v/>
      </c>
    </row>
    <row r="251" customFormat="false" ht="15" hidden="false" customHeight="true" outlineLevel="0" collapsed="false">
      <c r="A251" s="27"/>
      <c r="B251" s="27"/>
      <c r="C251" s="27"/>
      <c r="D251" s="28"/>
      <c r="E251" s="29"/>
      <c r="F251" s="29"/>
      <c r="G251" s="29"/>
      <c r="H251" s="29"/>
      <c r="I251" s="20" t="str">
        <f aca="false">IF(A251="","",N(F251)+N(G251)+N(H251))</f>
        <v/>
      </c>
      <c r="J251" s="21" t="str">
        <f aca="false">IF(A251="","",UPPER(TRIM(A251))&amp;"|"&amp;UPPER(SUBSTITUTE(SUBSTITUTE(SUBSTITUTE(SUBSTITUTE(SUBSTITUTE(TRIM(C251)," ",""),"-",""),"/",""),"\",""),".","")))</f>
        <v/>
      </c>
      <c r="K251" s="22" t="str">
        <f aca="false">IF(A251="","",IFERROR(MATCH(J251,'GSTR-2B'!$J$6:$J$1005,0),"–"))</f>
        <v/>
      </c>
      <c r="L251" s="23" t="str">
        <f aca="false">IF(OR(A251="",K251="–"),"",INDEX('GSTR-2B'!$I$6:$I$1005,K251))</f>
        <v/>
      </c>
      <c r="M251" s="20" t="str">
        <f aca="false">IF(L251="","",I251-L251)</f>
        <v/>
      </c>
      <c r="N251" s="24" t="str">
        <f aca="false">IF(A251="","",IF(K251="–",IF(COUNTIFS('GSTR-2B'!$A$6:$A$1005,A251,'GSTR-2B'!$E$6:$E$1005,"&gt;="&amp;(E251-Summary!$B$5),'GSTR-2B'!$E$6:$E$1005,"&lt;="&amp;(E251+Summary!$B$5))&gt;0,"Possible match – invoice no. differs","Not in 2B"),IF(ABS(M251)&lt;=Summary!$B$5,"Matched","Value mismatch")))</f>
        <v/>
      </c>
      <c r="O251" s="25" t="str">
        <f aca="false">IF(A251="","",IF(COUNTIF(A$6:A251,A251)=1,COUNTIF(O$5:O250,"&gt;0")+1,""))</f>
        <v/>
      </c>
      <c r="P251" s="26" t="str">
        <f aca="false">IF(A251="","",IF(N251="Matched",1,IF(AND(N251="Value mismatch",N(I251)&lt;&gt;0),MIN(1,L251/I251),0)))</f>
        <v/>
      </c>
    </row>
    <row r="252" customFormat="false" ht="15" hidden="false" customHeight="true" outlineLevel="0" collapsed="false">
      <c r="A252" s="27"/>
      <c r="B252" s="27"/>
      <c r="C252" s="27"/>
      <c r="D252" s="28"/>
      <c r="E252" s="29"/>
      <c r="F252" s="29"/>
      <c r="G252" s="29"/>
      <c r="H252" s="29"/>
      <c r="I252" s="20" t="str">
        <f aca="false">IF(A252="","",N(F252)+N(G252)+N(H252))</f>
        <v/>
      </c>
      <c r="J252" s="21" t="str">
        <f aca="false">IF(A252="","",UPPER(TRIM(A252))&amp;"|"&amp;UPPER(SUBSTITUTE(SUBSTITUTE(SUBSTITUTE(SUBSTITUTE(SUBSTITUTE(TRIM(C252)," ",""),"-",""),"/",""),"\",""),".","")))</f>
        <v/>
      </c>
      <c r="K252" s="22" t="str">
        <f aca="false">IF(A252="","",IFERROR(MATCH(J252,'GSTR-2B'!$J$6:$J$1005,0),"–"))</f>
        <v/>
      </c>
      <c r="L252" s="23" t="str">
        <f aca="false">IF(OR(A252="",K252="–"),"",INDEX('GSTR-2B'!$I$6:$I$1005,K252))</f>
        <v/>
      </c>
      <c r="M252" s="20" t="str">
        <f aca="false">IF(L252="","",I252-L252)</f>
        <v/>
      </c>
      <c r="N252" s="24" t="str">
        <f aca="false">IF(A252="","",IF(K252="–",IF(COUNTIFS('GSTR-2B'!$A$6:$A$1005,A252,'GSTR-2B'!$E$6:$E$1005,"&gt;="&amp;(E252-Summary!$B$5),'GSTR-2B'!$E$6:$E$1005,"&lt;="&amp;(E252+Summary!$B$5))&gt;0,"Possible match – invoice no. differs","Not in 2B"),IF(ABS(M252)&lt;=Summary!$B$5,"Matched","Value mismatch")))</f>
        <v/>
      </c>
      <c r="O252" s="25" t="str">
        <f aca="false">IF(A252="","",IF(COUNTIF(A$6:A252,A252)=1,COUNTIF(O$5:O251,"&gt;0")+1,""))</f>
        <v/>
      </c>
      <c r="P252" s="26" t="str">
        <f aca="false">IF(A252="","",IF(N252="Matched",1,IF(AND(N252="Value mismatch",N(I252)&lt;&gt;0),MIN(1,L252/I252),0)))</f>
        <v/>
      </c>
    </row>
    <row r="253" customFormat="false" ht="15" hidden="false" customHeight="true" outlineLevel="0" collapsed="false">
      <c r="A253" s="27"/>
      <c r="B253" s="27"/>
      <c r="C253" s="27"/>
      <c r="D253" s="28"/>
      <c r="E253" s="29"/>
      <c r="F253" s="29"/>
      <c r="G253" s="29"/>
      <c r="H253" s="29"/>
      <c r="I253" s="20" t="str">
        <f aca="false">IF(A253="","",N(F253)+N(G253)+N(H253))</f>
        <v/>
      </c>
      <c r="J253" s="21" t="str">
        <f aca="false">IF(A253="","",UPPER(TRIM(A253))&amp;"|"&amp;UPPER(SUBSTITUTE(SUBSTITUTE(SUBSTITUTE(SUBSTITUTE(SUBSTITUTE(TRIM(C253)," ",""),"-",""),"/",""),"\",""),".","")))</f>
        <v/>
      </c>
      <c r="K253" s="22" t="str">
        <f aca="false">IF(A253="","",IFERROR(MATCH(J253,'GSTR-2B'!$J$6:$J$1005,0),"–"))</f>
        <v/>
      </c>
      <c r="L253" s="23" t="str">
        <f aca="false">IF(OR(A253="",K253="–"),"",INDEX('GSTR-2B'!$I$6:$I$1005,K253))</f>
        <v/>
      </c>
      <c r="M253" s="20" t="str">
        <f aca="false">IF(L253="","",I253-L253)</f>
        <v/>
      </c>
      <c r="N253" s="24" t="str">
        <f aca="false">IF(A253="","",IF(K253="–",IF(COUNTIFS('GSTR-2B'!$A$6:$A$1005,A253,'GSTR-2B'!$E$6:$E$1005,"&gt;="&amp;(E253-Summary!$B$5),'GSTR-2B'!$E$6:$E$1005,"&lt;="&amp;(E253+Summary!$B$5))&gt;0,"Possible match – invoice no. differs","Not in 2B"),IF(ABS(M253)&lt;=Summary!$B$5,"Matched","Value mismatch")))</f>
        <v/>
      </c>
      <c r="O253" s="25" t="str">
        <f aca="false">IF(A253="","",IF(COUNTIF(A$6:A253,A253)=1,COUNTIF(O$5:O252,"&gt;0")+1,""))</f>
        <v/>
      </c>
      <c r="P253" s="26" t="str">
        <f aca="false">IF(A253="","",IF(N253="Matched",1,IF(AND(N253="Value mismatch",N(I253)&lt;&gt;0),MIN(1,L253/I253),0)))</f>
        <v/>
      </c>
    </row>
    <row r="254" customFormat="false" ht="15" hidden="false" customHeight="true" outlineLevel="0" collapsed="false">
      <c r="A254" s="27"/>
      <c r="B254" s="27"/>
      <c r="C254" s="27"/>
      <c r="D254" s="28"/>
      <c r="E254" s="29"/>
      <c r="F254" s="29"/>
      <c r="G254" s="29"/>
      <c r="H254" s="29"/>
      <c r="I254" s="20" t="str">
        <f aca="false">IF(A254="","",N(F254)+N(G254)+N(H254))</f>
        <v/>
      </c>
      <c r="J254" s="21" t="str">
        <f aca="false">IF(A254="","",UPPER(TRIM(A254))&amp;"|"&amp;UPPER(SUBSTITUTE(SUBSTITUTE(SUBSTITUTE(SUBSTITUTE(SUBSTITUTE(TRIM(C254)," ",""),"-",""),"/",""),"\",""),".","")))</f>
        <v/>
      </c>
      <c r="K254" s="22" t="str">
        <f aca="false">IF(A254="","",IFERROR(MATCH(J254,'GSTR-2B'!$J$6:$J$1005,0),"–"))</f>
        <v/>
      </c>
      <c r="L254" s="23" t="str">
        <f aca="false">IF(OR(A254="",K254="–"),"",INDEX('GSTR-2B'!$I$6:$I$1005,K254))</f>
        <v/>
      </c>
      <c r="M254" s="20" t="str">
        <f aca="false">IF(L254="","",I254-L254)</f>
        <v/>
      </c>
      <c r="N254" s="24" t="str">
        <f aca="false">IF(A254="","",IF(K254="–",IF(COUNTIFS('GSTR-2B'!$A$6:$A$1005,A254,'GSTR-2B'!$E$6:$E$1005,"&gt;="&amp;(E254-Summary!$B$5),'GSTR-2B'!$E$6:$E$1005,"&lt;="&amp;(E254+Summary!$B$5))&gt;0,"Possible match – invoice no. differs","Not in 2B"),IF(ABS(M254)&lt;=Summary!$B$5,"Matched","Value mismatch")))</f>
        <v/>
      </c>
      <c r="O254" s="25" t="str">
        <f aca="false">IF(A254="","",IF(COUNTIF(A$6:A254,A254)=1,COUNTIF(O$5:O253,"&gt;0")+1,""))</f>
        <v/>
      </c>
      <c r="P254" s="26" t="str">
        <f aca="false">IF(A254="","",IF(N254="Matched",1,IF(AND(N254="Value mismatch",N(I254)&lt;&gt;0),MIN(1,L254/I254),0)))</f>
        <v/>
      </c>
    </row>
    <row r="255" customFormat="false" ht="15" hidden="false" customHeight="true" outlineLevel="0" collapsed="false">
      <c r="A255" s="27"/>
      <c r="B255" s="27"/>
      <c r="C255" s="27"/>
      <c r="D255" s="28"/>
      <c r="E255" s="29"/>
      <c r="F255" s="29"/>
      <c r="G255" s="29"/>
      <c r="H255" s="29"/>
      <c r="I255" s="20" t="str">
        <f aca="false">IF(A255="","",N(F255)+N(G255)+N(H255))</f>
        <v/>
      </c>
      <c r="J255" s="21" t="str">
        <f aca="false">IF(A255="","",UPPER(TRIM(A255))&amp;"|"&amp;UPPER(SUBSTITUTE(SUBSTITUTE(SUBSTITUTE(SUBSTITUTE(SUBSTITUTE(TRIM(C255)," ",""),"-",""),"/",""),"\",""),".","")))</f>
        <v/>
      </c>
      <c r="K255" s="22" t="str">
        <f aca="false">IF(A255="","",IFERROR(MATCH(J255,'GSTR-2B'!$J$6:$J$1005,0),"–"))</f>
        <v/>
      </c>
      <c r="L255" s="23" t="str">
        <f aca="false">IF(OR(A255="",K255="–"),"",INDEX('GSTR-2B'!$I$6:$I$1005,K255))</f>
        <v/>
      </c>
      <c r="M255" s="20" t="str">
        <f aca="false">IF(L255="","",I255-L255)</f>
        <v/>
      </c>
      <c r="N255" s="24" t="str">
        <f aca="false">IF(A255="","",IF(K255="–",IF(COUNTIFS('GSTR-2B'!$A$6:$A$1005,A255,'GSTR-2B'!$E$6:$E$1005,"&gt;="&amp;(E255-Summary!$B$5),'GSTR-2B'!$E$6:$E$1005,"&lt;="&amp;(E255+Summary!$B$5))&gt;0,"Possible match – invoice no. differs","Not in 2B"),IF(ABS(M255)&lt;=Summary!$B$5,"Matched","Value mismatch")))</f>
        <v/>
      </c>
      <c r="O255" s="25" t="str">
        <f aca="false">IF(A255="","",IF(COUNTIF(A$6:A255,A255)=1,COUNTIF(O$5:O254,"&gt;0")+1,""))</f>
        <v/>
      </c>
      <c r="P255" s="26" t="str">
        <f aca="false">IF(A255="","",IF(N255="Matched",1,IF(AND(N255="Value mismatch",N(I255)&lt;&gt;0),MIN(1,L255/I255),0)))</f>
        <v/>
      </c>
    </row>
    <row r="256" customFormat="false" ht="15" hidden="false" customHeight="true" outlineLevel="0" collapsed="false">
      <c r="A256" s="27"/>
      <c r="B256" s="27"/>
      <c r="C256" s="27"/>
      <c r="D256" s="28"/>
      <c r="E256" s="29"/>
      <c r="F256" s="29"/>
      <c r="G256" s="29"/>
      <c r="H256" s="29"/>
      <c r="I256" s="20" t="str">
        <f aca="false">IF(A256="","",N(F256)+N(G256)+N(H256))</f>
        <v/>
      </c>
      <c r="J256" s="21" t="str">
        <f aca="false">IF(A256="","",UPPER(TRIM(A256))&amp;"|"&amp;UPPER(SUBSTITUTE(SUBSTITUTE(SUBSTITUTE(SUBSTITUTE(SUBSTITUTE(TRIM(C256)," ",""),"-",""),"/",""),"\",""),".","")))</f>
        <v/>
      </c>
      <c r="K256" s="22" t="str">
        <f aca="false">IF(A256="","",IFERROR(MATCH(J256,'GSTR-2B'!$J$6:$J$1005,0),"–"))</f>
        <v/>
      </c>
      <c r="L256" s="23" t="str">
        <f aca="false">IF(OR(A256="",K256="–"),"",INDEX('GSTR-2B'!$I$6:$I$1005,K256))</f>
        <v/>
      </c>
      <c r="M256" s="20" t="str">
        <f aca="false">IF(L256="","",I256-L256)</f>
        <v/>
      </c>
      <c r="N256" s="24" t="str">
        <f aca="false">IF(A256="","",IF(K256="–",IF(COUNTIFS('GSTR-2B'!$A$6:$A$1005,A256,'GSTR-2B'!$E$6:$E$1005,"&gt;="&amp;(E256-Summary!$B$5),'GSTR-2B'!$E$6:$E$1005,"&lt;="&amp;(E256+Summary!$B$5))&gt;0,"Possible match – invoice no. differs","Not in 2B"),IF(ABS(M256)&lt;=Summary!$B$5,"Matched","Value mismatch")))</f>
        <v/>
      </c>
      <c r="O256" s="25" t="str">
        <f aca="false">IF(A256="","",IF(COUNTIF(A$6:A256,A256)=1,COUNTIF(O$5:O255,"&gt;0")+1,""))</f>
        <v/>
      </c>
      <c r="P256" s="26" t="str">
        <f aca="false">IF(A256="","",IF(N256="Matched",1,IF(AND(N256="Value mismatch",N(I256)&lt;&gt;0),MIN(1,L256/I256),0)))</f>
        <v/>
      </c>
    </row>
    <row r="257" customFormat="false" ht="15" hidden="false" customHeight="true" outlineLevel="0" collapsed="false">
      <c r="A257" s="27"/>
      <c r="B257" s="27"/>
      <c r="C257" s="27"/>
      <c r="D257" s="28"/>
      <c r="E257" s="29"/>
      <c r="F257" s="29"/>
      <c r="G257" s="29"/>
      <c r="H257" s="29"/>
      <c r="I257" s="20" t="str">
        <f aca="false">IF(A257="","",N(F257)+N(G257)+N(H257))</f>
        <v/>
      </c>
      <c r="J257" s="21" t="str">
        <f aca="false">IF(A257="","",UPPER(TRIM(A257))&amp;"|"&amp;UPPER(SUBSTITUTE(SUBSTITUTE(SUBSTITUTE(SUBSTITUTE(SUBSTITUTE(TRIM(C257)," ",""),"-",""),"/",""),"\",""),".","")))</f>
        <v/>
      </c>
      <c r="K257" s="22" t="str">
        <f aca="false">IF(A257="","",IFERROR(MATCH(J257,'GSTR-2B'!$J$6:$J$1005,0),"–"))</f>
        <v/>
      </c>
      <c r="L257" s="23" t="str">
        <f aca="false">IF(OR(A257="",K257="–"),"",INDEX('GSTR-2B'!$I$6:$I$1005,K257))</f>
        <v/>
      </c>
      <c r="M257" s="20" t="str">
        <f aca="false">IF(L257="","",I257-L257)</f>
        <v/>
      </c>
      <c r="N257" s="24" t="str">
        <f aca="false">IF(A257="","",IF(K257="–",IF(COUNTIFS('GSTR-2B'!$A$6:$A$1005,A257,'GSTR-2B'!$E$6:$E$1005,"&gt;="&amp;(E257-Summary!$B$5),'GSTR-2B'!$E$6:$E$1005,"&lt;="&amp;(E257+Summary!$B$5))&gt;0,"Possible match – invoice no. differs","Not in 2B"),IF(ABS(M257)&lt;=Summary!$B$5,"Matched","Value mismatch")))</f>
        <v/>
      </c>
      <c r="O257" s="25" t="str">
        <f aca="false">IF(A257="","",IF(COUNTIF(A$6:A257,A257)=1,COUNTIF(O$5:O256,"&gt;0")+1,""))</f>
        <v/>
      </c>
      <c r="P257" s="26" t="str">
        <f aca="false">IF(A257="","",IF(N257="Matched",1,IF(AND(N257="Value mismatch",N(I257)&lt;&gt;0),MIN(1,L257/I257),0)))</f>
        <v/>
      </c>
    </row>
    <row r="258" customFormat="false" ht="15" hidden="false" customHeight="true" outlineLevel="0" collapsed="false">
      <c r="A258" s="27"/>
      <c r="B258" s="27"/>
      <c r="C258" s="27"/>
      <c r="D258" s="28"/>
      <c r="E258" s="29"/>
      <c r="F258" s="29"/>
      <c r="G258" s="29"/>
      <c r="H258" s="29"/>
      <c r="I258" s="20" t="str">
        <f aca="false">IF(A258="","",N(F258)+N(G258)+N(H258))</f>
        <v/>
      </c>
      <c r="J258" s="21" t="str">
        <f aca="false">IF(A258="","",UPPER(TRIM(A258))&amp;"|"&amp;UPPER(SUBSTITUTE(SUBSTITUTE(SUBSTITUTE(SUBSTITUTE(SUBSTITUTE(TRIM(C258)," ",""),"-",""),"/",""),"\",""),".","")))</f>
        <v/>
      </c>
      <c r="K258" s="22" t="str">
        <f aca="false">IF(A258="","",IFERROR(MATCH(J258,'GSTR-2B'!$J$6:$J$1005,0),"–"))</f>
        <v/>
      </c>
      <c r="L258" s="23" t="str">
        <f aca="false">IF(OR(A258="",K258="–"),"",INDEX('GSTR-2B'!$I$6:$I$1005,K258))</f>
        <v/>
      </c>
      <c r="M258" s="20" t="str">
        <f aca="false">IF(L258="","",I258-L258)</f>
        <v/>
      </c>
      <c r="N258" s="24" t="str">
        <f aca="false">IF(A258="","",IF(K258="–",IF(COUNTIFS('GSTR-2B'!$A$6:$A$1005,A258,'GSTR-2B'!$E$6:$E$1005,"&gt;="&amp;(E258-Summary!$B$5),'GSTR-2B'!$E$6:$E$1005,"&lt;="&amp;(E258+Summary!$B$5))&gt;0,"Possible match – invoice no. differs","Not in 2B"),IF(ABS(M258)&lt;=Summary!$B$5,"Matched","Value mismatch")))</f>
        <v/>
      </c>
      <c r="O258" s="25" t="str">
        <f aca="false">IF(A258="","",IF(COUNTIF(A$6:A258,A258)=1,COUNTIF(O$5:O257,"&gt;0")+1,""))</f>
        <v/>
      </c>
      <c r="P258" s="26" t="str">
        <f aca="false">IF(A258="","",IF(N258="Matched",1,IF(AND(N258="Value mismatch",N(I258)&lt;&gt;0),MIN(1,L258/I258),0)))</f>
        <v/>
      </c>
    </row>
    <row r="259" customFormat="false" ht="15" hidden="false" customHeight="true" outlineLevel="0" collapsed="false">
      <c r="A259" s="27"/>
      <c r="B259" s="27"/>
      <c r="C259" s="27"/>
      <c r="D259" s="28"/>
      <c r="E259" s="29"/>
      <c r="F259" s="29"/>
      <c r="G259" s="29"/>
      <c r="H259" s="29"/>
      <c r="I259" s="20" t="str">
        <f aca="false">IF(A259="","",N(F259)+N(G259)+N(H259))</f>
        <v/>
      </c>
      <c r="J259" s="21" t="str">
        <f aca="false">IF(A259="","",UPPER(TRIM(A259))&amp;"|"&amp;UPPER(SUBSTITUTE(SUBSTITUTE(SUBSTITUTE(SUBSTITUTE(SUBSTITUTE(TRIM(C259)," ",""),"-",""),"/",""),"\",""),".","")))</f>
        <v/>
      </c>
      <c r="K259" s="22" t="str">
        <f aca="false">IF(A259="","",IFERROR(MATCH(J259,'GSTR-2B'!$J$6:$J$1005,0),"–"))</f>
        <v/>
      </c>
      <c r="L259" s="23" t="str">
        <f aca="false">IF(OR(A259="",K259="–"),"",INDEX('GSTR-2B'!$I$6:$I$1005,K259))</f>
        <v/>
      </c>
      <c r="M259" s="20" t="str">
        <f aca="false">IF(L259="","",I259-L259)</f>
        <v/>
      </c>
      <c r="N259" s="24" t="str">
        <f aca="false">IF(A259="","",IF(K259="–",IF(COUNTIFS('GSTR-2B'!$A$6:$A$1005,A259,'GSTR-2B'!$E$6:$E$1005,"&gt;="&amp;(E259-Summary!$B$5),'GSTR-2B'!$E$6:$E$1005,"&lt;="&amp;(E259+Summary!$B$5))&gt;0,"Possible match – invoice no. differs","Not in 2B"),IF(ABS(M259)&lt;=Summary!$B$5,"Matched","Value mismatch")))</f>
        <v/>
      </c>
      <c r="O259" s="25" t="str">
        <f aca="false">IF(A259="","",IF(COUNTIF(A$6:A259,A259)=1,COUNTIF(O$5:O258,"&gt;0")+1,""))</f>
        <v/>
      </c>
      <c r="P259" s="26" t="str">
        <f aca="false">IF(A259="","",IF(N259="Matched",1,IF(AND(N259="Value mismatch",N(I259)&lt;&gt;0),MIN(1,L259/I259),0)))</f>
        <v/>
      </c>
    </row>
    <row r="260" customFormat="false" ht="15" hidden="false" customHeight="true" outlineLevel="0" collapsed="false">
      <c r="A260" s="27"/>
      <c r="B260" s="27"/>
      <c r="C260" s="27"/>
      <c r="D260" s="28"/>
      <c r="E260" s="29"/>
      <c r="F260" s="29"/>
      <c r="G260" s="29"/>
      <c r="H260" s="29"/>
      <c r="I260" s="20" t="str">
        <f aca="false">IF(A260="","",N(F260)+N(G260)+N(H260))</f>
        <v/>
      </c>
      <c r="J260" s="21" t="str">
        <f aca="false">IF(A260="","",UPPER(TRIM(A260))&amp;"|"&amp;UPPER(SUBSTITUTE(SUBSTITUTE(SUBSTITUTE(SUBSTITUTE(SUBSTITUTE(TRIM(C260)," ",""),"-",""),"/",""),"\",""),".","")))</f>
        <v/>
      </c>
      <c r="K260" s="22" t="str">
        <f aca="false">IF(A260="","",IFERROR(MATCH(J260,'GSTR-2B'!$J$6:$J$1005,0),"–"))</f>
        <v/>
      </c>
      <c r="L260" s="23" t="str">
        <f aca="false">IF(OR(A260="",K260="–"),"",INDEX('GSTR-2B'!$I$6:$I$1005,K260))</f>
        <v/>
      </c>
      <c r="M260" s="20" t="str">
        <f aca="false">IF(L260="","",I260-L260)</f>
        <v/>
      </c>
      <c r="N260" s="24" t="str">
        <f aca="false">IF(A260="","",IF(K260="–",IF(COUNTIFS('GSTR-2B'!$A$6:$A$1005,A260,'GSTR-2B'!$E$6:$E$1005,"&gt;="&amp;(E260-Summary!$B$5),'GSTR-2B'!$E$6:$E$1005,"&lt;="&amp;(E260+Summary!$B$5))&gt;0,"Possible match – invoice no. differs","Not in 2B"),IF(ABS(M260)&lt;=Summary!$B$5,"Matched","Value mismatch")))</f>
        <v/>
      </c>
      <c r="O260" s="25" t="str">
        <f aca="false">IF(A260="","",IF(COUNTIF(A$6:A260,A260)=1,COUNTIF(O$5:O259,"&gt;0")+1,""))</f>
        <v/>
      </c>
      <c r="P260" s="26" t="str">
        <f aca="false">IF(A260="","",IF(N260="Matched",1,IF(AND(N260="Value mismatch",N(I260)&lt;&gt;0),MIN(1,L260/I260),0)))</f>
        <v/>
      </c>
    </row>
    <row r="261" customFormat="false" ht="15" hidden="false" customHeight="true" outlineLevel="0" collapsed="false">
      <c r="A261" s="27"/>
      <c r="B261" s="27"/>
      <c r="C261" s="27"/>
      <c r="D261" s="28"/>
      <c r="E261" s="29"/>
      <c r="F261" s="29"/>
      <c r="G261" s="29"/>
      <c r="H261" s="29"/>
      <c r="I261" s="20" t="str">
        <f aca="false">IF(A261="","",N(F261)+N(G261)+N(H261))</f>
        <v/>
      </c>
      <c r="J261" s="21" t="str">
        <f aca="false">IF(A261="","",UPPER(TRIM(A261))&amp;"|"&amp;UPPER(SUBSTITUTE(SUBSTITUTE(SUBSTITUTE(SUBSTITUTE(SUBSTITUTE(TRIM(C261)," ",""),"-",""),"/",""),"\",""),".","")))</f>
        <v/>
      </c>
      <c r="K261" s="22" t="str">
        <f aca="false">IF(A261="","",IFERROR(MATCH(J261,'GSTR-2B'!$J$6:$J$1005,0),"–"))</f>
        <v/>
      </c>
      <c r="L261" s="23" t="str">
        <f aca="false">IF(OR(A261="",K261="–"),"",INDEX('GSTR-2B'!$I$6:$I$1005,K261))</f>
        <v/>
      </c>
      <c r="M261" s="20" t="str">
        <f aca="false">IF(L261="","",I261-L261)</f>
        <v/>
      </c>
      <c r="N261" s="24" t="str">
        <f aca="false">IF(A261="","",IF(K261="–",IF(COUNTIFS('GSTR-2B'!$A$6:$A$1005,A261,'GSTR-2B'!$E$6:$E$1005,"&gt;="&amp;(E261-Summary!$B$5),'GSTR-2B'!$E$6:$E$1005,"&lt;="&amp;(E261+Summary!$B$5))&gt;0,"Possible match – invoice no. differs","Not in 2B"),IF(ABS(M261)&lt;=Summary!$B$5,"Matched","Value mismatch")))</f>
        <v/>
      </c>
      <c r="O261" s="25" t="str">
        <f aca="false">IF(A261="","",IF(COUNTIF(A$6:A261,A261)=1,COUNTIF(O$5:O260,"&gt;0")+1,""))</f>
        <v/>
      </c>
      <c r="P261" s="26" t="str">
        <f aca="false">IF(A261="","",IF(N261="Matched",1,IF(AND(N261="Value mismatch",N(I261)&lt;&gt;0),MIN(1,L261/I261),0)))</f>
        <v/>
      </c>
    </row>
    <row r="262" customFormat="false" ht="15" hidden="false" customHeight="true" outlineLevel="0" collapsed="false">
      <c r="A262" s="27"/>
      <c r="B262" s="27"/>
      <c r="C262" s="27"/>
      <c r="D262" s="28"/>
      <c r="E262" s="29"/>
      <c r="F262" s="29"/>
      <c r="G262" s="29"/>
      <c r="H262" s="29"/>
      <c r="I262" s="20" t="str">
        <f aca="false">IF(A262="","",N(F262)+N(G262)+N(H262))</f>
        <v/>
      </c>
      <c r="J262" s="21" t="str">
        <f aca="false">IF(A262="","",UPPER(TRIM(A262))&amp;"|"&amp;UPPER(SUBSTITUTE(SUBSTITUTE(SUBSTITUTE(SUBSTITUTE(SUBSTITUTE(TRIM(C262)," ",""),"-",""),"/",""),"\",""),".","")))</f>
        <v/>
      </c>
      <c r="K262" s="22" t="str">
        <f aca="false">IF(A262="","",IFERROR(MATCH(J262,'GSTR-2B'!$J$6:$J$1005,0),"–"))</f>
        <v/>
      </c>
      <c r="L262" s="23" t="str">
        <f aca="false">IF(OR(A262="",K262="–"),"",INDEX('GSTR-2B'!$I$6:$I$1005,K262))</f>
        <v/>
      </c>
      <c r="M262" s="20" t="str">
        <f aca="false">IF(L262="","",I262-L262)</f>
        <v/>
      </c>
      <c r="N262" s="24" t="str">
        <f aca="false">IF(A262="","",IF(K262="–",IF(COUNTIFS('GSTR-2B'!$A$6:$A$1005,A262,'GSTR-2B'!$E$6:$E$1005,"&gt;="&amp;(E262-Summary!$B$5),'GSTR-2B'!$E$6:$E$1005,"&lt;="&amp;(E262+Summary!$B$5))&gt;0,"Possible match – invoice no. differs","Not in 2B"),IF(ABS(M262)&lt;=Summary!$B$5,"Matched","Value mismatch")))</f>
        <v/>
      </c>
      <c r="O262" s="25" t="str">
        <f aca="false">IF(A262="","",IF(COUNTIF(A$6:A262,A262)=1,COUNTIF(O$5:O261,"&gt;0")+1,""))</f>
        <v/>
      </c>
      <c r="P262" s="26" t="str">
        <f aca="false">IF(A262="","",IF(N262="Matched",1,IF(AND(N262="Value mismatch",N(I262)&lt;&gt;0),MIN(1,L262/I262),0)))</f>
        <v/>
      </c>
    </row>
    <row r="263" customFormat="false" ht="15" hidden="false" customHeight="true" outlineLevel="0" collapsed="false">
      <c r="A263" s="27"/>
      <c r="B263" s="27"/>
      <c r="C263" s="27"/>
      <c r="D263" s="28"/>
      <c r="E263" s="29"/>
      <c r="F263" s="29"/>
      <c r="G263" s="29"/>
      <c r="H263" s="29"/>
      <c r="I263" s="20" t="str">
        <f aca="false">IF(A263="","",N(F263)+N(G263)+N(H263))</f>
        <v/>
      </c>
      <c r="J263" s="21" t="str">
        <f aca="false">IF(A263="","",UPPER(TRIM(A263))&amp;"|"&amp;UPPER(SUBSTITUTE(SUBSTITUTE(SUBSTITUTE(SUBSTITUTE(SUBSTITUTE(TRIM(C263)," ",""),"-",""),"/",""),"\",""),".","")))</f>
        <v/>
      </c>
      <c r="K263" s="22" t="str">
        <f aca="false">IF(A263="","",IFERROR(MATCH(J263,'GSTR-2B'!$J$6:$J$1005,0),"–"))</f>
        <v/>
      </c>
      <c r="L263" s="23" t="str">
        <f aca="false">IF(OR(A263="",K263="–"),"",INDEX('GSTR-2B'!$I$6:$I$1005,K263))</f>
        <v/>
      </c>
      <c r="M263" s="20" t="str">
        <f aca="false">IF(L263="","",I263-L263)</f>
        <v/>
      </c>
      <c r="N263" s="24" t="str">
        <f aca="false">IF(A263="","",IF(K263="–",IF(COUNTIFS('GSTR-2B'!$A$6:$A$1005,A263,'GSTR-2B'!$E$6:$E$1005,"&gt;="&amp;(E263-Summary!$B$5),'GSTR-2B'!$E$6:$E$1005,"&lt;="&amp;(E263+Summary!$B$5))&gt;0,"Possible match – invoice no. differs","Not in 2B"),IF(ABS(M263)&lt;=Summary!$B$5,"Matched","Value mismatch")))</f>
        <v/>
      </c>
      <c r="O263" s="25" t="str">
        <f aca="false">IF(A263="","",IF(COUNTIF(A$6:A263,A263)=1,COUNTIF(O$5:O262,"&gt;0")+1,""))</f>
        <v/>
      </c>
      <c r="P263" s="26" t="str">
        <f aca="false">IF(A263="","",IF(N263="Matched",1,IF(AND(N263="Value mismatch",N(I263)&lt;&gt;0),MIN(1,L263/I263),0)))</f>
        <v/>
      </c>
    </row>
    <row r="264" customFormat="false" ht="15" hidden="false" customHeight="true" outlineLevel="0" collapsed="false">
      <c r="A264" s="27"/>
      <c r="B264" s="27"/>
      <c r="C264" s="27"/>
      <c r="D264" s="28"/>
      <c r="E264" s="29"/>
      <c r="F264" s="29"/>
      <c r="G264" s="29"/>
      <c r="H264" s="29"/>
      <c r="I264" s="20" t="str">
        <f aca="false">IF(A264="","",N(F264)+N(G264)+N(H264))</f>
        <v/>
      </c>
      <c r="J264" s="21" t="str">
        <f aca="false">IF(A264="","",UPPER(TRIM(A264))&amp;"|"&amp;UPPER(SUBSTITUTE(SUBSTITUTE(SUBSTITUTE(SUBSTITUTE(SUBSTITUTE(TRIM(C264)," ",""),"-",""),"/",""),"\",""),".","")))</f>
        <v/>
      </c>
      <c r="K264" s="22" t="str">
        <f aca="false">IF(A264="","",IFERROR(MATCH(J264,'GSTR-2B'!$J$6:$J$1005,0),"–"))</f>
        <v/>
      </c>
      <c r="L264" s="23" t="str">
        <f aca="false">IF(OR(A264="",K264="–"),"",INDEX('GSTR-2B'!$I$6:$I$1005,K264))</f>
        <v/>
      </c>
      <c r="M264" s="20" t="str">
        <f aca="false">IF(L264="","",I264-L264)</f>
        <v/>
      </c>
      <c r="N264" s="24" t="str">
        <f aca="false">IF(A264="","",IF(K264="–",IF(COUNTIFS('GSTR-2B'!$A$6:$A$1005,A264,'GSTR-2B'!$E$6:$E$1005,"&gt;="&amp;(E264-Summary!$B$5),'GSTR-2B'!$E$6:$E$1005,"&lt;="&amp;(E264+Summary!$B$5))&gt;0,"Possible match – invoice no. differs","Not in 2B"),IF(ABS(M264)&lt;=Summary!$B$5,"Matched","Value mismatch")))</f>
        <v/>
      </c>
      <c r="O264" s="25" t="str">
        <f aca="false">IF(A264="","",IF(COUNTIF(A$6:A264,A264)=1,COUNTIF(O$5:O263,"&gt;0")+1,""))</f>
        <v/>
      </c>
      <c r="P264" s="26" t="str">
        <f aca="false">IF(A264="","",IF(N264="Matched",1,IF(AND(N264="Value mismatch",N(I264)&lt;&gt;0),MIN(1,L264/I264),0)))</f>
        <v/>
      </c>
    </row>
    <row r="265" customFormat="false" ht="15" hidden="false" customHeight="true" outlineLevel="0" collapsed="false">
      <c r="A265" s="27"/>
      <c r="B265" s="27"/>
      <c r="C265" s="27"/>
      <c r="D265" s="28"/>
      <c r="E265" s="29"/>
      <c r="F265" s="29"/>
      <c r="G265" s="29"/>
      <c r="H265" s="29"/>
      <c r="I265" s="20" t="str">
        <f aca="false">IF(A265="","",N(F265)+N(G265)+N(H265))</f>
        <v/>
      </c>
      <c r="J265" s="21" t="str">
        <f aca="false">IF(A265="","",UPPER(TRIM(A265))&amp;"|"&amp;UPPER(SUBSTITUTE(SUBSTITUTE(SUBSTITUTE(SUBSTITUTE(SUBSTITUTE(TRIM(C265)," ",""),"-",""),"/",""),"\",""),".","")))</f>
        <v/>
      </c>
      <c r="K265" s="22" t="str">
        <f aca="false">IF(A265="","",IFERROR(MATCH(J265,'GSTR-2B'!$J$6:$J$1005,0),"–"))</f>
        <v/>
      </c>
      <c r="L265" s="23" t="str">
        <f aca="false">IF(OR(A265="",K265="–"),"",INDEX('GSTR-2B'!$I$6:$I$1005,K265))</f>
        <v/>
      </c>
      <c r="M265" s="20" t="str">
        <f aca="false">IF(L265="","",I265-L265)</f>
        <v/>
      </c>
      <c r="N265" s="24" t="str">
        <f aca="false">IF(A265="","",IF(K265="–",IF(COUNTIFS('GSTR-2B'!$A$6:$A$1005,A265,'GSTR-2B'!$E$6:$E$1005,"&gt;="&amp;(E265-Summary!$B$5),'GSTR-2B'!$E$6:$E$1005,"&lt;="&amp;(E265+Summary!$B$5))&gt;0,"Possible match – invoice no. differs","Not in 2B"),IF(ABS(M265)&lt;=Summary!$B$5,"Matched","Value mismatch")))</f>
        <v/>
      </c>
      <c r="O265" s="25" t="str">
        <f aca="false">IF(A265="","",IF(COUNTIF(A$6:A265,A265)=1,COUNTIF(O$5:O264,"&gt;0")+1,""))</f>
        <v/>
      </c>
      <c r="P265" s="26" t="str">
        <f aca="false">IF(A265="","",IF(N265="Matched",1,IF(AND(N265="Value mismatch",N(I265)&lt;&gt;0),MIN(1,L265/I265),0)))</f>
        <v/>
      </c>
    </row>
    <row r="266" customFormat="false" ht="15" hidden="false" customHeight="true" outlineLevel="0" collapsed="false">
      <c r="A266" s="27"/>
      <c r="B266" s="27"/>
      <c r="C266" s="27"/>
      <c r="D266" s="28"/>
      <c r="E266" s="29"/>
      <c r="F266" s="29"/>
      <c r="G266" s="29"/>
      <c r="H266" s="29"/>
      <c r="I266" s="20" t="str">
        <f aca="false">IF(A266="","",N(F266)+N(G266)+N(H266))</f>
        <v/>
      </c>
      <c r="J266" s="21" t="str">
        <f aca="false">IF(A266="","",UPPER(TRIM(A266))&amp;"|"&amp;UPPER(SUBSTITUTE(SUBSTITUTE(SUBSTITUTE(SUBSTITUTE(SUBSTITUTE(TRIM(C266)," ",""),"-",""),"/",""),"\",""),".","")))</f>
        <v/>
      </c>
      <c r="K266" s="22" t="str">
        <f aca="false">IF(A266="","",IFERROR(MATCH(J266,'GSTR-2B'!$J$6:$J$1005,0),"–"))</f>
        <v/>
      </c>
      <c r="L266" s="23" t="str">
        <f aca="false">IF(OR(A266="",K266="–"),"",INDEX('GSTR-2B'!$I$6:$I$1005,K266))</f>
        <v/>
      </c>
      <c r="M266" s="20" t="str">
        <f aca="false">IF(L266="","",I266-L266)</f>
        <v/>
      </c>
      <c r="N266" s="24" t="str">
        <f aca="false">IF(A266="","",IF(K266="–",IF(COUNTIFS('GSTR-2B'!$A$6:$A$1005,A266,'GSTR-2B'!$E$6:$E$1005,"&gt;="&amp;(E266-Summary!$B$5),'GSTR-2B'!$E$6:$E$1005,"&lt;="&amp;(E266+Summary!$B$5))&gt;0,"Possible match – invoice no. differs","Not in 2B"),IF(ABS(M266)&lt;=Summary!$B$5,"Matched","Value mismatch")))</f>
        <v/>
      </c>
      <c r="O266" s="25" t="str">
        <f aca="false">IF(A266="","",IF(COUNTIF(A$6:A266,A266)=1,COUNTIF(O$5:O265,"&gt;0")+1,""))</f>
        <v/>
      </c>
      <c r="P266" s="26" t="str">
        <f aca="false">IF(A266="","",IF(N266="Matched",1,IF(AND(N266="Value mismatch",N(I266)&lt;&gt;0),MIN(1,L266/I266),0)))</f>
        <v/>
      </c>
    </row>
    <row r="267" customFormat="false" ht="15" hidden="false" customHeight="true" outlineLevel="0" collapsed="false">
      <c r="A267" s="27"/>
      <c r="B267" s="27"/>
      <c r="C267" s="27"/>
      <c r="D267" s="28"/>
      <c r="E267" s="29"/>
      <c r="F267" s="29"/>
      <c r="G267" s="29"/>
      <c r="H267" s="29"/>
      <c r="I267" s="20" t="str">
        <f aca="false">IF(A267="","",N(F267)+N(G267)+N(H267))</f>
        <v/>
      </c>
      <c r="J267" s="21" t="str">
        <f aca="false">IF(A267="","",UPPER(TRIM(A267))&amp;"|"&amp;UPPER(SUBSTITUTE(SUBSTITUTE(SUBSTITUTE(SUBSTITUTE(SUBSTITUTE(TRIM(C267)," ",""),"-",""),"/",""),"\",""),".","")))</f>
        <v/>
      </c>
      <c r="K267" s="22" t="str">
        <f aca="false">IF(A267="","",IFERROR(MATCH(J267,'GSTR-2B'!$J$6:$J$1005,0),"–"))</f>
        <v/>
      </c>
      <c r="L267" s="23" t="str">
        <f aca="false">IF(OR(A267="",K267="–"),"",INDEX('GSTR-2B'!$I$6:$I$1005,K267))</f>
        <v/>
      </c>
      <c r="M267" s="20" t="str">
        <f aca="false">IF(L267="","",I267-L267)</f>
        <v/>
      </c>
      <c r="N267" s="24" t="str">
        <f aca="false">IF(A267="","",IF(K267="–",IF(COUNTIFS('GSTR-2B'!$A$6:$A$1005,A267,'GSTR-2B'!$E$6:$E$1005,"&gt;="&amp;(E267-Summary!$B$5),'GSTR-2B'!$E$6:$E$1005,"&lt;="&amp;(E267+Summary!$B$5))&gt;0,"Possible match – invoice no. differs","Not in 2B"),IF(ABS(M267)&lt;=Summary!$B$5,"Matched","Value mismatch")))</f>
        <v/>
      </c>
      <c r="O267" s="25" t="str">
        <f aca="false">IF(A267="","",IF(COUNTIF(A$6:A267,A267)=1,COUNTIF(O$5:O266,"&gt;0")+1,""))</f>
        <v/>
      </c>
      <c r="P267" s="26" t="str">
        <f aca="false">IF(A267="","",IF(N267="Matched",1,IF(AND(N267="Value mismatch",N(I267)&lt;&gt;0),MIN(1,L267/I267),0)))</f>
        <v/>
      </c>
    </row>
    <row r="268" customFormat="false" ht="15" hidden="false" customHeight="true" outlineLevel="0" collapsed="false">
      <c r="A268" s="27"/>
      <c r="B268" s="27"/>
      <c r="C268" s="27"/>
      <c r="D268" s="28"/>
      <c r="E268" s="29"/>
      <c r="F268" s="29"/>
      <c r="G268" s="29"/>
      <c r="H268" s="29"/>
      <c r="I268" s="20" t="str">
        <f aca="false">IF(A268="","",N(F268)+N(G268)+N(H268))</f>
        <v/>
      </c>
      <c r="J268" s="21" t="str">
        <f aca="false">IF(A268="","",UPPER(TRIM(A268))&amp;"|"&amp;UPPER(SUBSTITUTE(SUBSTITUTE(SUBSTITUTE(SUBSTITUTE(SUBSTITUTE(TRIM(C268)," ",""),"-",""),"/",""),"\",""),".","")))</f>
        <v/>
      </c>
      <c r="K268" s="22" t="str">
        <f aca="false">IF(A268="","",IFERROR(MATCH(J268,'GSTR-2B'!$J$6:$J$1005,0),"–"))</f>
        <v/>
      </c>
      <c r="L268" s="23" t="str">
        <f aca="false">IF(OR(A268="",K268="–"),"",INDEX('GSTR-2B'!$I$6:$I$1005,K268))</f>
        <v/>
      </c>
      <c r="M268" s="20" t="str">
        <f aca="false">IF(L268="","",I268-L268)</f>
        <v/>
      </c>
      <c r="N268" s="24" t="str">
        <f aca="false">IF(A268="","",IF(K268="–",IF(COUNTIFS('GSTR-2B'!$A$6:$A$1005,A268,'GSTR-2B'!$E$6:$E$1005,"&gt;="&amp;(E268-Summary!$B$5),'GSTR-2B'!$E$6:$E$1005,"&lt;="&amp;(E268+Summary!$B$5))&gt;0,"Possible match – invoice no. differs","Not in 2B"),IF(ABS(M268)&lt;=Summary!$B$5,"Matched","Value mismatch")))</f>
        <v/>
      </c>
      <c r="O268" s="25" t="str">
        <f aca="false">IF(A268="","",IF(COUNTIF(A$6:A268,A268)=1,COUNTIF(O$5:O267,"&gt;0")+1,""))</f>
        <v/>
      </c>
      <c r="P268" s="26" t="str">
        <f aca="false">IF(A268="","",IF(N268="Matched",1,IF(AND(N268="Value mismatch",N(I268)&lt;&gt;0),MIN(1,L268/I268),0)))</f>
        <v/>
      </c>
    </row>
    <row r="269" customFormat="false" ht="15" hidden="false" customHeight="true" outlineLevel="0" collapsed="false">
      <c r="A269" s="27"/>
      <c r="B269" s="27"/>
      <c r="C269" s="27"/>
      <c r="D269" s="28"/>
      <c r="E269" s="29"/>
      <c r="F269" s="29"/>
      <c r="G269" s="29"/>
      <c r="H269" s="29"/>
      <c r="I269" s="20" t="str">
        <f aca="false">IF(A269="","",N(F269)+N(G269)+N(H269))</f>
        <v/>
      </c>
      <c r="J269" s="21" t="str">
        <f aca="false">IF(A269="","",UPPER(TRIM(A269))&amp;"|"&amp;UPPER(SUBSTITUTE(SUBSTITUTE(SUBSTITUTE(SUBSTITUTE(SUBSTITUTE(TRIM(C269)," ",""),"-",""),"/",""),"\",""),".","")))</f>
        <v/>
      </c>
      <c r="K269" s="22" t="str">
        <f aca="false">IF(A269="","",IFERROR(MATCH(J269,'GSTR-2B'!$J$6:$J$1005,0),"–"))</f>
        <v/>
      </c>
      <c r="L269" s="23" t="str">
        <f aca="false">IF(OR(A269="",K269="–"),"",INDEX('GSTR-2B'!$I$6:$I$1005,K269))</f>
        <v/>
      </c>
      <c r="M269" s="20" t="str">
        <f aca="false">IF(L269="","",I269-L269)</f>
        <v/>
      </c>
      <c r="N269" s="24" t="str">
        <f aca="false">IF(A269="","",IF(K269="–",IF(COUNTIFS('GSTR-2B'!$A$6:$A$1005,A269,'GSTR-2B'!$E$6:$E$1005,"&gt;="&amp;(E269-Summary!$B$5),'GSTR-2B'!$E$6:$E$1005,"&lt;="&amp;(E269+Summary!$B$5))&gt;0,"Possible match – invoice no. differs","Not in 2B"),IF(ABS(M269)&lt;=Summary!$B$5,"Matched","Value mismatch")))</f>
        <v/>
      </c>
      <c r="O269" s="25" t="str">
        <f aca="false">IF(A269="","",IF(COUNTIF(A$6:A269,A269)=1,COUNTIF(O$5:O268,"&gt;0")+1,""))</f>
        <v/>
      </c>
      <c r="P269" s="26" t="str">
        <f aca="false">IF(A269="","",IF(N269="Matched",1,IF(AND(N269="Value mismatch",N(I269)&lt;&gt;0),MIN(1,L269/I269),0)))</f>
        <v/>
      </c>
    </row>
    <row r="270" customFormat="false" ht="15" hidden="false" customHeight="true" outlineLevel="0" collapsed="false">
      <c r="A270" s="27"/>
      <c r="B270" s="27"/>
      <c r="C270" s="27"/>
      <c r="D270" s="28"/>
      <c r="E270" s="29"/>
      <c r="F270" s="29"/>
      <c r="G270" s="29"/>
      <c r="H270" s="29"/>
      <c r="I270" s="20" t="str">
        <f aca="false">IF(A270="","",N(F270)+N(G270)+N(H270))</f>
        <v/>
      </c>
      <c r="J270" s="21" t="str">
        <f aca="false">IF(A270="","",UPPER(TRIM(A270))&amp;"|"&amp;UPPER(SUBSTITUTE(SUBSTITUTE(SUBSTITUTE(SUBSTITUTE(SUBSTITUTE(TRIM(C270)," ",""),"-",""),"/",""),"\",""),".","")))</f>
        <v/>
      </c>
      <c r="K270" s="22" t="str">
        <f aca="false">IF(A270="","",IFERROR(MATCH(J270,'GSTR-2B'!$J$6:$J$1005,0),"–"))</f>
        <v/>
      </c>
      <c r="L270" s="23" t="str">
        <f aca="false">IF(OR(A270="",K270="–"),"",INDEX('GSTR-2B'!$I$6:$I$1005,K270))</f>
        <v/>
      </c>
      <c r="M270" s="20" t="str">
        <f aca="false">IF(L270="","",I270-L270)</f>
        <v/>
      </c>
      <c r="N270" s="24" t="str">
        <f aca="false">IF(A270="","",IF(K270="–",IF(COUNTIFS('GSTR-2B'!$A$6:$A$1005,A270,'GSTR-2B'!$E$6:$E$1005,"&gt;="&amp;(E270-Summary!$B$5),'GSTR-2B'!$E$6:$E$1005,"&lt;="&amp;(E270+Summary!$B$5))&gt;0,"Possible match – invoice no. differs","Not in 2B"),IF(ABS(M270)&lt;=Summary!$B$5,"Matched","Value mismatch")))</f>
        <v/>
      </c>
      <c r="O270" s="25" t="str">
        <f aca="false">IF(A270="","",IF(COUNTIF(A$6:A270,A270)=1,COUNTIF(O$5:O269,"&gt;0")+1,""))</f>
        <v/>
      </c>
      <c r="P270" s="26" t="str">
        <f aca="false">IF(A270="","",IF(N270="Matched",1,IF(AND(N270="Value mismatch",N(I270)&lt;&gt;0),MIN(1,L270/I270),0)))</f>
        <v/>
      </c>
    </row>
    <row r="271" customFormat="false" ht="15" hidden="false" customHeight="true" outlineLevel="0" collapsed="false">
      <c r="A271" s="27"/>
      <c r="B271" s="27"/>
      <c r="C271" s="27"/>
      <c r="D271" s="28"/>
      <c r="E271" s="29"/>
      <c r="F271" s="29"/>
      <c r="G271" s="29"/>
      <c r="H271" s="29"/>
      <c r="I271" s="20" t="str">
        <f aca="false">IF(A271="","",N(F271)+N(G271)+N(H271))</f>
        <v/>
      </c>
      <c r="J271" s="21" t="str">
        <f aca="false">IF(A271="","",UPPER(TRIM(A271))&amp;"|"&amp;UPPER(SUBSTITUTE(SUBSTITUTE(SUBSTITUTE(SUBSTITUTE(SUBSTITUTE(TRIM(C271)," ",""),"-",""),"/",""),"\",""),".","")))</f>
        <v/>
      </c>
      <c r="K271" s="22" t="str">
        <f aca="false">IF(A271="","",IFERROR(MATCH(J271,'GSTR-2B'!$J$6:$J$1005,0),"–"))</f>
        <v/>
      </c>
      <c r="L271" s="23" t="str">
        <f aca="false">IF(OR(A271="",K271="–"),"",INDEX('GSTR-2B'!$I$6:$I$1005,K271))</f>
        <v/>
      </c>
      <c r="M271" s="20" t="str">
        <f aca="false">IF(L271="","",I271-L271)</f>
        <v/>
      </c>
      <c r="N271" s="24" t="str">
        <f aca="false">IF(A271="","",IF(K271="–",IF(COUNTIFS('GSTR-2B'!$A$6:$A$1005,A271,'GSTR-2B'!$E$6:$E$1005,"&gt;="&amp;(E271-Summary!$B$5),'GSTR-2B'!$E$6:$E$1005,"&lt;="&amp;(E271+Summary!$B$5))&gt;0,"Possible match – invoice no. differs","Not in 2B"),IF(ABS(M271)&lt;=Summary!$B$5,"Matched","Value mismatch")))</f>
        <v/>
      </c>
      <c r="O271" s="25" t="str">
        <f aca="false">IF(A271="","",IF(COUNTIF(A$6:A271,A271)=1,COUNTIF(O$5:O270,"&gt;0")+1,""))</f>
        <v/>
      </c>
      <c r="P271" s="26" t="str">
        <f aca="false">IF(A271="","",IF(N271="Matched",1,IF(AND(N271="Value mismatch",N(I271)&lt;&gt;0),MIN(1,L271/I271),0)))</f>
        <v/>
      </c>
    </row>
    <row r="272" customFormat="false" ht="15" hidden="false" customHeight="true" outlineLevel="0" collapsed="false">
      <c r="A272" s="27"/>
      <c r="B272" s="27"/>
      <c r="C272" s="27"/>
      <c r="D272" s="28"/>
      <c r="E272" s="29"/>
      <c r="F272" s="29"/>
      <c r="G272" s="29"/>
      <c r="H272" s="29"/>
      <c r="I272" s="20" t="str">
        <f aca="false">IF(A272="","",N(F272)+N(G272)+N(H272))</f>
        <v/>
      </c>
      <c r="J272" s="21" t="str">
        <f aca="false">IF(A272="","",UPPER(TRIM(A272))&amp;"|"&amp;UPPER(SUBSTITUTE(SUBSTITUTE(SUBSTITUTE(SUBSTITUTE(SUBSTITUTE(TRIM(C272)," ",""),"-",""),"/",""),"\",""),".","")))</f>
        <v/>
      </c>
      <c r="K272" s="22" t="str">
        <f aca="false">IF(A272="","",IFERROR(MATCH(J272,'GSTR-2B'!$J$6:$J$1005,0),"–"))</f>
        <v/>
      </c>
      <c r="L272" s="23" t="str">
        <f aca="false">IF(OR(A272="",K272="–"),"",INDEX('GSTR-2B'!$I$6:$I$1005,K272))</f>
        <v/>
      </c>
      <c r="M272" s="20" t="str">
        <f aca="false">IF(L272="","",I272-L272)</f>
        <v/>
      </c>
      <c r="N272" s="24" t="str">
        <f aca="false">IF(A272="","",IF(K272="–",IF(COUNTIFS('GSTR-2B'!$A$6:$A$1005,A272,'GSTR-2B'!$E$6:$E$1005,"&gt;="&amp;(E272-Summary!$B$5),'GSTR-2B'!$E$6:$E$1005,"&lt;="&amp;(E272+Summary!$B$5))&gt;0,"Possible match – invoice no. differs","Not in 2B"),IF(ABS(M272)&lt;=Summary!$B$5,"Matched","Value mismatch")))</f>
        <v/>
      </c>
      <c r="O272" s="25" t="str">
        <f aca="false">IF(A272="","",IF(COUNTIF(A$6:A272,A272)=1,COUNTIF(O$5:O271,"&gt;0")+1,""))</f>
        <v/>
      </c>
      <c r="P272" s="26" t="str">
        <f aca="false">IF(A272="","",IF(N272="Matched",1,IF(AND(N272="Value mismatch",N(I272)&lt;&gt;0),MIN(1,L272/I272),0)))</f>
        <v/>
      </c>
    </row>
    <row r="273" customFormat="false" ht="15" hidden="false" customHeight="true" outlineLevel="0" collapsed="false">
      <c r="A273" s="27"/>
      <c r="B273" s="27"/>
      <c r="C273" s="27"/>
      <c r="D273" s="28"/>
      <c r="E273" s="29"/>
      <c r="F273" s="29"/>
      <c r="G273" s="29"/>
      <c r="H273" s="29"/>
      <c r="I273" s="20" t="str">
        <f aca="false">IF(A273="","",N(F273)+N(G273)+N(H273))</f>
        <v/>
      </c>
      <c r="J273" s="21" t="str">
        <f aca="false">IF(A273="","",UPPER(TRIM(A273))&amp;"|"&amp;UPPER(SUBSTITUTE(SUBSTITUTE(SUBSTITUTE(SUBSTITUTE(SUBSTITUTE(TRIM(C273)," ",""),"-",""),"/",""),"\",""),".","")))</f>
        <v/>
      </c>
      <c r="K273" s="22" t="str">
        <f aca="false">IF(A273="","",IFERROR(MATCH(J273,'GSTR-2B'!$J$6:$J$1005,0),"–"))</f>
        <v/>
      </c>
      <c r="L273" s="23" t="str">
        <f aca="false">IF(OR(A273="",K273="–"),"",INDEX('GSTR-2B'!$I$6:$I$1005,K273))</f>
        <v/>
      </c>
      <c r="M273" s="20" t="str">
        <f aca="false">IF(L273="","",I273-L273)</f>
        <v/>
      </c>
      <c r="N273" s="24" t="str">
        <f aca="false">IF(A273="","",IF(K273="–",IF(COUNTIFS('GSTR-2B'!$A$6:$A$1005,A273,'GSTR-2B'!$E$6:$E$1005,"&gt;="&amp;(E273-Summary!$B$5),'GSTR-2B'!$E$6:$E$1005,"&lt;="&amp;(E273+Summary!$B$5))&gt;0,"Possible match – invoice no. differs","Not in 2B"),IF(ABS(M273)&lt;=Summary!$B$5,"Matched","Value mismatch")))</f>
        <v/>
      </c>
      <c r="O273" s="25" t="str">
        <f aca="false">IF(A273="","",IF(COUNTIF(A$6:A273,A273)=1,COUNTIF(O$5:O272,"&gt;0")+1,""))</f>
        <v/>
      </c>
      <c r="P273" s="26" t="str">
        <f aca="false">IF(A273="","",IF(N273="Matched",1,IF(AND(N273="Value mismatch",N(I273)&lt;&gt;0),MIN(1,L273/I273),0)))</f>
        <v/>
      </c>
    </row>
    <row r="274" customFormat="false" ht="15" hidden="false" customHeight="true" outlineLevel="0" collapsed="false">
      <c r="A274" s="27"/>
      <c r="B274" s="27"/>
      <c r="C274" s="27"/>
      <c r="D274" s="28"/>
      <c r="E274" s="29"/>
      <c r="F274" s="29"/>
      <c r="G274" s="29"/>
      <c r="H274" s="29"/>
      <c r="I274" s="20" t="str">
        <f aca="false">IF(A274="","",N(F274)+N(G274)+N(H274))</f>
        <v/>
      </c>
      <c r="J274" s="21" t="str">
        <f aca="false">IF(A274="","",UPPER(TRIM(A274))&amp;"|"&amp;UPPER(SUBSTITUTE(SUBSTITUTE(SUBSTITUTE(SUBSTITUTE(SUBSTITUTE(TRIM(C274)," ",""),"-",""),"/",""),"\",""),".","")))</f>
        <v/>
      </c>
      <c r="K274" s="22" t="str">
        <f aca="false">IF(A274="","",IFERROR(MATCH(J274,'GSTR-2B'!$J$6:$J$1005,0),"–"))</f>
        <v/>
      </c>
      <c r="L274" s="23" t="str">
        <f aca="false">IF(OR(A274="",K274="–"),"",INDEX('GSTR-2B'!$I$6:$I$1005,K274))</f>
        <v/>
      </c>
      <c r="M274" s="20" t="str">
        <f aca="false">IF(L274="","",I274-L274)</f>
        <v/>
      </c>
      <c r="N274" s="24" t="str">
        <f aca="false">IF(A274="","",IF(K274="–",IF(COUNTIFS('GSTR-2B'!$A$6:$A$1005,A274,'GSTR-2B'!$E$6:$E$1005,"&gt;="&amp;(E274-Summary!$B$5),'GSTR-2B'!$E$6:$E$1005,"&lt;="&amp;(E274+Summary!$B$5))&gt;0,"Possible match – invoice no. differs","Not in 2B"),IF(ABS(M274)&lt;=Summary!$B$5,"Matched","Value mismatch")))</f>
        <v/>
      </c>
      <c r="O274" s="25" t="str">
        <f aca="false">IF(A274="","",IF(COUNTIF(A$6:A274,A274)=1,COUNTIF(O$5:O273,"&gt;0")+1,""))</f>
        <v/>
      </c>
      <c r="P274" s="26" t="str">
        <f aca="false">IF(A274="","",IF(N274="Matched",1,IF(AND(N274="Value mismatch",N(I274)&lt;&gt;0),MIN(1,L274/I274),0)))</f>
        <v/>
      </c>
    </row>
    <row r="275" customFormat="false" ht="15" hidden="false" customHeight="true" outlineLevel="0" collapsed="false">
      <c r="A275" s="27"/>
      <c r="B275" s="27"/>
      <c r="C275" s="27"/>
      <c r="D275" s="28"/>
      <c r="E275" s="29"/>
      <c r="F275" s="29"/>
      <c r="G275" s="29"/>
      <c r="H275" s="29"/>
      <c r="I275" s="20" t="str">
        <f aca="false">IF(A275="","",N(F275)+N(G275)+N(H275))</f>
        <v/>
      </c>
      <c r="J275" s="21" t="str">
        <f aca="false">IF(A275="","",UPPER(TRIM(A275))&amp;"|"&amp;UPPER(SUBSTITUTE(SUBSTITUTE(SUBSTITUTE(SUBSTITUTE(SUBSTITUTE(TRIM(C275)," ",""),"-",""),"/",""),"\",""),".","")))</f>
        <v/>
      </c>
      <c r="K275" s="22" t="str">
        <f aca="false">IF(A275="","",IFERROR(MATCH(J275,'GSTR-2B'!$J$6:$J$1005,0),"–"))</f>
        <v/>
      </c>
      <c r="L275" s="23" t="str">
        <f aca="false">IF(OR(A275="",K275="–"),"",INDEX('GSTR-2B'!$I$6:$I$1005,K275))</f>
        <v/>
      </c>
      <c r="M275" s="20" t="str">
        <f aca="false">IF(L275="","",I275-L275)</f>
        <v/>
      </c>
      <c r="N275" s="24" t="str">
        <f aca="false">IF(A275="","",IF(K275="–",IF(COUNTIFS('GSTR-2B'!$A$6:$A$1005,A275,'GSTR-2B'!$E$6:$E$1005,"&gt;="&amp;(E275-Summary!$B$5),'GSTR-2B'!$E$6:$E$1005,"&lt;="&amp;(E275+Summary!$B$5))&gt;0,"Possible match – invoice no. differs","Not in 2B"),IF(ABS(M275)&lt;=Summary!$B$5,"Matched","Value mismatch")))</f>
        <v/>
      </c>
      <c r="O275" s="25" t="str">
        <f aca="false">IF(A275="","",IF(COUNTIF(A$6:A275,A275)=1,COUNTIF(O$5:O274,"&gt;0")+1,""))</f>
        <v/>
      </c>
      <c r="P275" s="26" t="str">
        <f aca="false">IF(A275="","",IF(N275="Matched",1,IF(AND(N275="Value mismatch",N(I275)&lt;&gt;0),MIN(1,L275/I275),0)))</f>
        <v/>
      </c>
    </row>
    <row r="276" customFormat="false" ht="15" hidden="false" customHeight="true" outlineLevel="0" collapsed="false">
      <c r="A276" s="27"/>
      <c r="B276" s="27"/>
      <c r="C276" s="27"/>
      <c r="D276" s="28"/>
      <c r="E276" s="29"/>
      <c r="F276" s="29"/>
      <c r="G276" s="29"/>
      <c r="H276" s="29"/>
      <c r="I276" s="20" t="str">
        <f aca="false">IF(A276="","",N(F276)+N(G276)+N(H276))</f>
        <v/>
      </c>
      <c r="J276" s="21" t="str">
        <f aca="false">IF(A276="","",UPPER(TRIM(A276))&amp;"|"&amp;UPPER(SUBSTITUTE(SUBSTITUTE(SUBSTITUTE(SUBSTITUTE(SUBSTITUTE(TRIM(C276)," ",""),"-",""),"/",""),"\",""),".","")))</f>
        <v/>
      </c>
      <c r="K276" s="22" t="str">
        <f aca="false">IF(A276="","",IFERROR(MATCH(J276,'GSTR-2B'!$J$6:$J$1005,0),"–"))</f>
        <v/>
      </c>
      <c r="L276" s="23" t="str">
        <f aca="false">IF(OR(A276="",K276="–"),"",INDEX('GSTR-2B'!$I$6:$I$1005,K276))</f>
        <v/>
      </c>
      <c r="M276" s="20" t="str">
        <f aca="false">IF(L276="","",I276-L276)</f>
        <v/>
      </c>
      <c r="N276" s="24" t="str">
        <f aca="false">IF(A276="","",IF(K276="–",IF(COUNTIFS('GSTR-2B'!$A$6:$A$1005,A276,'GSTR-2B'!$E$6:$E$1005,"&gt;="&amp;(E276-Summary!$B$5),'GSTR-2B'!$E$6:$E$1005,"&lt;="&amp;(E276+Summary!$B$5))&gt;0,"Possible match – invoice no. differs","Not in 2B"),IF(ABS(M276)&lt;=Summary!$B$5,"Matched","Value mismatch")))</f>
        <v/>
      </c>
      <c r="O276" s="25" t="str">
        <f aca="false">IF(A276="","",IF(COUNTIF(A$6:A276,A276)=1,COUNTIF(O$5:O275,"&gt;0")+1,""))</f>
        <v/>
      </c>
      <c r="P276" s="26" t="str">
        <f aca="false">IF(A276="","",IF(N276="Matched",1,IF(AND(N276="Value mismatch",N(I276)&lt;&gt;0),MIN(1,L276/I276),0)))</f>
        <v/>
      </c>
    </row>
    <row r="277" customFormat="false" ht="15" hidden="false" customHeight="true" outlineLevel="0" collapsed="false">
      <c r="A277" s="27"/>
      <c r="B277" s="27"/>
      <c r="C277" s="27"/>
      <c r="D277" s="28"/>
      <c r="E277" s="29"/>
      <c r="F277" s="29"/>
      <c r="G277" s="29"/>
      <c r="H277" s="29"/>
      <c r="I277" s="20" t="str">
        <f aca="false">IF(A277="","",N(F277)+N(G277)+N(H277))</f>
        <v/>
      </c>
      <c r="J277" s="21" t="str">
        <f aca="false">IF(A277="","",UPPER(TRIM(A277))&amp;"|"&amp;UPPER(SUBSTITUTE(SUBSTITUTE(SUBSTITUTE(SUBSTITUTE(SUBSTITUTE(TRIM(C277)," ",""),"-",""),"/",""),"\",""),".","")))</f>
        <v/>
      </c>
      <c r="K277" s="22" t="str">
        <f aca="false">IF(A277="","",IFERROR(MATCH(J277,'GSTR-2B'!$J$6:$J$1005,0),"–"))</f>
        <v/>
      </c>
      <c r="L277" s="23" t="str">
        <f aca="false">IF(OR(A277="",K277="–"),"",INDEX('GSTR-2B'!$I$6:$I$1005,K277))</f>
        <v/>
      </c>
      <c r="M277" s="20" t="str">
        <f aca="false">IF(L277="","",I277-L277)</f>
        <v/>
      </c>
      <c r="N277" s="24" t="str">
        <f aca="false">IF(A277="","",IF(K277="–",IF(COUNTIFS('GSTR-2B'!$A$6:$A$1005,A277,'GSTR-2B'!$E$6:$E$1005,"&gt;="&amp;(E277-Summary!$B$5),'GSTR-2B'!$E$6:$E$1005,"&lt;="&amp;(E277+Summary!$B$5))&gt;0,"Possible match – invoice no. differs","Not in 2B"),IF(ABS(M277)&lt;=Summary!$B$5,"Matched","Value mismatch")))</f>
        <v/>
      </c>
      <c r="O277" s="25" t="str">
        <f aca="false">IF(A277="","",IF(COUNTIF(A$6:A277,A277)=1,COUNTIF(O$5:O276,"&gt;0")+1,""))</f>
        <v/>
      </c>
      <c r="P277" s="26" t="str">
        <f aca="false">IF(A277="","",IF(N277="Matched",1,IF(AND(N277="Value mismatch",N(I277)&lt;&gt;0),MIN(1,L277/I277),0)))</f>
        <v/>
      </c>
    </row>
    <row r="278" customFormat="false" ht="15" hidden="false" customHeight="true" outlineLevel="0" collapsed="false">
      <c r="A278" s="27"/>
      <c r="B278" s="27"/>
      <c r="C278" s="27"/>
      <c r="D278" s="28"/>
      <c r="E278" s="29"/>
      <c r="F278" s="29"/>
      <c r="G278" s="29"/>
      <c r="H278" s="29"/>
      <c r="I278" s="20" t="str">
        <f aca="false">IF(A278="","",N(F278)+N(G278)+N(H278))</f>
        <v/>
      </c>
      <c r="J278" s="21" t="str">
        <f aca="false">IF(A278="","",UPPER(TRIM(A278))&amp;"|"&amp;UPPER(SUBSTITUTE(SUBSTITUTE(SUBSTITUTE(SUBSTITUTE(SUBSTITUTE(TRIM(C278)," ",""),"-",""),"/",""),"\",""),".","")))</f>
        <v/>
      </c>
      <c r="K278" s="22" t="str">
        <f aca="false">IF(A278="","",IFERROR(MATCH(J278,'GSTR-2B'!$J$6:$J$1005,0),"–"))</f>
        <v/>
      </c>
      <c r="L278" s="23" t="str">
        <f aca="false">IF(OR(A278="",K278="–"),"",INDEX('GSTR-2B'!$I$6:$I$1005,K278))</f>
        <v/>
      </c>
      <c r="M278" s="20" t="str">
        <f aca="false">IF(L278="","",I278-L278)</f>
        <v/>
      </c>
      <c r="N278" s="24" t="str">
        <f aca="false">IF(A278="","",IF(K278="–",IF(COUNTIFS('GSTR-2B'!$A$6:$A$1005,A278,'GSTR-2B'!$E$6:$E$1005,"&gt;="&amp;(E278-Summary!$B$5),'GSTR-2B'!$E$6:$E$1005,"&lt;="&amp;(E278+Summary!$B$5))&gt;0,"Possible match – invoice no. differs","Not in 2B"),IF(ABS(M278)&lt;=Summary!$B$5,"Matched","Value mismatch")))</f>
        <v/>
      </c>
      <c r="O278" s="25" t="str">
        <f aca="false">IF(A278="","",IF(COUNTIF(A$6:A278,A278)=1,COUNTIF(O$5:O277,"&gt;0")+1,""))</f>
        <v/>
      </c>
      <c r="P278" s="26" t="str">
        <f aca="false">IF(A278="","",IF(N278="Matched",1,IF(AND(N278="Value mismatch",N(I278)&lt;&gt;0),MIN(1,L278/I278),0)))</f>
        <v/>
      </c>
    </row>
    <row r="279" customFormat="false" ht="15" hidden="false" customHeight="true" outlineLevel="0" collapsed="false">
      <c r="A279" s="27"/>
      <c r="B279" s="27"/>
      <c r="C279" s="27"/>
      <c r="D279" s="28"/>
      <c r="E279" s="29"/>
      <c r="F279" s="29"/>
      <c r="G279" s="29"/>
      <c r="H279" s="29"/>
      <c r="I279" s="20" t="str">
        <f aca="false">IF(A279="","",N(F279)+N(G279)+N(H279))</f>
        <v/>
      </c>
      <c r="J279" s="21" t="str">
        <f aca="false">IF(A279="","",UPPER(TRIM(A279))&amp;"|"&amp;UPPER(SUBSTITUTE(SUBSTITUTE(SUBSTITUTE(SUBSTITUTE(SUBSTITUTE(TRIM(C279)," ",""),"-",""),"/",""),"\",""),".","")))</f>
        <v/>
      </c>
      <c r="K279" s="22" t="str">
        <f aca="false">IF(A279="","",IFERROR(MATCH(J279,'GSTR-2B'!$J$6:$J$1005,0),"–"))</f>
        <v/>
      </c>
      <c r="L279" s="23" t="str">
        <f aca="false">IF(OR(A279="",K279="–"),"",INDEX('GSTR-2B'!$I$6:$I$1005,K279))</f>
        <v/>
      </c>
      <c r="M279" s="20" t="str">
        <f aca="false">IF(L279="","",I279-L279)</f>
        <v/>
      </c>
      <c r="N279" s="24" t="str">
        <f aca="false">IF(A279="","",IF(K279="–",IF(COUNTIFS('GSTR-2B'!$A$6:$A$1005,A279,'GSTR-2B'!$E$6:$E$1005,"&gt;="&amp;(E279-Summary!$B$5),'GSTR-2B'!$E$6:$E$1005,"&lt;="&amp;(E279+Summary!$B$5))&gt;0,"Possible match – invoice no. differs","Not in 2B"),IF(ABS(M279)&lt;=Summary!$B$5,"Matched","Value mismatch")))</f>
        <v/>
      </c>
      <c r="O279" s="25" t="str">
        <f aca="false">IF(A279="","",IF(COUNTIF(A$6:A279,A279)=1,COUNTIF(O$5:O278,"&gt;0")+1,""))</f>
        <v/>
      </c>
      <c r="P279" s="26" t="str">
        <f aca="false">IF(A279="","",IF(N279="Matched",1,IF(AND(N279="Value mismatch",N(I279)&lt;&gt;0),MIN(1,L279/I279),0)))</f>
        <v/>
      </c>
    </row>
    <row r="280" customFormat="false" ht="15" hidden="false" customHeight="true" outlineLevel="0" collapsed="false">
      <c r="A280" s="27"/>
      <c r="B280" s="27"/>
      <c r="C280" s="27"/>
      <c r="D280" s="28"/>
      <c r="E280" s="29"/>
      <c r="F280" s="29"/>
      <c r="G280" s="29"/>
      <c r="H280" s="29"/>
      <c r="I280" s="20" t="str">
        <f aca="false">IF(A280="","",N(F280)+N(G280)+N(H280))</f>
        <v/>
      </c>
      <c r="J280" s="21" t="str">
        <f aca="false">IF(A280="","",UPPER(TRIM(A280))&amp;"|"&amp;UPPER(SUBSTITUTE(SUBSTITUTE(SUBSTITUTE(SUBSTITUTE(SUBSTITUTE(TRIM(C280)," ",""),"-",""),"/",""),"\",""),".","")))</f>
        <v/>
      </c>
      <c r="K280" s="22" t="str">
        <f aca="false">IF(A280="","",IFERROR(MATCH(J280,'GSTR-2B'!$J$6:$J$1005,0),"–"))</f>
        <v/>
      </c>
      <c r="L280" s="23" t="str">
        <f aca="false">IF(OR(A280="",K280="–"),"",INDEX('GSTR-2B'!$I$6:$I$1005,K280))</f>
        <v/>
      </c>
      <c r="M280" s="20" t="str">
        <f aca="false">IF(L280="","",I280-L280)</f>
        <v/>
      </c>
      <c r="N280" s="24" t="str">
        <f aca="false">IF(A280="","",IF(K280="–",IF(COUNTIFS('GSTR-2B'!$A$6:$A$1005,A280,'GSTR-2B'!$E$6:$E$1005,"&gt;="&amp;(E280-Summary!$B$5),'GSTR-2B'!$E$6:$E$1005,"&lt;="&amp;(E280+Summary!$B$5))&gt;0,"Possible match – invoice no. differs","Not in 2B"),IF(ABS(M280)&lt;=Summary!$B$5,"Matched","Value mismatch")))</f>
        <v/>
      </c>
      <c r="O280" s="25" t="str">
        <f aca="false">IF(A280="","",IF(COUNTIF(A$6:A280,A280)=1,COUNTIF(O$5:O279,"&gt;0")+1,""))</f>
        <v/>
      </c>
      <c r="P280" s="26" t="str">
        <f aca="false">IF(A280="","",IF(N280="Matched",1,IF(AND(N280="Value mismatch",N(I280)&lt;&gt;0),MIN(1,L280/I280),0)))</f>
        <v/>
      </c>
    </row>
    <row r="281" customFormat="false" ht="15" hidden="false" customHeight="true" outlineLevel="0" collapsed="false">
      <c r="A281" s="27"/>
      <c r="B281" s="27"/>
      <c r="C281" s="27"/>
      <c r="D281" s="28"/>
      <c r="E281" s="29"/>
      <c r="F281" s="29"/>
      <c r="G281" s="29"/>
      <c r="H281" s="29"/>
      <c r="I281" s="20" t="str">
        <f aca="false">IF(A281="","",N(F281)+N(G281)+N(H281))</f>
        <v/>
      </c>
      <c r="J281" s="21" t="str">
        <f aca="false">IF(A281="","",UPPER(TRIM(A281))&amp;"|"&amp;UPPER(SUBSTITUTE(SUBSTITUTE(SUBSTITUTE(SUBSTITUTE(SUBSTITUTE(TRIM(C281)," ",""),"-",""),"/",""),"\",""),".","")))</f>
        <v/>
      </c>
      <c r="K281" s="22" t="str">
        <f aca="false">IF(A281="","",IFERROR(MATCH(J281,'GSTR-2B'!$J$6:$J$1005,0),"–"))</f>
        <v/>
      </c>
      <c r="L281" s="23" t="str">
        <f aca="false">IF(OR(A281="",K281="–"),"",INDEX('GSTR-2B'!$I$6:$I$1005,K281))</f>
        <v/>
      </c>
      <c r="M281" s="20" t="str">
        <f aca="false">IF(L281="","",I281-L281)</f>
        <v/>
      </c>
      <c r="N281" s="24" t="str">
        <f aca="false">IF(A281="","",IF(K281="–",IF(COUNTIFS('GSTR-2B'!$A$6:$A$1005,A281,'GSTR-2B'!$E$6:$E$1005,"&gt;="&amp;(E281-Summary!$B$5),'GSTR-2B'!$E$6:$E$1005,"&lt;="&amp;(E281+Summary!$B$5))&gt;0,"Possible match – invoice no. differs","Not in 2B"),IF(ABS(M281)&lt;=Summary!$B$5,"Matched","Value mismatch")))</f>
        <v/>
      </c>
      <c r="O281" s="25" t="str">
        <f aca="false">IF(A281="","",IF(COUNTIF(A$6:A281,A281)=1,COUNTIF(O$5:O280,"&gt;0")+1,""))</f>
        <v/>
      </c>
      <c r="P281" s="26" t="str">
        <f aca="false">IF(A281="","",IF(N281="Matched",1,IF(AND(N281="Value mismatch",N(I281)&lt;&gt;0),MIN(1,L281/I281),0)))</f>
        <v/>
      </c>
    </row>
    <row r="282" customFormat="false" ht="15" hidden="false" customHeight="true" outlineLevel="0" collapsed="false">
      <c r="A282" s="27"/>
      <c r="B282" s="27"/>
      <c r="C282" s="27"/>
      <c r="D282" s="28"/>
      <c r="E282" s="29"/>
      <c r="F282" s="29"/>
      <c r="G282" s="29"/>
      <c r="H282" s="29"/>
      <c r="I282" s="20" t="str">
        <f aca="false">IF(A282="","",N(F282)+N(G282)+N(H282))</f>
        <v/>
      </c>
      <c r="J282" s="21" t="str">
        <f aca="false">IF(A282="","",UPPER(TRIM(A282))&amp;"|"&amp;UPPER(SUBSTITUTE(SUBSTITUTE(SUBSTITUTE(SUBSTITUTE(SUBSTITUTE(TRIM(C282)," ",""),"-",""),"/",""),"\",""),".","")))</f>
        <v/>
      </c>
      <c r="K282" s="22" t="str">
        <f aca="false">IF(A282="","",IFERROR(MATCH(J282,'GSTR-2B'!$J$6:$J$1005,0),"–"))</f>
        <v/>
      </c>
      <c r="L282" s="23" t="str">
        <f aca="false">IF(OR(A282="",K282="–"),"",INDEX('GSTR-2B'!$I$6:$I$1005,K282))</f>
        <v/>
      </c>
      <c r="M282" s="20" t="str">
        <f aca="false">IF(L282="","",I282-L282)</f>
        <v/>
      </c>
      <c r="N282" s="24" t="str">
        <f aca="false">IF(A282="","",IF(K282="–",IF(COUNTIFS('GSTR-2B'!$A$6:$A$1005,A282,'GSTR-2B'!$E$6:$E$1005,"&gt;="&amp;(E282-Summary!$B$5),'GSTR-2B'!$E$6:$E$1005,"&lt;="&amp;(E282+Summary!$B$5))&gt;0,"Possible match – invoice no. differs","Not in 2B"),IF(ABS(M282)&lt;=Summary!$B$5,"Matched","Value mismatch")))</f>
        <v/>
      </c>
      <c r="O282" s="25" t="str">
        <f aca="false">IF(A282="","",IF(COUNTIF(A$6:A282,A282)=1,COUNTIF(O$5:O281,"&gt;0")+1,""))</f>
        <v/>
      </c>
      <c r="P282" s="26" t="str">
        <f aca="false">IF(A282="","",IF(N282="Matched",1,IF(AND(N282="Value mismatch",N(I282)&lt;&gt;0),MIN(1,L282/I282),0)))</f>
        <v/>
      </c>
    </row>
    <row r="283" customFormat="false" ht="15" hidden="false" customHeight="true" outlineLevel="0" collapsed="false">
      <c r="A283" s="27"/>
      <c r="B283" s="27"/>
      <c r="C283" s="27"/>
      <c r="D283" s="28"/>
      <c r="E283" s="29"/>
      <c r="F283" s="29"/>
      <c r="G283" s="29"/>
      <c r="H283" s="29"/>
      <c r="I283" s="20" t="str">
        <f aca="false">IF(A283="","",N(F283)+N(G283)+N(H283))</f>
        <v/>
      </c>
      <c r="J283" s="21" t="str">
        <f aca="false">IF(A283="","",UPPER(TRIM(A283))&amp;"|"&amp;UPPER(SUBSTITUTE(SUBSTITUTE(SUBSTITUTE(SUBSTITUTE(SUBSTITUTE(TRIM(C283)," ",""),"-",""),"/",""),"\",""),".","")))</f>
        <v/>
      </c>
      <c r="K283" s="22" t="str">
        <f aca="false">IF(A283="","",IFERROR(MATCH(J283,'GSTR-2B'!$J$6:$J$1005,0),"–"))</f>
        <v/>
      </c>
      <c r="L283" s="23" t="str">
        <f aca="false">IF(OR(A283="",K283="–"),"",INDEX('GSTR-2B'!$I$6:$I$1005,K283))</f>
        <v/>
      </c>
      <c r="M283" s="20" t="str">
        <f aca="false">IF(L283="","",I283-L283)</f>
        <v/>
      </c>
      <c r="N283" s="24" t="str">
        <f aca="false">IF(A283="","",IF(K283="–",IF(COUNTIFS('GSTR-2B'!$A$6:$A$1005,A283,'GSTR-2B'!$E$6:$E$1005,"&gt;="&amp;(E283-Summary!$B$5),'GSTR-2B'!$E$6:$E$1005,"&lt;="&amp;(E283+Summary!$B$5))&gt;0,"Possible match – invoice no. differs","Not in 2B"),IF(ABS(M283)&lt;=Summary!$B$5,"Matched","Value mismatch")))</f>
        <v/>
      </c>
      <c r="O283" s="25" t="str">
        <f aca="false">IF(A283="","",IF(COUNTIF(A$6:A283,A283)=1,COUNTIF(O$5:O282,"&gt;0")+1,""))</f>
        <v/>
      </c>
      <c r="P283" s="26" t="str">
        <f aca="false">IF(A283="","",IF(N283="Matched",1,IF(AND(N283="Value mismatch",N(I283)&lt;&gt;0),MIN(1,L283/I283),0)))</f>
        <v/>
      </c>
    </row>
    <row r="284" customFormat="false" ht="15" hidden="false" customHeight="true" outlineLevel="0" collapsed="false">
      <c r="A284" s="27"/>
      <c r="B284" s="27"/>
      <c r="C284" s="27"/>
      <c r="D284" s="28"/>
      <c r="E284" s="29"/>
      <c r="F284" s="29"/>
      <c r="G284" s="29"/>
      <c r="H284" s="29"/>
      <c r="I284" s="20" t="str">
        <f aca="false">IF(A284="","",N(F284)+N(G284)+N(H284))</f>
        <v/>
      </c>
      <c r="J284" s="21" t="str">
        <f aca="false">IF(A284="","",UPPER(TRIM(A284))&amp;"|"&amp;UPPER(SUBSTITUTE(SUBSTITUTE(SUBSTITUTE(SUBSTITUTE(SUBSTITUTE(TRIM(C284)," ",""),"-",""),"/",""),"\",""),".","")))</f>
        <v/>
      </c>
      <c r="K284" s="22" t="str">
        <f aca="false">IF(A284="","",IFERROR(MATCH(J284,'GSTR-2B'!$J$6:$J$1005,0),"–"))</f>
        <v/>
      </c>
      <c r="L284" s="23" t="str">
        <f aca="false">IF(OR(A284="",K284="–"),"",INDEX('GSTR-2B'!$I$6:$I$1005,K284))</f>
        <v/>
      </c>
      <c r="M284" s="20" t="str">
        <f aca="false">IF(L284="","",I284-L284)</f>
        <v/>
      </c>
      <c r="N284" s="24" t="str">
        <f aca="false">IF(A284="","",IF(K284="–",IF(COUNTIFS('GSTR-2B'!$A$6:$A$1005,A284,'GSTR-2B'!$E$6:$E$1005,"&gt;="&amp;(E284-Summary!$B$5),'GSTR-2B'!$E$6:$E$1005,"&lt;="&amp;(E284+Summary!$B$5))&gt;0,"Possible match – invoice no. differs","Not in 2B"),IF(ABS(M284)&lt;=Summary!$B$5,"Matched","Value mismatch")))</f>
        <v/>
      </c>
      <c r="O284" s="25" t="str">
        <f aca="false">IF(A284="","",IF(COUNTIF(A$6:A284,A284)=1,COUNTIF(O$5:O283,"&gt;0")+1,""))</f>
        <v/>
      </c>
      <c r="P284" s="26" t="str">
        <f aca="false">IF(A284="","",IF(N284="Matched",1,IF(AND(N284="Value mismatch",N(I284)&lt;&gt;0),MIN(1,L284/I284),0)))</f>
        <v/>
      </c>
    </row>
    <row r="285" customFormat="false" ht="15" hidden="false" customHeight="true" outlineLevel="0" collapsed="false">
      <c r="A285" s="27"/>
      <c r="B285" s="27"/>
      <c r="C285" s="27"/>
      <c r="D285" s="28"/>
      <c r="E285" s="29"/>
      <c r="F285" s="29"/>
      <c r="G285" s="29"/>
      <c r="H285" s="29"/>
      <c r="I285" s="20" t="str">
        <f aca="false">IF(A285="","",N(F285)+N(G285)+N(H285))</f>
        <v/>
      </c>
      <c r="J285" s="21" t="str">
        <f aca="false">IF(A285="","",UPPER(TRIM(A285))&amp;"|"&amp;UPPER(SUBSTITUTE(SUBSTITUTE(SUBSTITUTE(SUBSTITUTE(SUBSTITUTE(TRIM(C285)," ",""),"-",""),"/",""),"\",""),".","")))</f>
        <v/>
      </c>
      <c r="K285" s="22" t="str">
        <f aca="false">IF(A285="","",IFERROR(MATCH(J285,'GSTR-2B'!$J$6:$J$1005,0),"–"))</f>
        <v/>
      </c>
      <c r="L285" s="23" t="str">
        <f aca="false">IF(OR(A285="",K285="–"),"",INDEX('GSTR-2B'!$I$6:$I$1005,K285))</f>
        <v/>
      </c>
      <c r="M285" s="20" t="str">
        <f aca="false">IF(L285="","",I285-L285)</f>
        <v/>
      </c>
      <c r="N285" s="24" t="str">
        <f aca="false">IF(A285="","",IF(K285="–",IF(COUNTIFS('GSTR-2B'!$A$6:$A$1005,A285,'GSTR-2B'!$E$6:$E$1005,"&gt;="&amp;(E285-Summary!$B$5),'GSTR-2B'!$E$6:$E$1005,"&lt;="&amp;(E285+Summary!$B$5))&gt;0,"Possible match – invoice no. differs","Not in 2B"),IF(ABS(M285)&lt;=Summary!$B$5,"Matched","Value mismatch")))</f>
        <v/>
      </c>
      <c r="O285" s="25" t="str">
        <f aca="false">IF(A285="","",IF(COUNTIF(A$6:A285,A285)=1,COUNTIF(O$5:O284,"&gt;0")+1,""))</f>
        <v/>
      </c>
      <c r="P285" s="26" t="str">
        <f aca="false">IF(A285="","",IF(N285="Matched",1,IF(AND(N285="Value mismatch",N(I285)&lt;&gt;0),MIN(1,L285/I285),0)))</f>
        <v/>
      </c>
    </row>
    <row r="286" customFormat="false" ht="15" hidden="false" customHeight="true" outlineLevel="0" collapsed="false">
      <c r="A286" s="27"/>
      <c r="B286" s="27"/>
      <c r="C286" s="27"/>
      <c r="D286" s="28"/>
      <c r="E286" s="29"/>
      <c r="F286" s="29"/>
      <c r="G286" s="29"/>
      <c r="H286" s="29"/>
      <c r="I286" s="20" t="str">
        <f aca="false">IF(A286="","",N(F286)+N(G286)+N(H286))</f>
        <v/>
      </c>
      <c r="J286" s="21" t="str">
        <f aca="false">IF(A286="","",UPPER(TRIM(A286))&amp;"|"&amp;UPPER(SUBSTITUTE(SUBSTITUTE(SUBSTITUTE(SUBSTITUTE(SUBSTITUTE(TRIM(C286)," ",""),"-",""),"/",""),"\",""),".","")))</f>
        <v/>
      </c>
      <c r="K286" s="22" t="str">
        <f aca="false">IF(A286="","",IFERROR(MATCH(J286,'GSTR-2B'!$J$6:$J$1005,0),"–"))</f>
        <v/>
      </c>
      <c r="L286" s="23" t="str">
        <f aca="false">IF(OR(A286="",K286="–"),"",INDEX('GSTR-2B'!$I$6:$I$1005,K286))</f>
        <v/>
      </c>
      <c r="M286" s="20" t="str">
        <f aca="false">IF(L286="","",I286-L286)</f>
        <v/>
      </c>
      <c r="N286" s="24" t="str">
        <f aca="false">IF(A286="","",IF(K286="–",IF(COUNTIFS('GSTR-2B'!$A$6:$A$1005,A286,'GSTR-2B'!$E$6:$E$1005,"&gt;="&amp;(E286-Summary!$B$5),'GSTR-2B'!$E$6:$E$1005,"&lt;="&amp;(E286+Summary!$B$5))&gt;0,"Possible match – invoice no. differs","Not in 2B"),IF(ABS(M286)&lt;=Summary!$B$5,"Matched","Value mismatch")))</f>
        <v/>
      </c>
      <c r="O286" s="25" t="str">
        <f aca="false">IF(A286="","",IF(COUNTIF(A$6:A286,A286)=1,COUNTIF(O$5:O285,"&gt;0")+1,""))</f>
        <v/>
      </c>
      <c r="P286" s="26" t="str">
        <f aca="false">IF(A286="","",IF(N286="Matched",1,IF(AND(N286="Value mismatch",N(I286)&lt;&gt;0),MIN(1,L286/I286),0)))</f>
        <v/>
      </c>
    </row>
    <row r="287" customFormat="false" ht="15" hidden="false" customHeight="true" outlineLevel="0" collapsed="false">
      <c r="A287" s="27"/>
      <c r="B287" s="27"/>
      <c r="C287" s="27"/>
      <c r="D287" s="28"/>
      <c r="E287" s="29"/>
      <c r="F287" s="29"/>
      <c r="G287" s="29"/>
      <c r="H287" s="29"/>
      <c r="I287" s="20" t="str">
        <f aca="false">IF(A287="","",N(F287)+N(G287)+N(H287))</f>
        <v/>
      </c>
      <c r="J287" s="21" t="str">
        <f aca="false">IF(A287="","",UPPER(TRIM(A287))&amp;"|"&amp;UPPER(SUBSTITUTE(SUBSTITUTE(SUBSTITUTE(SUBSTITUTE(SUBSTITUTE(TRIM(C287)," ",""),"-",""),"/",""),"\",""),".","")))</f>
        <v/>
      </c>
      <c r="K287" s="22" t="str">
        <f aca="false">IF(A287="","",IFERROR(MATCH(J287,'GSTR-2B'!$J$6:$J$1005,0),"–"))</f>
        <v/>
      </c>
      <c r="L287" s="23" t="str">
        <f aca="false">IF(OR(A287="",K287="–"),"",INDEX('GSTR-2B'!$I$6:$I$1005,K287))</f>
        <v/>
      </c>
      <c r="M287" s="20" t="str">
        <f aca="false">IF(L287="","",I287-L287)</f>
        <v/>
      </c>
      <c r="N287" s="24" t="str">
        <f aca="false">IF(A287="","",IF(K287="–",IF(COUNTIFS('GSTR-2B'!$A$6:$A$1005,A287,'GSTR-2B'!$E$6:$E$1005,"&gt;="&amp;(E287-Summary!$B$5),'GSTR-2B'!$E$6:$E$1005,"&lt;="&amp;(E287+Summary!$B$5))&gt;0,"Possible match – invoice no. differs","Not in 2B"),IF(ABS(M287)&lt;=Summary!$B$5,"Matched","Value mismatch")))</f>
        <v/>
      </c>
      <c r="O287" s="25" t="str">
        <f aca="false">IF(A287="","",IF(COUNTIF(A$6:A287,A287)=1,COUNTIF(O$5:O286,"&gt;0")+1,""))</f>
        <v/>
      </c>
      <c r="P287" s="26" t="str">
        <f aca="false">IF(A287="","",IF(N287="Matched",1,IF(AND(N287="Value mismatch",N(I287)&lt;&gt;0),MIN(1,L287/I287),0)))</f>
        <v/>
      </c>
    </row>
    <row r="288" customFormat="false" ht="15" hidden="false" customHeight="true" outlineLevel="0" collapsed="false">
      <c r="A288" s="27"/>
      <c r="B288" s="27"/>
      <c r="C288" s="27"/>
      <c r="D288" s="28"/>
      <c r="E288" s="29"/>
      <c r="F288" s="29"/>
      <c r="G288" s="29"/>
      <c r="H288" s="29"/>
      <c r="I288" s="20" t="str">
        <f aca="false">IF(A288="","",N(F288)+N(G288)+N(H288))</f>
        <v/>
      </c>
      <c r="J288" s="21" t="str">
        <f aca="false">IF(A288="","",UPPER(TRIM(A288))&amp;"|"&amp;UPPER(SUBSTITUTE(SUBSTITUTE(SUBSTITUTE(SUBSTITUTE(SUBSTITUTE(TRIM(C288)," ",""),"-",""),"/",""),"\",""),".","")))</f>
        <v/>
      </c>
      <c r="K288" s="22" t="str">
        <f aca="false">IF(A288="","",IFERROR(MATCH(J288,'GSTR-2B'!$J$6:$J$1005,0),"–"))</f>
        <v/>
      </c>
      <c r="L288" s="23" t="str">
        <f aca="false">IF(OR(A288="",K288="–"),"",INDEX('GSTR-2B'!$I$6:$I$1005,K288))</f>
        <v/>
      </c>
      <c r="M288" s="20" t="str">
        <f aca="false">IF(L288="","",I288-L288)</f>
        <v/>
      </c>
      <c r="N288" s="24" t="str">
        <f aca="false">IF(A288="","",IF(K288="–",IF(COUNTIFS('GSTR-2B'!$A$6:$A$1005,A288,'GSTR-2B'!$E$6:$E$1005,"&gt;="&amp;(E288-Summary!$B$5),'GSTR-2B'!$E$6:$E$1005,"&lt;="&amp;(E288+Summary!$B$5))&gt;0,"Possible match – invoice no. differs","Not in 2B"),IF(ABS(M288)&lt;=Summary!$B$5,"Matched","Value mismatch")))</f>
        <v/>
      </c>
      <c r="O288" s="25" t="str">
        <f aca="false">IF(A288="","",IF(COUNTIF(A$6:A288,A288)=1,COUNTIF(O$5:O287,"&gt;0")+1,""))</f>
        <v/>
      </c>
      <c r="P288" s="26" t="str">
        <f aca="false">IF(A288="","",IF(N288="Matched",1,IF(AND(N288="Value mismatch",N(I288)&lt;&gt;0),MIN(1,L288/I288),0)))</f>
        <v/>
      </c>
    </row>
    <row r="289" customFormat="false" ht="15" hidden="false" customHeight="true" outlineLevel="0" collapsed="false">
      <c r="A289" s="27"/>
      <c r="B289" s="27"/>
      <c r="C289" s="27"/>
      <c r="D289" s="28"/>
      <c r="E289" s="29"/>
      <c r="F289" s="29"/>
      <c r="G289" s="29"/>
      <c r="H289" s="29"/>
      <c r="I289" s="20" t="str">
        <f aca="false">IF(A289="","",N(F289)+N(G289)+N(H289))</f>
        <v/>
      </c>
      <c r="J289" s="21" t="str">
        <f aca="false">IF(A289="","",UPPER(TRIM(A289))&amp;"|"&amp;UPPER(SUBSTITUTE(SUBSTITUTE(SUBSTITUTE(SUBSTITUTE(SUBSTITUTE(TRIM(C289)," ",""),"-",""),"/",""),"\",""),".","")))</f>
        <v/>
      </c>
      <c r="K289" s="22" t="str">
        <f aca="false">IF(A289="","",IFERROR(MATCH(J289,'GSTR-2B'!$J$6:$J$1005,0),"–"))</f>
        <v/>
      </c>
      <c r="L289" s="23" t="str">
        <f aca="false">IF(OR(A289="",K289="–"),"",INDEX('GSTR-2B'!$I$6:$I$1005,K289))</f>
        <v/>
      </c>
      <c r="M289" s="20" t="str">
        <f aca="false">IF(L289="","",I289-L289)</f>
        <v/>
      </c>
      <c r="N289" s="24" t="str">
        <f aca="false">IF(A289="","",IF(K289="–",IF(COUNTIFS('GSTR-2B'!$A$6:$A$1005,A289,'GSTR-2B'!$E$6:$E$1005,"&gt;="&amp;(E289-Summary!$B$5),'GSTR-2B'!$E$6:$E$1005,"&lt;="&amp;(E289+Summary!$B$5))&gt;0,"Possible match – invoice no. differs","Not in 2B"),IF(ABS(M289)&lt;=Summary!$B$5,"Matched","Value mismatch")))</f>
        <v/>
      </c>
      <c r="O289" s="25" t="str">
        <f aca="false">IF(A289="","",IF(COUNTIF(A$6:A289,A289)=1,COUNTIF(O$5:O288,"&gt;0")+1,""))</f>
        <v/>
      </c>
      <c r="P289" s="26" t="str">
        <f aca="false">IF(A289="","",IF(N289="Matched",1,IF(AND(N289="Value mismatch",N(I289)&lt;&gt;0),MIN(1,L289/I289),0)))</f>
        <v/>
      </c>
    </row>
    <row r="290" customFormat="false" ht="15" hidden="false" customHeight="true" outlineLevel="0" collapsed="false">
      <c r="A290" s="27"/>
      <c r="B290" s="27"/>
      <c r="C290" s="27"/>
      <c r="D290" s="28"/>
      <c r="E290" s="29"/>
      <c r="F290" s="29"/>
      <c r="G290" s="29"/>
      <c r="H290" s="29"/>
      <c r="I290" s="20" t="str">
        <f aca="false">IF(A290="","",N(F290)+N(G290)+N(H290))</f>
        <v/>
      </c>
      <c r="J290" s="21" t="str">
        <f aca="false">IF(A290="","",UPPER(TRIM(A290))&amp;"|"&amp;UPPER(SUBSTITUTE(SUBSTITUTE(SUBSTITUTE(SUBSTITUTE(SUBSTITUTE(TRIM(C290)," ",""),"-",""),"/",""),"\",""),".","")))</f>
        <v/>
      </c>
      <c r="K290" s="22" t="str">
        <f aca="false">IF(A290="","",IFERROR(MATCH(J290,'GSTR-2B'!$J$6:$J$1005,0),"–"))</f>
        <v/>
      </c>
      <c r="L290" s="23" t="str">
        <f aca="false">IF(OR(A290="",K290="–"),"",INDEX('GSTR-2B'!$I$6:$I$1005,K290))</f>
        <v/>
      </c>
      <c r="M290" s="20" t="str">
        <f aca="false">IF(L290="","",I290-L290)</f>
        <v/>
      </c>
      <c r="N290" s="24" t="str">
        <f aca="false">IF(A290="","",IF(K290="–",IF(COUNTIFS('GSTR-2B'!$A$6:$A$1005,A290,'GSTR-2B'!$E$6:$E$1005,"&gt;="&amp;(E290-Summary!$B$5),'GSTR-2B'!$E$6:$E$1005,"&lt;="&amp;(E290+Summary!$B$5))&gt;0,"Possible match – invoice no. differs","Not in 2B"),IF(ABS(M290)&lt;=Summary!$B$5,"Matched","Value mismatch")))</f>
        <v/>
      </c>
      <c r="O290" s="25" t="str">
        <f aca="false">IF(A290="","",IF(COUNTIF(A$6:A290,A290)=1,COUNTIF(O$5:O289,"&gt;0")+1,""))</f>
        <v/>
      </c>
      <c r="P290" s="26" t="str">
        <f aca="false">IF(A290="","",IF(N290="Matched",1,IF(AND(N290="Value mismatch",N(I290)&lt;&gt;0),MIN(1,L290/I290),0)))</f>
        <v/>
      </c>
    </row>
    <row r="291" customFormat="false" ht="15" hidden="false" customHeight="true" outlineLevel="0" collapsed="false">
      <c r="A291" s="27"/>
      <c r="B291" s="27"/>
      <c r="C291" s="27"/>
      <c r="D291" s="28"/>
      <c r="E291" s="29"/>
      <c r="F291" s="29"/>
      <c r="G291" s="29"/>
      <c r="H291" s="29"/>
      <c r="I291" s="20" t="str">
        <f aca="false">IF(A291="","",N(F291)+N(G291)+N(H291))</f>
        <v/>
      </c>
      <c r="J291" s="21" t="str">
        <f aca="false">IF(A291="","",UPPER(TRIM(A291))&amp;"|"&amp;UPPER(SUBSTITUTE(SUBSTITUTE(SUBSTITUTE(SUBSTITUTE(SUBSTITUTE(TRIM(C291)," ",""),"-",""),"/",""),"\",""),".","")))</f>
        <v/>
      </c>
      <c r="K291" s="22" t="str">
        <f aca="false">IF(A291="","",IFERROR(MATCH(J291,'GSTR-2B'!$J$6:$J$1005,0),"–"))</f>
        <v/>
      </c>
      <c r="L291" s="23" t="str">
        <f aca="false">IF(OR(A291="",K291="–"),"",INDEX('GSTR-2B'!$I$6:$I$1005,K291))</f>
        <v/>
      </c>
      <c r="M291" s="20" t="str">
        <f aca="false">IF(L291="","",I291-L291)</f>
        <v/>
      </c>
      <c r="N291" s="24" t="str">
        <f aca="false">IF(A291="","",IF(K291="–",IF(COUNTIFS('GSTR-2B'!$A$6:$A$1005,A291,'GSTR-2B'!$E$6:$E$1005,"&gt;="&amp;(E291-Summary!$B$5),'GSTR-2B'!$E$6:$E$1005,"&lt;="&amp;(E291+Summary!$B$5))&gt;0,"Possible match – invoice no. differs","Not in 2B"),IF(ABS(M291)&lt;=Summary!$B$5,"Matched","Value mismatch")))</f>
        <v/>
      </c>
      <c r="O291" s="25" t="str">
        <f aca="false">IF(A291="","",IF(COUNTIF(A$6:A291,A291)=1,COUNTIF(O$5:O290,"&gt;0")+1,""))</f>
        <v/>
      </c>
      <c r="P291" s="26" t="str">
        <f aca="false">IF(A291="","",IF(N291="Matched",1,IF(AND(N291="Value mismatch",N(I291)&lt;&gt;0),MIN(1,L291/I291),0)))</f>
        <v/>
      </c>
    </row>
    <row r="292" customFormat="false" ht="15" hidden="false" customHeight="true" outlineLevel="0" collapsed="false">
      <c r="A292" s="27"/>
      <c r="B292" s="27"/>
      <c r="C292" s="27"/>
      <c r="D292" s="28"/>
      <c r="E292" s="29"/>
      <c r="F292" s="29"/>
      <c r="G292" s="29"/>
      <c r="H292" s="29"/>
      <c r="I292" s="20" t="str">
        <f aca="false">IF(A292="","",N(F292)+N(G292)+N(H292))</f>
        <v/>
      </c>
      <c r="J292" s="21" t="str">
        <f aca="false">IF(A292="","",UPPER(TRIM(A292))&amp;"|"&amp;UPPER(SUBSTITUTE(SUBSTITUTE(SUBSTITUTE(SUBSTITUTE(SUBSTITUTE(TRIM(C292)," ",""),"-",""),"/",""),"\",""),".","")))</f>
        <v/>
      </c>
      <c r="K292" s="22" t="str">
        <f aca="false">IF(A292="","",IFERROR(MATCH(J292,'GSTR-2B'!$J$6:$J$1005,0),"–"))</f>
        <v/>
      </c>
      <c r="L292" s="23" t="str">
        <f aca="false">IF(OR(A292="",K292="–"),"",INDEX('GSTR-2B'!$I$6:$I$1005,K292))</f>
        <v/>
      </c>
      <c r="M292" s="20" t="str">
        <f aca="false">IF(L292="","",I292-L292)</f>
        <v/>
      </c>
      <c r="N292" s="24" t="str">
        <f aca="false">IF(A292="","",IF(K292="–",IF(COUNTIFS('GSTR-2B'!$A$6:$A$1005,A292,'GSTR-2B'!$E$6:$E$1005,"&gt;="&amp;(E292-Summary!$B$5),'GSTR-2B'!$E$6:$E$1005,"&lt;="&amp;(E292+Summary!$B$5))&gt;0,"Possible match – invoice no. differs","Not in 2B"),IF(ABS(M292)&lt;=Summary!$B$5,"Matched","Value mismatch")))</f>
        <v/>
      </c>
      <c r="O292" s="25" t="str">
        <f aca="false">IF(A292="","",IF(COUNTIF(A$6:A292,A292)=1,COUNTIF(O$5:O291,"&gt;0")+1,""))</f>
        <v/>
      </c>
      <c r="P292" s="26" t="str">
        <f aca="false">IF(A292="","",IF(N292="Matched",1,IF(AND(N292="Value mismatch",N(I292)&lt;&gt;0),MIN(1,L292/I292),0)))</f>
        <v/>
      </c>
    </row>
    <row r="293" customFormat="false" ht="15" hidden="false" customHeight="true" outlineLevel="0" collapsed="false">
      <c r="A293" s="27"/>
      <c r="B293" s="27"/>
      <c r="C293" s="27"/>
      <c r="D293" s="28"/>
      <c r="E293" s="29"/>
      <c r="F293" s="29"/>
      <c r="G293" s="29"/>
      <c r="H293" s="29"/>
      <c r="I293" s="20" t="str">
        <f aca="false">IF(A293="","",N(F293)+N(G293)+N(H293))</f>
        <v/>
      </c>
      <c r="J293" s="21" t="str">
        <f aca="false">IF(A293="","",UPPER(TRIM(A293))&amp;"|"&amp;UPPER(SUBSTITUTE(SUBSTITUTE(SUBSTITUTE(SUBSTITUTE(SUBSTITUTE(TRIM(C293)," ",""),"-",""),"/",""),"\",""),".","")))</f>
        <v/>
      </c>
      <c r="K293" s="22" t="str">
        <f aca="false">IF(A293="","",IFERROR(MATCH(J293,'GSTR-2B'!$J$6:$J$1005,0),"–"))</f>
        <v/>
      </c>
      <c r="L293" s="23" t="str">
        <f aca="false">IF(OR(A293="",K293="–"),"",INDEX('GSTR-2B'!$I$6:$I$1005,K293))</f>
        <v/>
      </c>
      <c r="M293" s="20" t="str">
        <f aca="false">IF(L293="","",I293-L293)</f>
        <v/>
      </c>
      <c r="N293" s="24" t="str">
        <f aca="false">IF(A293="","",IF(K293="–",IF(COUNTIFS('GSTR-2B'!$A$6:$A$1005,A293,'GSTR-2B'!$E$6:$E$1005,"&gt;="&amp;(E293-Summary!$B$5),'GSTR-2B'!$E$6:$E$1005,"&lt;="&amp;(E293+Summary!$B$5))&gt;0,"Possible match – invoice no. differs","Not in 2B"),IF(ABS(M293)&lt;=Summary!$B$5,"Matched","Value mismatch")))</f>
        <v/>
      </c>
      <c r="O293" s="25" t="str">
        <f aca="false">IF(A293="","",IF(COUNTIF(A$6:A293,A293)=1,COUNTIF(O$5:O292,"&gt;0")+1,""))</f>
        <v/>
      </c>
      <c r="P293" s="26" t="str">
        <f aca="false">IF(A293="","",IF(N293="Matched",1,IF(AND(N293="Value mismatch",N(I293)&lt;&gt;0),MIN(1,L293/I293),0)))</f>
        <v/>
      </c>
    </row>
    <row r="294" customFormat="false" ht="15" hidden="false" customHeight="true" outlineLevel="0" collapsed="false">
      <c r="A294" s="27"/>
      <c r="B294" s="27"/>
      <c r="C294" s="27"/>
      <c r="D294" s="28"/>
      <c r="E294" s="29"/>
      <c r="F294" s="29"/>
      <c r="G294" s="29"/>
      <c r="H294" s="29"/>
      <c r="I294" s="20" t="str">
        <f aca="false">IF(A294="","",N(F294)+N(G294)+N(H294))</f>
        <v/>
      </c>
      <c r="J294" s="21" t="str">
        <f aca="false">IF(A294="","",UPPER(TRIM(A294))&amp;"|"&amp;UPPER(SUBSTITUTE(SUBSTITUTE(SUBSTITUTE(SUBSTITUTE(SUBSTITUTE(TRIM(C294)," ",""),"-",""),"/",""),"\",""),".","")))</f>
        <v/>
      </c>
      <c r="K294" s="22" t="str">
        <f aca="false">IF(A294="","",IFERROR(MATCH(J294,'GSTR-2B'!$J$6:$J$1005,0),"–"))</f>
        <v/>
      </c>
      <c r="L294" s="23" t="str">
        <f aca="false">IF(OR(A294="",K294="–"),"",INDEX('GSTR-2B'!$I$6:$I$1005,K294))</f>
        <v/>
      </c>
      <c r="M294" s="20" t="str">
        <f aca="false">IF(L294="","",I294-L294)</f>
        <v/>
      </c>
      <c r="N294" s="24" t="str">
        <f aca="false">IF(A294="","",IF(K294="–",IF(COUNTIFS('GSTR-2B'!$A$6:$A$1005,A294,'GSTR-2B'!$E$6:$E$1005,"&gt;="&amp;(E294-Summary!$B$5),'GSTR-2B'!$E$6:$E$1005,"&lt;="&amp;(E294+Summary!$B$5))&gt;0,"Possible match – invoice no. differs","Not in 2B"),IF(ABS(M294)&lt;=Summary!$B$5,"Matched","Value mismatch")))</f>
        <v/>
      </c>
      <c r="O294" s="25" t="str">
        <f aca="false">IF(A294="","",IF(COUNTIF(A$6:A294,A294)=1,COUNTIF(O$5:O293,"&gt;0")+1,""))</f>
        <v/>
      </c>
      <c r="P294" s="26" t="str">
        <f aca="false">IF(A294="","",IF(N294="Matched",1,IF(AND(N294="Value mismatch",N(I294)&lt;&gt;0),MIN(1,L294/I294),0)))</f>
        <v/>
      </c>
    </row>
    <row r="295" customFormat="false" ht="15" hidden="false" customHeight="true" outlineLevel="0" collapsed="false">
      <c r="A295" s="27"/>
      <c r="B295" s="27"/>
      <c r="C295" s="27"/>
      <c r="D295" s="28"/>
      <c r="E295" s="29"/>
      <c r="F295" s="29"/>
      <c r="G295" s="29"/>
      <c r="H295" s="29"/>
      <c r="I295" s="20" t="str">
        <f aca="false">IF(A295="","",N(F295)+N(G295)+N(H295))</f>
        <v/>
      </c>
      <c r="J295" s="21" t="str">
        <f aca="false">IF(A295="","",UPPER(TRIM(A295))&amp;"|"&amp;UPPER(SUBSTITUTE(SUBSTITUTE(SUBSTITUTE(SUBSTITUTE(SUBSTITUTE(TRIM(C295)," ",""),"-",""),"/",""),"\",""),".","")))</f>
        <v/>
      </c>
      <c r="K295" s="22" t="str">
        <f aca="false">IF(A295="","",IFERROR(MATCH(J295,'GSTR-2B'!$J$6:$J$1005,0),"–"))</f>
        <v/>
      </c>
      <c r="L295" s="23" t="str">
        <f aca="false">IF(OR(A295="",K295="–"),"",INDEX('GSTR-2B'!$I$6:$I$1005,K295))</f>
        <v/>
      </c>
      <c r="M295" s="20" t="str">
        <f aca="false">IF(L295="","",I295-L295)</f>
        <v/>
      </c>
      <c r="N295" s="24" t="str">
        <f aca="false">IF(A295="","",IF(K295="–",IF(COUNTIFS('GSTR-2B'!$A$6:$A$1005,A295,'GSTR-2B'!$E$6:$E$1005,"&gt;="&amp;(E295-Summary!$B$5),'GSTR-2B'!$E$6:$E$1005,"&lt;="&amp;(E295+Summary!$B$5))&gt;0,"Possible match – invoice no. differs","Not in 2B"),IF(ABS(M295)&lt;=Summary!$B$5,"Matched","Value mismatch")))</f>
        <v/>
      </c>
      <c r="O295" s="25" t="str">
        <f aca="false">IF(A295="","",IF(COUNTIF(A$6:A295,A295)=1,COUNTIF(O$5:O294,"&gt;0")+1,""))</f>
        <v/>
      </c>
      <c r="P295" s="26" t="str">
        <f aca="false">IF(A295="","",IF(N295="Matched",1,IF(AND(N295="Value mismatch",N(I295)&lt;&gt;0),MIN(1,L295/I295),0)))</f>
        <v/>
      </c>
    </row>
    <row r="296" customFormat="false" ht="15" hidden="false" customHeight="true" outlineLevel="0" collapsed="false">
      <c r="A296" s="27"/>
      <c r="B296" s="27"/>
      <c r="C296" s="27"/>
      <c r="D296" s="28"/>
      <c r="E296" s="29"/>
      <c r="F296" s="29"/>
      <c r="G296" s="29"/>
      <c r="H296" s="29"/>
      <c r="I296" s="20" t="str">
        <f aca="false">IF(A296="","",N(F296)+N(G296)+N(H296))</f>
        <v/>
      </c>
      <c r="J296" s="21" t="str">
        <f aca="false">IF(A296="","",UPPER(TRIM(A296))&amp;"|"&amp;UPPER(SUBSTITUTE(SUBSTITUTE(SUBSTITUTE(SUBSTITUTE(SUBSTITUTE(TRIM(C296)," ",""),"-",""),"/",""),"\",""),".","")))</f>
        <v/>
      </c>
      <c r="K296" s="22" t="str">
        <f aca="false">IF(A296="","",IFERROR(MATCH(J296,'GSTR-2B'!$J$6:$J$1005,0),"–"))</f>
        <v/>
      </c>
      <c r="L296" s="23" t="str">
        <f aca="false">IF(OR(A296="",K296="–"),"",INDEX('GSTR-2B'!$I$6:$I$1005,K296))</f>
        <v/>
      </c>
      <c r="M296" s="20" t="str">
        <f aca="false">IF(L296="","",I296-L296)</f>
        <v/>
      </c>
      <c r="N296" s="24" t="str">
        <f aca="false">IF(A296="","",IF(K296="–",IF(COUNTIFS('GSTR-2B'!$A$6:$A$1005,A296,'GSTR-2B'!$E$6:$E$1005,"&gt;="&amp;(E296-Summary!$B$5),'GSTR-2B'!$E$6:$E$1005,"&lt;="&amp;(E296+Summary!$B$5))&gt;0,"Possible match – invoice no. differs","Not in 2B"),IF(ABS(M296)&lt;=Summary!$B$5,"Matched","Value mismatch")))</f>
        <v/>
      </c>
      <c r="O296" s="25" t="str">
        <f aca="false">IF(A296="","",IF(COUNTIF(A$6:A296,A296)=1,COUNTIF(O$5:O295,"&gt;0")+1,""))</f>
        <v/>
      </c>
      <c r="P296" s="26" t="str">
        <f aca="false">IF(A296="","",IF(N296="Matched",1,IF(AND(N296="Value mismatch",N(I296)&lt;&gt;0),MIN(1,L296/I296),0)))</f>
        <v/>
      </c>
    </row>
    <row r="297" customFormat="false" ht="15" hidden="false" customHeight="true" outlineLevel="0" collapsed="false">
      <c r="A297" s="27"/>
      <c r="B297" s="27"/>
      <c r="C297" s="27"/>
      <c r="D297" s="28"/>
      <c r="E297" s="29"/>
      <c r="F297" s="29"/>
      <c r="G297" s="29"/>
      <c r="H297" s="29"/>
      <c r="I297" s="20" t="str">
        <f aca="false">IF(A297="","",N(F297)+N(G297)+N(H297))</f>
        <v/>
      </c>
      <c r="J297" s="21" t="str">
        <f aca="false">IF(A297="","",UPPER(TRIM(A297))&amp;"|"&amp;UPPER(SUBSTITUTE(SUBSTITUTE(SUBSTITUTE(SUBSTITUTE(SUBSTITUTE(TRIM(C297)," ",""),"-",""),"/",""),"\",""),".","")))</f>
        <v/>
      </c>
      <c r="K297" s="22" t="str">
        <f aca="false">IF(A297="","",IFERROR(MATCH(J297,'GSTR-2B'!$J$6:$J$1005,0),"–"))</f>
        <v/>
      </c>
      <c r="L297" s="23" t="str">
        <f aca="false">IF(OR(A297="",K297="–"),"",INDEX('GSTR-2B'!$I$6:$I$1005,K297))</f>
        <v/>
      </c>
      <c r="M297" s="20" t="str">
        <f aca="false">IF(L297="","",I297-L297)</f>
        <v/>
      </c>
      <c r="N297" s="24" t="str">
        <f aca="false">IF(A297="","",IF(K297="–",IF(COUNTIFS('GSTR-2B'!$A$6:$A$1005,A297,'GSTR-2B'!$E$6:$E$1005,"&gt;="&amp;(E297-Summary!$B$5),'GSTR-2B'!$E$6:$E$1005,"&lt;="&amp;(E297+Summary!$B$5))&gt;0,"Possible match – invoice no. differs","Not in 2B"),IF(ABS(M297)&lt;=Summary!$B$5,"Matched","Value mismatch")))</f>
        <v/>
      </c>
      <c r="O297" s="25" t="str">
        <f aca="false">IF(A297="","",IF(COUNTIF(A$6:A297,A297)=1,COUNTIF(O$5:O296,"&gt;0")+1,""))</f>
        <v/>
      </c>
      <c r="P297" s="26" t="str">
        <f aca="false">IF(A297="","",IF(N297="Matched",1,IF(AND(N297="Value mismatch",N(I297)&lt;&gt;0),MIN(1,L297/I297),0)))</f>
        <v/>
      </c>
    </row>
    <row r="298" customFormat="false" ht="15" hidden="false" customHeight="true" outlineLevel="0" collapsed="false">
      <c r="A298" s="27"/>
      <c r="B298" s="27"/>
      <c r="C298" s="27"/>
      <c r="D298" s="28"/>
      <c r="E298" s="29"/>
      <c r="F298" s="29"/>
      <c r="G298" s="29"/>
      <c r="H298" s="29"/>
      <c r="I298" s="20" t="str">
        <f aca="false">IF(A298="","",N(F298)+N(G298)+N(H298))</f>
        <v/>
      </c>
      <c r="J298" s="21" t="str">
        <f aca="false">IF(A298="","",UPPER(TRIM(A298))&amp;"|"&amp;UPPER(SUBSTITUTE(SUBSTITUTE(SUBSTITUTE(SUBSTITUTE(SUBSTITUTE(TRIM(C298)," ",""),"-",""),"/",""),"\",""),".","")))</f>
        <v/>
      </c>
      <c r="K298" s="22" t="str">
        <f aca="false">IF(A298="","",IFERROR(MATCH(J298,'GSTR-2B'!$J$6:$J$1005,0),"–"))</f>
        <v/>
      </c>
      <c r="L298" s="23" t="str">
        <f aca="false">IF(OR(A298="",K298="–"),"",INDEX('GSTR-2B'!$I$6:$I$1005,K298))</f>
        <v/>
      </c>
      <c r="M298" s="20" t="str">
        <f aca="false">IF(L298="","",I298-L298)</f>
        <v/>
      </c>
      <c r="N298" s="24" t="str">
        <f aca="false">IF(A298="","",IF(K298="–",IF(COUNTIFS('GSTR-2B'!$A$6:$A$1005,A298,'GSTR-2B'!$E$6:$E$1005,"&gt;="&amp;(E298-Summary!$B$5),'GSTR-2B'!$E$6:$E$1005,"&lt;="&amp;(E298+Summary!$B$5))&gt;0,"Possible match – invoice no. differs","Not in 2B"),IF(ABS(M298)&lt;=Summary!$B$5,"Matched","Value mismatch")))</f>
        <v/>
      </c>
      <c r="O298" s="25" t="str">
        <f aca="false">IF(A298="","",IF(COUNTIF(A$6:A298,A298)=1,COUNTIF(O$5:O297,"&gt;0")+1,""))</f>
        <v/>
      </c>
      <c r="P298" s="26" t="str">
        <f aca="false">IF(A298="","",IF(N298="Matched",1,IF(AND(N298="Value mismatch",N(I298)&lt;&gt;0),MIN(1,L298/I298),0)))</f>
        <v/>
      </c>
    </row>
    <row r="299" customFormat="false" ht="15" hidden="false" customHeight="true" outlineLevel="0" collapsed="false">
      <c r="A299" s="27"/>
      <c r="B299" s="27"/>
      <c r="C299" s="27"/>
      <c r="D299" s="28"/>
      <c r="E299" s="29"/>
      <c r="F299" s="29"/>
      <c r="G299" s="29"/>
      <c r="H299" s="29"/>
      <c r="I299" s="20" t="str">
        <f aca="false">IF(A299="","",N(F299)+N(G299)+N(H299))</f>
        <v/>
      </c>
      <c r="J299" s="21" t="str">
        <f aca="false">IF(A299="","",UPPER(TRIM(A299))&amp;"|"&amp;UPPER(SUBSTITUTE(SUBSTITUTE(SUBSTITUTE(SUBSTITUTE(SUBSTITUTE(TRIM(C299)," ",""),"-",""),"/",""),"\",""),".","")))</f>
        <v/>
      </c>
      <c r="K299" s="22" t="str">
        <f aca="false">IF(A299="","",IFERROR(MATCH(J299,'GSTR-2B'!$J$6:$J$1005,0),"–"))</f>
        <v/>
      </c>
      <c r="L299" s="23" t="str">
        <f aca="false">IF(OR(A299="",K299="–"),"",INDEX('GSTR-2B'!$I$6:$I$1005,K299))</f>
        <v/>
      </c>
      <c r="M299" s="20" t="str">
        <f aca="false">IF(L299="","",I299-L299)</f>
        <v/>
      </c>
      <c r="N299" s="24" t="str">
        <f aca="false">IF(A299="","",IF(K299="–",IF(COUNTIFS('GSTR-2B'!$A$6:$A$1005,A299,'GSTR-2B'!$E$6:$E$1005,"&gt;="&amp;(E299-Summary!$B$5),'GSTR-2B'!$E$6:$E$1005,"&lt;="&amp;(E299+Summary!$B$5))&gt;0,"Possible match – invoice no. differs","Not in 2B"),IF(ABS(M299)&lt;=Summary!$B$5,"Matched","Value mismatch")))</f>
        <v/>
      </c>
      <c r="O299" s="25" t="str">
        <f aca="false">IF(A299="","",IF(COUNTIF(A$6:A299,A299)=1,COUNTIF(O$5:O298,"&gt;0")+1,""))</f>
        <v/>
      </c>
      <c r="P299" s="26" t="str">
        <f aca="false">IF(A299="","",IF(N299="Matched",1,IF(AND(N299="Value mismatch",N(I299)&lt;&gt;0),MIN(1,L299/I299),0)))</f>
        <v/>
      </c>
    </row>
    <row r="300" customFormat="false" ht="15" hidden="false" customHeight="true" outlineLevel="0" collapsed="false">
      <c r="A300" s="27"/>
      <c r="B300" s="27"/>
      <c r="C300" s="27"/>
      <c r="D300" s="28"/>
      <c r="E300" s="29"/>
      <c r="F300" s="29"/>
      <c r="G300" s="29"/>
      <c r="H300" s="29"/>
      <c r="I300" s="20" t="str">
        <f aca="false">IF(A300="","",N(F300)+N(G300)+N(H300))</f>
        <v/>
      </c>
      <c r="J300" s="21" t="str">
        <f aca="false">IF(A300="","",UPPER(TRIM(A300))&amp;"|"&amp;UPPER(SUBSTITUTE(SUBSTITUTE(SUBSTITUTE(SUBSTITUTE(SUBSTITUTE(TRIM(C300)," ",""),"-",""),"/",""),"\",""),".","")))</f>
        <v/>
      </c>
      <c r="K300" s="22" t="str">
        <f aca="false">IF(A300="","",IFERROR(MATCH(J300,'GSTR-2B'!$J$6:$J$1005,0),"–"))</f>
        <v/>
      </c>
      <c r="L300" s="23" t="str">
        <f aca="false">IF(OR(A300="",K300="–"),"",INDEX('GSTR-2B'!$I$6:$I$1005,K300))</f>
        <v/>
      </c>
      <c r="M300" s="20" t="str">
        <f aca="false">IF(L300="","",I300-L300)</f>
        <v/>
      </c>
      <c r="N300" s="24" t="str">
        <f aca="false">IF(A300="","",IF(K300="–",IF(COUNTIFS('GSTR-2B'!$A$6:$A$1005,A300,'GSTR-2B'!$E$6:$E$1005,"&gt;="&amp;(E300-Summary!$B$5),'GSTR-2B'!$E$6:$E$1005,"&lt;="&amp;(E300+Summary!$B$5))&gt;0,"Possible match – invoice no. differs","Not in 2B"),IF(ABS(M300)&lt;=Summary!$B$5,"Matched","Value mismatch")))</f>
        <v/>
      </c>
      <c r="O300" s="25" t="str">
        <f aca="false">IF(A300="","",IF(COUNTIF(A$6:A300,A300)=1,COUNTIF(O$5:O299,"&gt;0")+1,""))</f>
        <v/>
      </c>
      <c r="P300" s="26" t="str">
        <f aca="false">IF(A300="","",IF(N300="Matched",1,IF(AND(N300="Value mismatch",N(I300)&lt;&gt;0),MIN(1,L300/I300),0)))</f>
        <v/>
      </c>
    </row>
    <row r="301" customFormat="false" ht="15" hidden="false" customHeight="true" outlineLevel="0" collapsed="false">
      <c r="A301" s="27"/>
      <c r="B301" s="27"/>
      <c r="C301" s="27"/>
      <c r="D301" s="28"/>
      <c r="E301" s="29"/>
      <c r="F301" s="29"/>
      <c r="G301" s="29"/>
      <c r="H301" s="29"/>
      <c r="I301" s="20" t="str">
        <f aca="false">IF(A301="","",N(F301)+N(G301)+N(H301))</f>
        <v/>
      </c>
      <c r="J301" s="21" t="str">
        <f aca="false">IF(A301="","",UPPER(TRIM(A301))&amp;"|"&amp;UPPER(SUBSTITUTE(SUBSTITUTE(SUBSTITUTE(SUBSTITUTE(SUBSTITUTE(TRIM(C301)," ",""),"-",""),"/",""),"\",""),".","")))</f>
        <v/>
      </c>
      <c r="K301" s="22" t="str">
        <f aca="false">IF(A301="","",IFERROR(MATCH(J301,'GSTR-2B'!$J$6:$J$1005,0),"–"))</f>
        <v/>
      </c>
      <c r="L301" s="23" t="str">
        <f aca="false">IF(OR(A301="",K301="–"),"",INDEX('GSTR-2B'!$I$6:$I$1005,K301))</f>
        <v/>
      </c>
      <c r="M301" s="20" t="str">
        <f aca="false">IF(L301="","",I301-L301)</f>
        <v/>
      </c>
      <c r="N301" s="24" t="str">
        <f aca="false">IF(A301="","",IF(K301="–",IF(COUNTIFS('GSTR-2B'!$A$6:$A$1005,A301,'GSTR-2B'!$E$6:$E$1005,"&gt;="&amp;(E301-Summary!$B$5),'GSTR-2B'!$E$6:$E$1005,"&lt;="&amp;(E301+Summary!$B$5))&gt;0,"Possible match – invoice no. differs","Not in 2B"),IF(ABS(M301)&lt;=Summary!$B$5,"Matched","Value mismatch")))</f>
        <v/>
      </c>
      <c r="O301" s="25" t="str">
        <f aca="false">IF(A301="","",IF(COUNTIF(A$6:A301,A301)=1,COUNTIF(O$5:O300,"&gt;0")+1,""))</f>
        <v/>
      </c>
      <c r="P301" s="26" t="str">
        <f aca="false">IF(A301="","",IF(N301="Matched",1,IF(AND(N301="Value mismatch",N(I301)&lt;&gt;0),MIN(1,L301/I301),0)))</f>
        <v/>
      </c>
    </row>
    <row r="302" customFormat="false" ht="15" hidden="false" customHeight="true" outlineLevel="0" collapsed="false">
      <c r="A302" s="27"/>
      <c r="B302" s="27"/>
      <c r="C302" s="27"/>
      <c r="D302" s="28"/>
      <c r="E302" s="29"/>
      <c r="F302" s="29"/>
      <c r="G302" s="29"/>
      <c r="H302" s="29"/>
      <c r="I302" s="20" t="str">
        <f aca="false">IF(A302="","",N(F302)+N(G302)+N(H302))</f>
        <v/>
      </c>
      <c r="J302" s="21" t="str">
        <f aca="false">IF(A302="","",UPPER(TRIM(A302))&amp;"|"&amp;UPPER(SUBSTITUTE(SUBSTITUTE(SUBSTITUTE(SUBSTITUTE(SUBSTITUTE(TRIM(C302)," ",""),"-",""),"/",""),"\",""),".","")))</f>
        <v/>
      </c>
      <c r="K302" s="22" t="str">
        <f aca="false">IF(A302="","",IFERROR(MATCH(J302,'GSTR-2B'!$J$6:$J$1005,0),"–"))</f>
        <v/>
      </c>
      <c r="L302" s="23" t="str">
        <f aca="false">IF(OR(A302="",K302="–"),"",INDEX('GSTR-2B'!$I$6:$I$1005,K302))</f>
        <v/>
      </c>
      <c r="M302" s="20" t="str">
        <f aca="false">IF(L302="","",I302-L302)</f>
        <v/>
      </c>
      <c r="N302" s="24" t="str">
        <f aca="false">IF(A302="","",IF(K302="–",IF(COUNTIFS('GSTR-2B'!$A$6:$A$1005,A302,'GSTR-2B'!$E$6:$E$1005,"&gt;="&amp;(E302-Summary!$B$5),'GSTR-2B'!$E$6:$E$1005,"&lt;="&amp;(E302+Summary!$B$5))&gt;0,"Possible match – invoice no. differs","Not in 2B"),IF(ABS(M302)&lt;=Summary!$B$5,"Matched","Value mismatch")))</f>
        <v/>
      </c>
      <c r="O302" s="25" t="str">
        <f aca="false">IF(A302="","",IF(COUNTIF(A$6:A302,A302)=1,COUNTIF(O$5:O301,"&gt;0")+1,""))</f>
        <v/>
      </c>
      <c r="P302" s="26" t="str">
        <f aca="false">IF(A302="","",IF(N302="Matched",1,IF(AND(N302="Value mismatch",N(I302)&lt;&gt;0),MIN(1,L302/I302),0)))</f>
        <v/>
      </c>
    </row>
    <row r="303" customFormat="false" ht="15" hidden="false" customHeight="true" outlineLevel="0" collapsed="false">
      <c r="A303" s="27"/>
      <c r="B303" s="27"/>
      <c r="C303" s="27"/>
      <c r="D303" s="28"/>
      <c r="E303" s="29"/>
      <c r="F303" s="29"/>
      <c r="G303" s="29"/>
      <c r="H303" s="29"/>
      <c r="I303" s="20" t="str">
        <f aca="false">IF(A303="","",N(F303)+N(G303)+N(H303))</f>
        <v/>
      </c>
      <c r="J303" s="21" t="str">
        <f aca="false">IF(A303="","",UPPER(TRIM(A303))&amp;"|"&amp;UPPER(SUBSTITUTE(SUBSTITUTE(SUBSTITUTE(SUBSTITUTE(SUBSTITUTE(TRIM(C303)," ",""),"-",""),"/",""),"\",""),".","")))</f>
        <v/>
      </c>
      <c r="K303" s="22" t="str">
        <f aca="false">IF(A303="","",IFERROR(MATCH(J303,'GSTR-2B'!$J$6:$J$1005,0),"–"))</f>
        <v/>
      </c>
      <c r="L303" s="23" t="str">
        <f aca="false">IF(OR(A303="",K303="–"),"",INDEX('GSTR-2B'!$I$6:$I$1005,K303))</f>
        <v/>
      </c>
      <c r="M303" s="20" t="str">
        <f aca="false">IF(L303="","",I303-L303)</f>
        <v/>
      </c>
      <c r="N303" s="24" t="str">
        <f aca="false">IF(A303="","",IF(K303="–",IF(COUNTIFS('GSTR-2B'!$A$6:$A$1005,A303,'GSTR-2B'!$E$6:$E$1005,"&gt;="&amp;(E303-Summary!$B$5),'GSTR-2B'!$E$6:$E$1005,"&lt;="&amp;(E303+Summary!$B$5))&gt;0,"Possible match – invoice no. differs","Not in 2B"),IF(ABS(M303)&lt;=Summary!$B$5,"Matched","Value mismatch")))</f>
        <v/>
      </c>
      <c r="O303" s="25" t="str">
        <f aca="false">IF(A303="","",IF(COUNTIF(A$6:A303,A303)=1,COUNTIF(O$5:O302,"&gt;0")+1,""))</f>
        <v/>
      </c>
      <c r="P303" s="26" t="str">
        <f aca="false">IF(A303="","",IF(N303="Matched",1,IF(AND(N303="Value mismatch",N(I303)&lt;&gt;0),MIN(1,L303/I303),0)))</f>
        <v/>
      </c>
    </row>
    <row r="304" customFormat="false" ht="15" hidden="false" customHeight="true" outlineLevel="0" collapsed="false">
      <c r="A304" s="27"/>
      <c r="B304" s="27"/>
      <c r="C304" s="27"/>
      <c r="D304" s="28"/>
      <c r="E304" s="29"/>
      <c r="F304" s="29"/>
      <c r="G304" s="29"/>
      <c r="H304" s="29"/>
      <c r="I304" s="20" t="str">
        <f aca="false">IF(A304="","",N(F304)+N(G304)+N(H304))</f>
        <v/>
      </c>
      <c r="J304" s="21" t="str">
        <f aca="false">IF(A304="","",UPPER(TRIM(A304))&amp;"|"&amp;UPPER(SUBSTITUTE(SUBSTITUTE(SUBSTITUTE(SUBSTITUTE(SUBSTITUTE(TRIM(C304)," ",""),"-",""),"/",""),"\",""),".","")))</f>
        <v/>
      </c>
      <c r="K304" s="22" t="str">
        <f aca="false">IF(A304="","",IFERROR(MATCH(J304,'GSTR-2B'!$J$6:$J$1005,0),"–"))</f>
        <v/>
      </c>
      <c r="L304" s="23" t="str">
        <f aca="false">IF(OR(A304="",K304="–"),"",INDEX('GSTR-2B'!$I$6:$I$1005,K304))</f>
        <v/>
      </c>
      <c r="M304" s="20" t="str">
        <f aca="false">IF(L304="","",I304-L304)</f>
        <v/>
      </c>
      <c r="N304" s="24" t="str">
        <f aca="false">IF(A304="","",IF(K304="–",IF(COUNTIFS('GSTR-2B'!$A$6:$A$1005,A304,'GSTR-2B'!$E$6:$E$1005,"&gt;="&amp;(E304-Summary!$B$5),'GSTR-2B'!$E$6:$E$1005,"&lt;="&amp;(E304+Summary!$B$5))&gt;0,"Possible match – invoice no. differs","Not in 2B"),IF(ABS(M304)&lt;=Summary!$B$5,"Matched","Value mismatch")))</f>
        <v/>
      </c>
      <c r="O304" s="25" t="str">
        <f aca="false">IF(A304="","",IF(COUNTIF(A$6:A304,A304)=1,COUNTIF(O$5:O303,"&gt;0")+1,""))</f>
        <v/>
      </c>
      <c r="P304" s="26" t="str">
        <f aca="false">IF(A304="","",IF(N304="Matched",1,IF(AND(N304="Value mismatch",N(I304)&lt;&gt;0),MIN(1,L304/I304),0)))</f>
        <v/>
      </c>
    </row>
    <row r="305" customFormat="false" ht="15" hidden="false" customHeight="true" outlineLevel="0" collapsed="false">
      <c r="A305" s="27"/>
      <c r="B305" s="27"/>
      <c r="C305" s="27"/>
      <c r="D305" s="28"/>
      <c r="E305" s="29"/>
      <c r="F305" s="29"/>
      <c r="G305" s="29"/>
      <c r="H305" s="29"/>
      <c r="I305" s="20" t="str">
        <f aca="false">IF(A305="","",N(F305)+N(G305)+N(H305))</f>
        <v/>
      </c>
      <c r="J305" s="21" t="str">
        <f aca="false">IF(A305="","",UPPER(TRIM(A305))&amp;"|"&amp;UPPER(SUBSTITUTE(SUBSTITUTE(SUBSTITUTE(SUBSTITUTE(SUBSTITUTE(TRIM(C305)," ",""),"-",""),"/",""),"\",""),".","")))</f>
        <v/>
      </c>
      <c r="K305" s="22" t="str">
        <f aca="false">IF(A305="","",IFERROR(MATCH(J305,'GSTR-2B'!$J$6:$J$1005,0),"–"))</f>
        <v/>
      </c>
      <c r="L305" s="23" t="str">
        <f aca="false">IF(OR(A305="",K305="–"),"",INDEX('GSTR-2B'!$I$6:$I$1005,K305))</f>
        <v/>
      </c>
      <c r="M305" s="20" t="str">
        <f aca="false">IF(L305="","",I305-L305)</f>
        <v/>
      </c>
      <c r="N305" s="24" t="str">
        <f aca="false">IF(A305="","",IF(K305="–",IF(COUNTIFS('GSTR-2B'!$A$6:$A$1005,A305,'GSTR-2B'!$E$6:$E$1005,"&gt;="&amp;(E305-Summary!$B$5),'GSTR-2B'!$E$6:$E$1005,"&lt;="&amp;(E305+Summary!$B$5))&gt;0,"Possible match – invoice no. differs","Not in 2B"),IF(ABS(M305)&lt;=Summary!$B$5,"Matched","Value mismatch")))</f>
        <v/>
      </c>
      <c r="O305" s="25" t="str">
        <f aca="false">IF(A305="","",IF(COUNTIF(A$6:A305,A305)=1,COUNTIF(O$5:O304,"&gt;0")+1,""))</f>
        <v/>
      </c>
      <c r="P305" s="26" t="str">
        <f aca="false">IF(A305="","",IF(N305="Matched",1,IF(AND(N305="Value mismatch",N(I305)&lt;&gt;0),MIN(1,L305/I305),0)))</f>
        <v/>
      </c>
    </row>
    <row r="306" customFormat="false" ht="15" hidden="false" customHeight="true" outlineLevel="0" collapsed="false">
      <c r="A306" s="27"/>
      <c r="B306" s="27"/>
      <c r="C306" s="27"/>
      <c r="D306" s="28"/>
      <c r="E306" s="29"/>
      <c r="F306" s="29"/>
      <c r="G306" s="29"/>
      <c r="H306" s="29"/>
      <c r="I306" s="20" t="str">
        <f aca="false">IF(A306="","",N(F306)+N(G306)+N(H306))</f>
        <v/>
      </c>
      <c r="J306" s="21" t="str">
        <f aca="false">IF(A306="","",UPPER(TRIM(A306))&amp;"|"&amp;UPPER(SUBSTITUTE(SUBSTITUTE(SUBSTITUTE(SUBSTITUTE(SUBSTITUTE(TRIM(C306)," ",""),"-",""),"/",""),"\",""),".","")))</f>
        <v/>
      </c>
      <c r="K306" s="22" t="str">
        <f aca="false">IF(A306="","",IFERROR(MATCH(J306,'GSTR-2B'!$J$6:$J$1005,0),"–"))</f>
        <v/>
      </c>
      <c r="L306" s="23" t="str">
        <f aca="false">IF(OR(A306="",K306="–"),"",INDEX('GSTR-2B'!$I$6:$I$1005,K306))</f>
        <v/>
      </c>
      <c r="M306" s="20" t="str">
        <f aca="false">IF(L306="","",I306-L306)</f>
        <v/>
      </c>
      <c r="N306" s="24" t="str">
        <f aca="false">IF(A306="","",IF(K306="–",IF(COUNTIFS('GSTR-2B'!$A$6:$A$1005,A306,'GSTR-2B'!$E$6:$E$1005,"&gt;="&amp;(E306-Summary!$B$5),'GSTR-2B'!$E$6:$E$1005,"&lt;="&amp;(E306+Summary!$B$5))&gt;0,"Possible match – invoice no. differs","Not in 2B"),IF(ABS(M306)&lt;=Summary!$B$5,"Matched","Value mismatch")))</f>
        <v/>
      </c>
      <c r="O306" s="25" t="str">
        <f aca="false">IF(A306="","",IF(COUNTIF(A$6:A306,A306)=1,COUNTIF(O$5:O305,"&gt;0")+1,""))</f>
        <v/>
      </c>
      <c r="P306" s="26" t="str">
        <f aca="false">IF(A306="","",IF(N306="Matched",1,IF(AND(N306="Value mismatch",N(I306)&lt;&gt;0),MIN(1,L306/I306),0)))</f>
        <v/>
      </c>
    </row>
    <row r="307" customFormat="false" ht="15" hidden="false" customHeight="true" outlineLevel="0" collapsed="false">
      <c r="A307" s="27"/>
      <c r="B307" s="27"/>
      <c r="C307" s="27"/>
      <c r="D307" s="28"/>
      <c r="E307" s="29"/>
      <c r="F307" s="29"/>
      <c r="G307" s="29"/>
      <c r="H307" s="29"/>
      <c r="I307" s="20" t="str">
        <f aca="false">IF(A307="","",N(F307)+N(G307)+N(H307))</f>
        <v/>
      </c>
      <c r="J307" s="21" t="str">
        <f aca="false">IF(A307="","",UPPER(TRIM(A307))&amp;"|"&amp;UPPER(SUBSTITUTE(SUBSTITUTE(SUBSTITUTE(SUBSTITUTE(SUBSTITUTE(TRIM(C307)," ",""),"-",""),"/",""),"\",""),".","")))</f>
        <v/>
      </c>
      <c r="K307" s="22" t="str">
        <f aca="false">IF(A307="","",IFERROR(MATCH(J307,'GSTR-2B'!$J$6:$J$1005,0),"–"))</f>
        <v/>
      </c>
      <c r="L307" s="23" t="str">
        <f aca="false">IF(OR(A307="",K307="–"),"",INDEX('GSTR-2B'!$I$6:$I$1005,K307))</f>
        <v/>
      </c>
      <c r="M307" s="20" t="str">
        <f aca="false">IF(L307="","",I307-L307)</f>
        <v/>
      </c>
      <c r="N307" s="24" t="str">
        <f aca="false">IF(A307="","",IF(K307="–",IF(COUNTIFS('GSTR-2B'!$A$6:$A$1005,A307,'GSTR-2B'!$E$6:$E$1005,"&gt;="&amp;(E307-Summary!$B$5),'GSTR-2B'!$E$6:$E$1005,"&lt;="&amp;(E307+Summary!$B$5))&gt;0,"Possible match – invoice no. differs","Not in 2B"),IF(ABS(M307)&lt;=Summary!$B$5,"Matched","Value mismatch")))</f>
        <v/>
      </c>
      <c r="O307" s="25" t="str">
        <f aca="false">IF(A307="","",IF(COUNTIF(A$6:A307,A307)=1,COUNTIF(O$5:O306,"&gt;0")+1,""))</f>
        <v/>
      </c>
      <c r="P307" s="26" t="str">
        <f aca="false">IF(A307="","",IF(N307="Matched",1,IF(AND(N307="Value mismatch",N(I307)&lt;&gt;0),MIN(1,L307/I307),0)))</f>
        <v/>
      </c>
    </row>
    <row r="308" customFormat="false" ht="15" hidden="false" customHeight="true" outlineLevel="0" collapsed="false">
      <c r="A308" s="27"/>
      <c r="B308" s="27"/>
      <c r="C308" s="27"/>
      <c r="D308" s="28"/>
      <c r="E308" s="29"/>
      <c r="F308" s="29"/>
      <c r="G308" s="29"/>
      <c r="H308" s="29"/>
      <c r="I308" s="20" t="str">
        <f aca="false">IF(A308="","",N(F308)+N(G308)+N(H308))</f>
        <v/>
      </c>
      <c r="J308" s="21" t="str">
        <f aca="false">IF(A308="","",UPPER(TRIM(A308))&amp;"|"&amp;UPPER(SUBSTITUTE(SUBSTITUTE(SUBSTITUTE(SUBSTITUTE(SUBSTITUTE(TRIM(C308)," ",""),"-",""),"/",""),"\",""),".","")))</f>
        <v/>
      </c>
      <c r="K308" s="22" t="str">
        <f aca="false">IF(A308="","",IFERROR(MATCH(J308,'GSTR-2B'!$J$6:$J$1005,0),"–"))</f>
        <v/>
      </c>
      <c r="L308" s="23" t="str">
        <f aca="false">IF(OR(A308="",K308="–"),"",INDEX('GSTR-2B'!$I$6:$I$1005,K308))</f>
        <v/>
      </c>
      <c r="M308" s="20" t="str">
        <f aca="false">IF(L308="","",I308-L308)</f>
        <v/>
      </c>
      <c r="N308" s="24" t="str">
        <f aca="false">IF(A308="","",IF(K308="–",IF(COUNTIFS('GSTR-2B'!$A$6:$A$1005,A308,'GSTR-2B'!$E$6:$E$1005,"&gt;="&amp;(E308-Summary!$B$5),'GSTR-2B'!$E$6:$E$1005,"&lt;="&amp;(E308+Summary!$B$5))&gt;0,"Possible match – invoice no. differs","Not in 2B"),IF(ABS(M308)&lt;=Summary!$B$5,"Matched","Value mismatch")))</f>
        <v/>
      </c>
      <c r="O308" s="25" t="str">
        <f aca="false">IF(A308="","",IF(COUNTIF(A$6:A308,A308)=1,COUNTIF(O$5:O307,"&gt;0")+1,""))</f>
        <v/>
      </c>
      <c r="P308" s="26" t="str">
        <f aca="false">IF(A308="","",IF(N308="Matched",1,IF(AND(N308="Value mismatch",N(I308)&lt;&gt;0),MIN(1,L308/I308),0)))</f>
        <v/>
      </c>
    </row>
    <row r="309" customFormat="false" ht="15" hidden="false" customHeight="true" outlineLevel="0" collapsed="false">
      <c r="A309" s="27"/>
      <c r="B309" s="27"/>
      <c r="C309" s="27"/>
      <c r="D309" s="28"/>
      <c r="E309" s="29"/>
      <c r="F309" s="29"/>
      <c r="G309" s="29"/>
      <c r="H309" s="29"/>
      <c r="I309" s="20" t="str">
        <f aca="false">IF(A309="","",N(F309)+N(G309)+N(H309))</f>
        <v/>
      </c>
      <c r="J309" s="21" t="str">
        <f aca="false">IF(A309="","",UPPER(TRIM(A309))&amp;"|"&amp;UPPER(SUBSTITUTE(SUBSTITUTE(SUBSTITUTE(SUBSTITUTE(SUBSTITUTE(TRIM(C309)," ",""),"-",""),"/",""),"\",""),".","")))</f>
        <v/>
      </c>
      <c r="K309" s="22" t="str">
        <f aca="false">IF(A309="","",IFERROR(MATCH(J309,'GSTR-2B'!$J$6:$J$1005,0),"–"))</f>
        <v/>
      </c>
      <c r="L309" s="23" t="str">
        <f aca="false">IF(OR(A309="",K309="–"),"",INDEX('GSTR-2B'!$I$6:$I$1005,K309))</f>
        <v/>
      </c>
      <c r="M309" s="20" t="str">
        <f aca="false">IF(L309="","",I309-L309)</f>
        <v/>
      </c>
      <c r="N309" s="24" t="str">
        <f aca="false">IF(A309="","",IF(K309="–",IF(COUNTIFS('GSTR-2B'!$A$6:$A$1005,A309,'GSTR-2B'!$E$6:$E$1005,"&gt;="&amp;(E309-Summary!$B$5),'GSTR-2B'!$E$6:$E$1005,"&lt;="&amp;(E309+Summary!$B$5))&gt;0,"Possible match – invoice no. differs","Not in 2B"),IF(ABS(M309)&lt;=Summary!$B$5,"Matched","Value mismatch")))</f>
        <v/>
      </c>
      <c r="O309" s="25" t="str">
        <f aca="false">IF(A309="","",IF(COUNTIF(A$6:A309,A309)=1,COUNTIF(O$5:O308,"&gt;0")+1,""))</f>
        <v/>
      </c>
      <c r="P309" s="26" t="str">
        <f aca="false">IF(A309="","",IF(N309="Matched",1,IF(AND(N309="Value mismatch",N(I309)&lt;&gt;0),MIN(1,L309/I309),0)))</f>
        <v/>
      </c>
    </row>
    <row r="310" customFormat="false" ht="15" hidden="false" customHeight="true" outlineLevel="0" collapsed="false">
      <c r="A310" s="27"/>
      <c r="B310" s="27"/>
      <c r="C310" s="27"/>
      <c r="D310" s="28"/>
      <c r="E310" s="29"/>
      <c r="F310" s="29"/>
      <c r="G310" s="29"/>
      <c r="H310" s="29"/>
      <c r="I310" s="20" t="str">
        <f aca="false">IF(A310="","",N(F310)+N(G310)+N(H310))</f>
        <v/>
      </c>
      <c r="J310" s="21" t="str">
        <f aca="false">IF(A310="","",UPPER(TRIM(A310))&amp;"|"&amp;UPPER(SUBSTITUTE(SUBSTITUTE(SUBSTITUTE(SUBSTITUTE(SUBSTITUTE(TRIM(C310)," ",""),"-",""),"/",""),"\",""),".","")))</f>
        <v/>
      </c>
      <c r="K310" s="22" t="str">
        <f aca="false">IF(A310="","",IFERROR(MATCH(J310,'GSTR-2B'!$J$6:$J$1005,0),"–"))</f>
        <v/>
      </c>
      <c r="L310" s="23" t="str">
        <f aca="false">IF(OR(A310="",K310="–"),"",INDEX('GSTR-2B'!$I$6:$I$1005,K310))</f>
        <v/>
      </c>
      <c r="M310" s="20" t="str">
        <f aca="false">IF(L310="","",I310-L310)</f>
        <v/>
      </c>
      <c r="N310" s="24" t="str">
        <f aca="false">IF(A310="","",IF(K310="–",IF(COUNTIFS('GSTR-2B'!$A$6:$A$1005,A310,'GSTR-2B'!$E$6:$E$1005,"&gt;="&amp;(E310-Summary!$B$5),'GSTR-2B'!$E$6:$E$1005,"&lt;="&amp;(E310+Summary!$B$5))&gt;0,"Possible match – invoice no. differs","Not in 2B"),IF(ABS(M310)&lt;=Summary!$B$5,"Matched","Value mismatch")))</f>
        <v/>
      </c>
      <c r="O310" s="25" t="str">
        <f aca="false">IF(A310="","",IF(COUNTIF(A$6:A310,A310)=1,COUNTIF(O$5:O309,"&gt;0")+1,""))</f>
        <v/>
      </c>
      <c r="P310" s="26" t="str">
        <f aca="false">IF(A310="","",IF(N310="Matched",1,IF(AND(N310="Value mismatch",N(I310)&lt;&gt;0),MIN(1,L310/I310),0)))</f>
        <v/>
      </c>
    </row>
    <row r="311" customFormat="false" ht="15" hidden="false" customHeight="true" outlineLevel="0" collapsed="false">
      <c r="A311" s="27"/>
      <c r="B311" s="27"/>
      <c r="C311" s="27"/>
      <c r="D311" s="28"/>
      <c r="E311" s="29"/>
      <c r="F311" s="29"/>
      <c r="G311" s="29"/>
      <c r="H311" s="29"/>
      <c r="I311" s="20" t="str">
        <f aca="false">IF(A311="","",N(F311)+N(G311)+N(H311))</f>
        <v/>
      </c>
      <c r="J311" s="21" t="str">
        <f aca="false">IF(A311="","",UPPER(TRIM(A311))&amp;"|"&amp;UPPER(SUBSTITUTE(SUBSTITUTE(SUBSTITUTE(SUBSTITUTE(SUBSTITUTE(TRIM(C311)," ",""),"-",""),"/",""),"\",""),".","")))</f>
        <v/>
      </c>
      <c r="K311" s="22" t="str">
        <f aca="false">IF(A311="","",IFERROR(MATCH(J311,'GSTR-2B'!$J$6:$J$1005,0),"–"))</f>
        <v/>
      </c>
      <c r="L311" s="23" t="str">
        <f aca="false">IF(OR(A311="",K311="–"),"",INDEX('GSTR-2B'!$I$6:$I$1005,K311))</f>
        <v/>
      </c>
      <c r="M311" s="20" t="str">
        <f aca="false">IF(L311="","",I311-L311)</f>
        <v/>
      </c>
      <c r="N311" s="24" t="str">
        <f aca="false">IF(A311="","",IF(K311="–",IF(COUNTIFS('GSTR-2B'!$A$6:$A$1005,A311,'GSTR-2B'!$E$6:$E$1005,"&gt;="&amp;(E311-Summary!$B$5),'GSTR-2B'!$E$6:$E$1005,"&lt;="&amp;(E311+Summary!$B$5))&gt;0,"Possible match – invoice no. differs","Not in 2B"),IF(ABS(M311)&lt;=Summary!$B$5,"Matched","Value mismatch")))</f>
        <v/>
      </c>
      <c r="O311" s="25" t="str">
        <f aca="false">IF(A311="","",IF(COUNTIF(A$6:A311,A311)=1,COUNTIF(O$5:O310,"&gt;0")+1,""))</f>
        <v/>
      </c>
      <c r="P311" s="26" t="str">
        <f aca="false">IF(A311="","",IF(N311="Matched",1,IF(AND(N311="Value mismatch",N(I311)&lt;&gt;0),MIN(1,L311/I311),0)))</f>
        <v/>
      </c>
    </row>
    <row r="312" customFormat="false" ht="15" hidden="false" customHeight="true" outlineLevel="0" collapsed="false">
      <c r="A312" s="27"/>
      <c r="B312" s="27"/>
      <c r="C312" s="27"/>
      <c r="D312" s="28"/>
      <c r="E312" s="29"/>
      <c r="F312" s="29"/>
      <c r="G312" s="29"/>
      <c r="H312" s="29"/>
      <c r="I312" s="20" t="str">
        <f aca="false">IF(A312="","",N(F312)+N(G312)+N(H312))</f>
        <v/>
      </c>
      <c r="J312" s="21" t="str">
        <f aca="false">IF(A312="","",UPPER(TRIM(A312))&amp;"|"&amp;UPPER(SUBSTITUTE(SUBSTITUTE(SUBSTITUTE(SUBSTITUTE(SUBSTITUTE(TRIM(C312)," ",""),"-",""),"/",""),"\",""),".","")))</f>
        <v/>
      </c>
      <c r="K312" s="22" t="str">
        <f aca="false">IF(A312="","",IFERROR(MATCH(J312,'GSTR-2B'!$J$6:$J$1005,0),"–"))</f>
        <v/>
      </c>
      <c r="L312" s="23" t="str">
        <f aca="false">IF(OR(A312="",K312="–"),"",INDEX('GSTR-2B'!$I$6:$I$1005,K312))</f>
        <v/>
      </c>
      <c r="M312" s="20" t="str">
        <f aca="false">IF(L312="","",I312-L312)</f>
        <v/>
      </c>
      <c r="N312" s="24" t="str">
        <f aca="false">IF(A312="","",IF(K312="–",IF(COUNTIFS('GSTR-2B'!$A$6:$A$1005,A312,'GSTR-2B'!$E$6:$E$1005,"&gt;="&amp;(E312-Summary!$B$5),'GSTR-2B'!$E$6:$E$1005,"&lt;="&amp;(E312+Summary!$B$5))&gt;0,"Possible match – invoice no. differs","Not in 2B"),IF(ABS(M312)&lt;=Summary!$B$5,"Matched","Value mismatch")))</f>
        <v/>
      </c>
      <c r="O312" s="25" t="str">
        <f aca="false">IF(A312="","",IF(COUNTIF(A$6:A312,A312)=1,COUNTIF(O$5:O311,"&gt;0")+1,""))</f>
        <v/>
      </c>
      <c r="P312" s="26" t="str">
        <f aca="false">IF(A312="","",IF(N312="Matched",1,IF(AND(N312="Value mismatch",N(I312)&lt;&gt;0),MIN(1,L312/I312),0)))</f>
        <v/>
      </c>
    </row>
    <row r="313" customFormat="false" ht="15" hidden="false" customHeight="true" outlineLevel="0" collapsed="false">
      <c r="A313" s="27"/>
      <c r="B313" s="27"/>
      <c r="C313" s="27"/>
      <c r="D313" s="28"/>
      <c r="E313" s="29"/>
      <c r="F313" s="29"/>
      <c r="G313" s="29"/>
      <c r="H313" s="29"/>
      <c r="I313" s="20" t="str">
        <f aca="false">IF(A313="","",N(F313)+N(G313)+N(H313))</f>
        <v/>
      </c>
      <c r="J313" s="21" t="str">
        <f aca="false">IF(A313="","",UPPER(TRIM(A313))&amp;"|"&amp;UPPER(SUBSTITUTE(SUBSTITUTE(SUBSTITUTE(SUBSTITUTE(SUBSTITUTE(TRIM(C313)," ",""),"-",""),"/",""),"\",""),".","")))</f>
        <v/>
      </c>
      <c r="K313" s="22" t="str">
        <f aca="false">IF(A313="","",IFERROR(MATCH(J313,'GSTR-2B'!$J$6:$J$1005,0),"–"))</f>
        <v/>
      </c>
      <c r="L313" s="23" t="str">
        <f aca="false">IF(OR(A313="",K313="–"),"",INDEX('GSTR-2B'!$I$6:$I$1005,K313))</f>
        <v/>
      </c>
      <c r="M313" s="20" t="str">
        <f aca="false">IF(L313="","",I313-L313)</f>
        <v/>
      </c>
      <c r="N313" s="24" t="str">
        <f aca="false">IF(A313="","",IF(K313="–",IF(COUNTIFS('GSTR-2B'!$A$6:$A$1005,A313,'GSTR-2B'!$E$6:$E$1005,"&gt;="&amp;(E313-Summary!$B$5),'GSTR-2B'!$E$6:$E$1005,"&lt;="&amp;(E313+Summary!$B$5))&gt;0,"Possible match – invoice no. differs","Not in 2B"),IF(ABS(M313)&lt;=Summary!$B$5,"Matched","Value mismatch")))</f>
        <v/>
      </c>
      <c r="O313" s="25" t="str">
        <f aca="false">IF(A313="","",IF(COUNTIF(A$6:A313,A313)=1,COUNTIF(O$5:O312,"&gt;0")+1,""))</f>
        <v/>
      </c>
      <c r="P313" s="26" t="str">
        <f aca="false">IF(A313="","",IF(N313="Matched",1,IF(AND(N313="Value mismatch",N(I313)&lt;&gt;0),MIN(1,L313/I313),0)))</f>
        <v/>
      </c>
    </row>
    <row r="314" customFormat="false" ht="15" hidden="false" customHeight="true" outlineLevel="0" collapsed="false">
      <c r="A314" s="27"/>
      <c r="B314" s="27"/>
      <c r="C314" s="27"/>
      <c r="D314" s="28"/>
      <c r="E314" s="29"/>
      <c r="F314" s="29"/>
      <c r="G314" s="29"/>
      <c r="H314" s="29"/>
      <c r="I314" s="20" t="str">
        <f aca="false">IF(A314="","",N(F314)+N(G314)+N(H314))</f>
        <v/>
      </c>
      <c r="J314" s="21" t="str">
        <f aca="false">IF(A314="","",UPPER(TRIM(A314))&amp;"|"&amp;UPPER(SUBSTITUTE(SUBSTITUTE(SUBSTITUTE(SUBSTITUTE(SUBSTITUTE(TRIM(C314)," ",""),"-",""),"/",""),"\",""),".","")))</f>
        <v/>
      </c>
      <c r="K314" s="22" t="str">
        <f aca="false">IF(A314="","",IFERROR(MATCH(J314,'GSTR-2B'!$J$6:$J$1005,0),"–"))</f>
        <v/>
      </c>
      <c r="L314" s="23" t="str">
        <f aca="false">IF(OR(A314="",K314="–"),"",INDEX('GSTR-2B'!$I$6:$I$1005,K314))</f>
        <v/>
      </c>
      <c r="M314" s="20" t="str">
        <f aca="false">IF(L314="","",I314-L314)</f>
        <v/>
      </c>
      <c r="N314" s="24" t="str">
        <f aca="false">IF(A314="","",IF(K314="–",IF(COUNTIFS('GSTR-2B'!$A$6:$A$1005,A314,'GSTR-2B'!$E$6:$E$1005,"&gt;="&amp;(E314-Summary!$B$5),'GSTR-2B'!$E$6:$E$1005,"&lt;="&amp;(E314+Summary!$B$5))&gt;0,"Possible match – invoice no. differs","Not in 2B"),IF(ABS(M314)&lt;=Summary!$B$5,"Matched","Value mismatch")))</f>
        <v/>
      </c>
      <c r="O314" s="25" t="str">
        <f aca="false">IF(A314="","",IF(COUNTIF(A$6:A314,A314)=1,COUNTIF(O$5:O313,"&gt;0")+1,""))</f>
        <v/>
      </c>
      <c r="P314" s="26" t="str">
        <f aca="false">IF(A314="","",IF(N314="Matched",1,IF(AND(N314="Value mismatch",N(I314)&lt;&gt;0),MIN(1,L314/I314),0)))</f>
        <v/>
      </c>
    </row>
    <row r="315" customFormat="false" ht="15" hidden="false" customHeight="true" outlineLevel="0" collapsed="false">
      <c r="A315" s="27"/>
      <c r="B315" s="27"/>
      <c r="C315" s="27"/>
      <c r="D315" s="28"/>
      <c r="E315" s="29"/>
      <c r="F315" s="29"/>
      <c r="G315" s="29"/>
      <c r="H315" s="29"/>
      <c r="I315" s="20" t="str">
        <f aca="false">IF(A315="","",N(F315)+N(G315)+N(H315))</f>
        <v/>
      </c>
      <c r="J315" s="21" t="str">
        <f aca="false">IF(A315="","",UPPER(TRIM(A315))&amp;"|"&amp;UPPER(SUBSTITUTE(SUBSTITUTE(SUBSTITUTE(SUBSTITUTE(SUBSTITUTE(TRIM(C315)," ",""),"-",""),"/",""),"\",""),".","")))</f>
        <v/>
      </c>
      <c r="K315" s="22" t="str">
        <f aca="false">IF(A315="","",IFERROR(MATCH(J315,'GSTR-2B'!$J$6:$J$1005,0),"–"))</f>
        <v/>
      </c>
      <c r="L315" s="23" t="str">
        <f aca="false">IF(OR(A315="",K315="–"),"",INDEX('GSTR-2B'!$I$6:$I$1005,K315))</f>
        <v/>
      </c>
      <c r="M315" s="20" t="str">
        <f aca="false">IF(L315="","",I315-L315)</f>
        <v/>
      </c>
      <c r="N315" s="24" t="str">
        <f aca="false">IF(A315="","",IF(K315="–",IF(COUNTIFS('GSTR-2B'!$A$6:$A$1005,A315,'GSTR-2B'!$E$6:$E$1005,"&gt;="&amp;(E315-Summary!$B$5),'GSTR-2B'!$E$6:$E$1005,"&lt;="&amp;(E315+Summary!$B$5))&gt;0,"Possible match – invoice no. differs","Not in 2B"),IF(ABS(M315)&lt;=Summary!$B$5,"Matched","Value mismatch")))</f>
        <v/>
      </c>
      <c r="O315" s="25" t="str">
        <f aca="false">IF(A315="","",IF(COUNTIF(A$6:A315,A315)=1,COUNTIF(O$5:O314,"&gt;0")+1,""))</f>
        <v/>
      </c>
      <c r="P315" s="26" t="str">
        <f aca="false">IF(A315="","",IF(N315="Matched",1,IF(AND(N315="Value mismatch",N(I315)&lt;&gt;0),MIN(1,L315/I315),0)))</f>
        <v/>
      </c>
    </row>
    <row r="316" customFormat="false" ht="15" hidden="false" customHeight="true" outlineLevel="0" collapsed="false">
      <c r="A316" s="27"/>
      <c r="B316" s="27"/>
      <c r="C316" s="27"/>
      <c r="D316" s="28"/>
      <c r="E316" s="29"/>
      <c r="F316" s="29"/>
      <c r="G316" s="29"/>
      <c r="H316" s="29"/>
      <c r="I316" s="20" t="str">
        <f aca="false">IF(A316="","",N(F316)+N(G316)+N(H316))</f>
        <v/>
      </c>
      <c r="J316" s="21" t="str">
        <f aca="false">IF(A316="","",UPPER(TRIM(A316))&amp;"|"&amp;UPPER(SUBSTITUTE(SUBSTITUTE(SUBSTITUTE(SUBSTITUTE(SUBSTITUTE(TRIM(C316)," ",""),"-",""),"/",""),"\",""),".","")))</f>
        <v/>
      </c>
      <c r="K316" s="22" t="str">
        <f aca="false">IF(A316="","",IFERROR(MATCH(J316,'GSTR-2B'!$J$6:$J$1005,0),"–"))</f>
        <v/>
      </c>
      <c r="L316" s="23" t="str">
        <f aca="false">IF(OR(A316="",K316="–"),"",INDEX('GSTR-2B'!$I$6:$I$1005,K316))</f>
        <v/>
      </c>
      <c r="M316" s="20" t="str">
        <f aca="false">IF(L316="","",I316-L316)</f>
        <v/>
      </c>
      <c r="N316" s="24" t="str">
        <f aca="false">IF(A316="","",IF(K316="–",IF(COUNTIFS('GSTR-2B'!$A$6:$A$1005,A316,'GSTR-2B'!$E$6:$E$1005,"&gt;="&amp;(E316-Summary!$B$5),'GSTR-2B'!$E$6:$E$1005,"&lt;="&amp;(E316+Summary!$B$5))&gt;0,"Possible match – invoice no. differs","Not in 2B"),IF(ABS(M316)&lt;=Summary!$B$5,"Matched","Value mismatch")))</f>
        <v/>
      </c>
      <c r="O316" s="25" t="str">
        <f aca="false">IF(A316="","",IF(COUNTIF(A$6:A316,A316)=1,COUNTIF(O$5:O315,"&gt;0")+1,""))</f>
        <v/>
      </c>
      <c r="P316" s="26" t="str">
        <f aca="false">IF(A316="","",IF(N316="Matched",1,IF(AND(N316="Value mismatch",N(I316)&lt;&gt;0),MIN(1,L316/I316),0)))</f>
        <v/>
      </c>
    </row>
    <row r="317" customFormat="false" ht="15" hidden="false" customHeight="true" outlineLevel="0" collapsed="false">
      <c r="A317" s="27"/>
      <c r="B317" s="27"/>
      <c r="C317" s="27"/>
      <c r="D317" s="28"/>
      <c r="E317" s="29"/>
      <c r="F317" s="29"/>
      <c r="G317" s="29"/>
      <c r="H317" s="29"/>
      <c r="I317" s="20" t="str">
        <f aca="false">IF(A317="","",N(F317)+N(G317)+N(H317))</f>
        <v/>
      </c>
      <c r="J317" s="21" t="str">
        <f aca="false">IF(A317="","",UPPER(TRIM(A317))&amp;"|"&amp;UPPER(SUBSTITUTE(SUBSTITUTE(SUBSTITUTE(SUBSTITUTE(SUBSTITUTE(TRIM(C317)," ",""),"-",""),"/",""),"\",""),".","")))</f>
        <v/>
      </c>
      <c r="K317" s="22" t="str">
        <f aca="false">IF(A317="","",IFERROR(MATCH(J317,'GSTR-2B'!$J$6:$J$1005,0),"–"))</f>
        <v/>
      </c>
      <c r="L317" s="23" t="str">
        <f aca="false">IF(OR(A317="",K317="–"),"",INDEX('GSTR-2B'!$I$6:$I$1005,K317))</f>
        <v/>
      </c>
      <c r="M317" s="20" t="str">
        <f aca="false">IF(L317="","",I317-L317)</f>
        <v/>
      </c>
      <c r="N317" s="24" t="str">
        <f aca="false">IF(A317="","",IF(K317="–",IF(COUNTIFS('GSTR-2B'!$A$6:$A$1005,A317,'GSTR-2B'!$E$6:$E$1005,"&gt;="&amp;(E317-Summary!$B$5),'GSTR-2B'!$E$6:$E$1005,"&lt;="&amp;(E317+Summary!$B$5))&gt;0,"Possible match – invoice no. differs","Not in 2B"),IF(ABS(M317)&lt;=Summary!$B$5,"Matched","Value mismatch")))</f>
        <v/>
      </c>
      <c r="O317" s="25" t="str">
        <f aca="false">IF(A317="","",IF(COUNTIF(A$6:A317,A317)=1,COUNTIF(O$5:O316,"&gt;0")+1,""))</f>
        <v/>
      </c>
      <c r="P317" s="26" t="str">
        <f aca="false">IF(A317="","",IF(N317="Matched",1,IF(AND(N317="Value mismatch",N(I317)&lt;&gt;0),MIN(1,L317/I317),0)))</f>
        <v/>
      </c>
    </row>
    <row r="318" customFormat="false" ht="15" hidden="false" customHeight="true" outlineLevel="0" collapsed="false">
      <c r="A318" s="27"/>
      <c r="B318" s="27"/>
      <c r="C318" s="27"/>
      <c r="D318" s="28"/>
      <c r="E318" s="29"/>
      <c r="F318" s="29"/>
      <c r="G318" s="29"/>
      <c r="H318" s="29"/>
      <c r="I318" s="20" t="str">
        <f aca="false">IF(A318="","",N(F318)+N(G318)+N(H318))</f>
        <v/>
      </c>
      <c r="J318" s="21" t="str">
        <f aca="false">IF(A318="","",UPPER(TRIM(A318))&amp;"|"&amp;UPPER(SUBSTITUTE(SUBSTITUTE(SUBSTITUTE(SUBSTITUTE(SUBSTITUTE(TRIM(C318)," ",""),"-",""),"/",""),"\",""),".","")))</f>
        <v/>
      </c>
      <c r="K318" s="22" t="str">
        <f aca="false">IF(A318="","",IFERROR(MATCH(J318,'GSTR-2B'!$J$6:$J$1005,0),"–"))</f>
        <v/>
      </c>
      <c r="L318" s="23" t="str">
        <f aca="false">IF(OR(A318="",K318="–"),"",INDEX('GSTR-2B'!$I$6:$I$1005,K318))</f>
        <v/>
      </c>
      <c r="M318" s="20" t="str">
        <f aca="false">IF(L318="","",I318-L318)</f>
        <v/>
      </c>
      <c r="N318" s="24" t="str">
        <f aca="false">IF(A318="","",IF(K318="–",IF(COUNTIFS('GSTR-2B'!$A$6:$A$1005,A318,'GSTR-2B'!$E$6:$E$1005,"&gt;="&amp;(E318-Summary!$B$5),'GSTR-2B'!$E$6:$E$1005,"&lt;="&amp;(E318+Summary!$B$5))&gt;0,"Possible match – invoice no. differs","Not in 2B"),IF(ABS(M318)&lt;=Summary!$B$5,"Matched","Value mismatch")))</f>
        <v/>
      </c>
      <c r="O318" s="25" t="str">
        <f aca="false">IF(A318="","",IF(COUNTIF(A$6:A318,A318)=1,COUNTIF(O$5:O317,"&gt;0")+1,""))</f>
        <v/>
      </c>
      <c r="P318" s="26" t="str">
        <f aca="false">IF(A318="","",IF(N318="Matched",1,IF(AND(N318="Value mismatch",N(I318)&lt;&gt;0),MIN(1,L318/I318),0)))</f>
        <v/>
      </c>
    </row>
    <row r="319" customFormat="false" ht="15" hidden="false" customHeight="true" outlineLevel="0" collapsed="false">
      <c r="A319" s="27"/>
      <c r="B319" s="27"/>
      <c r="C319" s="27"/>
      <c r="D319" s="28"/>
      <c r="E319" s="29"/>
      <c r="F319" s="29"/>
      <c r="G319" s="29"/>
      <c r="H319" s="29"/>
      <c r="I319" s="20" t="str">
        <f aca="false">IF(A319="","",N(F319)+N(G319)+N(H319))</f>
        <v/>
      </c>
      <c r="J319" s="21" t="str">
        <f aca="false">IF(A319="","",UPPER(TRIM(A319))&amp;"|"&amp;UPPER(SUBSTITUTE(SUBSTITUTE(SUBSTITUTE(SUBSTITUTE(SUBSTITUTE(TRIM(C319)," ",""),"-",""),"/",""),"\",""),".","")))</f>
        <v/>
      </c>
      <c r="K319" s="22" t="str">
        <f aca="false">IF(A319="","",IFERROR(MATCH(J319,'GSTR-2B'!$J$6:$J$1005,0),"–"))</f>
        <v/>
      </c>
      <c r="L319" s="23" t="str">
        <f aca="false">IF(OR(A319="",K319="–"),"",INDEX('GSTR-2B'!$I$6:$I$1005,K319))</f>
        <v/>
      </c>
      <c r="M319" s="20" t="str">
        <f aca="false">IF(L319="","",I319-L319)</f>
        <v/>
      </c>
      <c r="N319" s="24" t="str">
        <f aca="false">IF(A319="","",IF(K319="–",IF(COUNTIFS('GSTR-2B'!$A$6:$A$1005,A319,'GSTR-2B'!$E$6:$E$1005,"&gt;="&amp;(E319-Summary!$B$5),'GSTR-2B'!$E$6:$E$1005,"&lt;="&amp;(E319+Summary!$B$5))&gt;0,"Possible match – invoice no. differs","Not in 2B"),IF(ABS(M319)&lt;=Summary!$B$5,"Matched","Value mismatch")))</f>
        <v/>
      </c>
      <c r="O319" s="25" t="str">
        <f aca="false">IF(A319="","",IF(COUNTIF(A$6:A319,A319)=1,COUNTIF(O$5:O318,"&gt;0")+1,""))</f>
        <v/>
      </c>
      <c r="P319" s="26" t="str">
        <f aca="false">IF(A319="","",IF(N319="Matched",1,IF(AND(N319="Value mismatch",N(I319)&lt;&gt;0),MIN(1,L319/I319),0)))</f>
        <v/>
      </c>
    </row>
    <row r="320" customFormat="false" ht="15" hidden="false" customHeight="true" outlineLevel="0" collapsed="false">
      <c r="A320" s="27"/>
      <c r="B320" s="27"/>
      <c r="C320" s="27"/>
      <c r="D320" s="28"/>
      <c r="E320" s="29"/>
      <c r="F320" s="29"/>
      <c r="G320" s="29"/>
      <c r="H320" s="29"/>
      <c r="I320" s="20" t="str">
        <f aca="false">IF(A320="","",N(F320)+N(G320)+N(H320))</f>
        <v/>
      </c>
      <c r="J320" s="21" t="str">
        <f aca="false">IF(A320="","",UPPER(TRIM(A320))&amp;"|"&amp;UPPER(SUBSTITUTE(SUBSTITUTE(SUBSTITUTE(SUBSTITUTE(SUBSTITUTE(TRIM(C320)," ",""),"-",""),"/",""),"\",""),".","")))</f>
        <v/>
      </c>
      <c r="K320" s="22" t="str">
        <f aca="false">IF(A320="","",IFERROR(MATCH(J320,'GSTR-2B'!$J$6:$J$1005,0),"–"))</f>
        <v/>
      </c>
      <c r="L320" s="23" t="str">
        <f aca="false">IF(OR(A320="",K320="–"),"",INDEX('GSTR-2B'!$I$6:$I$1005,K320))</f>
        <v/>
      </c>
      <c r="M320" s="20" t="str">
        <f aca="false">IF(L320="","",I320-L320)</f>
        <v/>
      </c>
      <c r="N320" s="24" t="str">
        <f aca="false">IF(A320="","",IF(K320="–",IF(COUNTIFS('GSTR-2B'!$A$6:$A$1005,A320,'GSTR-2B'!$E$6:$E$1005,"&gt;="&amp;(E320-Summary!$B$5),'GSTR-2B'!$E$6:$E$1005,"&lt;="&amp;(E320+Summary!$B$5))&gt;0,"Possible match – invoice no. differs","Not in 2B"),IF(ABS(M320)&lt;=Summary!$B$5,"Matched","Value mismatch")))</f>
        <v/>
      </c>
      <c r="O320" s="25" t="str">
        <f aca="false">IF(A320="","",IF(COUNTIF(A$6:A320,A320)=1,COUNTIF(O$5:O319,"&gt;0")+1,""))</f>
        <v/>
      </c>
      <c r="P320" s="26" t="str">
        <f aca="false">IF(A320="","",IF(N320="Matched",1,IF(AND(N320="Value mismatch",N(I320)&lt;&gt;0),MIN(1,L320/I320),0)))</f>
        <v/>
      </c>
    </row>
    <row r="321" customFormat="false" ht="15" hidden="false" customHeight="true" outlineLevel="0" collapsed="false">
      <c r="A321" s="27"/>
      <c r="B321" s="27"/>
      <c r="C321" s="27"/>
      <c r="D321" s="28"/>
      <c r="E321" s="29"/>
      <c r="F321" s="29"/>
      <c r="G321" s="29"/>
      <c r="H321" s="29"/>
      <c r="I321" s="20" t="str">
        <f aca="false">IF(A321="","",N(F321)+N(G321)+N(H321))</f>
        <v/>
      </c>
      <c r="J321" s="21" t="str">
        <f aca="false">IF(A321="","",UPPER(TRIM(A321))&amp;"|"&amp;UPPER(SUBSTITUTE(SUBSTITUTE(SUBSTITUTE(SUBSTITUTE(SUBSTITUTE(TRIM(C321)," ",""),"-",""),"/",""),"\",""),".","")))</f>
        <v/>
      </c>
      <c r="K321" s="22" t="str">
        <f aca="false">IF(A321="","",IFERROR(MATCH(J321,'GSTR-2B'!$J$6:$J$1005,0),"–"))</f>
        <v/>
      </c>
      <c r="L321" s="23" t="str">
        <f aca="false">IF(OR(A321="",K321="–"),"",INDEX('GSTR-2B'!$I$6:$I$1005,K321))</f>
        <v/>
      </c>
      <c r="M321" s="20" t="str">
        <f aca="false">IF(L321="","",I321-L321)</f>
        <v/>
      </c>
      <c r="N321" s="24" t="str">
        <f aca="false">IF(A321="","",IF(K321="–",IF(COUNTIFS('GSTR-2B'!$A$6:$A$1005,A321,'GSTR-2B'!$E$6:$E$1005,"&gt;="&amp;(E321-Summary!$B$5),'GSTR-2B'!$E$6:$E$1005,"&lt;="&amp;(E321+Summary!$B$5))&gt;0,"Possible match – invoice no. differs","Not in 2B"),IF(ABS(M321)&lt;=Summary!$B$5,"Matched","Value mismatch")))</f>
        <v/>
      </c>
      <c r="O321" s="25" t="str">
        <f aca="false">IF(A321="","",IF(COUNTIF(A$6:A321,A321)=1,COUNTIF(O$5:O320,"&gt;0")+1,""))</f>
        <v/>
      </c>
      <c r="P321" s="26" t="str">
        <f aca="false">IF(A321="","",IF(N321="Matched",1,IF(AND(N321="Value mismatch",N(I321)&lt;&gt;0),MIN(1,L321/I321),0)))</f>
        <v/>
      </c>
    </row>
    <row r="322" customFormat="false" ht="15" hidden="false" customHeight="true" outlineLevel="0" collapsed="false">
      <c r="A322" s="27"/>
      <c r="B322" s="27"/>
      <c r="C322" s="27"/>
      <c r="D322" s="28"/>
      <c r="E322" s="29"/>
      <c r="F322" s="29"/>
      <c r="G322" s="29"/>
      <c r="H322" s="29"/>
      <c r="I322" s="20" t="str">
        <f aca="false">IF(A322="","",N(F322)+N(G322)+N(H322))</f>
        <v/>
      </c>
      <c r="J322" s="21" t="str">
        <f aca="false">IF(A322="","",UPPER(TRIM(A322))&amp;"|"&amp;UPPER(SUBSTITUTE(SUBSTITUTE(SUBSTITUTE(SUBSTITUTE(SUBSTITUTE(TRIM(C322)," ",""),"-",""),"/",""),"\",""),".","")))</f>
        <v/>
      </c>
      <c r="K322" s="22" t="str">
        <f aca="false">IF(A322="","",IFERROR(MATCH(J322,'GSTR-2B'!$J$6:$J$1005,0),"–"))</f>
        <v/>
      </c>
      <c r="L322" s="23" t="str">
        <f aca="false">IF(OR(A322="",K322="–"),"",INDEX('GSTR-2B'!$I$6:$I$1005,K322))</f>
        <v/>
      </c>
      <c r="M322" s="20" t="str">
        <f aca="false">IF(L322="","",I322-L322)</f>
        <v/>
      </c>
      <c r="N322" s="24" t="str">
        <f aca="false">IF(A322="","",IF(K322="–",IF(COUNTIFS('GSTR-2B'!$A$6:$A$1005,A322,'GSTR-2B'!$E$6:$E$1005,"&gt;="&amp;(E322-Summary!$B$5),'GSTR-2B'!$E$6:$E$1005,"&lt;="&amp;(E322+Summary!$B$5))&gt;0,"Possible match – invoice no. differs","Not in 2B"),IF(ABS(M322)&lt;=Summary!$B$5,"Matched","Value mismatch")))</f>
        <v/>
      </c>
      <c r="O322" s="25" t="str">
        <f aca="false">IF(A322="","",IF(COUNTIF(A$6:A322,A322)=1,COUNTIF(O$5:O321,"&gt;0")+1,""))</f>
        <v/>
      </c>
      <c r="P322" s="26" t="str">
        <f aca="false">IF(A322="","",IF(N322="Matched",1,IF(AND(N322="Value mismatch",N(I322)&lt;&gt;0),MIN(1,L322/I322),0)))</f>
        <v/>
      </c>
    </row>
    <row r="323" customFormat="false" ht="15" hidden="false" customHeight="true" outlineLevel="0" collapsed="false">
      <c r="A323" s="27"/>
      <c r="B323" s="27"/>
      <c r="C323" s="27"/>
      <c r="D323" s="28"/>
      <c r="E323" s="29"/>
      <c r="F323" s="29"/>
      <c r="G323" s="29"/>
      <c r="H323" s="29"/>
      <c r="I323" s="20" t="str">
        <f aca="false">IF(A323="","",N(F323)+N(G323)+N(H323))</f>
        <v/>
      </c>
      <c r="J323" s="21" t="str">
        <f aca="false">IF(A323="","",UPPER(TRIM(A323))&amp;"|"&amp;UPPER(SUBSTITUTE(SUBSTITUTE(SUBSTITUTE(SUBSTITUTE(SUBSTITUTE(TRIM(C323)," ",""),"-",""),"/",""),"\",""),".","")))</f>
        <v/>
      </c>
      <c r="K323" s="22" t="str">
        <f aca="false">IF(A323="","",IFERROR(MATCH(J323,'GSTR-2B'!$J$6:$J$1005,0),"–"))</f>
        <v/>
      </c>
      <c r="L323" s="23" t="str">
        <f aca="false">IF(OR(A323="",K323="–"),"",INDEX('GSTR-2B'!$I$6:$I$1005,K323))</f>
        <v/>
      </c>
      <c r="M323" s="20" t="str">
        <f aca="false">IF(L323="","",I323-L323)</f>
        <v/>
      </c>
      <c r="N323" s="24" t="str">
        <f aca="false">IF(A323="","",IF(K323="–",IF(COUNTIFS('GSTR-2B'!$A$6:$A$1005,A323,'GSTR-2B'!$E$6:$E$1005,"&gt;="&amp;(E323-Summary!$B$5),'GSTR-2B'!$E$6:$E$1005,"&lt;="&amp;(E323+Summary!$B$5))&gt;0,"Possible match – invoice no. differs","Not in 2B"),IF(ABS(M323)&lt;=Summary!$B$5,"Matched","Value mismatch")))</f>
        <v/>
      </c>
      <c r="O323" s="25" t="str">
        <f aca="false">IF(A323="","",IF(COUNTIF(A$6:A323,A323)=1,COUNTIF(O$5:O322,"&gt;0")+1,""))</f>
        <v/>
      </c>
      <c r="P323" s="26" t="str">
        <f aca="false">IF(A323="","",IF(N323="Matched",1,IF(AND(N323="Value mismatch",N(I323)&lt;&gt;0),MIN(1,L323/I323),0)))</f>
        <v/>
      </c>
    </row>
    <row r="324" customFormat="false" ht="15" hidden="false" customHeight="true" outlineLevel="0" collapsed="false">
      <c r="A324" s="27"/>
      <c r="B324" s="27"/>
      <c r="C324" s="27"/>
      <c r="D324" s="28"/>
      <c r="E324" s="29"/>
      <c r="F324" s="29"/>
      <c r="G324" s="29"/>
      <c r="H324" s="29"/>
      <c r="I324" s="20" t="str">
        <f aca="false">IF(A324="","",N(F324)+N(G324)+N(H324))</f>
        <v/>
      </c>
      <c r="J324" s="21" t="str">
        <f aca="false">IF(A324="","",UPPER(TRIM(A324))&amp;"|"&amp;UPPER(SUBSTITUTE(SUBSTITUTE(SUBSTITUTE(SUBSTITUTE(SUBSTITUTE(TRIM(C324)," ",""),"-",""),"/",""),"\",""),".","")))</f>
        <v/>
      </c>
      <c r="K324" s="22" t="str">
        <f aca="false">IF(A324="","",IFERROR(MATCH(J324,'GSTR-2B'!$J$6:$J$1005,0),"–"))</f>
        <v/>
      </c>
      <c r="L324" s="23" t="str">
        <f aca="false">IF(OR(A324="",K324="–"),"",INDEX('GSTR-2B'!$I$6:$I$1005,K324))</f>
        <v/>
      </c>
      <c r="M324" s="20" t="str">
        <f aca="false">IF(L324="","",I324-L324)</f>
        <v/>
      </c>
      <c r="N324" s="24" t="str">
        <f aca="false">IF(A324="","",IF(K324="–",IF(COUNTIFS('GSTR-2B'!$A$6:$A$1005,A324,'GSTR-2B'!$E$6:$E$1005,"&gt;="&amp;(E324-Summary!$B$5),'GSTR-2B'!$E$6:$E$1005,"&lt;="&amp;(E324+Summary!$B$5))&gt;0,"Possible match – invoice no. differs","Not in 2B"),IF(ABS(M324)&lt;=Summary!$B$5,"Matched","Value mismatch")))</f>
        <v/>
      </c>
      <c r="O324" s="25" t="str">
        <f aca="false">IF(A324="","",IF(COUNTIF(A$6:A324,A324)=1,COUNTIF(O$5:O323,"&gt;0")+1,""))</f>
        <v/>
      </c>
      <c r="P324" s="26" t="str">
        <f aca="false">IF(A324="","",IF(N324="Matched",1,IF(AND(N324="Value mismatch",N(I324)&lt;&gt;0),MIN(1,L324/I324),0)))</f>
        <v/>
      </c>
    </row>
    <row r="325" customFormat="false" ht="15" hidden="false" customHeight="true" outlineLevel="0" collapsed="false">
      <c r="A325" s="27"/>
      <c r="B325" s="27"/>
      <c r="C325" s="27"/>
      <c r="D325" s="28"/>
      <c r="E325" s="29"/>
      <c r="F325" s="29"/>
      <c r="G325" s="29"/>
      <c r="H325" s="29"/>
      <c r="I325" s="20" t="str">
        <f aca="false">IF(A325="","",N(F325)+N(G325)+N(H325))</f>
        <v/>
      </c>
      <c r="J325" s="21" t="str">
        <f aca="false">IF(A325="","",UPPER(TRIM(A325))&amp;"|"&amp;UPPER(SUBSTITUTE(SUBSTITUTE(SUBSTITUTE(SUBSTITUTE(SUBSTITUTE(TRIM(C325)," ",""),"-",""),"/",""),"\",""),".","")))</f>
        <v/>
      </c>
      <c r="K325" s="22" t="str">
        <f aca="false">IF(A325="","",IFERROR(MATCH(J325,'GSTR-2B'!$J$6:$J$1005,0),"–"))</f>
        <v/>
      </c>
      <c r="L325" s="23" t="str">
        <f aca="false">IF(OR(A325="",K325="–"),"",INDEX('GSTR-2B'!$I$6:$I$1005,K325))</f>
        <v/>
      </c>
      <c r="M325" s="20" t="str">
        <f aca="false">IF(L325="","",I325-L325)</f>
        <v/>
      </c>
      <c r="N325" s="24" t="str">
        <f aca="false">IF(A325="","",IF(K325="–",IF(COUNTIFS('GSTR-2B'!$A$6:$A$1005,A325,'GSTR-2B'!$E$6:$E$1005,"&gt;="&amp;(E325-Summary!$B$5),'GSTR-2B'!$E$6:$E$1005,"&lt;="&amp;(E325+Summary!$B$5))&gt;0,"Possible match – invoice no. differs","Not in 2B"),IF(ABS(M325)&lt;=Summary!$B$5,"Matched","Value mismatch")))</f>
        <v/>
      </c>
      <c r="O325" s="25" t="str">
        <f aca="false">IF(A325="","",IF(COUNTIF(A$6:A325,A325)=1,COUNTIF(O$5:O324,"&gt;0")+1,""))</f>
        <v/>
      </c>
      <c r="P325" s="26" t="str">
        <f aca="false">IF(A325="","",IF(N325="Matched",1,IF(AND(N325="Value mismatch",N(I325)&lt;&gt;0),MIN(1,L325/I325),0)))</f>
        <v/>
      </c>
    </row>
    <row r="326" customFormat="false" ht="15" hidden="false" customHeight="true" outlineLevel="0" collapsed="false">
      <c r="A326" s="27"/>
      <c r="B326" s="27"/>
      <c r="C326" s="27"/>
      <c r="D326" s="28"/>
      <c r="E326" s="29"/>
      <c r="F326" s="29"/>
      <c r="G326" s="29"/>
      <c r="H326" s="29"/>
      <c r="I326" s="20" t="str">
        <f aca="false">IF(A326="","",N(F326)+N(G326)+N(H326))</f>
        <v/>
      </c>
      <c r="J326" s="21" t="str">
        <f aca="false">IF(A326="","",UPPER(TRIM(A326))&amp;"|"&amp;UPPER(SUBSTITUTE(SUBSTITUTE(SUBSTITUTE(SUBSTITUTE(SUBSTITUTE(TRIM(C326)," ",""),"-",""),"/",""),"\",""),".","")))</f>
        <v/>
      </c>
      <c r="K326" s="22" t="str">
        <f aca="false">IF(A326="","",IFERROR(MATCH(J326,'GSTR-2B'!$J$6:$J$1005,0),"–"))</f>
        <v/>
      </c>
      <c r="L326" s="23" t="str">
        <f aca="false">IF(OR(A326="",K326="–"),"",INDEX('GSTR-2B'!$I$6:$I$1005,K326))</f>
        <v/>
      </c>
      <c r="M326" s="20" t="str">
        <f aca="false">IF(L326="","",I326-L326)</f>
        <v/>
      </c>
      <c r="N326" s="24" t="str">
        <f aca="false">IF(A326="","",IF(K326="–",IF(COUNTIFS('GSTR-2B'!$A$6:$A$1005,A326,'GSTR-2B'!$E$6:$E$1005,"&gt;="&amp;(E326-Summary!$B$5),'GSTR-2B'!$E$6:$E$1005,"&lt;="&amp;(E326+Summary!$B$5))&gt;0,"Possible match – invoice no. differs","Not in 2B"),IF(ABS(M326)&lt;=Summary!$B$5,"Matched","Value mismatch")))</f>
        <v/>
      </c>
      <c r="O326" s="25" t="str">
        <f aca="false">IF(A326="","",IF(COUNTIF(A$6:A326,A326)=1,COUNTIF(O$5:O325,"&gt;0")+1,""))</f>
        <v/>
      </c>
      <c r="P326" s="26" t="str">
        <f aca="false">IF(A326="","",IF(N326="Matched",1,IF(AND(N326="Value mismatch",N(I326)&lt;&gt;0),MIN(1,L326/I326),0)))</f>
        <v/>
      </c>
    </row>
    <row r="327" customFormat="false" ht="15" hidden="false" customHeight="true" outlineLevel="0" collapsed="false">
      <c r="A327" s="27"/>
      <c r="B327" s="27"/>
      <c r="C327" s="27"/>
      <c r="D327" s="28"/>
      <c r="E327" s="29"/>
      <c r="F327" s="29"/>
      <c r="G327" s="29"/>
      <c r="H327" s="29"/>
      <c r="I327" s="20" t="str">
        <f aca="false">IF(A327="","",N(F327)+N(G327)+N(H327))</f>
        <v/>
      </c>
      <c r="J327" s="21" t="str">
        <f aca="false">IF(A327="","",UPPER(TRIM(A327))&amp;"|"&amp;UPPER(SUBSTITUTE(SUBSTITUTE(SUBSTITUTE(SUBSTITUTE(SUBSTITUTE(TRIM(C327)," ",""),"-",""),"/",""),"\",""),".","")))</f>
        <v/>
      </c>
      <c r="K327" s="22" t="str">
        <f aca="false">IF(A327="","",IFERROR(MATCH(J327,'GSTR-2B'!$J$6:$J$1005,0),"–"))</f>
        <v/>
      </c>
      <c r="L327" s="23" t="str">
        <f aca="false">IF(OR(A327="",K327="–"),"",INDEX('GSTR-2B'!$I$6:$I$1005,K327))</f>
        <v/>
      </c>
      <c r="M327" s="20" t="str">
        <f aca="false">IF(L327="","",I327-L327)</f>
        <v/>
      </c>
      <c r="N327" s="24" t="str">
        <f aca="false">IF(A327="","",IF(K327="–",IF(COUNTIFS('GSTR-2B'!$A$6:$A$1005,A327,'GSTR-2B'!$E$6:$E$1005,"&gt;="&amp;(E327-Summary!$B$5),'GSTR-2B'!$E$6:$E$1005,"&lt;="&amp;(E327+Summary!$B$5))&gt;0,"Possible match – invoice no. differs","Not in 2B"),IF(ABS(M327)&lt;=Summary!$B$5,"Matched","Value mismatch")))</f>
        <v/>
      </c>
      <c r="O327" s="25" t="str">
        <f aca="false">IF(A327="","",IF(COUNTIF(A$6:A327,A327)=1,COUNTIF(O$5:O326,"&gt;0")+1,""))</f>
        <v/>
      </c>
      <c r="P327" s="26" t="str">
        <f aca="false">IF(A327="","",IF(N327="Matched",1,IF(AND(N327="Value mismatch",N(I327)&lt;&gt;0),MIN(1,L327/I327),0)))</f>
        <v/>
      </c>
    </row>
    <row r="328" customFormat="false" ht="15" hidden="false" customHeight="true" outlineLevel="0" collapsed="false">
      <c r="A328" s="27"/>
      <c r="B328" s="27"/>
      <c r="C328" s="27"/>
      <c r="D328" s="28"/>
      <c r="E328" s="29"/>
      <c r="F328" s="29"/>
      <c r="G328" s="29"/>
      <c r="H328" s="29"/>
      <c r="I328" s="20" t="str">
        <f aca="false">IF(A328="","",N(F328)+N(G328)+N(H328))</f>
        <v/>
      </c>
      <c r="J328" s="21" t="str">
        <f aca="false">IF(A328="","",UPPER(TRIM(A328))&amp;"|"&amp;UPPER(SUBSTITUTE(SUBSTITUTE(SUBSTITUTE(SUBSTITUTE(SUBSTITUTE(TRIM(C328)," ",""),"-",""),"/",""),"\",""),".","")))</f>
        <v/>
      </c>
      <c r="K328" s="22" t="str">
        <f aca="false">IF(A328="","",IFERROR(MATCH(J328,'GSTR-2B'!$J$6:$J$1005,0),"–"))</f>
        <v/>
      </c>
      <c r="L328" s="23" t="str">
        <f aca="false">IF(OR(A328="",K328="–"),"",INDEX('GSTR-2B'!$I$6:$I$1005,K328))</f>
        <v/>
      </c>
      <c r="M328" s="20" t="str">
        <f aca="false">IF(L328="","",I328-L328)</f>
        <v/>
      </c>
      <c r="N328" s="24" t="str">
        <f aca="false">IF(A328="","",IF(K328="–",IF(COUNTIFS('GSTR-2B'!$A$6:$A$1005,A328,'GSTR-2B'!$E$6:$E$1005,"&gt;="&amp;(E328-Summary!$B$5),'GSTR-2B'!$E$6:$E$1005,"&lt;="&amp;(E328+Summary!$B$5))&gt;0,"Possible match – invoice no. differs","Not in 2B"),IF(ABS(M328)&lt;=Summary!$B$5,"Matched","Value mismatch")))</f>
        <v/>
      </c>
      <c r="O328" s="25" t="str">
        <f aca="false">IF(A328="","",IF(COUNTIF(A$6:A328,A328)=1,COUNTIF(O$5:O327,"&gt;0")+1,""))</f>
        <v/>
      </c>
      <c r="P328" s="26" t="str">
        <f aca="false">IF(A328="","",IF(N328="Matched",1,IF(AND(N328="Value mismatch",N(I328)&lt;&gt;0),MIN(1,L328/I328),0)))</f>
        <v/>
      </c>
    </row>
    <row r="329" customFormat="false" ht="15" hidden="false" customHeight="true" outlineLevel="0" collapsed="false">
      <c r="A329" s="27"/>
      <c r="B329" s="27"/>
      <c r="C329" s="27"/>
      <c r="D329" s="28"/>
      <c r="E329" s="29"/>
      <c r="F329" s="29"/>
      <c r="G329" s="29"/>
      <c r="H329" s="29"/>
      <c r="I329" s="20" t="str">
        <f aca="false">IF(A329="","",N(F329)+N(G329)+N(H329))</f>
        <v/>
      </c>
      <c r="J329" s="21" t="str">
        <f aca="false">IF(A329="","",UPPER(TRIM(A329))&amp;"|"&amp;UPPER(SUBSTITUTE(SUBSTITUTE(SUBSTITUTE(SUBSTITUTE(SUBSTITUTE(TRIM(C329)," ",""),"-",""),"/",""),"\",""),".","")))</f>
        <v/>
      </c>
      <c r="K329" s="22" t="str">
        <f aca="false">IF(A329="","",IFERROR(MATCH(J329,'GSTR-2B'!$J$6:$J$1005,0),"–"))</f>
        <v/>
      </c>
      <c r="L329" s="23" t="str">
        <f aca="false">IF(OR(A329="",K329="–"),"",INDEX('GSTR-2B'!$I$6:$I$1005,K329))</f>
        <v/>
      </c>
      <c r="M329" s="20" t="str">
        <f aca="false">IF(L329="","",I329-L329)</f>
        <v/>
      </c>
      <c r="N329" s="24" t="str">
        <f aca="false">IF(A329="","",IF(K329="–",IF(COUNTIFS('GSTR-2B'!$A$6:$A$1005,A329,'GSTR-2B'!$E$6:$E$1005,"&gt;="&amp;(E329-Summary!$B$5),'GSTR-2B'!$E$6:$E$1005,"&lt;="&amp;(E329+Summary!$B$5))&gt;0,"Possible match – invoice no. differs","Not in 2B"),IF(ABS(M329)&lt;=Summary!$B$5,"Matched","Value mismatch")))</f>
        <v/>
      </c>
      <c r="O329" s="25" t="str">
        <f aca="false">IF(A329="","",IF(COUNTIF(A$6:A329,A329)=1,COUNTIF(O$5:O328,"&gt;0")+1,""))</f>
        <v/>
      </c>
      <c r="P329" s="26" t="str">
        <f aca="false">IF(A329="","",IF(N329="Matched",1,IF(AND(N329="Value mismatch",N(I329)&lt;&gt;0),MIN(1,L329/I329),0)))</f>
        <v/>
      </c>
    </row>
    <row r="330" customFormat="false" ht="15" hidden="false" customHeight="true" outlineLevel="0" collapsed="false">
      <c r="A330" s="27"/>
      <c r="B330" s="27"/>
      <c r="C330" s="27"/>
      <c r="D330" s="28"/>
      <c r="E330" s="29"/>
      <c r="F330" s="29"/>
      <c r="G330" s="29"/>
      <c r="H330" s="29"/>
      <c r="I330" s="20" t="str">
        <f aca="false">IF(A330="","",N(F330)+N(G330)+N(H330))</f>
        <v/>
      </c>
      <c r="J330" s="21" t="str">
        <f aca="false">IF(A330="","",UPPER(TRIM(A330))&amp;"|"&amp;UPPER(SUBSTITUTE(SUBSTITUTE(SUBSTITUTE(SUBSTITUTE(SUBSTITUTE(TRIM(C330)," ",""),"-",""),"/",""),"\",""),".","")))</f>
        <v/>
      </c>
      <c r="K330" s="22" t="str">
        <f aca="false">IF(A330="","",IFERROR(MATCH(J330,'GSTR-2B'!$J$6:$J$1005,0),"–"))</f>
        <v/>
      </c>
      <c r="L330" s="23" t="str">
        <f aca="false">IF(OR(A330="",K330="–"),"",INDEX('GSTR-2B'!$I$6:$I$1005,K330))</f>
        <v/>
      </c>
      <c r="M330" s="20" t="str">
        <f aca="false">IF(L330="","",I330-L330)</f>
        <v/>
      </c>
      <c r="N330" s="24" t="str">
        <f aca="false">IF(A330="","",IF(K330="–",IF(COUNTIFS('GSTR-2B'!$A$6:$A$1005,A330,'GSTR-2B'!$E$6:$E$1005,"&gt;="&amp;(E330-Summary!$B$5),'GSTR-2B'!$E$6:$E$1005,"&lt;="&amp;(E330+Summary!$B$5))&gt;0,"Possible match – invoice no. differs","Not in 2B"),IF(ABS(M330)&lt;=Summary!$B$5,"Matched","Value mismatch")))</f>
        <v/>
      </c>
      <c r="O330" s="25" t="str">
        <f aca="false">IF(A330="","",IF(COUNTIF(A$6:A330,A330)=1,COUNTIF(O$5:O329,"&gt;0")+1,""))</f>
        <v/>
      </c>
      <c r="P330" s="26" t="str">
        <f aca="false">IF(A330="","",IF(N330="Matched",1,IF(AND(N330="Value mismatch",N(I330)&lt;&gt;0),MIN(1,L330/I330),0)))</f>
        <v/>
      </c>
    </row>
    <row r="331" customFormat="false" ht="15" hidden="false" customHeight="true" outlineLevel="0" collapsed="false">
      <c r="A331" s="27"/>
      <c r="B331" s="27"/>
      <c r="C331" s="27"/>
      <c r="D331" s="28"/>
      <c r="E331" s="29"/>
      <c r="F331" s="29"/>
      <c r="G331" s="29"/>
      <c r="H331" s="29"/>
      <c r="I331" s="20" t="str">
        <f aca="false">IF(A331="","",N(F331)+N(G331)+N(H331))</f>
        <v/>
      </c>
      <c r="J331" s="21" t="str">
        <f aca="false">IF(A331="","",UPPER(TRIM(A331))&amp;"|"&amp;UPPER(SUBSTITUTE(SUBSTITUTE(SUBSTITUTE(SUBSTITUTE(SUBSTITUTE(TRIM(C331)," ",""),"-",""),"/",""),"\",""),".","")))</f>
        <v/>
      </c>
      <c r="K331" s="22" t="str">
        <f aca="false">IF(A331="","",IFERROR(MATCH(J331,'GSTR-2B'!$J$6:$J$1005,0),"–"))</f>
        <v/>
      </c>
      <c r="L331" s="23" t="str">
        <f aca="false">IF(OR(A331="",K331="–"),"",INDEX('GSTR-2B'!$I$6:$I$1005,K331))</f>
        <v/>
      </c>
      <c r="M331" s="20" t="str">
        <f aca="false">IF(L331="","",I331-L331)</f>
        <v/>
      </c>
      <c r="N331" s="24" t="str">
        <f aca="false">IF(A331="","",IF(K331="–",IF(COUNTIFS('GSTR-2B'!$A$6:$A$1005,A331,'GSTR-2B'!$E$6:$E$1005,"&gt;="&amp;(E331-Summary!$B$5),'GSTR-2B'!$E$6:$E$1005,"&lt;="&amp;(E331+Summary!$B$5))&gt;0,"Possible match – invoice no. differs","Not in 2B"),IF(ABS(M331)&lt;=Summary!$B$5,"Matched","Value mismatch")))</f>
        <v/>
      </c>
      <c r="O331" s="25" t="str">
        <f aca="false">IF(A331="","",IF(COUNTIF(A$6:A331,A331)=1,COUNTIF(O$5:O330,"&gt;0")+1,""))</f>
        <v/>
      </c>
      <c r="P331" s="26" t="str">
        <f aca="false">IF(A331="","",IF(N331="Matched",1,IF(AND(N331="Value mismatch",N(I331)&lt;&gt;0),MIN(1,L331/I331),0)))</f>
        <v/>
      </c>
    </row>
    <row r="332" customFormat="false" ht="15" hidden="false" customHeight="true" outlineLevel="0" collapsed="false">
      <c r="A332" s="27"/>
      <c r="B332" s="27"/>
      <c r="C332" s="27"/>
      <c r="D332" s="28"/>
      <c r="E332" s="29"/>
      <c r="F332" s="29"/>
      <c r="G332" s="29"/>
      <c r="H332" s="29"/>
      <c r="I332" s="20" t="str">
        <f aca="false">IF(A332="","",N(F332)+N(G332)+N(H332))</f>
        <v/>
      </c>
      <c r="J332" s="21" t="str">
        <f aca="false">IF(A332="","",UPPER(TRIM(A332))&amp;"|"&amp;UPPER(SUBSTITUTE(SUBSTITUTE(SUBSTITUTE(SUBSTITUTE(SUBSTITUTE(TRIM(C332)," ",""),"-",""),"/",""),"\",""),".","")))</f>
        <v/>
      </c>
      <c r="K332" s="22" t="str">
        <f aca="false">IF(A332="","",IFERROR(MATCH(J332,'GSTR-2B'!$J$6:$J$1005,0),"–"))</f>
        <v/>
      </c>
      <c r="L332" s="23" t="str">
        <f aca="false">IF(OR(A332="",K332="–"),"",INDEX('GSTR-2B'!$I$6:$I$1005,K332))</f>
        <v/>
      </c>
      <c r="M332" s="20" t="str">
        <f aca="false">IF(L332="","",I332-L332)</f>
        <v/>
      </c>
      <c r="N332" s="24" t="str">
        <f aca="false">IF(A332="","",IF(K332="–",IF(COUNTIFS('GSTR-2B'!$A$6:$A$1005,A332,'GSTR-2B'!$E$6:$E$1005,"&gt;="&amp;(E332-Summary!$B$5),'GSTR-2B'!$E$6:$E$1005,"&lt;="&amp;(E332+Summary!$B$5))&gt;0,"Possible match – invoice no. differs","Not in 2B"),IF(ABS(M332)&lt;=Summary!$B$5,"Matched","Value mismatch")))</f>
        <v/>
      </c>
      <c r="O332" s="25" t="str">
        <f aca="false">IF(A332="","",IF(COUNTIF(A$6:A332,A332)=1,COUNTIF(O$5:O331,"&gt;0")+1,""))</f>
        <v/>
      </c>
      <c r="P332" s="26" t="str">
        <f aca="false">IF(A332="","",IF(N332="Matched",1,IF(AND(N332="Value mismatch",N(I332)&lt;&gt;0),MIN(1,L332/I332),0)))</f>
        <v/>
      </c>
    </row>
    <row r="333" customFormat="false" ht="15" hidden="false" customHeight="true" outlineLevel="0" collapsed="false">
      <c r="A333" s="27"/>
      <c r="B333" s="27"/>
      <c r="C333" s="27"/>
      <c r="D333" s="28"/>
      <c r="E333" s="29"/>
      <c r="F333" s="29"/>
      <c r="G333" s="29"/>
      <c r="H333" s="29"/>
      <c r="I333" s="20" t="str">
        <f aca="false">IF(A333="","",N(F333)+N(G333)+N(H333))</f>
        <v/>
      </c>
      <c r="J333" s="21" t="str">
        <f aca="false">IF(A333="","",UPPER(TRIM(A333))&amp;"|"&amp;UPPER(SUBSTITUTE(SUBSTITUTE(SUBSTITUTE(SUBSTITUTE(SUBSTITUTE(TRIM(C333)," ",""),"-",""),"/",""),"\",""),".","")))</f>
        <v/>
      </c>
      <c r="K333" s="22" t="str">
        <f aca="false">IF(A333="","",IFERROR(MATCH(J333,'GSTR-2B'!$J$6:$J$1005,0),"–"))</f>
        <v/>
      </c>
      <c r="L333" s="23" t="str">
        <f aca="false">IF(OR(A333="",K333="–"),"",INDEX('GSTR-2B'!$I$6:$I$1005,K333))</f>
        <v/>
      </c>
      <c r="M333" s="20" t="str">
        <f aca="false">IF(L333="","",I333-L333)</f>
        <v/>
      </c>
      <c r="N333" s="24" t="str">
        <f aca="false">IF(A333="","",IF(K333="–",IF(COUNTIFS('GSTR-2B'!$A$6:$A$1005,A333,'GSTR-2B'!$E$6:$E$1005,"&gt;="&amp;(E333-Summary!$B$5),'GSTR-2B'!$E$6:$E$1005,"&lt;="&amp;(E333+Summary!$B$5))&gt;0,"Possible match – invoice no. differs","Not in 2B"),IF(ABS(M333)&lt;=Summary!$B$5,"Matched","Value mismatch")))</f>
        <v/>
      </c>
      <c r="O333" s="25" t="str">
        <f aca="false">IF(A333="","",IF(COUNTIF(A$6:A333,A333)=1,COUNTIF(O$5:O332,"&gt;0")+1,""))</f>
        <v/>
      </c>
      <c r="P333" s="26" t="str">
        <f aca="false">IF(A333="","",IF(N333="Matched",1,IF(AND(N333="Value mismatch",N(I333)&lt;&gt;0),MIN(1,L333/I333),0)))</f>
        <v/>
      </c>
    </row>
    <row r="334" customFormat="false" ht="15" hidden="false" customHeight="true" outlineLevel="0" collapsed="false">
      <c r="A334" s="27"/>
      <c r="B334" s="27"/>
      <c r="C334" s="27"/>
      <c r="D334" s="28"/>
      <c r="E334" s="29"/>
      <c r="F334" s="29"/>
      <c r="G334" s="29"/>
      <c r="H334" s="29"/>
      <c r="I334" s="20" t="str">
        <f aca="false">IF(A334="","",N(F334)+N(G334)+N(H334))</f>
        <v/>
      </c>
      <c r="J334" s="21" t="str">
        <f aca="false">IF(A334="","",UPPER(TRIM(A334))&amp;"|"&amp;UPPER(SUBSTITUTE(SUBSTITUTE(SUBSTITUTE(SUBSTITUTE(SUBSTITUTE(TRIM(C334)," ",""),"-",""),"/",""),"\",""),".","")))</f>
        <v/>
      </c>
      <c r="K334" s="22" t="str">
        <f aca="false">IF(A334="","",IFERROR(MATCH(J334,'GSTR-2B'!$J$6:$J$1005,0),"–"))</f>
        <v/>
      </c>
      <c r="L334" s="23" t="str">
        <f aca="false">IF(OR(A334="",K334="–"),"",INDEX('GSTR-2B'!$I$6:$I$1005,K334))</f>
        <v/>
      </c>
      <c r="M334" s="20" t="str">
        <f aca="false">IF(L334="","",I334-L334)</f>
        <v/>
      </c>
      <c r="N334" s="24" t="str">
        <f aca="false">IF(A334="","",IF(K334="–",IF(COUNTIFS('GSTR-2B'!$A$6:$A$1005,A334,'GSTR-2B'!$E$6:$E$1005,"&gt;="&amp;(E334-Summary!$B$5),'GSTR-2B'!$E$6:$E$1005,"&lt;="&amp;(E334+Summary!$B$5))&gt;0,"Possible match – invoice no. differs","Not in 2B"),IF(ABS(M334)&lt;=Summary!$B$5,"Matched","Value mismatch")))</f>
        <v/>
      </c>
      <c r="O334" s="25" t="str">
        <f aca="false">IF(A334="","",IF(COUNTIF(A$6:A334,A334)=1,COUNTIF(O$5:O333,"&gt;0")+1,""))</f>
        <v/>
      </c>
      <c r="P334" s="26" t="str">
        <f aca="false">IF(A334="","",IF(N334="Matched",1,IF(AND(N334="Value mismatch",N(I334)&lt;&gt;0),MIN(1,L334/I334),0)))</f>
        <v/>
      </c>
    </row>
    <row r="335" customFormat="false" ht="15" hidden="false" customHeight="true" outlineLevel="0" collapsed="false">
      <c r="A335" s="27"/>
      <c r="B335" s="27"/>
      <c r="C335" s="27"/>
      <c r="D335" s="28"/>
      <c r="E335" s="29"/>
      <c r="F335" s="29"/>
      <c r="G335" s="29"/>
      <c r="H335" s="29"/>
      <c r="I335" s="20" t="str">
        <f aca="false">IF(A335="","",N(F335)+N(G335)+N(H335))</f>
        <v/>
      </c>
      <c r="J335" s="21" t="str">
        <f aca="false">IF(A335="","",UPPER(TRIM(A335))&amp;"|"&amp;UPPER(SUBSTITUTE(SUBSTITUTE(SUBSTITUTE(SUBSTITUTE(SUBSTITUTE(TRIM(C335)," ",""),"-",""),"/",""),"\",""),".","")))</f>
        <v/>
      </c>
      <c r="K335" s="22" t="str">
        <f aca="false">IF(A335="","",IFERROR(MATCH(J335,'GSTR-2B'!$J$6:$J$1005,0),"–"))</f>
        <v/>
      </c>
      <c r="L335" s="23" t="str">
        <f aca="false">IF(OR(A335="",K335="–"),"",INDEX('GSTR-2B'!$I$6:$I$1005,K335))</f>
        <v/>
      </c>
      <c r="M335" s="20" t="str">
        <f aca="false">IF(L335="","",I335-L335)</f>
        <v/>
      </c>
      <c r="N335" s="24" t="str">
        <f aca="false">IF(A335="","",IF(K335="–",IF(COUNTIFS('GSTR-2B'!$A$6:$A$1005,A335,'GSTR-2B'!$E$6:$E$1005,"&gt;="&amp;(E335-Summary!$B$5),'GSTR-2B'!$E$6:$E$1005,"&lt;="&amp;(E335+Summary!$B$5))&gt;0,"Possible match – invoice no. differs","Not in 2B"),IF(ABS(M335)&lt;=Summary!$B$5,"Matched","Value mismatch")))</f>
        <v/>
      </c>
      <c r="O335" s="25" t="str">
        <f aca="false">IF(A335="","",IF(COUNTIF(A$6:A335,A335)=1,COUNTIF(O$5:O334,"&gt;0")+1,""))</f>
        <v/>
      </c>
      <c r="P335" s="26" t="str">
        <f aca="false">IF(A335="","",IF(N335="Matched",1,IF(AND(N335="Value mismatch",N(I335)&lt;&gt;0),MIN(1,L335/I335),0)))</f>
        <v/>
      </c>
    </row>
    <row r="336" customFormat="false" ht="15" hidden="false" customHeight="true" outlineLevel="0" collapsed="false">
      <c r="A336" s="27"/>
      <c r="B336" s="27"/>
      <c r="C336" s="27"/>
      <c r="D336" s="28"/>
      <c r="E336" s="29"/>
      <c r="F336" s="29"/>
      <c r="G336" s="29"/>
      <c r="H336" s="29"/>
      <c r="I336" s="20" t="str">
        <f aca="false">IF(A336="","",N(F336)+N(G336)+N(H336))</f>
        <v/>
      </c>
      <c r="J336" s="21" t="str">
        <f aca="false">IF(A336="","",UPPER(TRIM(A336))&amp;"|"&amp;UPPER(SUBSTITUTE(SUBSTITUTE(SUBSTITUTE(SUBSTITUTE(SUBSTITUTE(TRIM(C336)," ",""),"-",""),"/",""),"\",""),".","")))</f>
        <v/>
      </c>
      <c r="K336" s="22" t="str">
        <f aca="false">IF(A336="","",IFERROR(MATCH(J336,'GSTR-2B'!$J$6:$J$1005,0),"–"))</f>
        <v/>
      </c>
      <c r="L336" s="23" t="str">
        <f aca="false">IF(OR(A336="",K336="–"),"",INDEX('GSTR-2B'!$I$6:$I$1005,K336))</f>
        <v/>
      </c>
      <c r="M336" s="20" t="str">
        <f aca="false">IF(L336="","",I336-L336)</f>
        <v/>
      </c>
      <c r="N336" s="24" t="str">
        <f aca="false">IF(A336="","",IF(K336="–",IF(COUNTIFS('GSTR-2B'!$A$6:$A$1005,A336,'GSTR-2B'!$E$6:$E$1005,"&gt;="&amp;(E336-Summary!$B$5),'GSTR-2B'!$E$6:$E$1005,"&lt;="&amp;(E336+Summary!$B$5))&gt;0,"Possible match – invoice no. differs","Not in 2B"),IF(ABS(M336)&lt;=Summary!$B$5,"Matched","Value mismatch")))</f>
        <v/>
      </c>
      <c r="O336" s="25" t="str">
        <f aca="false">IF(A336="","",IF(COUNTIF(A$6:A336,A336)=1,COUNTIF(O$5:O335,"&gt;0")+1,""))</f>
        <v/>
      </c>
      <c r="P336" s="26" t="str">
        <f aca="false">IF(A336="","",IF(N336="Matched",1,IF(AND(N336="Value mismatch",N(I336)&lt;&gt;0),MIN(1,L336/I336),0)))</f>
        <v/>
      </c>
    </row>
    <row r="337" customFormat="false" ht="15" hidden="false" customHeight="true" outlineLevel="0" collapsed="false">
      <c r="A337" s="27"/>
      <c r="B337" s="27"/>
      <c r="C337" s="27"/>
      <c r="D337" s="28"/>
      <c r="E337" s="29"/>
      <c r="F337" s="29"/>
      <c r="G337" s="29"/>
      <c r="H337" s="29"/>
      <c r="I337" s="20" t="str">
        <f aca="false">IF(A337="","",N(F337)+N(G337)+N(H337))</f>
        <v/>
      </c>
      <c r="J337" s="21" t="str">
        <f aca="false">IF(A337="","",UPPER(TRIM(A337))&amp;"|"&amp;UPPER(SUBSTITUTE(SUBSTITUTE(SUBSTITUTE(SUBSTITUTE(SUBSTITUTE(TRIM(C337)," ",""),"-",""),"/",""),"\",""),".","")))</f>
        <v/>
      </c>
      <c r="K337" s="22" t="str">
        <f aca="false">IF(A337="","",IFERROR(MATCH(J337,'GSTR-2B'!$J$6:$J$1005,0),"–"))</f>
        <v/>
      </c>
      <c r="L337" s="23" t="str">
        <f aca="false">IF(OR(A337="",K337="–"),"",INDEX('GSTR-2B'!$I$6:$I$1005,K337))</f>
        <v/>
      </c>
      <c r="M337" s="20" t="str">
        <f aca="false">IF(L337="","",I337-L337)</f>
        <v/>
      </c>
      <c r="N337" s="24" t="str">
        <f aca="false">IF(A337="","",IF(K337="–",IF(COUNTIFS('GSTR-2B'!$A$6:$A$1005,A337,'GSTR-2B'!$E$6:$E$1005,"&gt;="&amp;(E337-Summary!$B$5),'GSTR-2B'!$E$6:$E$1005,"&lt;="&amp;(E337+Summary!$B$5))&gt;0,"Possible match – invoice no. differs","Not in 2B"),IF(ABS(M337)&lt;=Summary!$B$5,"Matched","Value mismatch")))</f>
        <v/>
      </c>
      <c r="O337" s="25" t="str">
        <f aca="false">IF(A337="","",IF(COUNTIF(A$6:A337,A337)=1,COUNTIF(O$5:O336,"&gt;0")+1,""))</f>
        <v/>
      </c>
      <c r="P337" s="26" t="str">
        <f aca="false">IF(A337="","",IF(N337="Matched",1,IF(AND(N337="Value mismatch",N(I337)&lt;&gt;0),MIN(1,L337/I337),0)))</f>
        <v/>
      </c>
    </row>
    <row r="338" customFormat="false" ht="15" hidden="false" customHeight="true" outlineLevel="0" collapsed="false">
      <c r="A338" s="27"/>
      <c r="B338" s="27"/>
      <c r="C338" s="27"/>
      <c r="D338" s="28"/>
      <c r="E338" s="29"/>
      <c r="F338" s="29"/>
      <c r="G338" s="29"/>
      <c r="H338" s="29"/>
      <c r="I338" s="20" t="str">
        <f aca="false">IF(A338="","",N(F338)+N(G338)+N(H338))</f>
        <v/>
      </c>
      <c r="J338" s="21" t="str">
        <f aca="false">IF(A338="","",UPPER(TRIM(A338))&amp;"|"&amp;UPPER(SUBSTITUTE(SUBSTITUTE(SUBSTITUTE(SUBSTITUTE(SUBSTITUTE(TRIM(C338)," ",""),"-",""),"/",""),"\",""),".","")))</f>
        <v/>
      </c>
      <c r="K338" s="22" t="str">
        <f aca="false">IF(A338="","",IFERROR(MATCH(J338,'GSTR-2B'!$J$6:$J$1005,0),"–"))</f>
        <v/>
      </c>
      <c r="L338" s="23" t="str">
        <f aca="false">IF(OR(A338="",K338="–"),"",INDEX('GSTR-2B'!$I$6:$I$1005,K338))</f>
        <v/>
      </c>
      <c r="M338" s="20" t="str">
        <f aca="false">IF(L338="","",I338-L338)</f>
        <v/>
      </c>
      <c r="N338" s="24" t="str">
        <f aca="false">IF(A338="","",IF(K338="–",IF(COUNTIFS('GSTR-2B'!$A$6:$A$1005,A338,'GSTR-2B'!$E$6:$E$1005,"&gt;="&amp;(E338-Summary!$B$5),'GSTR-2B'!$E$6:$E$1005,"&lt;="&amp;(E338+Summary!$B$5))&gt;0,"Possible match – invoice no. differs","Not in 2B"),IF(ABS(M338)&lt;=Summary!$B$5,"Matched","Value mismatch")))</f>
        <v/>
      </c>
      <c r="O338" s="25" t="str">
        <f aca="false">IF(A338="","",IF(COUNTIF(A$6:A338,A338)=1,COUNTIF(O$5:O337,"&gt;0")+1,""))</f>
        <v/>
      </c>
      <c r="P338" s="26" t="str">
        <f aca="false">IF(A338="","",IF(N338="Matched",1,IF(AND(N338="Value mismatch",N(I338)&lt;&gt;0),MIN(1,L338/I338),0)))</f>
        <v/>
      </c>
    </row>
    <row r="339" customFormat="false" ht="15" hidden="false" customHeight="true" outlineLevel="0" collapsed="false">
      <c r="A339" s="27"/>
      <c r="B339" s="27"/>
      <c r="C339" s="27"/>
      <c r="D339" s="28"/>
      <c r="E339" s="29"/>
      <c r="F339" s="29"/>
      <c r="G339" s="29"/>
      <c r="H339" s="29"/>
      <c r="I339" s="20" t="str">
        <f aca="false">IF(A339="","",N(F339)+N(G339)+N(H339))</f>
        <v/>
      </c>
      <c r="J339" s="21" t="str">
        <f aca="false">IF(A339="","",UPPER(TRIM(A339))&amp;"|"&amp;UPPER(SUBSTITUTE(SUBSTITUTE(SUBSTITUTE(SUBSTITUTE(SUBSTITUTE(TRIM(C339)," ",""),"-",""),"/",""),"\",""),".","")))</f>
        <v/>
      </c>
      <c r="K339" s="22" t="str">
        <f aca="false">IF(A339="","",IFERROR(MATCH(J339,'GSTR-2B'!$J$6:$J$1005,0),"–"))</f>
        <v/>
      </c>
      <c r="L339" s="23" t="str">
        <f aca="false">IF(OR(A339="",K339="–"),"",INDEX('GSTR-2B'!$I$6:$I$1005,K339))</f>
        <v/>
      </c>
      <c r="M339" s="20" t="str">
        <f aca="false">IF(L339="","",I339-L339)</f>
        <v/>
      </c>
      <c r="N339" s="24" t="str">
        <f aca="false">IF(A339="","",IF(K339="–",IF(COUNTIFS('GSTR-2B'!$A$6:$A$1005,A339,'GSTR-2B'!$E$6:$E$1005,"&gt;="&amp;(E339-Summary!$B$5),'GSTR-2B'!$E$6:$E$1005,"&lt;="&amp;(E339+Summary!$B$5))&gt;0,"Possible match – invoice no. differs","Not in 2B"),IF(ABS(M339)&lt;=Summary!$B$5,"Matched","Value mismatch")))</f>
        <v/>
      </c>
      <c r="O339" s="25" t="str">
        <f aca="false">IF(A339="","",IF(COUNTIF(A$6:A339,A339)=1,COUNTIF(O$5:O338,"&gt;0")+1,""))</f>
        <v/>
      </c>
      <c r="P339" s="26" t="str">
        <f aca="false">IF(A339="","",IF(N339="Matched",1,IF(AND(N339="Value mismatch",N(I339)&lt;&gt;0),MIN(1,L339/I339),0)))</f>
        <v/>
      </c>
    </row>
    <row r="340" customFormat="false" ht="15" hidden="false" customHeight="true" outlineLevel="0" collapsed="false">
      <c r="A340" s="27"/>
      <c r="B340" s="27"/>
      <c r="C340" s="27"/>
      <c r="D340" s="28"/>
      <c r="E340" s="29"/>
      <c r="F340" s="29"/>
      <c r="G340" s="29"/>
      <c r="H340" s="29"/>
      <c r="I340" s="20" t="str">
        <f aca="false">IF(A340="","",N(F340)+N(G340)+N(H340))</f>
        <v/>
      </c>
      <c r="J340" s="21" t="str">
        <f aca="false">IF(A340="","",UPPER(TRIM(A340))&amp;"|"&amp;UPPER(SUBSTITUTE(SUBSTITUTE(SUBSTITUTE(SUBSTITUTE(SUBSTITUTE(TRIM(C340)," ",""),"-",""),"/",""),"\",""),".","")))</f>
        <v/>
      </c>
      <c r="K340" s="22" t="str">
        <f aca="false">IF(A340="","",IFERROR(MATCH(J340,'GSTR-2B'!$J$6:$J$1005,0),"–"))</f>
        <v/>
      </c>
      <c r="L340" s="23" t="str">
        <f aca="false">IF(OR(A340="",K340="–"),"",INDEX('GSTR-2B'!$I$6:$I$1005,K340))</f>
        <v/>
      </c>
      <c r="M340" s="20" t="str">
        <f aca="false">IF(L340="","",I340-L340)</f>
        <v/>
      </c>
      <c r="N340" s="24" t="str">
        <f aca="false">IF(A340="","",IF(K340="–",IF(COUNTIFS('GSTR-2B'!$A$6:$A$1005,A340,'GSTR-2B'!$E$6:$E$1005,"&gt;="&amp;(E340-Summary!$B$5),'GSTR-2B'!$E$6:$E$1005,"&lt;="&amp;(E340+Summary!$B$5))&gt;0,"Possible match – invoice no. differs","Not in 2B"),IF(ABS(M340)&lt;=Summary!$B$5,"Matched","Value mismatch")))</f>
        <v/>
      </c>
      <c r="O340" s="25" t="str">
        <f aca="false">IF(A340="","",IF(COUNTIF(A$6:A340,A340)=1,COUNTIF(O$5:O339,"&gt;0")+1,""))</f>
        <v/>
      </c>
      <c r="P340" s="26" t="str">
        <f aca="false">IF(A340="","",IF(N340="Matched",1,IF(AND(N340="Value mismatch",N(I340)&lt;&gt;0),MIN(1,L340/I340),0)))</f>
        <v/>
      </c>
    </row>
    <row r="341" customFormat="false" ht="15" hidden="false" customHeight="true" outlineLevel="0" collapsed="false">
      <c r="A341" s="27"/>
      <c r="B341" s="27"/>
      <c r="C341" s="27"/>
      <c r="D341" s="28"/>
      <c r="E341" s="29"/>
      <c r="F341" s="29"/>
      <c r="G341" s="29"/>
      <c r="H341" s="29"/>
      <c r="I341" s="20" t="str">
        <f aca="false">IF(A341="","",N(F341)+N(G341)+N(H341))</f>
        <v/>
      </c>
      <c r="J341" s="21" t="str">
        <f aca="false">IF(A341="","",UPPER(TRIM(A341))&amp;"|"&amp;UPPER(SUBSTITUTE(SUBSTITUTE(SUBSTITUTE(SUBSTITUTE(SUBSTITUTE(TRIM(C341)," ",""),"-",""),"/",""),"\",""),".","")))</f>
        <v/>
      </c>
      <c r="K341" s="22" t="str">
        <f aca="false">IF(A341="","",IFERROR(MATCH(J341,'GSTR-2B'!$J$6:$J$1005,0),"–"))</f>
        <v/>
      </c>
      <c r="L341" s="23" t="str">
        <f aca="false">IF(OR(A341="",K341="–"),"",INDEX('GSTR-2B'!$I$6:$I$1005,K341))</f>
        <v/>
      </c>
      <c r="M341" s="20" t="str">
        <f aca="false">IF(L341="","",I341-L341)</f>
        <v/>
      </c>
      <c r="N341" s="24" t="str">
        <f aca="false">IF(A341="","",IF(K341="–",IF(COUNTIFS('GSTR-2B'!$A$6:$A$1005,A341,'GSTR-2B'!$E$6:$E$1005,"&gt;="&amp;(E341-Summary!$B$5),'GSTR-2B'!$E$6:$E$1005,"&lt;="&amp;(E341+Summary!$B$5))&gt;0,"Possible match – invoice no. differs","Not in 2B"),IF(ABS(M341)&lt;=Summary!$B$5,"Matched","Value mismatch")))</f>
        <v/>
      </c>
      <c r="O341" s="25" t="str">
        <f aca="false">IF(A341="","",IF(COUNTIF(A$6:A341,A341)=1,COUNTIF(O$5:O340,"&gt;0")+1,""))</f>
        <v/>
      </c>
      <c r="P341" s="26" t="str">
        <f aca="false">IF(A341="","",IF(N341="Matched",1,IF(AND(N341="Value mismatch",N(I341)&lt;&gt;0),MIN(1,L341/I341),0)))</f>
        <v/>
      </c>
    </row>
    <row r="342" customFormat="false" ht="15" hidden="false" customHeight="true" outlineLevel="0" collapsed="false">
      <c r="A342" s="27"/>
      <c r="B342" s="27"/>
      <c r="C342" s="27"/>
      <c r="D342" s="28"/>
      <c r="E342" s="29"/>
      <c r="F342" s="29"/>
      <c r="G342" s="29"/>
      <c r="H342" s="29"/>
      <c r="I342" s="20" t="str">
        <f aca="false">IF(A342="","",N(F342)+N(G342)+N(H342))</f>
        <v/>
      </c>
      <c r="J342" s="21" t="str">
        <f aca="false">IF(A342="","",UPPER(TRIM(A342))&amp;"|"&amp;UPPER(SUBSTITUTE(SUBSTITUTE(SUBSTITUTE(SUBSTITUTE(SUBSTITUTE(TRIM(C342)," ",""),"-",""),"/",""),"\",""),".","")))</f>
        <v/>
      </c>
      <c r="K342" s="22" t="str">
        <f aca="false">IF(A342="","",IFERROR(MATCH(J342,'GSTR-2B'!$J$6:$J$1005,0),"–"))</f>
        <v/>
      </c>
      <c r="L342" s="23" t="str">
        <f aca="false">IF(OR(A342="",K342="–"),"",INDEX('GSTR-2B'!$I$6:$I$1005,K342))</f>
        <v/>
      </c>
      <c r="M342" s="20" t="str">
        <f aca="false">IF(L342="","",I342-L342)</f>
        <v/>
      </c>
      <c r="N342" s="24" t="str">
        <f aca="false">IF(A342="","",IF(K342="–",IF(COUNTIFS('GSTR-2B'!$A$6:$A$1005,A342,'GSTR-2B'!$E$6:$E$1005,"&gt;="&amp;(E342-Summary!$B$5),'GSTR-2B'!$E$6:$E$1005,"&lt;="&amp;(E342+Summary!$B$5))&gt;0,"Possible match – invoice no. differs","Not in 2B"),IF(ABS(M342)&lt;=Summary!$B$5,"Matched","Value mismatch")))</f>
        <v/>
      </c>
      <c r="O342" s="25" t="str">
        <f aca="false">IF(A342="","",IF(COUNTIF(A$6:A342,A342)=1,COUNTIF(O$5:O341,"&gt;0")+1,""))</f>
        <v/>
      </c>
      <c r="P342" s="26" t="str">
        <f aca="false">IF(A342="","",IF(N342="Matched",1,IF(AND(N342="Value mismatch",N(I342)&lt;&gt;0),MIN(1,L342/I342),0)))</f>
        <v/>
      </c>
    </row>
    <row r="343" customFormat="false" ht="15" hidden="false" customHeight="true" outlineLevel="0" collapsed="false">
      <c r="A343" s="27"/>
      <c r="B343" s="27"/>
      <c r="C343" s="27"/>
      <c r="D343" s="28"/>
      <c r="E343" s="29"/>
      <c r="F343" s="29"/>
      <c r="G343" s="29"/>
      <c r="H343" s="29"/>
      <c r="I343" s="20" t="str">
        <f aca="false">IF(A343="","",N(F343)+N(G343)+N(H343))</f>
        <v/>
      </c>
      <c r="J343" s="21" t="str">
        <f aca="false">IF(A343="","",UPPER(TRIM(A343))&amp;"|"&amp;UPPER(SUBSTITUTE(SUBSTITUTE(SUBSTITUTE(SUBSTITUTE(SUBSTITUTE(TRIM(C343)," ",""),"-",""),"/",""),"\",""),".","")))</f>
        <v/>
      </c>
      <c r="K343" s="22" t="str">
        <f aca="false">IF(A343="","",IFERROR(MATCH(J343,'GSTR-2B'!$J$6:$J$1005,0),"–"))</f>
        <v/>
      </c>
      <c r="L343" s="23" t="str">
        <f aca="false">IF(OR(A343="",K343="–"),"",INDEX('GSTR-2B'!$I$6:$I$1005,K343))</f>
        <v/>
      </c>
      <c r="M343" s="20" t="str">
        <f aca="false">IF(L343="","",I343-L343)</f>
        <v/>
      </c>
      <c r="N343" s="24" t="str">
        <f aca="false">IF(A343="","",IF(K343="–",IF(COUNTIFS('GSTR-2B'!$A$6:$A$1005,A343,'GSTR-2B'!$E$6:$E$1005,"&gt;="&amp;(E343-Summary!$B$5),'GSTR-2B'!$E$6:$E$1005,"&lt;="&amp;(E343+Summary!$B$5))&gt;0,"Possible match – invoice no. differs","Not in 2B"),IF(ABS(M343)&lt;=Summary!$B$5,"Matched","Value mismatch")))</f>
        <v/>
      </c>
      <c r="O343" s="25" t="str">
        <f aca="false">IF(A343="","",IF(COUNTIF(A$6:A343,A343)=1,COUNTIF(O$5:O342,"&gt;0")+1,""))</f>
        <v/>
      </c>
      <c r="P343" s="26" t="str">
        <f aca="false">IF(A343="","",IF(N343="Matched",1,IF(AND(N343="Value mismatch",N(I343)&lt;&gt;0),MIN(1,L343/I343),0)))</f>
        <v/>
      </c>
    </row>
    <row r="344" customFormat="false" ht="15" hidden="false" customHeight="true" outlineLevel="0" collapsed="false">
      <c r="A344" s="27"/>
      <c r="B344" s="27"/>
      <c r="C344" s="27"/>
      <c r="D344" s="28"/>
      <c r="E344" s="29"/>
      <c r="F344" s="29"/>
      <c r="G344" s="29"/>
      <c r="H344" s="29"/>
      <c r="I344" s="20" t="str">
        <f aca="false">IF(A344="","",N(F344)+N(G344)+N(H344))</f>
        <v/>
      </c>
      <c r="J344" s="21" t="str">
        <f aca="false">IF(A344="","",UPPER(TRIM(A344))&amp;"|"&amp;UPPER(SUBSTITUTE(SUBSTITUTE(SUBSTITUTE(SUBSTITUTE(SUBSTITUTE(TRIM(C344)," ",""),"-",""),"/",""),"\",""),".","")))</f>
        <v/>
      </c>
      <c r="K344" s="22" t="str">
        <f aca="false">IF(A344="","",IFERROR(MATCH(J344,'GSTR-2B'!$J$6:$J$1005,0),"–"))</f>
        <v/>
      </c>
      <c r="L344" s="23" t="str">
        <f aca="false">IF(OR(A344="",K344="–"),"",INDEX('GSTR-2B'!$I$6:$I$1005,K344))</f>
        <v/>
      </c>
      <c r="M344" s="20" t="str">
        <f aca="false">IF(L344="","",I344-L344)</f>
        <v/>
      </c>
      <c r="N344" s="24" t="str">
        <f aca="false">IF(A344="","",IF(K344="–",IF(COUNTIFS('GSTR-2B'!$A$6:$A$1005,A344,'GSTR-2B'!$E$6:$E$1005,"&gt;="&amp;(E344-Summary!$B$5),'GSTR-2B'!$E$6:$E$1005,"&lt;="&amp;(E344+Summary!$B$5))&gt;0,"Possible match – invoice no. differs","Not in 2B"),IF(ABS(M344)&lt;=Summary!$B$5,"Matched","Value mismatch")))</f>
        <v/>
      </c>
      <c r="O344" s="25" t="str">
        <f aca="false">IF(A344="","",IF(COUNTIF(A$6:A344,A344)=1,COUNTIF(O$5:O343,"&gt;0")+1,""))</f>
        <v/>
      </c>
      <c r="P344" s="26" t="str">
        <f aca="false">IF(A344="","",IF(N344="Matched",1,IF(AND(N344="Value mismatch",N(I344)&lt;&gt;0),MIN(1,L344/I344),0)))</f>
        <v/>
      </c>
    </row>
    <row r="345" customFormat="false" ht="15" hidden="false" customHeight="true" outlineLevel="0" collapsed="false">
      <c r="A345" s="27"/>
      <c r="B345" s="27"/>
      <c r="C345" s="27"/>
      <c r="D345" s="28"/>
      <c r="E345" s="29"/>
      <c r="F345" s="29"/>
      <c r="G345" s="29"/>
      <c r="H345" s="29"/>
      <c r="I345" s="20" t="str">
        <f aca="false">IF(A345="","",N(F345)+N(G345)+N(H345))</f>
        <v/>
      </c>
      <c r="J345" s="21" t="str">
        <f aca="false">IF(A345="","",UPPER(TRIM(A345))&amp;"|"&amp;UPPER(SUBSTITUTE(SUBSTITUTE(SUBSTITUTE(SUBSTITUTE(SUBSTITUTE(TRIM(C345)," ",""),"-",""),"/",""),"\",""),".","")))</f>
        <v/>
      </c>
      <c r="K345" s="22" t="str">
        <f aca="false">IF(A345="","",IFERROR(MATCH(J345,'GSTR-2B'!$J$6:$J$1005,0),"–"))</f>
        <v/>
      </c>
      <c r="L345" s="23" t="str">
        <f aca="false">IF(OR(A345="",K345="–"),"",INDEX('GSTR-2B'!$I$6:$I$1005,K345))</f>
        <v/>
      </c>
      <c r="M345" s="20" t="str">
        <f aca="false">IF(L345="","",I345-L345)</f>
        <v/>
      </c>
      <c r="N345" s="24" t="str">
        <f aca="false">IF(A345="","",IF(K345="–",IF(COUNTIFS('GSTR-2B'!$A$6:$A$1005,A345,'GSTR-2B'!$E$6:$E$1005,"&gt;="&amp;(E345-Summary!$B$5),'GSTR-2B'!$E$6:$E$1005,"&lt;="&amp;(E345+Summary!$B$5))&gt;0,"Possible match – invoice no. differs","Not in 2B"),IF(ABS(M345)&lt;=Summary!$B$5,"Matched","Value mismatch")))</f>
        <v/>
      </c>
      <c r="O345" s="25" t="str">
        <f aca="false">IF(A345="","",IF(COUNTIF(A$6:A345,A345)=1,COUNTIF(O$5:O344,"&gt;0")+1,""))</f>
        <v/>
      </c>
      <c r="P345" s="26" t="str">
        <f aca="false">IF(A345="","",IF(N345="Matched",1,IF(AND(N345="Value mismatch",N(I345)&lt;&gt;0),MIN(1,L345/I345),0)))</f>
        <v/>
      </c>
    </row>
    <row r="346" customFormat="false" ht="15" hidden="false" customHeight="true" outlineLevel="0" collapsed="false">
      <c r="A346" s="27"/>
      <c r="B346" s="27"/>
      <c r="C346" s="27"/>
      <c r="D346" s="28"/>
      <c r="E346" s="29"/>
      <c r="F346" s="29"/>
      <c r="G346" s="29"/>
      <c r="H346" s="29"/>
      <c r="I346" s="20" t="str">
        <f aca="false">IF(A346="","",N(F346)+N(G346)+N(H346))</f>
        <v/>
      </c>
      <c r="J346" s="21" t="str">
        <f aca="false">IF(A346="","",UPPER(TRIM(A346))&amp;"|"&amp;UPPER(SUBSTITUTE(SUBSTITUTE(SUBSTITUTE(SUBSTITUTE(SUBSTITUTE(TRIM(C346)," ",""),"-",""),"/",""),"\",""),".","")))</f>
        <v/>
      </c>
      <c r="K346" s="22" t="str">
        <f aca="false">IF(A346="","",IFERROR(MATCH(J346,'GSTR-2B'!$J$6:$J$1005,0),"–"))</f>
        <v/>
      </c>
      <c r="L346" s="23" t="str">
        <f aca="false">IF(OR(A346="",K346="–"),"",INDEX('GSTR-2B'!$I$6:$I$1005,K346))</f>
        <v/>
      </c>
      <c r="M346" s="20" t="str">
        <f aca="false">IF(L346="","",I346-L346)</f>
        <v/>
      </c>
      <c r="N346" s="24" t="str">
        <f aca="false">IF(A346="","",IF(K346="–",IF(COUNTIFS('GSTR-2B'!$A$6:$A$1005,A346,'GSTR-2B'!$E$6:$E$1005,"&gt;="&amp;(E346-Summary!$B$5),'GSTR-2B'!$E$6:$E$1005,"&lt;="&amp;(E346+Summary!$B$5))&gt;0,"Possible match – invoice no. differs","Not in 2B"),IF(ABS(M346)&lt;=Summary!$B$5,"Matched","Value mismatch")))</f>
        <v/>
      </c>
      <c r="O346" s="25" t="str">
        <f aca="false">IF(A346="","",IF(COUNTIF(A$6:A346,A346)=1,COUNTIF(O$5:O345,"&gt;0")+1,""))</f>
        <v/>
      </c>
      <c r="P346" s="26" t="str">
        <f aca="false">IF(A346="","",IF(N346="Matched",1,IF(AND(N346="Value mismatch",N(I346)&lt;&gt;0),MIN(1,L346/I346),0)))</f>
        <v/>
      </c>
    </row>
    <row r="347" customFormat="false" ht="15" hidden="false" customHeight="true" outlineLevel="0" collapsed="false">
      <c r="A347" s="27"/>
      <c r="B347" s="27"/>
      <c r="C347" s="27"/>
      <c r="D347" s="28"/>
      <c r="E347" s="29"/>
      <c r="F347" s="29"/>
      <c r="G347" s="29"/>
      <c r="H347" s="29"/>
      <c r="I347" s="20" t="str">
        <f aca="false">IF(A347="","",N(F347)+N(G347)+N(H347))</f>
        <v/>
      </c>
      <c r="J347" s="21" t="str">
        <f aca="false">IF(A347="","",UPPER(TRIM(A347))&amp;"|"&amp;UPPER(SUBSTITUTE(SUBSTITUTE(SUBSTITUTE(SUBSTITUTE(SUBSTITUTE(TRIM(C347)," ",""),"-",""),"/",""),"\",""),".","")))</f>
        <v/>
      </c>
      <c r="K347" s="22" t="str">
        <f aca="false">IF(A347="","",IFERROR(MATCH(J347,'GSTR-2B'!$J$6:$J$1005,0),"–"))</f>
        <v/>
      </c>
      <c r="L347" s="23" t="str">
        <f aca="false">IF(OR(A347="",K347="–"),"",INDEX('GSTR-2B'!$I$6:$I$1005,K347))</f>
        <v/>
      </c>
      <c r="M347" s="20" t="str">
        <f aca="false">IF(L347="","",I347-L347)</f>
        <v/>
      </c>
      <c r="N347" s="24" t="str">
        <f aca="false">IF(A347="","",IF(K347="–",IF(COUNTIFS('GSTR-2B'!$A$6:$A$1005,A347,'GSTR-2B'!$E$6:$E$1005,"&gt;="&amp;(E347-Summary!$B$5),'GSTR-2B'!$E$6:$E$1005,"&lt;="&amp;(E347+Summary!$B$5))&gt;0,"Possible match – invoice no. differs","Not in 2B"),IF(ABS(M347)&lt;=Summary!$B$5,"Matched","Value mismatch")))</f>
        <v/>
      </c>
      <c r="O347" s="25" t="str">
        <f aca="false">IF(A347="","",IF(COUNTIF(A$6:A347,A347)=1,COUNTIF(O$5:O346,"&gt;0")+1,""))</f>
        <v/>
      </c>
      <c r="P347" s="26" t="str">
        <f aca="false">IF(A347="","",IF(N347="Matched",1,IF(AND(N347="Value mismatch",N(I347)&lt;&gt;0),MIN(1,L347/I347),0)))</f>
        <v/>
      </c>
    </row>
    <row r="348" customFormat="false" ht="15" hidden="false" customHeight="true" outlineLevel="0" collapsed="false">
      <c r="A348" s="27"/>
      <c r="B348" s="27"/>
      <c r="C348" s="27"/>
      <c r="D348" s="28"/>
      <c r="E348" s="29"/>
      <c r="F348" s="29"/>
      <c r="G348" s="29"/>
      <c r="H348" s="29"/>
      <c r="I348" s="20" t="str">
        <f aca="false">IF(A348="","",N(F348)+N(G348)+N(H348))</f>
        <v/>
      </c>
      <c r="J348" s="21" t="str">
        <f aca="false">IF(A348="","",UPPER(TRIM(A348))&amp;"|"&amp;UPPER(SUBSTITUTE(SUBSTITUTE(SUBSTITUTE(SUBSTITUTE(SUBSTITUTE(TRIM(C348)," ",""),"-",""),"/",""),"\",""),".","")))</f>
        <v/>
      </c>
      <c r="K348" s="22" t="str">
        <f aca="false">IF(A348="","",IFERROR(MATCH(J348,'GSTR-2B'!$J$6:$J$1005,0),"–"))</f>
        <v/>
      </c>
      <c r="L348" s="23" t="str">
        <f aca="false">IF(OR(A348="",K348="–"),"",INDEX('GSTR-2B'!$I$6:$I$1005,K348))</f>
        <v/>
      </c>
      <c r="M348" s="20" t="str">
        <f aca="false">IF(L348="","",I348-L348)</f>
        <v/>
      </c>
      <c r="N348" s="24" t="str">
        <f aca="false">IF(A348="","",IF(K348="–",IF(COUNTIFS('GSTR-2B'!$A$6:$A$1005,A348,'GSTR-2B'!$E$6:$E$1005,"&gt;="&amp;(E348-Summary!$B$5),'GSTR-2B'!$E$6:$E$1005,"&lt;="&amp;(E348+Summary!$B$5))&gt;0,"Possible match – invoice no. differs","Not in 2B"),IF(ABS(M348)&lt;=Summary!$B$5,"Matched","Value mismatch")))</f>
        <v/>
      </c>
      <c r="O348" s="25" t="str">
        <f aca="false">IF(A348="","",IF(COUNTIF(A$6:A348,A348)=1,COUNTIF(O$5:O347,"&gt;0")+1,""))</f>
        <v/>
      </c>
      <c r="P348" s="26" t="str">
        <f aca="false">IF(A348="","",IF(N348="Matched",1,IF(AND(N348="Value mismatch",N(I348)&lt;&gt;0),MIN(1,L348/I348),0)))</f>
        <v/>
      </c>
    </row>
    <row r="349" customFormat="false" ht="15" hidden="false" customHeight="true" outlineLevel="0" collapsed="false">
      <c r="A349" s="27"/>
      <c r="B349" s="27"/>
      <c r="C349" s="27"/>
      <c r="D349" s="28"/>
      <c r="E349" s="29"/>
      <c r="F349" s="29"/>
      <c r="G349" s="29"/>
      <c r="H349" s="29"/>
      <c r="I349" s="20" t="str">
        <f aca="false">IF(A349="","",N(F349)+N(G349)+N(H349))</f>
        <v/>
      </c>
      <c r="J349" s="21" t="str">
        <f aca="false">IF(A349="","",UPPER(TRIM(A349))&amp;"|"&amp;UPPER(SUBSTITUTE(SUBSTITUTE(SUBSTITUTE(SUBSTITUTE(SUBSTITUTE(TRIM(C349)," ",""),"-",""),"/",""),"\",""),".","")))</f>
        <v/>
      </c>
      <c r="K349" s="22" t="str">
        <f aca="false">IF(A349="","",IFERROR(MATCH(J349,'GSTR-2B'!$J$6:$J$1005,0),"–"))</f>
        <v/>
      </c>
      <c r="L349" s="23" t="str">
        <f aca="false">IF(OR(A349="",K349="–"),"",INDEX('GSTR-2B'!$I$6:$I$1005,K349))</f>
        <v/>
      </c>
      <c r="M349" s="20" t="str">
        <f aca="false">IF(L349="","",I349-L349)</f>
        <v/>
      </c>
      <c r="N349" s="24" t="str">
        <f aca="false">IF(A349="","",IF(K349="–",IF(COUNTIFS('GSTR-2B'!$A$6:$A$1005,A349,'GSTR-2B'!$E$6:$E$1005,"&gt;="&amp;(E349-Summary!$B$5),'GSTR-2B'!$E$6:$E$1005,"&lt;="&amp;(E349+Summary!$B$5))&gt;0,"Possible match – invoice no. differs","Not in 2B"),IF(ABS(M349)&lt;=Summary!$B$5,"Matched","Value mismatch")))</f>
        <v/>
      </c>
      <c r="O349" s="25" t="str">
        <f aca="false">IF(A349="","",IF(COUNTIF(A$6:A349,A349)=1,COUNTIF(O$5:O348,"&gt;0")+1,""))</f>
        <v/>
      </c>
      <c r="P349" s="26" t="str">
        <f aca="false">IF(A349="","",IF(N349="Matched",1,IF(AND(N349="Value mismatch",N(I349)&lt;&gt;0),MIN(1,L349/I349),0)))</f>
        <v/>
      </c>
    </row>
    <row r="350" customFormat="false" ht="15" hidden="false" customHeight="true" outlineLevel="0" collapsed="false">
      <c r="A350" s="27"/>
      <c r="B350" s="27"/>
      <c r="C350" s="27"/>
      <c r="D350" s="28"/>
      <c r="E350" s="29"/>
      <c r="F350" s="29"/>
      <c r="G350" s="29"/>
      <c r="H350" s="29"/>
      <c r="I350" s="20" t="str">
        <f aca="false">IF(A350="","",N(F350)+N(G350)+N(H350))</f>
        <v/>
      </c>
      <c r="J350" s="21" t="str">
        <f aca="false">IF(A350="","",UPPER(TRIM(A350))&amp;"|"&amp;UPPER(SUBSTITUTE(SUBSTITUTE(SUBSTITUTE(SUBSTITUTE(SUBSTITUTE(TRIM(C350)," ",""),"-",""),"/",""),"\",""),".","")))</f>
        <v/>
      </c>
      <c r="K350" s="22" t="str">
        <f aca="false">IF(A350="","",IFERROR(MATCH(J350,'GSTR-2B'!$J$6:$J$1005,0),"–"))</f>
        <v/>
      </c>
      <c r="L350" s="23" t="str">
        <f aca="false">IF(OR(A350="",K350="–"),"",INDEX('GSTR-2B'!$I$6:$I$1005,K350))</f>
        <v/>
      </c>
      <c r="M350" s="20" t="str">
        <f aca="false">IF(L350="","",I350-L350)</f>
        <v/>
      </c>
      <c r="N350" s="24" t="str">
        <f aca="false">IF(A350="","",IF(K350="–",IF(COUNTIFS('GSTR-2B'!$A$6:$A$1005,A350,'GSTR-2B'!$E$6:$E$1005,"&gt;="&amp;(E350-Summary!$B$5),'GSTR-2B'!$E$6:$E$1005,"&lt;="&amp;(E350+Summary!$B$5))&gt;0,"Possible match – invoice no. differs","Not in 2B"),IF(ABS(M350)&lt;=Summary!$B$5,"Matched","Value mismatch")))</f>
        <v/>
      </c>
      <c r="O350" s="25" t="str">
        <f aca="false">IF(A350="","",IF(COUNTIF(A$6:A350,A350)=1,COUNTIF(O$5:O349,"&gt;0")+1,""))</f>
        <v/>
      </c>
      <c r="P350" s="26" t="str">
        <f aca="false">IF(A350="","",IF(N350="Matched",1,IF(AND(N350="Value mismatch",N(I350)&lt;&gt;0),MIN(1,L350/I350),0)))</f>
        <v/>
      </c>
    </row>
    <row r="351" customFormat="false" ht="15" hidden="false" customHeight="true" outlineLevel="0" collapsed="false">
      <c r="A351" s="27"/>
      <c r="B351" s="27"/>
      <c r="C351" s="27"/>
      <c r="D351" s="28"/>
      <c r="E351" s="29"/>
      <c r="F351" s="29"/>
      <c r="G351" s="29"/>
      <c r="H351" s="29"/>
      <c r="I351" s="20" t="str">
        <f aca="false">IF(A351="","",N(F351)+N(G351)+N(H351))</f>
        <v/>
      </c>
      <c r="J351" s="21" t="str">
        <f aca="false">IF(A351="","",UPPER(TRIM(A351))&amp;"|"&amp;UPPER(SUBSTITUTE(SUBSTITUTE(SUBSTITUTE(SUBSTITUTE(SUBSTITUTE(TRIM(C351)," ",""),"-",""),"/",""),"\",""),".","")))</f>
        <v/>
      </c>
      <c r="K351" s="22" t="str">
        <f aca="false">IF(A351="","",IFERROR(MATCH(J351,'GSTR-2B'!$J$6:$J$1005,0),"–"))</f>
        <v/>
      </c>
      <c r="L351" s="23" t="str">
        <f aca="false">IF(OR(A351="",K351="–"),"",INDEX('GSTR-2B'!$I$6:$I$1005,K351))</f>
        <v/>
      </c>
      <c r="M351" s="20" t="str">
        <f aca="false">IF(L351="","",I351-L351)</f>
        <v/>
      </c>
      <c r="N351" s="24" t="str">
        <f aca="false">IF(A351="","",IF(K351="–",IF(COUNTIFS('GSTR-2B'!$A$6:$A$1005,A351,'GSTR-2B'!$E$6:$E$1005,"&gt;="&amp;(E351-Summary!$B$5),'GSTR-2B'!$E$6:$E$1005,"&lt;="&amp;(E351+Summary!$B$5))&gt;0,"Possible match – invoice no. differs","Not in 2B"),IF(ABS(M351)&lt;=Summary!$B$5,"Matched","Value mismatch")))</f>
        <v/>
      </c>
      <c r="O351" s="25" t="str">
        <f aca="false">IF(A351="","",IF(COUNTIF(A$6:A351,A351)=1,COUNTIF(O$5:O350,"&gt;0")+1,""))</f>
        <v/>
      </c>
      <c r="P351" s="26" t="str">
        <f aca="false">IF(A351="","",IF(N351="Matched",1,IF(AND(N351="Value mismatch",N(I351)&lt;&gt;0),MIN(1,L351/I351),0)))</f>
        <v/>
      </c>
    </row>
    <row r="352" customFormat="false" ht="15" hidden="false" customHeight="true" outlineLevel="0" collapsed="false">
      <c r="A352" s="27"/>
      <c r="B352" s="27"/>
      <c r="C352" s="27"/>
      <c r="D352" s="28"/>
      <c r="E352" s="29"/>
      <c r="F352" s="29"/>
      <c r="G352" s="29"/>
      <c r="H352" s="29"/>
      <c r="I352" s="20" t="str">
        <f aca="false">IF(A352="","",N(F352)+N(G352)+N(H352))</f>
        <v/>
      </c>
      <c r="J352" s="21" t="str">
        <f aca="false">IF(A352="","",UPPER(TRIM(A352))&amp;"|"&amp;UPPER(SUBSTITUTE(SUBSTITUTE(SUBSTITUTE(SUBSTITUTE(SUBSTITUTE(TRIM(C352)," ",""),"-",""),"/",""),"\",""),".","")))</f>
        <v/>
      </c>
      <c r="K352" s="22" t="str">
        <f aca="false">IF(A352="","",IFERROR(MATCH(J352,'GSTR-2B'!$J$6:$J$1005,0),"–"))</f>
        <v/>
      </c>
      <c r="L352" s="23" t="str">
        <f aca="false">IF(OR(A352="",K352="–"),"",INDEX('GSTR-2B'!$I$6:$I$1005,K352))</f>
        <v/>
      </c>
      <c r="M352" s="20" t="str">
        <f aca="false">IF(L352="","",I352-L352)</f>
        <v/>
      </c>
      <c r="N352" s="24" t="str">
        <f aca="false">IF(A352="","",IF(K352="–",IF(COUNTIFS('GSTR-2B'!$A$6:$A$1005,A352,'GSTR-2B'!$E$6:$E$1005,"&gt;="&amp;(E352-Summary!$B$5),'GSTR-2B'!$E$6:$E$1005,"&lt;="&amp;(E352+Summary!$B$5))&gt;0,"Possible match – invoice no. differs","Not in 2B"),IF(ABS(M352)&lt;=Summary!$B$5,"Matched","Value mismatch")))</f>
        <v/>
      </c>
      <c r="O352" s="25" t="str">
        <f aca="false">IF(A352="","",IF(COUNTIF(A$6:A352,A352)=1,COUNTIF(O$5:O351,"&gt;0")+1,""))</f>
        <v/>
      </c>
      <c r="P352" s="26" t="str">
        <f aca="false">IF(A352="","",IF(N352="Matched",1,IF(AND(N352="Value mismatch",N(I352)&lt;&gt;0),MIN(1,L352/I352),0)))</f>
        <v/>
      </c>
    </row>
    <row r="353" customFormat="false" ht="15" hidden="false" customHeight="true" outlineLevel="0" collapsed="false">
      <c r="A353" s="27"/>
      <c r="B353" s="27"/>
      <c r="C353" s="27"/>
      <c r="D353" s="28"/>
      <c r="E353" s="29"/>
      <c r="F353" s="29"/>
      <c r="G353" s="29"/>
      <c r="H353" s="29"/>
      <c r="I353" s="20" t="str">
        <f aca="false">IF(A353="","",N(F353)+N(G353)+N(H353))</f>
        <v/>
      </c>
      <c r="J353" s="21" t="str">
        <f aca="false">IF(A353="","",UPPER(TRIM(A353))&amp;"|"&amp;UPPER(SUBSTITUTE(SUBSTITUTE(SUBSTITUTE(SUBSTITUTE(SUBSTITUTE(TRIM(C353)," ",""),"-",""),"/",""),"\",""),".","")))</f>
        <v/>
      </c>
      <c r="K353" s="22" t="str">
        <f aca="false">IF(A353="","",IFERROR(MATCH(J353,'GSTR-2B'!$J$6:$J$1005,0),"–"))</f>
        <v/>
      </c>
      <c r="L353" s="23" t="str">
        <f aca="false">IF(OR(A353="",K353="–"),"",INDEX('GSTR-2B'!$I$6:$I$1005,K353))</f>
        <v/>
      </c>
      <c r="M353" s="20" t="str">
        <f aca="false">IF(L353="","",I353-L353)</f>
        <v/>
      </c>
      <c r="N353" s="24" t="str">
        <f aca="false">IF(A353="","",IF(K353="–",IF(COUNTIFS('GSTR-2B'!$A$6:$A$1005,A353,'GSTR-2B'!$E$6:$E$1005,"&gt;="&amp;(E353-Summary!$B$5),'GSTR-2B'!$E$6:$E$1005,"&lt;="&amp;(E353+Summary!$B$5))&gt;0,"Possible match – invoice no. differs","Not in 2B"),IF(ABS(M353)&lt;=Summary!$B$5,"Matched","Value mismatch")))</f>
        <v/>
      </c>
      <c r="O353" s="25" t="str">
        <f aca="false">IF(A353="","",IF(COUNTIF(A$6:A353,A353)=1,COUNTIF(O$5:O352,"&gt;0")+1,""))</f>
        <v/>
      </c>
      <c r="P353" s="26" t="str">
        <f aca="false">IF(A353="","",IF(N353="Matched",1,IF(AND(N353="Value mismatch",N(I353)&lt;&gt;0),MIN(1,L353/I353),0)))</f>
        <v/>
      </c>
    </row>
    <row r="354" customFormat="false" ht="15" hidden="false" customHeight="true" outlineLevel="0" collapsed="false">
      <c r="A354" s="27"/>
      <c r="B354" s="27"/>
      <c r="C354" s="27"/>
      <c r="D354" s="28"/>
      <c r="E354" s="29"/>
      <c r="F354" s="29"/>
      <c r="G354" s="29"/>
      <c r="H354" s="29"/>
      <c r="I354" s="20" t="str">
        <f aca="false">IF(A354="","",N(F354)+N(G354)+N(H354))</f>
        <v/>
      </c>
      <c r="J354" s="21" t="str">
        <f aca="false">IF(A354="","",UPPER(TRIM(A354))&amp;"|"&amp;UPPER(SUBSTITUTE(SUBSTITUTE(SUBSTITUTE(SUBSTITUTE(SUBSTITUTE(TRIM(C354)," ",""),"-",""),"/",""),"\",""),".","")))</f>
        <v/>
      </c>
      <c r="K354" s="22" t="str">
        <f aca="false">IF(A354="","",IFERROR(MATCH(J354,'GSTR-2B'!$J$6:$J$1005,0),"–"))</f>
        <v/>
      </c>
      <c r="L354" s="23" t="str">
        <f aca="false">IF(OR(A354="",K354="–"),"",INDEX('GSTR-2B'!$I$6:$I$1005,K354))</f>
        <v/>
      </c>
      <c r="M354" s="20" t="str">
        <f aca="false">IF(L354="","",I354-L354)</f>
        <v/>
      </c>
      <c r="N354" s="24" t="str">
        <f aca="false">IF(A354="","",IF(K354="–",IF(COUNTIFS('GSTR-2B'!$A$6:$A$1005,A354,'GSTR-2B'!$E$6:$E$1005,"&gt;="&amp;(E354-Summary!$B$5),'GSTR-2B'!$E$6:$E$1005,"&lt;="&amp;(E354+Summary!$B$5))&gt;0,"Possible match – invoice no. differs","Not in 2B"),IF(ABS(M354)&lt;=Summary!$B$5,"Matched","Value mismatch")))</f>
        <v/>
      </c>
      <c r="O354" s="25" t="str">
        <f aca="false">IF(A354="","",IF(COUNTIF(A$6:A354,A354)=1,COUNTIF(O$5:O353,"&gt;0")+1,""))</f>
        <v/>
      </c>
      <c r="P354" s="26" t="str">
        <f aca="false">IF(A354="","",IF(N354="Matched",1,IF(AND(N354="Value mismatch",N(I354)&lt;&gt;0),MIN(1,L354/I354),0)))</f>
        <v/>
      </c>
    </row>
    <row r="355" customFormat="false" ht="15" hidden="false" customHeight="true" outlineLevel="0" collapsed="false">
      <c r="A355" s="27"/>
      <c r="B355" s="27"/>
      <c r="C355" s="27"/>
      <c r="D355" s="28"/>
      <c r="E355" s="29"/>
      <c r="F355" s="29"/>
      <c r="G355" s="29"/>
      <c r="H355" s="29"/>
      <c r="I355" s="20" t="str">
        <f aca="false">IF(A355="","",N(F355)+N(G355)+N(H355))</f>
        <v/>
      </c>
      <c r="J355" s="21" t="str">
        <f aca="false">IF(A355="","",UPPER(TRIM(A355))&amp;"|"&amp;UPPER(SUBSTITUTE(SUBSTITUTE(SUBSTITUTE(SUBSTITUTE(SUBSTITUTE(TRIM(C355)," ",""),"-",""),"/",""),"\",""),".","")))</f>
        <v/>
      </c>
      <c r="K355" s="22" t="str">
        <f aca="false">IF(A355="","",IFERROR(MATCH(J355,'GSTR-2B'!$J$6:$J$1005,0),"–"))</f>
        <v/>
      </c>
      <c r="L355" s="23" t="str">
        <f aca="false">IF(OR(A355="",K355="–"),"",INDEX('GSTR-2B'!$I$6:$I$1005,K355))</f>
        <v/>
      </c>
      <c r="M355" s="20" t="str">
        <f aca="false">IF(L355="","",I355-L355)</f>
        <v/>
      </c>
      <c r="N355" s="24" t="str">
        <f aca="false">IF(A355="","",IF(K355="–",IF(COUNTIFS('GSTR-2B'!$A$6:$A$1005,A355,'GSTR-2B'!$E$6:$E$1005,"&gt;="&amp;(E355-Summary!$B$5),'GSTR-2B'!$E$6:$E$1005,"&lt;="&amp;(E355+Summary!$B$5))&gt;0,"Possible match – invoice no. differs","Not in 2B"),IF(ABS(M355)&lt;=Summary!$B$5,"Matched","Value mismatch")))</f>
        <v/>
      </c>
      <c r="O355" s="25" t="str">
        <f aca="false">IF(A355="","",IF(COUNTIF(A$6:A355,A355)=1,COUNTIF(O$5:O354,"&gt;0")+1,""))</f>
        <v/>
      </c>
      <c r="P355" s="26" t="str">
        <f aca="false">IF(A355="","",IF(N355="Matched",1,IF(AND(N355="Value mismatch",N(I355)&lt;&gt;0),MIN(1,L355/I355),0)))</f>
        <v/>
      </c>
    </row>
    <row r="356" customFormat="false" ht="15" hidden="false" customHeight="true" outlineLevel="0" collapsed="false">
      <c r="A356" s="27"/>
      <c r="B356" s="27"/>
      <c r="C356" s="27"/>
      <c r="D356" s="28"/>
      <c r="E356" s="29"/>
      <c r="F356" s="29"/>
      <c r="G356" s="29"/>
      <c r="H356" s="29"/>
      <c r="I356" s="20" t="str">
        <f aca="false">IF(A356="","",N(F356)+N(G356)+N(H356))</f>
        <v/>
      </c>
      <c r="J356" s="21" t="str">
        <f aca="false">IF(A356="","",UPPER(TRIM(A356))&amp;"|"&amp;UPPER(SUBSTITUTE(SUBSTITUTE(SUBSTITUTE(SUBSTITUTE(SUBSTITUTE(TRIM(C356)," ",""),"-",""),"/",""),"\",""),".","")))</f>
        <v/>
      </c>
      <c r="K356" s="22" t="str">
        <f aca="false">IF(A356="","",IFERROR(MATCH(J356,'GSTR-2B'!$J$6:$J$1005,0),"–"))</f>
        <v/>
      </c>
      <c r="L356" s="23" t="str">
        <f aca="false">IF(OR(A356="",K356="–"),"",INDEX('GSTR-2B'!$I$6:$I$1005,K356))</f>
        <v/>
      </c>
      <c r="M356" s="20" t="str">
        <f aca="false">IF(L356="","",I356-L356)</f>
        <v/>
      </c>
      <c r="N356" s="24" t="str">
        <f aca="false">IF(A356="","",IF(K356="–",IF(COUNTIFS('GSTR-2B'!$A$6:$A$1005,A356,'GSTR-2B'!$E$6:$E$1005,"&gt;="&amp;(E356-Summary!$B$5),'GSTR-2B'!$E$6:$E$1005,"&lt;="&amp;(E356+Summary!$B$5))&gt;0,"Possible match – invoice no. differs","Not in 2B"),IF(ABS(M356)&lt;=Summary!$B$5,"Matched","Value mismatch")))</f>
        <v/>
      </c>
      <c r="O356" s="25" t="str">
        <f aca="false">IF(A356="","",IF(COUNTIF(A$6:A356,A356)=1,COUNTIF(O$5:O355,"&gt;0")+1,""))</f>
        <v/>
      </c>
      <c r="P356" s="26" t="str">
        <f aca="false">IF(A356="","",IF(N356="Matched",1,IF(AND(N356="Value mismatch",N(I356)&lt;&gt;0),MIN(1,L356/I356),0)))</f>
        <v/>
      </c>
    </row>
    <row r="357" customFormat="false" ht="15" hidden="false" customHeight="true" outlineLevel="0" collapsed="false">
      <c r="A357" s="27"/>
      <c r="B357" s="27"/>
      <c r="C357" s="27"/>
      <c r="D357" s="28"/>
      <c r="E357" s="29"/>
      <c r="F357" s="29"/>
      <c r="G357" s="29"/>
      <c r="H357" s="29"/>
      <c r="I357" s="20" t="str">
        <f aca="false">IF(A357="","",N(F357)+N(G357)+N(H357))</f>
        <v/>
      </c>
      <c r="J357" s="21" t="str">
        <f aca="false">IF(A357="","",UPPER(TRIM(A357))&amp;"|"&amp;UPPER(SUBSTITUTE(SUBSTITUTE(SUBSTITUTE(SUBSTITUTE(SUBSTITUTE(TRIM(C357)," ",""),"-",""),"/",""),"\",""),".","")))</f>
        <v/>
      </c>
      <c r="K357" s="22" t="str">
        <f aca="false">IF(A357="","",IFERROR(MATCH(J357,'GSTR-2B'!$J$6:$J$1005,0),"–"))</f>
        <v/>
      </c>
      <c r="L357" s="23" t="str">
        <f aca="false">IF(OR(A357="",K357="–"),"",INDEX('GSTR-2B'!$I$6:$I$1005,K357))</f>
        <v/>
      </c>
      <c r="M357" s="20" t="str">
        <f aca="false">IF(L357="","",I357-L357)</f>
        <v/>
      </c>
      <c r="N357" s="24" t="str">
        <f aca="false">IF(A357="","",IF(K357="–",IF(COUNTIFS('GSTR-2B'!$A$6:$A$1005,A357,'GSTR-2B'!$E$6:$E$1005,"&gt;="&amp;(E357-Summary!$B$5),'GSTR-2B'!$E$6:$E$1005,"&lt;="&amp;(E357+Summary!$B$5))&gt;0,"Possible match – invoice no. differs","Not in 2B"),IF(ABS(M357)&lt;=Summary!$B$5,"Matched","Value mismatch")))</f>
        <v/>
      </c>
      <c r="O357" s="25" t="str">
        <f aca="false">IF(A357="","",IF(COUNTIF(A$6:A357,A357)=1,COUNTIF(O$5:O356,"&gt;0")+1,""))</f>
        <v/>
      </c>
      <c r="P357" s="26" t="str">
        <f aca="false">IF(A357="","",IF(N357="Matched",1,IF(AND(N357="Value mismatch",N(I357)&lt;&gt;0),MIN(1,L357/I357),0)))</f>
        <v/>
      </c>
    </row>
    <row r="358" customFormat="false" ht="15" hidden="false" customHeight="true" outlineLevel="0" collapsed="false">
      <c r="A358" s="27"/>
      <c r="B358" s="27"/>
      <c r="C358" s="27"/>
      <c r="D358" s="28"/>
      <c r="E358" s="29"/>
      <c r="F358" s="29"/>
      <c r="G358" s="29"/>
      <c r="H358" s="29"/>
      <c r="I358" s="20" t="str">
        <f aca="false">IF(A358="","",N(F358)+N(G358)+N(H358))</f>
        <v/>
      </c>
      <c r="J358" s="21" t="str">
        <f aca="false">IF(A358="","",UPPER(TRIM(A358))&amp;"|"&amp;UPPER(SUBSTITUTE(SUBSTITUTE(SUBSTITUTE(SUBSTITUTE(SUBSTITUTE(TRIM(C358)," ",""),"-",""),"/",""),"\",""),".","")))</f>
        <v/>
      </c>
      <c r="K358" s="22" t="str">
        <f aca="false">IF(A358="","",IFERROR(MATCH(J358,'GSTR-2B'!$J$6:$J$1005,0),"–"))</f>
        <v/>
      </c>
      <c r="L358" s="23" t="str">
        <f aca="false">IF(OR(A358="",K358="–"),"",INDEX('GSTR-2B'!$I$6:$I$1005,K358))</f>
        <v/>
      </c>
      <c r="M358" s="20" t="str">
        <f aca="false">IF(L358="","",I358-L358)</f>
        <v/>
      </c>
      <c r="N358" s="24" t="str">
        <f aca="false">IF(A358="","",IF(K358="–",IF(COUNTIFS('GSTR-2B'!$A$6:$A$1005,A358,'GSTR-2B'!$E$6:$E$1005,"&gt;="&amp;(E358-Summary!$B$5),'GSTR-2B'!$E$6:$E$1005,"&lt;="&amp;(E358+Summary!$B$5))&gt;0,"Possible match – invoice no. differs","Not in 2B"),IF(ABS(M358)&lt;=Summary!$B$5,"Matched","Value mismatch")))</f>
        <v/>
      </c>
      <c r="O358" s="25" t="str">
        <f aca="false">IF(A358="","",IF(COUNTIF(A$6:A358,A358)=1,COUNTIF(O$5:O357,"&gt;0")+1,""))</f>
        <v/>
      </c>
      <c r="P358" s="26" t="str">
        <f aca="false">IF(A358="","",IF(N358="Matched",1,IF(AND(N358="Value mismatch",N(I358)&lt;&gt;0),MIN(1,L358/I358),0)))</f>
        <v/>
      </c>
    </row>
    <row r="359" customFormat="false" ht="15" hidden="false" customHeight="true" outlineLevel="0" collapsed="false">
      <c r="A359" s="27"/>
      <c r="B359" s="27"/>
      <c r="C359" s="27"/>
      <c r="D359" s="28"/>
      <c r="E359" s="29"/>
      <c r="F359" s="29"/>
      <c r="G359" s="29"/>
      <c r="H359" s="29"/>
      <c r="I359" s="20" t="str">
        <f aca="false">IF(A359="","",N(F359)+N(G359)+N(H359))</f>
        <v/>
      </c>
      <c r="J359" s="21" t="str">
        <f aca="false">IF(A359="","",UPPER(TRIM(A359))&amp;"|"&amp;UPPER(SUBSTITUTE(SUBSTITUTE(SUBSTITUTE(SUBSTITUTE(SUBSTITUTE(TRIM(C359)," ",""),"-",""),"/",""),"\",""),".","")))</f>
        <v/>
      </c>
      <c r="K359" s="22" t="str">
        <f aca="false">IF(A359="","",IFERROR(MATCH(J359,'GSTR-2B'!$J$6:$J$1005,0),"–"))</f>
        <v/>
      </c>
      <c r="L359" s="23" t="str">
        <f aca="false">IF(OR(A359="",K359="–"),"",INDEX('GSTR-2B'!$I$6:$I$1005,K359))</f>
        <v/>
      </c>
      <c r="M359" s="20" t="str">
        <f aca="false">IF(L359="","",I359-L359)</f>
        <v/>
      </c>
      <c r="N359" s="24" t="str">
        <f aca="false">IF(A359="","",IF(K359="–",IF(COUNTIFS('GSTR-2B'!$A$6:$A$1005,A359,'GSTR-2B'!$E$6:$E$1005,"&gt;="&amp;(E359-Summary!$B$5),'GSTR-2B'!$E$6:$E$1005,"&lt;="&amp;(E359+Summary!$B$5))&gt;0,"Possible match – invoice no. differs","Not in 2B"),IF(ABS(M359)&lt;=Summary!$B$5,"Matched","Value mismatch")))</f>
        <v/>
      </c>
      <c r="O359" s="25" t="str">
        <f aca="false">IF(A359="","",IF(COUNTIF(A$6:A359,A359)=1,COUNTIF(O$5:O358,"&gt;0")+1,""))</f>
        <v/>
      </c>
      <c r="P359" s="26" t="str">
        <f aca="false">IF(A359="","",IF(N359="Matched",1,IF(AND(N359="Value mismatch",N(I359)&lt;&gt;0),MIN(1,L359/I359),0)))</f>
        <v/>
      </c>
    </row>
    <row r="360" customFormat="false" ht="15" hidden="false" customHeight="true" outlineLevel="0" collapsed="false">
      <c r="A360" s="27"/>
      <c r="B360" s="27"/>
      <c r="C360" s="27"/>
      <c r="D360" s="28"/>
      <c r="E360" s="29"/>
      <c r="F360" s="29"/>
      <c r="G360" s="29"/>
      <c r="H360" s="29"/>
      <c r="I360" s="20" t="str">
        <f aca="false">IF(A360="","",N(F360)+N(G360)+N(H360))</f>
        <v/>
      </c>
      <c r="J360" s="21" t="str">
        <f aca="false">IF(A360="","",UPPER(TRIM(A360))&amp;"|"&amp;UPPER(SUBSTITUTE(SUBSTITUTE(SUBSTITUTE(SUBSTITUTE(SUBSTITUTE(TRIM(C360)," ",""),"-",""),"/",""),"\",""),".","")))</f>
        <v/>
      </c>
      <c r="K360" s="22" t="str">
        <f aca="false">IF(A360="","",IFERROR(MATCH(J360,'GSTR-2B'!$J$6:$J$1005,0),"–"))</f>
        <v/>
      </c>
      <c r="L360" s="23" t="str">
        <f aca="false">IF(OR(A360="",K360="–"),"",INDEX('GSTR-2B'!$I$6:$I$1005,K360))</f>
        <v/>
      </c>
      <c r="M360" s="20" t="str">
        <f aca="false">IF(L360="","",I360-L360)</f>
        <v/>
      </c>
      <c r="N360" s="24" t="str">
        <f aca="false">IF(A360="","",IF(K360="–",IF(COUNTIFS('GSTR-2B'!$A$6:$A$1005,A360,'GSTR-2B'!$E$6:$E$1005,"&gt;="&amp;(E360-Summary!$B$5),'GSTR-2B'!$E$6:$E$1005,"&lt;="&amp;(E360+Summary!$B$5))&gt;0,"Possible match – invoice no. differs","Not in 2B"),IF(ABS(M360)&lt;=Summary!$B$5,"Matched","Value mismatch")))</f>
        <v/>
      </c>
      <c r="O360" s="25" t="str">
        <f aca="false">IF(A360="","",IF(COUNTIF(A$6:A360,A360)=1,COUNTIF(O$5:O359,"&gt;0")+1,""))</f>
        <v/>
      </c>
      <c r="P360" s="26" t="str">
        <f aca="false">IF(A360="","",IF(N360="Matched",1,IF(AND(N360="Value mismatch",N(I360)&lt;&gt;0),MIN(1,L360/I360),0)))</f>
        <v/>
      </c>
    </row>
    <row r="361" customFormat="false" ht="15" hidden="false" customHeight="true" outlineLevel="0" collapsed="false">
      <c r="A361" s="27"/>
      <c r="B361" s="27"/>
      <c r="C361" s="27"/>
      <c r="D361" s="28"/>
      <c r="E361" s="29"/>
      <c r="F361" s="29"/>
      <c r="G361" s="29"/>
      <c r="H361" s="29"/>
      <c r="I361" s="20" t="str">
        <f aca="false">IF(A361="","",N(F361)+N(G361)+N(H361))</f>
        <v/>
      </c>
      <c r="J361" s="21" t="str">
        <f aca="false">IF(A361="","",UPPER(TRIM(A361))&amp;"|"&amp;UPPER(SUBSTITUTE(SUBSTITUTE(SUBSTITUTE(SUBSTITUTE(SUBSTITUTE(TRIM(C361)," ",""),"-",""),"/",""),"\",""),".","")))</f>
        <v/>
      </c>
      <c r="K361" s="22" t="str">
        <f aca="false">IF(A361="","",IFERROR(MATCH(J361,'GSTR-2B'!$J$6:$J$1005,0),"–"))</f>
        <v/>
      </c>
      <c r="L361" s="23" t="str">
        <f aca="false">IF(OR(A361="",K361="–"),"",INDEX('GSTR-2B'!$I$6:$I$1005,K361))</f>
        <v/>
      </c>
      <c r="M361" s="20" t="str">
        <f aca="false">IF(L361="","",I361-L361)</f>
        <v/>
      </c>
      <c r="N361" s="24" t="str">
        <f aca="false">IF(A361="","",IF(K361="–",IF(COUNTIFS('GSTR-2B'!$A$6:$A$1005,A361,'GSTR-2B'!$E$6:$E$1005,"&gt;="&amp;(E361-Summary!$B$5),'GSTR-2B'!$E$6:$E$1005,"&lt;="&amp;(E361+Summary!$B$5))&gt;0,"Possible match – invoice no. differs","Not in 2B"),IF(ABS(M361)&lt;=Summary!$B$5,"Matched","Value mismatch")))</f>
        <v/>
      </c>
      <c r="O361" s="25" t="str">
        <f aca="false">IF(A361="","",IF(COUNTIF(A$6:A361,A361)=1,COUNTIF(O$5:O360,"&gt;0")+1,""))</f>
        <v/>
      </c>
      <c r="P361" s="26" t="str">
        <f aca="false">IF(A361="","",IF(N361="Matched",1,IF(AND(N361="Value mismatch",N(I361)&lt;&gt;0),MIN(1,L361/I361),0)))</f>
        <v/>
      </c>
    </row>
    <row r="362" customFormat="false" ht="15" hidden="false" customHeight="true" outlineLevel="0" collapsed="false">
      <c r="A362" s="27"/>
      <c r="B362" s="27"/>
      <c r="C362" s="27"/>
      <c r="D362" s="28"/>
      <c r="E362" s="29"/>
      <c r="F362" s="29"/>
      <c r="G362" s="29"/>
      <c r="H362" s="29"/>
      <c r="I362" s="20" t="str">
        <f aca="false">IF(A362="","",N(F362)+N(G362)+N(H362))</f>
        <v/>
      </c>
      <c r="J362" s="21" t="str">
        <f aca="false">IF(A362="","",UPPER(TRIM(A362))&amp;"|"&amp;UPPER(SUBSTITUTE(SUBSTITUTE(SUBSTITUTE(SUBSTITUTE(SUBSTITUTE(TRIM(C362)," ",""),"-",""),"/",""),"\",""),".","")))</f>
        <v/>
      </c>
      <c r="K362" s="22" t="str">
        <f aca="false">IF(A362="","",IFERROR(MATCH(J362,'GSTR-2B'!$J$6:$J$1005,0),"–"))</f>
        <v/>
      </c>
      <c r="L362" s="23" t="str">
        <f aca="false">IF(OR(A362="",K362="–"),"",INDEX('GSTR-2B'!$I$6:$I$1005,K362))</f>
        <v/>
      </c>
      <c r="M362" s="20" t="str">
        <f aca="false">IF(L362="","",I362-L362)</f>
        <v/>
      </c>
      <c r="N362" s="24" t="str">
        <f aca="false">IF(A362="","",IF(K362="–",IF(COUNTIFS('GSTR-2B'!$A$6:$A$1005,A362,'GSTR-2B'!$E$6:$E$1005,"&gt;="&amp;(E362-Summary!$B$5),'GSTR-2B'!$E$6:$E$1005,"&lt;="&amp;(E362+Summary!$B$5))&gt;0,"Possible match – invoice no. differs","Not in 2B"),IF(ABS(M362)&lt;=Summary!$B$5,"Matched","Value mismatch")))</f>
        <v/>
      </c>
      <c r="O362" s="25" t="str">
        <f aca="false">IF(A362="","",IF(COUNTIF(A$6:A362,A362)=1,COUNTIF(O$5:O361,"&gt;0")+1,""))</f>
        <v/>
      </c>
      <c r="P362" s="26" t="str">
        <f aca="false">IF(A362="","",IF(N362="Matched",1,IF(AND(N362="Value mismatch",N(I362)&lt;&gt;0),MIN(1,L362/I362),0)))</f>
        <v/>
      </c>
    </row>
    <row r="363" customFormat="false" ht="15" hidden="false" customHeight="true" outlineLevel="0" collapsed="false">
      <c r="A363" s="27"/>
      <c r="B363" s="27"/>
      <c r="C363" s="27"/>
      <c r="D363" s="28"/>
      <c r="E363" s="29"/>
      <c r="F363" s="29"/>
      <c r="G363" s="29"/>
      <c r="H363" s="29"/>
      <c r="I363" s="20" t="str">
        <f aca="false">IF(A363="","",N(F363)+N(G363)+N(H363))</f>
        <v/>
      </c>
      <c r="J363" s="21" t="str">
        <f aca="false">IF(A363="","",UPPER(TRIM(A363))&amp;"|"&amp;UPPER(SUBSTITUTE(SUBSTITUTE(SUBSTITUTE(SUBSTITUTE(SUBSTITUTE(TRIM(C363)," ",""),"-",""),"/",""),"\",""),".","")))</f>
        <v/>
      </c>
      <c r="K363" s="22" t="str">
        <f aca="false">IF(A363="","",IFERROR(MATCH(J363,'GSTR-2B'!$J$6:$J$1005,0),"–"))</f>
        <v/>
      </c>
      <c r="L363" s="23" t="str">
        <f aca="false">IF(OR(A363="",K363="–"),"",INDEX('GSTR-2B'!$I$6:$I$1005,K363))</f>
        <v/>
      </c>
      <c r="M363" s="20" t="str">
        <f aca="false">IF(L363="","",I363-L363)</f>
        <v/>
      </c>
      <c r="N363" s="24" t="str">
        <f aca="false">IF(A363="","",IF(K363="–",IF(COUNTIFS('GSTR-2B'!$A$6:$A$1005,A363,'GSTR-2B'!$E$6:$E$1005,"&gt;="&amp;(E363-Summary!$B$5),'GSTR-2B'!$E$6:$E$1005,"&lt;="&amp;(E363+Summary!$B$5))&gt;0,"Possible match – invoice no. differs","Not in 2B"),IF(ABS(M363)&lt;=Summary!$B$5,"Matched","Value mismatch")))</f>
        <v/>
      </c>
      <c r="O363" s="25" t="str">
        <f aca="false">IF(A363="","",IF(COUNTIF(A$6:A363,A363)=1,COUNTIF(O$5:O362,"&gt;0")+1,""))</f>
        <v/>
      </c>
      <c r="P363" s="26" t="str">
        <f aca="false">IF(A363="","",IF(N363="Matched",1,IF(AND(N363="Value mismatch",N(I363)&lt;&gt;0),MIN(1,L363/I363),0)))</f>
        <v/>
      </c>
    </row>
    <row r="364" customFormat="false" ht="15" hidden="false" customHeight="true" outlineLevel="0" collapsed="false">
      <c r="A364" s="27"/>
      <c r="B364" s="27"/>
      <c r="C364" s="27"/>
      <c r="D364" s="28"/>
      <c r="E364" s="29"/>
      <c r="F364" s="29"/>
      <c r="G364" s="29"/>
      <c r="H364" s="29"/>
      <c r="I364" s="20" t="str">
        <f aca="false">IF(A364="","",N(F364)+N(G364)+N(H364))</f>
        <v/>
      </c>
      <c r="J364" s="21" t="str">
        <f aca="false">IF(A364="","",UPPER(TRIM(A364))&amp;"|"&amp;UPPER(SUBSTITUTE(SUBSTITUTE(SUBSTITUTE(SUBSTITUTE(SUBSTITUTE(TRIM(C364)," ",""),"-",""),"/",""),"\",""),".","")))</f>
        <v/>
      </c>
      <c r="K364" s="22" t="str">
        <f aca="false">IF(A364="","",IFERROR(MATCH(J364,'GSTR-2B'!$J$6:$J$1005,0),"–"))</f>
        <v/>
      </c>
      <c r="L364" s="23" t="str">
        <f aca="false">IF(OR(A364="",K364="–"),"",INDEX('GSTR-2B'!$I$6:$I$1005,K364))</f>
        <v/>
      </c>
      <c r="M364" s="20" t="str">
        <f aca="false">IF(L364="","",I364-L364)</f>
        <v/>
      </c>
      <c r="N364" s="24" t="str">
        <f aca="false">IF(A364="","",IF(K364="–",IF(COUNTIFS('GSTR-2B'!$A$6:$A$1005,A364,'GSTR-2B'!$E$6:$E$1005,"&gt;="&amp;(E364-Summary!$B$5),'GSTR-2B'!$E$6:$E$1005,"&lt;="&amp;(E364+Summary!$B$5))&gt;0,"Possible match – invoice no. differs","Not in 2B"),IF(ABS(M364)&lt;=Summary!$B$5,"Matched","Value mismatch")))</f>
        <v/>
      </c>
      <c r="O364" s="25" t="str">
        <f aca="false">IF(A364="","",IF(COUNTIF(A$6:A364,A364)=1,COUNTIF(O$5:O363,"&gt;0")+1,""))</f>
        <v/>
      </c>
      <c r="P364" s="26" t="str">
        <f aca="false">IF(A364="","",IF(N364="Matched",1,IF(AND(N364="Value mismatch",N(I364)&lt;&gt;0),MIN(1,L364/I364),0)))</f>
        <v/>
      </c>
    </row>
    <row r="365" customFormat="false" ht="15" hidden="false" customHeight="true" outlineLevel="0" collapsed="false">
      <c r="A365" s="27"/>
      <c r="B365" s="27"/>
      <c r="C365" s="27"/>
      <c r="D365" s="28"/>
      <c r="E365" s="29"/>
      <c r="F365" s="29"/>
      <c r="G365" s="29"/>
      <c r="H365" s="29"/>
      <c r="I365" s="20" t="str">
        <f aca="false">IF(A365="","",N(F365)+N(G365)+N(H365))</f>
        <v/>
      </c>
      <c r="J365" s="21" t="str">
        <f aca="false">IF(A365="","",UPPER(TRIM(A365))&amp;"|"&amp;UPPER(SUBSTITUTE(SUBSTITUTE(SUBSTITUTE(SUBSTITUTE(SUBSTITUTE(TRIM(C365)," ",""),"-",""),"/",""),"\",""),".","")))</f>
        <v/>
      </c>
      <c r="K365" s="22" t="str">
        <f aca="false">IF(A365="","",IFERROR(MATCH(J365,'GSTR-2B'!$J$6:$J$1005,0),"–"))</f>
        <v/>
      </c>
      <c r="L365" s="23" t="str">
        <f aca="false">IF(OR(A365="",K365="–"),"",INDEX('GSTR-2B'!$I$6:$I$1005,K365))</f>
        <v/>
      </c>
      <c r="M365" s="20" t="str">
        <f aca="false">IF(L365="","",I365-L365)</f>
        <v/>
      </c>
      <c r="N365" s="24" t="str">
        <f aca="false">IF(A365="","",IF(K365="–",IF(COUNTIFS('GSTR-2B'!$A$6:$A$1005,A365,'GSTR-2B'!$E$6:$E$1005,"&gt;="&amp;(E365-Summary!$B$5),'GSTR-2B'!$E$6:$E$1005,"&lt;="&amp;(E365+Summary!$B$5))&gt;0,"Possible match – invoice no. differs","Not in 2B"),IF(ABS(M365)&lt;=Summary!$B$5,"Matched","Value mismatch")))</f>
        <v/>
      </c>
      <c r="O365" s="25" t="str">
        <f aca="false">IF(A365="","",IF(COUNTIF(A$6:A365,A365)=1,COUNTIF(O$5:O364,"&gt;0")+1,""))</f>
        <v/>
      </c>
      <c r="P365" s="26" t="str">
        <f aca="false">IF(A365="","",IF(N365="Matched",1,IF(AND(N365="Value mismatch",N(I365)&lt;&gt;0),MIN(1,L365/I365),0)))</f>
        <v/>
      </c>
    </row>
    <row r="366" customFormat="false" ht="15" hidden="false" customHeight="true" outlineLevel="0" collapsed="false">
      <c r="A366" s="27"/>
      <c r="B366" s="27"/>
      <c r="C366" s="27"/>
      <c r="D366" s="28"/>
      <c r="E366" s="29"/>
      <c r="F366" s="29"/>
      <c r="G366" s="29"/>
      <c r="H366" s="29"/>
      <c r="I366" s="20" t="str">
        <f aca="false">IF(A366="","",N(F366)+N(G366)+N(H366))</f>
        <v/>
      </c>
      <c r="J366" s="21" t="str">
        <f aca="false">IF(A366="","",UPPER(TRIM(A366))&amp;"|"&amp;UPPER(SUBSTITUTE(SUBSTITUTE(SUBSTITUTE(SUBSTITUTE(SUBSTITUTE(TRIM(C366)," ",""),"-",""),"/",""),"\",""),".","")))</f>
        <v/>
      </c>
      <c r="K366" s="22" t="str">
        <f aca="false">IF(A366="","",IFERROR(MATCH(J366,'GSTR-2B'!$J$6:$J$1005,0),"–"))</f>
        <v/>
      </c>
      <c r="L366" s="23" t="str">
        <f aca="false">IF(OR(A366="",K366="–"),"",INDEX('GSTR-2B'!$I$6:$I$1005,K366))</f>
        <v/>
      </c>
      <c r="M366" s="20" t="str">
        <f aca="false">IF(L366="","",I366-L366)</f>
        <v/>
      </c>
      <c r="N366" s="24" t="str">
        <f aca="false">IF(A366="","",IF(K366="–",IF(COUNTIFS('GSTR-2B'!$A$6:$A$1005,A366,'GSTR-2B'!$E$6:$E$1005,"&gt;="&amp;(E366-Summary!$B$5),'GSTR-2B'!$E$6:$E$1005,"&lt;="&amp;(E366+Summary!$B$5))&gt;0,"Possible match – invoice no. differs","Not in 2B"),IF(ABS(M366)&lt;=Summary!$B$5,"Matched","Value mismatch")))</f>
        <v/>
      </c>
      <c r="O366" s="25" t="str">
        <f aca="false">IF(A366="","",IF(COUNTIF(A$6:A366,A366)=1,COUNTIF(O$5:O365,"&gt;0")+1,""))</f>
        <v/>
      </c>
      <c r="P366" s="26" t="str">
        <f aca="false">IF(A366="","",IF(N366="Matched",1,IF(AND(N366="Value mismatch",N(I366)&lt;&gt;0),MIN(1,L366/I366),0)))</f>
        <v/>
      </c>
    </row>
    <row r="367" customFormat="false" ht="15" hidden="false" customHeight="true" outlineLevel="0" collapsed="false">
      <c r="A367" s="27"/>
      <c r="B367" s="27"/>
      <c r="C367" s="27"/>
      <c r="D367" s="28"/>
      <c r="E367" s="29"/>
      <c r="F367" s="29"/>
      <c r="G367" s="29"/>
      <c r="H367" s="29"/>
      <c r="I367" s="20" t="str">
        <f aca="false">IF(A367="","",N(F367)+N(G367)+N(H367))</f>
        <v/>
      </c>
      <c r="J367" s="21" t="str">
        <f aca="false">IF(A367="","",UPPER(TRIM(A367))&amp;"|"&amp;UPPER(SUBSTITUTE(SUBSTITUTE(SUBSTITUTE(SUBSTITUTE(SUBSTITUTE(TRIM(C367)," ",""),"-",""),"/",""),"\",""),".","")))</f>
        <v/>
      </c>
      <c r="K367" s="22" t="str">
        <f aca="false">IF(A367="","",IFERROR(MATCH(J367,'GSTR-2B'!$J$6:$J$1005,0),"–"))</f>
        <v/>
      </c>
      <c r="L367" s="23" t="str">
        <f aca="false">IF(OR(A367="",K367="–"),"",INDEX('GSTR-2B'!$I$6:$I$1005,K367))</f>
        <v/>
      </c>
      <c r="M367" s="20" t="str">
        <f aca="false">IF(L367="","",I367-L367)</f>
        <v/>
      </c>
      <c r="N367" s="24" t="str">
        <f aca="false">IF(A367="","",IF(K367="–",IF(COUNTIFS('GSTR-2B'!$A$6:$A$1005,A367,'GSTR-2B'!$E$6:$E$1005,"&gt;="&amp;(E367-Summary!$B$5),'GSTR-2B'!$E$6:$E$1005,"&lt;="&amp;(E367+Summary!$B$5))&gt;0,"Possible match – invoice no. differs","Not in 2B"),IF(ABS(M367)&lt;=Summary!$B$5,"Matched","Value mismatch")))</f>
        <v/>
      </c>
      <c r="O367" s="25" t="str">
        <f aca="false">IF(A367="","",IF(COUNTIF(A$6:A367,A367)=1,COUNTIF(O$5:O366,"&gt;0")+1,""))</f>
        <v/>
      </c>
      <c r="P367" s="26" t="str">
        <f aca="false">IF(A367="","",IF(N367="Matched",1,IF(AND(N367="Value mismatch",N(I367)&lt;&gt;0),MIN(1,L367/I367),0)))</f>
        <v/>
      </c>
    </row>
    <row r="368" customFormat="false" ht="15" hidden="false" customHeight="true" outlineLevel="0" collapsed="false">
      <c r="A368" s="27"/>
      <c r="B368" s="27"/>
      <c r="C368" s="27"/>
      <c r="D368" s="28"/>
      <c r="E368" s="29"/>
      <c r="F368" s="29"/>
      <c r="G368" s="29"/>
      <c r="H368" s="29"/>
      <c r="I368" s="20" t="str">
        <f aca="false">IF(A368="","",N(F368)+N(G368)+N(H368))</f>
        <v/>
      </c>
      <c r="J368" s="21" t="str">
        <f aca="false">IF(A368="","",UPPER(TRIM(A368))&amp;"|"&amp;UPPER(SUBSTITUTE(SUBSTITUTE(SUBSTITUTE(SUBSTITUTE(SUBSTITUTE(TRIM(C368)," ",""),"-",""),"/",""),"\",""),".","")))</f>
        <v/>
      </c>
      <c r="K368" s="22" t="str">
        <f aca="false">IF(A368="","",IFERROR(MATCH(J368,'GSTR-2B'!$J$6:$J$1005,0),"–"))</f>
        <v/>
      </c>
      <c r="L368" s="23" t="str">
        <f aca="false">IF(OR(A368="",K368="–"),"",INDEX('GSTR-2B'!$I$6:$I$1005,K368))</f>
        <v/>
      </c>
      <c r="M368" s="20" t="str">
        <f aca="false">IF(L368="","",I368-L368)</f>
        <v/>
      </c>
      <c r="N368" s="24" t="str">
        <f aca="false">IF(A368="","",IF(K368="–",IF(COUNTIFS('GSTR-2B'!$A$6:$A$1005,A368,'GSTR-2B'!$E$6:$E$1005,"&gt;="&amp;(E368-Summary!$B$5),'GSTR-2B'!$E$6:$E$1005,"&lt;="&amp;(E368+Summary!$B$5))&gt;0,"Possible match – invoice no. differs","Not in 2B"),IF(ABS(M368)&lt;=Summary!$B$5,"Matched","Value mismatch")))</f>
        <v/>
      </c>
      <c r="O368" s="25" t="str">
        <f aca="false">IF(A368="","",IF(COUNTIF(A$6:A368,A368)=1,COUNTIF(O$5:O367,"&gt;0")+1,""))</f>
        <v/>
      </c>
      <c r="P368" s="26" t="str">
        <f aca="false">IF(A368="","",IF(N368="Matched",1,IF(AND(N368="Value mismatch",N(I368)&lt;&gt;0),MIN(1,L368/I368),0)))</f>
        <v/>
      </c>
    </row>
    <row r="369" customFormat="false" ht="15" hidden="false" customHeight="true" outlineLevel="0" collapsed="false">
      <c r="A369" s="27"/>
      <c r="B369" s="27"/>
      <c r="C369" s="27"/>
      <c r="D369" s="28"/>
      <c r="E369" s="29"/>
      <c r="F369" s="29"/>
      <c r="G369" s="29"/>
      <c r="H369" s="29"/>
      <c r="I369" s="20" t="str">
        <f aca="false">IF(A369="","",N(F369)+N(G369)+N(H369))</f>
        <v/>
      </c>
      <c r="J369" s="21" t="str">
        <f aca="false">IF(A369="","",UPPER(TRIM(A369))&amp;"|"&amp;UPPER(SUBSTITUTE(SUBSTITUTE(SUBSTITUTE(SUBSTITUTE(SUBSTITUTE(TRIM(C369)," ",""),"-",""),"/",""),"\",""),".","")))</f>
        <v/>
      </c>
      <c r="K369" s="22" t="str">
        <f aca="false">IF(A369="","",IFERROR(MATCH(J369,'GSTR-2B'!$J$6:$J$1005,0),"–"))</f>
        <v/>
      </c>
      <c r="L369" s="23" t="str">
        <f aca="false">IF(OR(A369="",K369="–"),"",INDEX('GSTR-2B'!$I$6:$I$1005,K369))</f>
        <v/>
      </c>
      <c r="M369" s="20" t="str">
        <f aca="false">IF(L369="","",I369-L369)</f>
        <v/>
      </c>
      <c r="N369" s="24" t="str">
        <f aca="false">IF(A369="","",IF(K369="–",IF(COUNTIFS('GSTR-2B'!$A$6:$A$1005,A369,'GSTR-2B'!$E$6:$E$1005,"&gt;="&amp;(E369-Summary!$B$5),'GSTR-2B'!$E$6:$E$1005,"&lt;="&amp;(E369+Summary!$B$5))&gt;0,"Possible match – invoice no. differs","Not in 2B"),IF(ABS(M369)&lt;=Summary!$B$5,"Matched","Value mismatch")))</f>
        <v/>
      </c>
      <c r="O369" s="25" t="str">
        <f aca="false">IF(A369="","",IF(COUNTIF(A$6:A369,A369)=1,COUNTIF(O$5:O368,"&gt;0")+1,""))</f>
        <v/>
      </c>
      <c r="P369" s="26" t="str">
        <f aca="false">IF(A369="","",IF(N369="Matched",1,IF(AND(N369="Value mismatch",N(I369)&lt;&gt;0),MIN(1,L369/I369),0)))</f>
        <v/>
      </c>
    </row>
    <row r="370" customFormat="false" ht="15" hidden="false" customHeight="true" outlineLevel="0" collapsed="false">
      <c r="A370" s="27"/>
      <c r="B370" s="27"/>
      <c r="C370" s="27"/>
      <c r="D370" s="28"/>
      <c r="E370" s="29"/>
      <c r="F370" s="29"/>
      <c r="G370" s="29"/>
      <c r="H370" s="29"/>
      <c r="I370" s="20" t="str">
        <f aca="false">IF(A370="","",N(F370)+N(G370)+N(H370))</f>
        <v/>
      </c>
      <c r="J370" s="21" t="str">
        <f aca="false">IF(A370="","",UPPER(TRIM(A370))&amp;"|"&amp;UPPER(SUBSTITUTE(SUBSTITUTE(SUBSTITUTE(SUBSTITUTE(SUBSTITUTE(TRIM(C370)," ",""),"-",""),"/",""),"\",""),".","")))</f>
        <v/>
      </c>
      <c r="K370" s="22" t="str">
        <f aca="false">IF(A370="","",IFERROR(MATCH(J370,'GSTR-2B'!$J$6:$J$1005,0),"–"))</f>
        <v/>
      </c>
      <c r="L370" s="23" t="str">
        <f aca="false">IF(OR(A370="",K370="–"),"",INDEX('GSTR-2B'!$I$6:$I$1005,K370))</f>
        <v/>
      </c>
      <c r="M370" s="20" t="str">
        <f aca="false">IF(L370="","",I370-L370)</f>
        <v/>
      </c>
      <c r="N370" s="24" t="str">
        <f aca="false">IF(A370="","",IF(K370="–",IF(COUNTIFS('GSTR-2B'!$A$6:$A$1005,A370,'GSTR-2B'!$E$6:$E$1005,"&gt;="&amp;(E370-Summary!$B$5),'GSTR-2B'!$E$6:$E$1005,"&lt;="&amp;(E370+Summary!$B$5))&gt;0,"Possible match – invoice no. differs","Not in 2B"),IF(ABS(M370)&lt;=Summary!$B$5,"Matched","Value mismatch")))</f>
        <v/>
      </c>
      <c r="O370" s="25" t="str">
        <f aca="false">IF(A370="","",IF(COUNTIF(A$6:A370,A370)=1,COUNTIF(O$5:O369,"&gt;0")+1,""))</f>
        <v/>
      </c>
      <c r="P370" s="26" t="str">
        <f aca="false">IF(A370="","",IF(N370="Matched",1,IF(AND(N370="Value mismatch",N(I370)&lt;&gt;0),MIN(1,L370/I370),0)))</f>
        <v/>
      </c>
    </row>
    <row r="371" customFormat="false" ht="15" hidden="false" customHeight="true" outlineLevel="0" collapsed="false">
      <c r="A371" s="27"/>
      <c r="B371" s="27"/>
      <c r="C371" s="27"/>
      <c r="D371" s="28"/>
      <c r="E371" s="29"/>
      <c r="F371" s="29"/>
      <c r="G371" s="29"/>
      <c r="H371" s="29"/>
      <c r="I371" s="20" t="str">
        <f aca="false">IF(A371="","",N(F371)+N(G371)+N(H371))</f>
        <v/>
      </c>
      <c r="J371" s="21" t="str">
        <f aca="false">IF(A371="","",UPPER(TRIM(A371))&amp;"|"&amp;UPPER(SUBSTITUTE(SUBSTITUTE(SUBSTITUTE(SUBSTITUTE(SUBSTITUTE(TRIM(C371)," ",""),"-",""),"/",""),"\",""),".","")))</f>
        <v/>
      </c>
      <c r="K371" s="22" t="str">
        <f aca="false">IF(A371="","",IFERROR(MATCH(J371,'GSTR-2B'!$J$6:$J$1005,0),"–"))</f>
        <v/>
      </c>
      <c r="L371" s="23" t="str">
        <f aca="false">IF(OR(A371="",K371="–"),"",INDEX('GSTR-2B'!$I$6:$I$1005,K371))</f>
        <v/>
      </c>
      <c r="M371" s="20" t="str">
        <f aca="false">IF(L371="","",I371-L371)</f>
        <v/>
      </c>
      <c r="N371" s="24" t="str">
        <f aca="false">IF(A371="","",IF(K371="–",IF(COUNTIFS('GSTR-2B'!$A$6:$A$1005,A371,'GSTR-2B'!$E$6:$E$1005,"&gt;="&amp;(E371-Summary!$B$5),'GSTR-2B'!$E$6:$E$1005,"&lt;="&amp;(E371+Summary!$B$5))&gt;0,"Possible match – invoice no. differs","Not in 2B"),IF(ABS(M371)&lt;=Summary!$B$5,"Matched","Value mismatch")))</f>
        <v/>
      </c>
      <c r="O371" s="25" t="str">
        <f aca="false">IF(A371="","",IF(COUNTIF(A$6:A371,A371)=1,COUNTIF(O$5:O370,"&gt;0")+1,""))</f>
        <v/>
      </c>
      <c r="P371" s="26" t="str">
        <f aca="false">IF(A371="","",IF(N371="Matched",1,IF(AND(N371="Value mismatch",N(I371)&lt;&gt;0),MIN(1,L371/I371),0)))</f>
        <v/>
      </c>
    </row>
    <row r="372" customFormat="false" ht="15" hidden="false" customHeight="true" outlineLevel="0" collapsed="false">
      <c r="A372" s="27"/>
      <c r="B372" s="27"/>
      <c r="C372" s="27"/>
      <c r="D372" s="28"/>
      <c r="E372" s="29"/>
      <c r="F372" s="29"/>
      <c r="G372" s="29"/>
      <c r="H372" s="29"/>
      <c r="I372" s="20" t="str">
        <f aca="false">IF(A372="","",N(F372)+N(G372)+N(H372))</f>
        <v/>
      </c>
      <c r="J372" s="21" t="str">
        <f aca="false">IF(A372="","",UPPER(TRIM(A372))&amp;"|"&amp;UPPER(SUBSTITUTE(SUBSTITUTE(SUBSTITUTE(SUBSTITUTE(SUBSTITUTE(TRIM(C372)," ",""),"-",""),"/",""),"\",""),".","")))</f>
        <v/>
      </c>
      <c r="K372" s="22" t="str">
        <f aca="false">IF(A372="","",IFERROR(MATCH(J372,'GSTR-2B'!$J$6:$J$1005,0),"–"))</f>
        <v/>
      </c>
      <c r="L372" s="23" t="str">
        <f aca="false">IF(OR(A372="",K372="–"),"",INDEX('GSTR-2B'!$I$6:$I$1005,K372))</f>
        <v/>
      </c>
      <c r="M372" s="20" t="str">
        <f aca="false">IF(L372="","",I372-L372)</f>
        <v/>
      </c>
      <c r="N372" s="24" t="str">
        <f aca="false">IF(A372="","",IF(K372="–",IF(COUNTIFS('GSTR-2B'!$A$6:$A$1005,A372,'GSTR-2B'!$E$6:$E$1005,"&gt;="&amp;(E372-Summary!$B$5),'GSTR-2B'!$E$6:$E$1005,"&lt;="&amp;(E372+Summary!$B$5))&gt;0,"Possible match – invoice no. differs","Not in 2B"),IF(ABS(M372)&lt;=Summary!$B$5,"Matched","Value mismatch")))</f>
        <v/>
      </c>
      <c r="O372" s="25" t="str">
        <f aca="false">IF(A372="","",IF(COUNTIF(A$6:A372,A372)=1,COUNTIF(O$5:O371,"&gt;0")+1,""))</f>
        <v/>
      </c>
      <c r="P372" s="26" t="str">
        <f aca="false">IF(A372="","",IF(N372="Matched",1,IF(AND(N372="Value mismatch",N(I372)&lt;&gt;0),MIN(1,L372/I372),0)))</f>
        <v/>
      </c>
    </row>
    <row r="373" customFormat="false" ht="15" hidden="false" customHeight="true" outlineLevel="0" collapsed="false">
      <c r="A373" s="27"/>
      <c r="B373" s="27"/>
      <c r="C373" s="27"/>
      <c r="D373" s="28"/>
      <c r="E373" s="29"/>
      <c r="F373" s="29"/>
      <c r="G373" s="29"/>
      <c r="H373" s="29"/>
      <c r="I373" s="20" t="str">
        <f aca="false">IF(A373="","",N(F373)+N(G373)+N(H373))</f>
        <v/>
      </c>
      <c r="J373" s="21" t="str">
        <f aca="false">IF(A373="","",UPPER(TRIM(A373))&amp;"|"&amp;UPPER(SUBSTITUTE(SUBSTITUTE(SUBSTITUTE(SUBSTITUTE(SUBSTITUTE(TRIM(C373)," ",""),"-",""),"/",""),"\",""),".","")))</f>
        <v/>
      </c>
      <c r="K373" s="22" t="str">
        <f aca="false">IF(A373="","",IFERROR(MATCH(J373,'GSTR-2B'!$J$6:$J$1005,0),"–"))</f>
        <v/>
      </c>
      <c r="L373" s="23" t="str">
        <f aca="false">IF(OR(A373="",K373="–"),"",INDEX('GSTR-2B'!$I$6:$I$1005,K373))</f>
        <v/>
      </c>
      <c r="M373" s="20" t="str">
        <f aca="false">IF(L373="","",I373-L373)</f>
        <v/>
      </c>
      <c r="N373" s="24" t="str">
        <f aca="false">IF(A373="","",IF(K373="–",IF(COUNTIFS('GSTR-2B'!$A$6:$A$1005,A373,'GSTR-2B'!$E$6:$E$1005,"&gt;="&amp;(E373-Summary!$B$5),'GSTR-2B'!$E$6:$E$1005,"&lt;="&amp;(E373+Summary!$B$5))&gt;0,"Possible match – invoice no. differs","Not in 2B"),IF(ABS(M373)&lt;=Summary!$B$5,"Matched","Value mismatch")))</f>
        <v/>
      </c>
      <c r="O373" s="25" t="str">
        <f aca="false">IF(A373="","",IF(COUNTIF(A$6:A373,A373)=1,COUNTIF(O$5:O372,"&gt;0")+1,""))</f>
        <v/>
      </c>
      <c r="P373" s="26" t="str">
        <f aca="false">IF(A373="","",IF(N373="Matched",1,IF(AND(N373="Value mismatch",N(I373)&lt;&gt;0),MIN(1,L373/I373),0)))</f>
        <v/>
      </c>
    </row>
    <row r="374" customFormat="false" ht="15" hidden="false" customHeight="true" outlineLevel="0" collapsed="false">
      <c r="A374" s="27"/>
      <c r="B374" s="27"/>
      <c r="C374" s="27"/>
      <c r="D374" s="28"/>
      <c r="E374" s="29"/>
      <c r="F374" s="29"/>
      <c r="G374" s="29"/>
      <c r="H374" s="29"/>
      <c r="I374" s="20" t="str">
        <f aca="false">IF(A374="","",N(F374)+N(G374)+N(H374))</f>
        <v/>
      </c>
      <c r="J374" s="21" t="str">
        <f aca="false">IF(A374="","",UPPER(TRIM(A374))&amp;"|"&amp;UPPER(SUBSTITUTE(SUBSTITUTE(SUBSTITUTE(SUBSTITUTE(SUBSTITUTE(TRIM(C374)," ",""),"-",""),"/",""),"\",""),".","")))</f>
        <v/>
      </c>
      <c r="K374" s="22" t="str">
        <f aca="false">IF(A374="","",IFERROR(MATCH(J374,'GSTR-2B'!$J$6:$J$1005,0),"–"))</f>
        <v/>
      </c>
      <c r="L374" s="23" t="str">
        <f aca="false">IF(OR(A374="",K374="–"),"",INDEX('GSTR-2B'!$I$6:$I$1005,K374))</f>
        <v/>
      </c>
      <c r="M374" s="20" t="str">
        <f aca="false">IF(L374="","",I374-L374)</f>
        <v/>
      </c>
      <c r="N374" s="24" t="str">
        <f aca="false">IF(A374="","",IF(K374="–",IF(COUNTIFS('GSTR-2B'!$A$6:$A$1005,A374,'GSTR-2B'!$E$6:$E$1005,"&gt;="&amp;(E374-Summary!$B$5),'GSTR-2B'!$E$6:$E$1005,"&lt;="&amp;(E374+Summary!$B$5))&gt;0,"Possible match – invoice no. differs","Not in 2B"),IF(ABS(M374)&lt;=Summary!$B$5,"Matched","Value mismatch")))</f>
        <v/>
      </c>
      <c r="O374" s="25" t="str">
        <f aca="false">IF(A374="","",IF(COUNTIF(A$6:A374,A374)=1,COUNTIF(O$5:O373,"&gt;0")+1,""))</f>
        <v/>
      </c>
      <c r="P374" s="26" t="str">
        <f aca="false">IF(A374="","",IF(N374="Matched",1,IF(AND(N374="Value mismatch",N(I374)&lt;&gt;0),MIN(1,L374/I374),0)))</f>
        <v/>
      </c>
    </row>
    <row r="375" customFormat="false" ht="15" hidden="false" customHeight="true" outlineLevel="0" collapsed="false">
      <c r="A375" s="27"/>
      <c r="B375" s="27"/>
      <c r="C375" s="27"/>
      <c r="D375" s="28"/>
      <c r="E375" s="29"/>
      <c r="F375" s="29"/>
      <c r="G375" s="29"/>
      <c r="H375" s="29"/>
      <c r="I375" s="20" t="str">
        <f aca="false">IF(A375="","",N(F375)+N(G375)+N(H375))</f>
        <v/>
      </c>
      <c r="J375" s="21" t="str">
        <f aca="false">IF(A375="","",UPPER(TRIM(A375))&amp;"|"&amp;UPPER(SUBSTITUTE(SUBSTITUTE(SUBSTITUTE(SUBSTITUTE(SUBSTITUTE(TRIM(C375)," ",""),"-",""),"/",""),"\",""),".","")))</f>
        <v/>
      </c>
      <c r="K375" s="22" t="str">
        <f aca="false">IF(A375="","",IFERROR(MATCH(J375,'GSTR-2B'!$J$6:$J$1005,0),"–"))</f>
        <v/>
      </c>
      <c r="L375" s="23" t="str">
        <f aca="false">IF(OR(A375="",K375="–"),"",INDEX('GSTR-2B'!$I$6:$I$1005,K375))</f>
        <v/>
      </c>
      <c r="M375" s="20" t="str">
        <f aca="false">IF(L375="","",I375-L375)</f>
        <v/>
      </c>
      <c r="N375" s="24" t="str">
        <f aca="false">IF(A375="","",IF(K375="–",IF(COUNTIFS('GSTR-2B'!$A$6:$A$1005,A375,'GSTR-2B'!$E$6:$E$1005,"&gt;="&amp;(E375-Summary!$B$5),'GSTR-2B'!$E$6:$E$1005,"&lt;="&amp;(E375+Summary!$B$5))&gt;0,"Possible match – invoice no. differs","Not in 2B"),IF(ABS(M375)&lt;=Summary!$B$5,"Matched","Value mismatch")))</f>
        <v/>
      </c>
      <c r="O375" s="25" t="str">
        <f aca="false">IF(A375="","",IF(COUNTIF(A$6:A375,A375)=1,COUNTIF(O$5:O374,"&gt;0")+1,""))</f>
        <v/>
      </c>
      <c r="P375" s="26" t="str">
        <f aca="false">IF(A375="","",IF(N375="Matched",1,IF(AND(N375="Value mismatch",N(I375)&lt;&gt;0),MIN(1,L375/I375),0)))</f>
        <v/>
      </c>
    </row>
    <row r="376" customFormat="false" ht="15" hidden="false" customHeight="true" outlineLevel="0" collapsed="false">
      <c r="A376" s="27"/>
      <c r="B376" s="27"/>
      <c r="C376" s="27"/>
      <c r="D376" s="28"/>
      <c r="E376" s="29"/>
      <c r="F376" s="29"/>
      <c r="G376" s="29"/>
      <c r="H376" s="29"/>
      <c r="I376" s="20" t="str">
        <f aca="false">IF(A376="","",N(F376)+N(G376)+N(H376))</f>
        <v/>
      </c>
      <c r="J376" s="21" t="str">
        <f aca="false">IF(A376="","",UPPER(TRIM(A376))&amp;"|"&amp;UPPER(SUBSTITUTE(SUBSTITUTE(SUBSTITUTE(SUBSTITUTE(SUBSTITUTE(TRIM(C376)," ",""),"-",""),"/",""),"\",""),".","")))</f>
        <v/>
      </c>
      <c r="K376" s="22" t="str">
        <f aca="false">IF(A376="","",IFERROR(MATCH(J376,'GSTR-2B'!$J$6:$J$1005,0),"–"))</f>
        <v/>
      </c>
      <c r="L376" s="23" t="str">
        <f aca="false">IF(OR(A376="",K376="–"),"",INDEX('GSTR-2B'!$I$6:$I$1005,K376))</f>
        <v/>
      </c>
      <c r="M376" s="20" t="str">
        <f aca="false">IF(L376="","",I376-L376)</f>
        <v/>
      </c>
      <c r="N376" s="24" t="str">
        <f aca="false">IF(A376="","",IF(K376="–",IF(COUNTIFS('GSTR-2B'!$A$6:$A$1005,A376,'GSTR-2B'!$E$6:$E$1005,"&gt;="&amp;(E376-Summary!$B$5),'GSTR-2B'!$E$6:$E$1005,"&lt;="&amp;(E376+Summary!$B$5))&gt;0,"Possible match – invoice no. differs","Not in 2B"),IF(ABS(M376)&lt;=Summary!$B$5,"Matched","Value mismatch")))</f>
        <v/>
      </c>
      <c r="O376" s="25" t="str">
        <f aca="false">IF(A376="","",IF(COUNTIF(A$6:A376,A376)=1,COUNTIF(O$5:O375,"&gt;0")+1,""))</f>
        <v/>
      </c>
      <c r="P376" s="26" t="str">
        <f aca="false">IF(A376="","",IF(N376="Matched",1,IF(AND(N376="Value mismatch",N(I376)&lt;&gt;0),MIN(1,L376/I376),0)))</f>
        <v/>
      </c>
    </row>
    <row r="377" customFormat="false" ht="15" hidden="false" customHeight="true" outlineLevel="0" collapsed="false">
      <c r="A377" s="27"/>
      <c r="B377" s="27"/>
      <c r="C377" s="27"/>
      <c r="D377" s="28"/>
      <c r="E377" s="29"/>
      <c r="F377" s="29"/>
      <c r="G377" s="29"/>
      <c r="H377" s="29"/>
      <c r="I377" s="20" t="str">
        <f aca="false">IF(A377="","",N(F377)+N(G377)+N(H377))</f>
        <v/>
      </c>
      <c r="J377" s="21" t="str">
        <f aca="false">IF(A377="","",UPPER(TRIM(A377))&amp;"|"&amp;UPPER(SUBSTITUTE(SUBSTITUTE(SUBSTITUTE(SUBSTITUTE(SUBSTITUTE(TRIM(C377)," ",""),"-",""),"/",""),"\",""),".","")))</f>
        <v/>
      </c>
      <c r="K377" s="22" t="str">
        <f aca="false">IF(A377="","",IFERROR(MATCH(J377,'GSTR-2B'!$J$6:$J$1005,0),"–"))</f>
        <v/>
      </c>
      <c r="L377" s="23" t="str">
        <f aca="false">IF(OR(A377="",K377="–"),"",INDEX('GSTR-2B'!$I$6:$I$1005,K377))</f>
        <v/>
      </c>
      <c r="M377" s="20" t="str">
        <f aca="false">IF(L377="","",I377-L377)</f>
        <v/>
      </c>
      <c r="N377" s="24" t="str">
        <f aca="false">IF(A377="","",IF(K377="–",IF(COUNTIFS('GSTR-2B'!$A$6:$A$1005,A377,'GSTR-2B'!$E$6:$E$1005,"&gt;="&amp;(E377-Summary!$B$5),'GSTR-2B'!$E$6:$E$1005,"&lt;="&amp;(E377+Summary!$B$5))&gt;0,"Possible match – invoice no. differs","Not in 2B"),IF(ABS(M377)&lt;=Summary!$B$5,"Matched","Value mismatch")))</f>
        <v/>
      </c>
      <c r="O377" s="25" t="str">
        <f aca="false">IF(A377="","",IF(COUNTIF(A$6:A377,A377)=1,COUNTIF(O$5:O376,"&gt;0")+1,""))</f>
        <v/>
      </c>
      <c r="P377" s="26" t="str">
        <f aca="false">IF(A377="","",IF(N377="Matched",1,IF(AND(N377="Value mismatch",N(I377)&lt;&gt;0),MIN(1,L377/I377),0)))</f>
        <v/>
      </c>
    </row>
    <row r="378" customFormat="false" ht="15" hidden="false" customHeight="true" outlineLevel="0" collapsed="false">
      <c r="A378" s="27"/>
      <c r="B378" s="27"/>
      <c r="C378" s="27"/>
      <c r="D378" s="28"/>
      <c r="E378" s="29"/>
      <c r="F378" s="29"/>
      <c r="G378" s="29"/>
      <c r="H378" s="29"/>
      <c r="I378" s="20" t="str">
        <f aca="false">IF(A378="","",N(F378)+N(G378)+N(H378))</f>
        <v/>
      </c>
      <c r="J378" s="21" t="str">
        <f aca="false">IF(A378="","",UPPER(TRIM(A378))&amp;"|"&amp;UPPER(SUBSTITUTE(SUBSTITUTE(SUBSTITUTE(SUBSTITUTE(SUBSTITUTE(TRIM(C378)," ",""),"-",""),"/",""),"\",""),".","")))</f>
        <v/>
      </c>
      <c r="K378" s="22" t="str">
        <f aca="false">IF(A378="","",IFERROR(MATCH(J378,'GSTR-2B'!$J$6:$J$1005,0),"–"))</f>
        <v/>
      </c>
      <c r="L378" s="23" t="str">
        <f aca="false">IF(OR(A378="",K378="–"),"",INDEX('GSTR-2B'!$I$6:$I$1005,K378))</f>
        <v/>
      </c>
      <c r="M378" s="20" t="str">
        <f aca="false">IF(L378="","",I378-L378)</f>
        <v/>
      </c>
      <c r="N378" s="24" t="str">
        <f aca="false">IF(A378="","",IF(K378="–",IF(COUNTIFS('GSTR-2B'!$A$6:$A$1005,A378,'GSTR-2B'!$E$6:$E$1005,"&gt;="&amp;(E378-Summary!$B$5),'GSTR-2B'!$E$6:$E$1005,"&lt;="&amp;(E378+Summary!$B$5))&gt;0,"Possible match – invoice no. differs","Not in 2B"),IF(ABS(M378)&lt;=Summary!$B$5,"Matched","Value mismatch")))</f>
        <v/>
      </c>
      <c r="O378" s="25" t="str">
        <f aca="false">IF(A378="","",IF(COUNTIF(A$6:A378,A378)=1,COUNTIF(O$5:O377,"&gt;0")+1,""))</f>
        <v/>
      </c>
      <c r="P378" s="26" t="str">
        <f aca="false">IF(A378="","",IF(N378="Matched",1,IF(AND(N378="Value mismatch",N(I378)&lt;&gt;0),MIN(1,L378/I378),0)))</f>
        <v/>
      </c>
    </row>
    <row r="379" customFormat="false" ht="15" hidden="false" customHeight="true" outlineLevel="0" collapsed="false">
      <c r="A379" s="27"/>
      <c r="B379" s="27"/>
      <c r="C379" s="27"/>
      <c r="D379" s="28"/>
      <c r="E379" s="29"/>
      <c r="F379" s="29"/>
      <c r="G379" s="29"/>
      <c r="H379" s="29"/>
      <c r="I379" s="20" t="str">
        <f aca="false">IF(A379="","",N(F379)+N(G379)+N(H379))</f>
        <v/>
      </c>
      <c r="J379" s="21" t="str">
        <f aca="false">IF(A379="","",UPPER(TRIM(A379))&amp;"|"&amp;UPPER(SUBSTITUTE(SUBSTITUTE(SUBSTITUTE(SUBSTITUTE(SUBSTITUTE(TRIM(C379)," ",""),"-",""),"/",""),"\",""),".","")))</f>
        <v/>
      </c>
      <c r="K379" s="22" t="str">
        <f aca="false">IF(A379="","",IFERROR(MATCH(J379,'GSTR-2B'!$J$6:$J$1005,0),"–"))</f>
        <v/>
      </c>
      <c r="L379" s="23" t="str">
        <f aca="false">IF(OR(A379="",K379="–"),"",INDEX('GSTR-2B'!$I$6:$I$1005,K379))</f>
        <v/>
      </c>
      <c r="M379" s="20" t="str">
        <f aca="false">IF(L379="","",I379-L379)</f>
        <v/>
      </c>
      <c r="N379" s="24" t="str">
        <f aca="false">IF(A379="","",IF(K379="–",IF(COUNTIFS('GSTR-2B'!$A$6:$A$1005,A379,'GSTR-2B'!$E$6:$E$1005,"&gt;="&amp;(E379-Summary!$B$5),'GSTR-2B'!$E$6:$E$1005,"&lt;="&amp;(E379+Summary!$B$5))&gt;0,"Possible match – invoice no. differs","Not in 2B"),IF(ABS(M379)&lt;=Summary!$B$5,"Matched","Value mismatch")))</f>
        <v/>
      </c>
      <c r="O379" s="25" t="str">
        <f aca="false">IF(A379="","",IF(COUNTIF(A$6:A379,A379)=1,COUNTIF(O$5:O378,"&gt;0")+1,""))</f>
        <v/>
      </c>
      <c r="P379" s="26" t="str">
        <f aca="false">IF(A379="","",IF(N379="Matched",1,IF(AND(N379="Value mismatch",N(I379)&lt;&gt;0),MIN(1,L379/I379),0)))</f>
        <v/>
      </c>
    </row>
    <row r="380" customFormat="false" ht="15" hidden="false" customHeight="true" outlineLevel="0" collapsed="false">
      <c r="A380" s="27"/>
      <c r="B380" s="27"/>
      <c r="C380" s="27"/>
      <c r="D380" s="28"/>
      <c r="E380" s="29"/>
      <c r="F380" s="29"/>
      <c r="G380" s="29"/>
      <c r="H380" s="29"/>
      <c r="I380" s="20" t="str">
        <f aca="false">IF(A380="","",N(F380)+N(G380)+N(H380))</f>
        <v/>
      </c>
      <c r="J380" s="21" t="str">
        <f aca="false">IF(A380="","",UPPER(TRIM(A380))&amp;"|"&amp;UPPER(SUBSTITUTE(SUBSTITUTE(SUBSTITUTE(SUBSTITUTE(SUBSTITUTE(TRIM(C380)," ",""),"-",""),"/",""),"\",""),".","")))</f>
        <v/>
      </c>
      <c r="K380" s="22" t="str">
        <f aca="false">IF(A380="","",IFERROR(MATCH(J380,'GSTR-2B'!$J$6:$J$1005,0),"–"))</f>
        <v/>
      </c>
      <c r="L380" s="23" t="str">
        <f aca="false">IF(OR(A380="",K380="–"),"",INDEX('GSTR-2B'!$I$6:$I$1005,K380))</f>
        <v/>
      </c>
      <c r="M380" s="20" t="str">
        <f aca="false">IF(L380="","",I380-L380)</f>
        <v/>
      </c>
      <c r="N380" s="24" t="str">
        <f aca="false">IF(A380="","",IF(K380="–",IF(COUNTIFS('GSTR-2B'!$A$6:$A$1005,A380,'GSTR-2B'!$E$6:$E$1005,"&gt;="&amp;(E380-Summary!$B$5),'GSTR-2B'!$E$6:$E$1005,"&lt;="&amp;(E380+Summary!$B$5))&gt;0,"Possible match – invoice no. differs","Not in 2B"),IF(ABS(M380)&lt;=Summary!$B$5,"Matched","Value mismatch")))</f>
        <v/>
      </c>
      <c r="O380" s="25" t="str">
        <f aca="false">IF(A380="","",IF(COUNTIF(A$6:A380,A380)=1,COUNTIF(O$5:O379,"&gt;0")+1,""))</f>
        <v/>
      </c>
      <c r="P380" s="26" t="str">
        <f aca="false">IF(A380="","",IF(N380="Matched",1,IF(AND(N380="Value mismatch",N(I380)&lt;&gt;0),MIN(1,L380/I380),0)))</f>
        <v/>
      </c>
    </row>
    <row r="381" customFormat="false" ht="15" hidden="false" customHeight="true" outlineLevel="0" collapsed="false">
      <c r="A381" s="27"/>
      <c r="B381" s="27"/>
      <c r="C381" s="27"/>
      <c r="D381" s="28"/>
      <c r="E381" s="29"/>
      <c r="F381" s="29"/>
      <c r="G381" s="29"/>
      <c r="H381" s="29"/>
      <c r="I381" s="20" t="str">
        <f aca="false">IF(A381="","",N(F381)+N(G381)+N(H381))</f>
        <v/>
      </c>
      <c r="J381" s="21" t="str">
        <f aca="false">IF(A381="","",UPPER(TRIM(A381))&amp;"|"&amp;UPPER(SUBSTITUTE(SUBSTITUTE(SUBSTITUTE(SUBSTITUTE(SUBSTITUTE(TRIM(C381)," ",""),"-",""),"/",""),"\",""),".","")))</f>
        <v/>
      </c>
      <c r="K381" s="22" t="str">
        <f aca="false">IF(A381="","",IFERROR(MATCH(J381,'GSTR-2B'!$J$6:$J$1005,0),"–"))</f>
        <v/>
      </c>
      <c r="L381" s="23" t="str">
        <f aca="false">IF(OR(A381="",K381="–"),"",INDEX('GSTR-2B'!$I$6:$I$1005,K381))</f>
        <v/>
      </c>
      <c r="M381" s="20" t="str">
        <f aca="false">IF(L381="","",I381-L381)</f>
        <v/>
      </c>
      <c r="N381" s="24" t="str">
        <f aca="false">IF(A381="","",IF(K381="–",IF(COUNTIFS('GSTR-2B'!$A$6:$A$1005,A381,'GSTR-2B'!$E$6:$E$1005,"&gt;="&amp;(E381-Summary!$B$5),'GSTR-2B'!$E$6:$E$1005,"&lt;="&amp;(E381+Summary!$B$5))&gt;0,"Possible match – invoice no. differs","Not in 2B"),IF(ABS(M381)&lt;=Summary!$B$5,"Matched","Value mismatch")))</f>
        <v/>
      </c>
      <c r="O381" s="25" t="str">
        <f aca="false">IF(A381="","",IF(COUNTIF(A$6:A381,A381)=1,COUNTIF(O$5:O380,"&gt;0")+1,""))</f>
        <v/>
      </c>
      <c r="P381" s="26" t="str">
        <f aca="false">IF(A381="","",IF(N381="Matched",1,IF(AND(N381="Value mismatch",N(I381)&lt;&gt;0),MIN(1,L381/I381),0)))</f>
        <v/>
      </c>
    </row>
    <row r="382" customFormat="false" ht="15" hidden="false" customHeight="true" outlineLevel="0" collapsed="false">
      <c r="A382" s="27"/>
      <c r="B382" s="27"/>
      <c r="C382" s="27"/>
      <c r="D382" s="28"/>
      <c r="E382" s="29"/>
      <c r="F382" s="29"/>
      <c r="G382" s="29"/>
      <c r="H382" s="29"/>
      <c r="I382" s="20" t="str">
        <f aca="false">IF(A382="","",N(F382)+N(G382)+N(H382))</f>
        <v/>
      </c>
      <c r="J382" s="21" t="str">
        <f aca="false">IF(A382="","",UPPER(TRIM(A382))&amp;"|"&amp;UPPER(SUBSTITUTE(SUBSTITUTE(SUBSTITUTE(SUBSTITUTE(SUBSTITUTE(TRIM(C382)," ",""),"-",""),"/",""),"\",""),".","")))</f>
        <v/>
      </c>
      <c r="K382" s="22" t="str">
        <f aca="false">IF(A382="","",IFERROR(MATCH(J382,'GSTR-2B'!$J$6:$J$1005,0),"–"))</f>
        <v/>
      </c>
      <c r="L382" s="23" t="str">
        <f aca="false">IF(OR(A382="",K382="–"),"",INDEX('GSTR-2B'!$I$6:$I$1005,K382))</f>
        <v/>
      </c>
      <c r="M382" s="20" t="str">
        <f aca="false">IF(L382="","",I382-L382)</f>
        <v/>
      </c>
      <c r="N382" s="24" t="str">
        <f aca="false">IF(A382="","",IF(K382="–",IF(COUNTIFS('GSTR-2B'!$A$6:$A$1005,A382,'GSTR-2B'!$E$6:$E$1005,"&gt;="&amp;(E382-Summary!$B$5),'GSTR-2B'!$E$6:$E$1005,"&lt;="&amp;(E382+Summary!$B$5))&gt;0,"Possible match – invoice no. differs","Not in 2B"),IF(ABS(M382)&lt;=Summary!$B$5,"Matched","Value mismatch")))</f>
        <v/>
      </c>
      <c r="O382" s="25" t="str">
        <f aca="false">IF(A382="","",IF(COUNTIF(A$6:A382,A382)=1,COUNTIF(O$5:O381,"&gt;0")+1,""))</f>
        <v/>
      </c>
      <c r="P382" s="26" t="str">
        <f aca="false">IF(A382="","",IF(N382="Matched",1,IF(AND(N382="Value mismatch",N(I382)&lt;&gt;0),MIN(1,L382/I382),0)))</f>
        <v/>
      </c>
    </row>
    <row r="383" customFormat="false" ht="15" hidden="false" customHeight="true" outlineLevel="0" collapsed="false">
      <c r="A383" s="27"/>
      <c r="B383" s="27"/>
      <c r="C383" s="27"/>
      <c r="D383" s="28"/>
      <c r="E383" s="29"/>
      <c r="F383" s="29"/>
      <c r="G383" s="29"/>
      <c r="H383" s="29"/>
      <c r="I383" s="20" t="str">
        <f aca="false">IF(A383="","",N(F383)+N(G383)+N(H383))</f>
        <v/>
      </c>
      <c r="J383" s="21" t="str">
        <f aca="false">IF(A383="","",UPPER(TRIM(A383))&amp;"|"&amp;UPPER(SUBSTITUTE(SUBSTITUTE(SUBSTITUTE(SUBSTITUTE(SUBSTITUTE(TRIM(C383)," ",""),"-",""),"/",""),"\",""),".","")))</f>
        <v/>
      </c>
      <c r="K383" s="22" t="str">
        <f aca="false">IF(A383="","",IFERROR(MATCH(J383,'GSTR-2B'!$J$6:$J$1005,0),"–"))</f>
        <v/>
      </c>
      <c r="L383" s="23" t="str">
        <f aca="false">IF(OR(A383="",K383="–"),"",INDEX('GSTR-2B'!$I$6:$I$1005,K383))</f>
        <v/>
      </c>
      <c r="M383" s="20" t="str">
        <f aca="false">IF(L383="","",I383-L383)</f>
        <v/>
      </c>
      <c r="N383" s="24" t="str">
        <f aca="false">IF(A383="","",IF(K383="–",IF(COUNTIFS('GSTR-2B'!$A$6:$A$1005,A383,'GSTR-2B'!$E$6:$E$1005,"&gt;="&amp;(E383-Summary!$B$5),'GSTR-2B'!$E$6:$E$1005,"&lt;="&amp;(E383+Summary!$B$5))&gt;0,"Possible match – invoice no. differs","Not in 2B"),IF(ABS(M383)&lt;=Summary!$B$5,"Matched","Value mismatch")))</f>
        <v/>
      </c>
      <c r="O383" s="25" t="str">
        <f aca="false">IF(A383="","",IF(COUNTIF(A$6:A383,A383)=1,COUNTIF(O$5:O382,"&gt;0")+1,""))</f>
        <v/>
      </c>
      <c r="P383" s="26" t="str">
        <f aca="false">IF(A383="","",IF(N383="Matched",1,IF(AND(N383="Value mismatch",N(I383)&lt;&gt;0),MIN(1,L383/I383),0)))</f>
        <v/>
      </c>
    </row>
    <row r="384" customFormat="false" ht="15" hidden="false" customHeight="true" outlineLevel="0" collapsed="false">
      <c r="A384" s="27"/>
      <c r="B384" s="27"/>
      <c r="C384" s="27"/>
      <c r="D384" s="28"/>
      <c r="E384" s="29"/>
      <c r="F384" s="29"/>
      <c r="G384" s="29"/>
      <c r="H384" s="29"/>
      <c r="I384" s="20" t="str">
        <f aca="false">IF(A384="","",N(F384)+N(G384)+N(H384))</f>
        <v/>
      </c>
      <c r="J384" s="21" t="str">
        <f aca="false">IF(A384="","",UPPER(TRIM(A384))&amp;"|"&amp;UPPER(SUBSTITUTE(SUBSTITUTE(SUBSTITUTE(SUBSTITUTE(SUBSTITUTE(TRIM(C384)," ",""),"-",""),"/",""),"\",""),".","")))</f>
        <v/>
      </c>
      <c r="K384" s="22" t="str">
        <f aca="false">IF(A384="","",IFERROR(MATCH(J384,'GSTR-2B'!$J$6:$J$1005,0),"–"))</f>
        <v/>
      </c>
      <c r="L384" s="23" t="str">
        <f aca="false">IF(OR(A384="",K384="–"),"",INDEX('GSTR-2B'!$I$6:$I$1005,K384))</f>
        <v/>
      </c>
      <c r="M384" s="20" t="str">
        <f aca="false">IF(L384="","",I384-L384)</f>
        <v/>
      </c>
      <c r="N384" s="24" t="str">
        <f aca="false">IF(A384="","",IF(K384="–",IF(COUNTIFS('GSTR-2B'!$A$6:$A$1005,A384,'GSTR-2B'!$E$6:$E$1005,"&gt;="&amp;(E384-Summary!$B$5),'GSTR-2B'!$E$6:$E$1005,"&lt;="&amp;(E384+Summary!$B$5))&gt;0,"Possible match – invoice no. differs","Not in 2B"),IF(ABS(M384)&lt;=Summary!$B$5,"Matched","Value mismatch")))</f>
        <v/>
      </c>
      <c r="O384" s="25" t="str">
        <f aca="false">IF(A384="","",IF(COUNTIF(A$6:A384,A384)=1,COUNTIF(O$5:O383,"&gt;0")+1,""))</f>
        <v/>
      </c>
      <c r="P384" s="26" t="str">
        <f aca="false">IF(A384="","",IF(N384="Matched",1,IF(AND(N384="Value mismatch",N(I384)&lt;&gt;0),MIN(1,L384/I384),0)))</f>
        <v/>
      </c>
    </row>
    <row r="385" customFormat="false" ht="15" hidden="false" customHeight="true" outlineLevel="0" collapsed="false">
      <c r="A385" s="27"/>
      <c r="B385" s="27"/>
      <c r="C385" s="27"/>
      <c r="D385" s="28"/>
      <c r="E385" s="29"/>
      <c r="F385" s="29"/>
      <c r="G385" s="29"/>
      <c r="H385" s="29"/>
      <c r="I385" s="20" t="str">
        <f aca="false">IF(A385="","",N(F385)+N(G385)+N(H385))</f>
        <v/>
      </c>
      <c r="J385" s="21" t="str">
        <f aca="false">IF(A385="","",UPPER(TRIM(A385))&amp;"|"&amp;UPPER(SUBSTITUTE(SUBSTITUTE(SUBSTITUTE(SUBSTITUTE(SUBSTITUTE(TRIM(C385)," ",""),"-",""),"/",""),"\",""),".","")))</f>
        <v/>
      </c>
      <c r="K385" s="22" t="str">
        <f aca="false">IF(A385="","",IFERROR(MATCH(J385,'GSTR-2B'!$J$6:$J$1005,0),"–"))</f>
        <v/>
      </c>
      <c r="L385" s="23" t="str">
        <f aca="false">IF(OR(A385="",K385="–"),"",INDEX('GSTR-2B'!$I$6:$I$1005,K385))</f>
        <v/>
      </c>
      <c r="M385" s="20" t="str">
        <f aca="false">IF(L385="","",I385-L385)</f>
        <v/>
      </c>
      <c r="N385" s="24" t="str">
        <f aca="false">IF(A385="","",IF(K385="–",IF(COUNTIFS('GSTR-2B'!$A$6:$A$1005,A385,'GSTR-2B'!$E$6:$E$1005,"&gt;="&amp;(E385-Summary!$B$5),'GSTR-2B'!$E$6:$E$1005,"&lt;="&amp;(E385+Summary!$B$5))&gt;0,"Possible match – invoice no. differs","Not in 2B"),IF(ABS(M385)&lt;=Summary!$B$5,"Matched","Value mismatch")))</f>
        <v/>
      </c>
      <c r="O385" s="25" t="str">
        <f aca="false">IF(A385="","",IF(COUNTIF(A$6:A385,A385)=1,COUNTIF(O$5:O384,"&gt;0")+1,""))</f>
        <v/>
      </c>
      <c r="P385" s="26" t="str">
        <f aca="false">IF(A385="","",IF(N385="Matched",1,IF(AND(N385="Value mismatch",N(I385)&lt;&gt;0),MIN(1,L385/I385),0)))</f>
        <v/>
      </c>
    </row>
    <row r="386" customFormat="false" ht="15" hidden="false" customHeight="true" outlineLevel="0" collapsed="false">
      <c r="A386" s="27"/>
      <c r="B386" s="27"/>
      <c r="C386" s="27"/>
      <c r="D386" s="28"/>
      <c r="E386" s="29"/>
      <c r="F386" s="29"/>
      <c r="G386" s="29"/>
      <c r="H386" s="29"/>
      <c r="I386" s="20" t="str">
        <f aca="false">IF(A386="","",N(F386)+N(G386)+N(H386))</f>
        <v/>
      </c>
      <c r="J386" s="21" t="str">
        <f aca="false">IF(A386="","",UPPER(TRIM(A386))&amp;"|"&amp;UPPER(SUBSTITUTE(SUBSTITUTE(SUBSTITUTE(SUBSTITUTE(SUBSTITUTE(TRIM(C386)," ",""),"-",""),"/",""),"\",""),".","")))</f>
        <v/>
      </c>
      <c r="K386" s="22" t="str">
        <f aca="false">IF(A386="","",IFERROR(MATCH(J386,'GSTR-2B'!$J$6:$J$1005,0),"–"))</f>
        <v/>
      </c>
      <c r="L386" s="23" t="str">
        <f aca="false">IF(OR(A386="",K386="–"),"",INDEX('GSTR-2B'!$I$6:$I$1005,K386))</f>
        <v/>
      </c>
      <c r="M386" s="20" t="str">
        <f aca="false">IF(L386="","",I386-L386)</f>
        <v/>
      </c>
      <c r="N386" s="24" t="str">
        <f aca="false">IF(A386="","",IF(K386="–",IF(COUNTIFS('GSTR-2B'!$A$6:$A$1005,A386,'GSTR-2B'!$E$6:$E$1005,"&gt;="&amp;(E386-Summary!$B$5),'GSTR-2B'!$E$6:$E$1005,"&lt;="&amp;(E386+Summary!$B$5))&gt;0,"Possible match – invoice no. differs","Not in 2B"),IF(ABS(M386)&lt;=Summary!$B$5,"Matched","Value mismatch")))</f>
        <v/>
      </c>
      <c r="O386" s="25" t="str">
        <f aca="false">IF(A386="","",IF(COUNTIF(A$6:A386,A386)=1,COUNTIF(O$5:O385,"&gt;0")+1,""))</f>
        <v/>
      </c>
      <c r="P386" s="26" t="str">
        <f aca="false">IF(A386="","",IF(N386="Matched",1,IF(AND(N386="Value mismatch",N(I386)&lt;&gt;0),MIN(1,L386/I386),0)))</f>
        <v/>
      </c>
    </row>
    <row r="387" customFormat="false" ht="15" hidden="false" customHeight="true" outlineLevel="0" collapsed="false">
      <c r="A387" s="27"/>
      <c r="B387" s="27"/>
      <c r="C387" s="27"/>
      <c r="D387" s="28"/>
      <c r="E387" s="29"/>
      <c r="F387" s="29"/>
      <c r="G387" s="29"/>
      <c r="H387" s="29"/>
      <c r="I387" s="20" t="str">
        <f aca="false">IF(A387="","",N(F387)+N(G387)+N(H387))</f>
        <v/>
      </c>
      <c r="J387" s="21" t="str">
        <f aca="false">IF(A387="","",UPPER(TRIM(A387))&amp;"|"&amp;UPPER(SUBSTITUTE(SUBSTITUTE(SUBSTITUTE(SUBSTITUTE(SUBSTITUTE(TRIM(C387)," ",""),"-",""),"/",""),"\",""),".","")))</f>
        <v/>
      </c>
      <c r="K387" s="22" t="str">
        <f aca="false">IF(A387="","",IFERROR(MATCH(J387,'GSTR-2B'!$J$6:$J$1005,0),"–"))</f>
        <v/>
      </c>
      <c r="L387" s="23" t="str">
        <f aca="false">IF(OR(A387="",K387="–"),"",INDEX('GSTR-2B'!$I$6:$I$1005,K387))</f>
        <v/>
      </c>
      <c r="M387" s="20" t="str">
        <f aca="false">IF(L387="","",I387-L387)</f>
        <v/>
      </c>
      <c r="N387" s="24" t="str">
        <f aca="false">IF(A387="","",IF(K387="–",IF(COUNTIFS('GSTR-2B'!$A$6:$A$1005,A387,'GSTR-2B'!$E$6:$E$1005,"&gt;="&amp;(E387-Summary!$B$5),'GSTR-2B'!$E$6:$E$1005,"&lt;="&amp;(E387+Summary!$B$5))&gt;0,"Possible match – invoice no. differs","Not in 2B"),IF(ABS(M387)&lt;=Summary!$B$5,"Matched","Value mismatch")))</f>
        <v/>
      </c>
      <c r="O387" s="25" t="str">
        <f aca="false">IF(A387="","",IF(COUNTIF(A$6:A387,A387)=1,COUNTIF(O$5:O386,"&gt;0")+1,""))</f>
        <v/>
      </c>
      <c r="P387" s="26" t="str">
        <f aca="false">IF(A387="","",IF(N387="Matched",1,IF(AND(N387="Value mismatch",N(I387)&lt;&gt;0),MIN(1,L387/I387),0)))</f>
        <v/>
      </c>
    </row>
    <row r="388" customFormat="false" ht="15" hidden="false" customHeight="true" outlineLevel="0" collapsed="false">
      <c r="A388" s="27"/>
      <c r="B388" s="27"/>
      <c r="C388" s="27"/>
      <c r="D388" s="28"/>
      <c r="E388" s="29"/>
      <c r="F388" s="29"/>
      <c r="G388" s="29"/>
      <c r="H388" s="29"/>
      <c r="I388" s="20" t="str">
        <f aca="false">IF(A388="","",N(F388)+N(G388)+N(H388))</f>
        <v/>
      </c>
      <c r="J388" s="21" t="str">
        <f aca="false">IF(A388="","",UPPER(TRIM(A388))&amp;"|"&amp;UPPER(SUBSTITUTE(SUBSTITUTE(SUBSTITUTE(SUBSTITUTE(SUBSTITUTE(TRIM(C388)," ",""),"-",""),"/",""),"\",""),".","")))</f>
        <v/>
      </c>
      <c r="K388" s="22" t="str">
        <f aca="false">IF(A388="","",IFERROR(MATCH(J388,'GSTR-2B'!$J$6:$J$1005,0),"–"))</f>
        <v/>
      </c>
      <c r="L388" s="23" t="str">
        <f aca="false">IF(OR(A388="",K388="–"),"",INDEX('GSTR-2B'!$I$6:$I$1005,K388))</f>
        <v/>
      </c>
      <c r="M388" s="20" t="str">
        <f aca="false">IF(L388="","",I388-L388)</f>
        <v/>
      </c>
      <c r="N388" s="24" t="str">
        <f aca="false">IF(A388="","",IF(K388="–",IF(COUNTIFS('GSTR-2B'!$A$6:$A$1005,A388,'GSTR-2B'!$E$6:$E$1005,"&gt;="&amp;(E388-Summary!$B$5),'GSTR-2B'!$E$6:$E$1005,"&lt;="&amp;(E388+Summary!$B$5))&gt;0,"Possible match – invoice no. differs","Not in 2B"),IF(ABS(M388)&lt;=Summary!$B$5,"Matched","Value mismatch")))</f>
        <v/>
      </c>
      <c r="O388" s="25" t="str">
        <f aca="false">IF(A388="","",IF(COUNTIF(A$6:A388,A388)=1,COUNTIF(O$5:O387,"&gt;0")+1,""))</f>
        <v/>
      </c>
      <c r="P388" s="26" t="str">
        <f aca="false">IF(A388="","",IF(N388="Matched",1,IF(AND(N388="Value mismatch",N(I388)&lt;&gt;0),MIN(1,L388/I388),0)))</f>
        <v/>
      </c>
    </row>
    <row r="389" customFormat="false" ht="15" hidden="false" customHeight="true" outlineLevel="0" collapsed="false">
      <c r="A389" s="27"/>
      <c r="B389" s="27"/>
      <c r="C389" s="27"/>
      <c r="D389" s="28"/>
      <c r="E389" s="29"/>
      <c r="F389" s="29"/>
      <c r="G389" s="29"/>
      <c r="H389" s="29"/>
      <c r="I389" s="20" t="str">
        <f aca="false">IF(A389="","",N(F389)+N(G389)+N(H389))</f>
        <v/>
      </c>
      <c r="J389" s="21" t="str">
        <f aca="false">IF(A389="","",UPPER(TRIM(A389))&amp;"|"&amp;UPPER(SUBSTITUTE(SUBSTITUTE(SUBSTITUTE(SUBSTITUTE(SUBSTITUTE(TRIM(C389)," ",""),"-",""),"/",""),"\",""),".","")))</f>
        <v/>
      </c>
      <c r="K389" s="22" t="str">
        <f aca="false">IF(A389="","",IFERROR(MATCH(J389,'GSTR-2B'!$J$6:$J$1005,0),"–"))</f>
        <v/>
      </c>
      <c r="L389" s="23" t="str">
        <f aca="false">IF(OR(A389="",K389="–"),"",INDEX('GSTR-2B'!$I$6:$I$1005,K389))</f>
        <v/>
      </c>
      <c r="M389" s="20" t="str">
        <f aca="false">IF(L389="","",I389-L389)</f>
        <v/>
      </c>
      <c r="N389" s="24" t="str">
        <f aca="false">IF(A389="","",IF(K389="–",IF(COUNTIFS('GSTR-2B'!$A$6:$A$1005,A389,'GSTR-2B'!$E$6:$E$1005,"&gt;="&amp;(E389-Summary!$B$5),'GSTR-2B'!$E$6:$E$1005,"&lt;="&amp;(E389+Summary!$B$5))&gt;0,"Possible match – invoice no. differs","Not in 2B"),IF(ABS(M389)&lt;=Summary!$B$5,"Matched","Value mismatch")))</f>
        <v/>
      </c>
      <c r="O389" s="25" t="str">
        <f aca="false">IF(A389="","",IF(COUNTIF(A$6:A389,A389)=1,COUNTIF(O$5:O388,"&gt;0")+1,""))</f>
        <v/>
      </c>
      <c r="P389" s="26" t="str">
        <f aca="false">IF(A389="","",IF(N389="Matched",1,IF(AND(N389="Value mismatch",N(I389)&lt;&gt;0),MIN(1,L389/I389),0)))</f>
        <v/>
      </c>
    </row>
    <row r="390" customFormat="false" ht="15" hidden="false" customHeight="true" outlineLevel="0" collapsed="false">
      <c r="A390" s="27"/>
      <c r="B390" s="27"/>
      <c r="C390" s="27"/>
      <c r="D390" s="28"/>
      <c r="E390" s="29"/>
      <c r="F390" s="29"/>
      <c r="G390" s="29"/>
      <c r="H390" s="29"/>
      <c r="I390" s="20" t="str">
        <f aca="false">IF(A390="","",N(F390)+N(G390)+N(H390))</f>
        <v/>
      </c>
      <c r="J390" s="21" t="str">
        <f aca="false">IF(A390="","",UPPER(TRIM(A390))&amp;"|"&amp;UPPER(SUBSTITUTE(SUBSTITUTE(SUBSTITUTE(SUBSTITUTE(SUBSTITUTE(TRIM(C390)," ",""),"-",""),"/",""),"\",""),".","")))</f>
        <v/>
      </c>
      <c r="K390" s="22" t="str">
        <f aca="false">IF(A390="","",IFERROR(MATCH(J390,'GSTR-2B'!$J$6:$J$1005,0),"–"))</f>
        <v/>
      </c>
      <c r="L390" s="23" t="str">
        <f aca="false">IF(OR(A390="",K390="–"),"",INDEX('GSTR-2B'!$I$6:$I$1005,K390))</f>
        <v/>
      </c>
      <c r="M390" s="20" t="str">
        <f aca="false">IF(L390="","",I390-L390)</f>
        <v/>
      </c>
      <c r="N390" s="24" t="str">
        <f aca="false">IF(A390="","",IF(K390="–",IF(COUNTIFS('GSTR-2B'!$A$6:$A$1005,A390,'GSTR-2B'!$E$6:$E$1005,"&gt;="&amp;(E390-Summary!$B$5),'GSTR-2B'!$E$6:$E$1005,"&lt;="&amp;(E390+Summary!$B$5))&gt;0,"Possible match – invoice no. differs","Not in 2B"),IF(ABS(M390)&lt;=Summary!$B$5,"Matched","Value mismatch")))</f>
        <v/>
      </c>
      <c r="O390" s="25" t="str">
        <f aca="false">IF(A390="","",IF(COUNTIF(A$6:A390,A390)=1,COUNTIF(O$5:O389,"&gt;0")+1,""))</f>
        <v/>
      </c>
      <c r="P390" s="26" t="str">
        <f aca="false">IF(A390="","",IF(N390="Matched",1,IF(AND(N390="Value mismatch",N(I390)&lt;&gt;0),MIN(1,L390/I390),0)))</f>
        <v/>
      </c>
    </row>
    <row r="391" customFormat="false" ht="15" hidden="false" customHeight="true" outlineLevel="0" collapsed="false">
      <c r="A391" s="27"/>
      <c r="B391" s="27"/>
      <c r="C391" s="27"/>
      <c r="D391" s="28"/>
      <c r="E391" s="29"/>
      <c r="F391" s="29"/>
      <c r="G391" s="29"/>
      <c r="H391" s="29"/>
      <c r="I391" s="20" t="str">
        <f aca="false">IF(A391="","",N(F391)+N(G391)+N(H391))</f>
        <v/>
      </c>
      <c r="J391" s="21" t="str">
        <f aca="false">IF(A391="","",UPPER(TRIM(A391))&amp;"|"&amp;UPPER(SUBSTITUTE(SUBSTITUTE(SUBSTITUTE(SUBSTITUTE(SUBSTITUTE(TRIM(C391)," ",""),"-",""),"/",""),"\",""),".","")))</f>
        <v/>
      </c>
      <c r="K391" s="22" t="str">
        <f aca="false">IF(A391="","",IFERROR(MATCH(J391,'GSTR-2B'!$J$6:$J$1005,0),"–"))</f>
        <v/>
      </c>
      <c r="L391" s="23" t="str">
        <f aca="false">IF(OR(A391="",K391="–"),"",INDEX('GSTR-2B'!$I$6:$I$1005,K391))</f>
        <v/>
      </c>
      <c r="M391" s="20" t="str">
        <f aca="false">IF(L391="","",I391-L391)</f>
        <v/>
      </c>
      <c r="N391" s="24" t="str">
        <f aca="false">IF(A391="","",IF(K391="–",IF(COUNTIFS('GSTR-2B'!$A$6:$A$1005,A391,'GSTR-2B'!$E$6:$E$1005,"&gt;="&amp;(E391-Summary!$B$5),'GSTR-2B'!$E$6:$E$1005,"&lt;="&amp;(E391+Summary!$B$5))&gt;0,"Possible match – invoice no. differs","Not in 2B"),IF(ABS(M391)&lt;=Summary!$B$5,"Matched","Value mismatch")))</f>
        <v/>
      </c>
      <c r="O391" s="25" t="str">
        <f aca="false">IF(A391="","",IF(COUNTIF(A$6:A391,A391)=1,COUNTIF(O$5:O390,"&gt;0")+1,""))</f>
        <v/>
      </c>
      <c r="P391" s="26" t="str">
        <f aca="false">IF(A391="","",IF(N391="Matched",1,IF(AND(N391="Value mismatch",N(I391)&lt;&gt;0),MIN(1,L391/I391),0)))</f>
        <v/>
      </c>
    </row>
    <row r="392" customFormat="false" ht="15" hidden="false" customHeight="true" outlineLevel="0" collapsed="false">
      <c r="A392" s="27"/>
      <c r="B392" s="27"/>
      <c r="C392" s="27"/>
      <c r="D392" s="28"/>
      <c r="E392" s="29"/>
      <c r="F392" s="29"/>
      <c r="G392" s="29"/>
      <c r="H392" s="29"/>
      <c r="I392" s="20" t="str">
        <f aca="false">IF(A392="","",N(F392)+N(G392)+N(H392))</f>
        <v/>
      </c>
      <c r="J392" s="21" t="str">
        <f aca="false">IF(A392="","",UPPER(TRIM(A392))&amp;"|"&amp;UPPER(SUBSTITUTE(SUBSTITUTE(SUBSTITUTE(SUBSTITUTE(SUBSTITUTE(TRIM(C392)," ",""),"-",""),"/",""),"\",""),".","")))</f>
        <v/>
      </c>
      <c r="K392" s="22" t="str">
        <f aca="false">IF(A392="","",IFERROR(MATCH(J392,'GSTR-2B'!$J$6:$J$1005,0),"–"))</f>
        <v/>
      </c>
      <c r="L392" s="23" t="str">
        <f aca="false">IF(OR(A392="",K392="–"),"",INDEX('GSTR-2B'!$I$6:$I$1005,K392))</f>
        <v/>
      </c>
      <c r="M392" s="20" t="str">
        <f aca="false">IF(L392="","",I392-L392)</f>
        <v/>
      </c>
      <c r="N392" s="24" t="str">
        <f aca="false">IF(A392="","",IF(K392="–",IF(COUNTIFS('GSTR-2B'!$A$6:$A$1005,A392,'GSTR-2B'!$E$6:$E$1005,"&gt;="&amp;(E392-Summary!$B$5),'GSTR-2B'!$E$6:$E$1005,"&lt;="&amp;(E392+Summary!$B$5))&gt;0,"Possible match – invoice no. differs","Not in 2B"),IF(ABS(M392)&lt;=Summary!$B$5,"Matched","Value mismatch")))</f>
        <v/>
      </c>
      <c r="O392" s="25" t="str">
        <f aca="false">IF(A392="","",IF(COUNTIF(A$6:A392,A392)=1,COUNTIF(O$5:O391,"&gt;0")+1,""))</f>
        <v/>
      </c>
      <c r="P392" s="26" t="str">
        <f aca="false">IF(A392="","",IF(N392="Matched",1,IF(AND(N392="Value mismatch",N(I392)&lt;&gt;0),MIN(1,L392/I392),0)))</f>
        <v/>
      </c>
    </row>
    <row r="393" customFormat="false" ht="15" hidden="false" customHeight="true" outlineLevel="0" collapsed="false">
      <c r="A393" s="27"/>
      <c r="B393" s="27"/>
      <c r="C393" s="27"/>
      <c r="D393" s="28"/>
      <c r="E393" s="29"/>
      <c r="F393" s="29"/>
      <c r="G393" s="29"/>
      <c r="H393" s="29"/>
      <c r="I393" s="20" t="str">
        <f aca="false">IF(A393="","",N(F393)+N(G393)+N(H393))</f>
        <v/>
      </c>
      <c r="J393" s="21" t="str">
        <f aca="false">IF(A393="","",UPPER(TRIM(A393))&amp;"|"&amp;UPPER(SUBSTITUTE(SUBSTITUTE(SUBSTITUTE(SUBSTITUTE(SUBSTITUTE(TRIM(C393)," ",""),"-",""),"/",""),"\",""),".","")))</f>
        <v/>
      </c>
      <c r="K393" s="22" t="str">
        <f aca="false">IF(A393="","",IFERROR(MATCH(J393,'GSTR-2B'!$J$6:$J$1005,0),"–"))</f>
        <v/>
      </c>
      <c r="L393" s="23" t="str">
        <f aca="false">IF(OR(A393="",K393="–"),"",INDEX('GSTR-2B'!$I$6:$I$1005,K393))</f>
        <v/>
      </c>
      <c r="M393" s="20" t="str">
        <f aca="false">IF(L393="","",I393-L393)</f>
        <v/>
      </c>
      <c r="N393" s="24" t="str">
        <f aca="false">IF(A393="","",IF(K393="–",IF(COUNTIFS('GSTR-2B'!$A$6:$A$1005,A393,'GSTR-2B'!$E$6:$E$1005,"&gt;="&amp;(E393-Summary!$B$5),'GSTR-2B'!$E$6:$E$1005,"&lt;="&amp;(E393+Summary!$B$5))&gt;0,"Possible match – invoice no. differs","Not in 2B"),IF(ABS(M393)&lt;=Summary!$B$5,"Matched","Value mismatch")))</f>
        <v/>
      </c>
      <c r="O393" s="25" t="str">
        <f aca="false">IF(A393="","",IF(COUNTIF(A$6:A393,A393)=1,COUNTIF(O$5:O392,"&gt;0")+1,""))</f>
        <v/>
      </c>
      <c r="P393" s="26" t="str">
        <f aca="false">IF(A393="","",IF(N393="Matched",1,IF(AND(N393="Value mismatch",N(I393)&lt;&gt;0),MIN(1,L393/I393),0)))</f>
        <v/>
      </c>
    </row>
    <row r="394" customFormat="false" ht="15" hidden="false" customHeight="true" outlineLevel="0" collapsed="false">
      <c r="A394" s="27"/>
      <c r="B394" s="27"/>
      <c r="C394" s="27"/>
      <c r="D394" s="28"/>
      <c r="E394" s="29"/>
      <c r="F394" s="29"/>
      <c r="G394" s="29"/>
      <c r="H394" s="29"/>
      <c r="I394" s="20" t="str">
        <f aca="false">IF(A394="","",N(F394)+N(G394)+N(H394))</f>
        <v/>
      </c>
      <c r="J394" s="21" t="str">
        <f aca="false">IF(A394="","",UPPER(TRIM(A394))&amp;"|"&amp;UPPER(SUBSTITUTE(SUBSTITUTE(SUBSTITUTE(SUBSTITUTE(SUBSTITUTE(TRIM(C394)," ",""),"-",""),"/",""),"\",""),".","")))</f>
        <v/>
      </c>
      <c r="K394" s="22" t="str">
        <f aca="false">IF(A394="","",IFERROR(MATCH(J394,'GSTR-2B'!$J$6:$J$1005,0),"–"))</f>
        <v/>
      </c>
      <c r="L394" s="23" t="str">
        <f aca="false">IF(OR(A394="",K394="–"),"",INDEX('GSTR-2B'!$I$6:$I$1005,K394))</f>
        <v/>
      </c>
      <c r="M394" s="20" t="str">
        <f aca="false">IF(L394="","",I394-L394)</f>
        <v/>
      </c>
      <c r="N394" s="24" t="str">
        <f aca="false">IF(A394="","",IF(K394="–",IF(COUNTIFS('GSTR-2B'!$A$6:$A$1005,A394,'GSTR-2B'!$E$6:$E$1005,"&gt;="&amp;(E394-Summary!$B$5),'GSTR-2B'!$E$6:$E$1005,"&lt;="&amp;(E394+Summary!$B$5))&gt;0,"Possible match – invoice no. differs","Not in 2B"),IF(ABS(M394)&lt;=Summary!$B$5,"Matched","Value mismatch")))</f>
        <v/>
      </c>
      <c r="O394" s="25" t="str">
        <f aca="false">IF(A394="","",IF(COUNTIF(A$6:A394,A394)=1,COUNTIF(O$5:O393,"&gt;0")+1,""))</f>
        <v/>
      </c>
      <c r="P394" s="26" t="str">
        <f aca="false">IF(A394="","",IF(N394="Matched",1,IF(AND(N394="Value mismatch",N(I394)&lt;&gt;0),MIN(1,L394/I394),0)))</f>
        <v/>
      </c>
    </row>
    <row r="395" customFormat="false" ht="15" hidden="false" customHeight="true" outlineLevel="0" collapsed="false">
      <c r="A395" s="27"/>
      <c r="B395" s="27"/>
      <c r="C395" s="27"/>
      <c r="D395" s="28"/>
      <c r="E395" s="29"/>
      <c r="F395" s="29"/>
      <c r="G395" s="29"/>
      <c r="H395" s="29"/>
      <c r="I395" s="20" t="str">
        <f aca="false">IF(A395="","",N(F395)+N(G395)+N(H395))</f>
        <v/>
      </c>
      <c r="J395" s="21" t="str">
        <f aca="false">IF(A395="","",UPPER(TRIM(A395))&amp;"|"&amp;UPPER(SUBSTITUTE(SUBSTITUTE(SUBSTITUTE(SUBSTITUTE(SUBSTITUTE(TRIM(C395)," ",""),"-",""),"/",""),"\",""),".","")))</f>
        <v/>
      </c>
      <c r="K395" s="22" t="str">
        <f aca="false">IF(A395="","",IFERROR(MATCH(J395,'GSTR-2B'!$J$6:$J$1005,0),"–"))</f>
        <v/>
      </c>
      <c r="L395" s="23" t="str">
        <f aca="false">IF(OR(A395="",K395="–"),"",INDEX('GSTR-2B'!$I$6:$I$1005,K395))</f>
        <v/>
      </c>
      <c r="M395" s="20" t="str">
        <f aca="false">IF(L395="","",I395-L395)</f>
        <v/>
      </c>
      <c r="N395" s="24" t="str">
        <f aca="false">IF(A395="","",IF(K395="–",IF(COUNTIFS('GSTR-2B'!$A$6:$A$1005,A395,'GSTR-2B'!$E$6:$E$1005,"&gt;="&amp;(E395-Summary!$B$5),'GSTR-2B'!$E$6:$E$1005,"&lt;="&amp;(E395+Summary!$B$5))&gt;0,"Possible match – invoice no. differs","Not in 2B"),IF(ABS(M395)&lt;=Summary!$B$5,"Matched","Value mismatch")))</f>
        <v/>
      </c>
      <c r="O395" s="25" t="str">
        <f aca="false">IF(A395="","",IF(COUNTIF(A$6:A395,A395)=1,COUNTIF(O$5:O394,"&gt;0")+1,""))</f>
        <v/>
      </c>
      <c r="P395" s="26" t="str">
        <f aca="false">IF(A395="","",IF(N395="Matched",1,IF(AND(N395="Value mismatch",N(I395)&lt;&gt;0),MIN(1,L395/I395),0)))</f>
        <v/>
      </c>
    </row>
    <row r="396" customFormat="false" ht="15" hidden="false" customHeight="true" outlineLevel="0" collapsed="false">
      <c r="A396" s="27"/>
      <c r="B396" s="27"/>
      <c r="C396" s="27"/>
      <c r="D396" s="28"/>
      <c r="E396" s="29"/>
      <c r="F396" s="29"/>
      <c r="G396" s="29"/>
      <c r="H396" s="29"/>
      <c r="I396" s="20" t="str">
        <f aca="false">IF(A396="","",N(F396)+N(G396)+N(H396))</f>
        <v/>
      </c>
      <c r="J396" s="21" t="str">
        <f aca="false">IF(A396="","",UPPER(TRIM(A396))&amp;"|"&amp;UPPER(SUBSTITUTE(SUBSTITUTE(SUBSTITUTE(SUBSTITUTE(SUBSTITUTE(TRIM(C396)," ",""),"-",""),"/",""),"\",""),".","")))</f>
        <v/>
      </c>
      <c r="K396" s="22" t="str">
        <f aca="false">IF(A396="","",IFERROR(MATCH(J396,'GSTR-2B'!$J$6:$J$1005,0),"–"))</f>
        <v/>
      </c>
      <c r="L396" s="23" t="str">
        <f aca="false">IF(OR(A396="",K396="–"),"",INDEX('GSTR-2B'!$I$6:$I$1005,K396))</f>
        <v/>
      </c>
      <c r="M396" s="20" t="str">
        <f aca="false">IF(L396="","",I396-L396)</f>
        <v/>
      </c>
      <c r="N396" s="24" t="str">
        <f aca="false">IF(A396="","",IF(K396="–",IF(COUNTIFS('GSTR-2B'!$A$6:$A$1005,A396,'GSTR-2B'!$E$6:$E$1005,"&gt;="&amp;(E396-Summary!$B$5),'GSTR-2B'!$E$6:$E$1005,"&lt;="&amp;(E396+Summary!$B$5))&gt;0,"Possible match – invoice no. differs","Not in 2B"),IF(ABS(M396)&lt;=Summary!$B$5,"Matched","Value mismatch")))</f>
        <v/>
      </c>
      <c r="O396" s="25" t="str">
        <f aca="false">IF(A396="","",IF(COUNTIF(A$6:A396,A396)=1,COUNTIF(O$5:O395,"&gt;0")+1,""))</f>
        <v/>
      </c>
      <c r="P396" s="26" t="str">
        <f aca="false">IF(A396="","",IF(N396="Matched",1,IF(AND(N396="Value mismatch",N(I396)&lt;&gt;0),MIN(1,L396/I396),0)))</f>
        <v/>
      </c>
    </row>
    <row r="397" customFormat="false" ht="15" hidden="false" customHeight="true" outlineLevel="0" collapsed="false">
      <c r="A397" s="27"/>
      <c r="B397" s="27"/>
      <c r="C397" s="27"/>
      <c r="D397" s="28"/>
      <c r="E397" s="29"/>
      <c r="F397" s="29"/>
      <c r="G397" s="29"/>
      <c r="H397" s="29"/>
      <c r="I397" s="20" t="str">
        <f aca="false">IF(A397="","",N(F397)+N(G397)+N(H397))</f>
        <v/>
      </c>
      <c r="J397" s="21" t="str">
        <f aca="false">IF(A397="","",UPPER(TRIM(A397))&amp;"|"&amp;UPPER(SUBSTITUTE(SUBSTITUTE(SUBSTITUTE(SUBSTITUTE(SUBSTITUTE(TRIM(C397)," ",""),"-",""),"/",""),"\",""),".","")))</f>
        <v/>
      </c>
      <c r="K397" s="22" t="str">
        <f aca="false">IF(A397="","",IFERROR(MATCH(J397,'GSTR-2B'!$J$6:$J$1005,0),"–"))</f>
        <v/>
      </c>
      <c r="L397" s="23" t="str">
        <f aca="false">IF(OR(A397="",K397="–"),"",INDEX('GSTR-2B'!$I$6:$I$1005,K397))</f>
        <v/>
      </c>
      <c r="M397" s="20" t="str">
        <f aca="false">IF(L397="","",I397-L397)</f>
        <v/>
      </c>
      <c r="N397" s="24" t="str">
        <f aca="false">IF(A397="","",IF(K397="–",IF(COUNTIFS('GSTR-2B'!$A$6:$A$1005,A397,'GSTR-2B'!$E$6:$E$1005,"&gt;="&amp;(E397-Summary!$B$5),'GSTR-2B'!$E$6:$E$1005,"&lt;="&amp;(E397+Summary!$B$5))&gt;0,"Possible match – invoice no. differs","Not in 2B"),IF(ABS(M397)&lt;=Summary!$B$5,"Matched","Value mismatch")))</f>
        <v/>
      </c>
      <c r="O397" s="25" t="str">
        <f aca="false">IF(A397="","",IF(COUNTIF(A$6:A397,A397)=1,COUNTIF(O$5:O396,"&gt;0")+1,""))</f>
        <v/>
      </c>
      <c r="P397" s="26" t="str">
        <f aca="false">IF(A397="","",IF(N397="Matched",1,IF(AND(N397="Value mismatch",N(I397)&lt;&gt;0),MIN(1,L397/I397),0)))</f>
        <v/>
      </c>
    </row>
    <row r="398" customFormat="false" ht="15" hidden="false" customHeight="true" outlineLevel="0" collapsed="false">
      <c r="A398" s="27"/>
      <c r="B398" s="27"/>
      <c r="C398" s="27"/>
      <c r="D398" s="28"/>
      <c r="E398" s="29"/>
      <c r="F398" s="29"/>
      <c r="G398" s="29"/>
      <c r="H398" s="29"/>
      <c r="I398" s="20" t="str">
        <f aca="false">IF(A398="","",N(F398)+N(G398)+N(H398))</f>
        <v/>
      </c>
      <c r="J398" s="21" t="str">
        <f aca="false">IF(A398="","",UPPER(TRIM(A398))&amp;"|"&amp;UPPER(SUBSTITUTE(SUBSTITUTE(SUBSTITUTE(SUBSTITUTE(SUBSTITUTE(TRIM(C398)," ",""),"-",""),"/",""),"\",""),".","")))</f>
        <v/>
      </c>
      <c r="K398" s="22" t="str">
        <f aca="false">IF(A398="","",IFERROR(MATCH(J398,'GSTR-2B'!$J$6:$J$1005,0),"–"))</f>
        <v/>
      </c>
      <c r="L398" s="23" t="str">
        <f aca="false">IF(OR(A398="",K398="–"),"",INDEX('GSTR-2B'!$I$6:$I$1005,K398))</f>
        <v/>
      </c>
      <c r="M398" s="20" t="str">
        <f aca="false">IF(L398="","",I398-L398)</f>
        <v/>
      </c>
      <c r="N398" s="24" t="str">
        <f aca="false">IF(A398="","",IF(K398="–",IF(COUNTIFS('GSTR-2B'!$A$6:$A$1005,A398,'GSTR-2B'!$E$6:$E$1005,"&gt;="&amp;(E398-Summary!$B$5),'GSTR-2B'!$E$6:$E$1005,"&lt;="&amp;(E398+Summary!$B$5))&gt;0,"Possible match – invoice no. differs","Not in 2B"),IF(ABS(M398)&lt;=Summary!$B$5,"Matched","Value mismatch")))</f>
        <v/>
      </c>
      <c r="O398" s="25" t="str">
        <f aca="false">IF(A398="","",IF(COUNTIF(A$6:A398,A398)=1,COUNTIF(O$5:O397,"&gt;0")+1,""))</f>
        <v/>
      </c>
      <c r="P398" s="26" t="str">
        <f aca="false">IF(A398="","",IF(N398="Matched",1,IF(AND(N398="Value mismatch",N(I398)&lt;&gt;0),MIN(1,L398/I398),0)))</f>
        <v/>
      </c>
    </row>
    <row r="399" customFormat="false" ht="15" hidden="false" customHeight="true" outlineLevel="0" collapsed="false">
      <c r="A399" s="27"/>
      <c r="B399" s="27"/>
      <c r="C399" s="27"/>
      <c r="D399" s="28"/>
      <c r="E399" s="29"/>
      <c r="F399" s="29"/>
      <c r="G399" s="29"/>
      <c r="H399" s="29"/>
      <c r="I399" s="20" t="str">
        <f aca="false">IF(A399="","",N(F399)+N(G399)+N(H399))</f>
        <v/>
      </c>
      <c r="J399" s="21" t="str">
        <f aca="false">IF(A399="","",UPPER(TRIM(A399))&amp;"|"&amp;UPPER(SUBSTITUTE(SUBSTITUTE(SUBSTITUTE(SUBSTITUTE(SUBSTITUTE(TRIM(C399)," ",""),"-",""),"/",""),"\",""),".","")))</f>
        <v/>
      </c>
      <c r="K399" s="22" t="str">
        <f aca="false">IF(A399="","",IFERROR(MATCH(J399,'GSTR-2B'!$J$6:$J$1005,0),"–"))</f>
        <v/>
      </c>
      <c r="L399" s="23" t="str">
        <f aca="false">IF(OR(A399="",K399="–"),"",INDEX('GSTR-2B'!$I$6:$I$1005,K399))</f>
        <v/>
      </c>
      <c r="M399" s="20" t="str">
        <f aca="false">IF(L399="","",I399-L399)</f>
        <v/>
      </c>
      <c r="N399" s="24" t="str">
        <f aca="false">IF(A399="","",IF(K399="–",IF(COUNTIFS('GSTR-2B'!$A$6:$A$1005,A399,'GSTR-2B'!$E$6:$E$1005,"&gt;="&amp;(E399-Summary!$B$5),'GSTR-2B'!$E$6:$E$1005,"&lt;="&amp;(E399+Summary!$B$5))&gt;0,"Possible match – invoice no. differs","Not in 2B"),IF(ABS(M399)&lt;=Summary!$B$5,"Matched","Value mismatch")))</f>
        <v/>
      </c>
      <c r="O399" s="25" t="str">
        <f aca="false">IF(A399="","",IF(COUNTIF(A$6:A399,A399)=1,COUNTIF(O$5:O398,"&gt;0")+1,""))</f>
        <v/>
      </c>
      <c r="P399" s="26" t="str">
        <f aca="false">IF(A399="","",IF(N399="Matched",1,IF(AND(N399="Value mismatch",N(I399)&lt;&gt;0),MIN(1,L399/I399),0)))</f>
        <v/>
      </c>
    </row>
    <row r="400" customFormat="false" ht="15" hidden="false" customHeight="true" outlineLevel="0" collapsed="false">
      <c r="A400" s="27"/>
      <c r="B400" s="27"/>
      <c r="C400" s="27"/>
      <c r="D400" s="28"/>
      <c r="E400" s="29"/>
      <c r="F400" s="29"/>
      <c r="G400" s="29"/>
      <c r="H400" s="29"/>
      <c r="I400" s="20" t="str">
        <f aca="false">IF(A400="","",N(F400)+N(G400)+N(H400))</f>
        <v/>
      </c>
      <c r="J400" s="21" t="str">
        <f aca="false">IF(A400="","",UPPER(TRIM(A400))&amp;"|"&amp;UPPER(SUBSTITUTE(SUBSTITUTE(SUBSTITUTE(SUBSTITUTE(SUBSTITUTE(TRIM(C400)," ",""),"-",""),"/",""),"\",""),".","")))</f>
        <v/>
      </c>
      <c r="K400" s="22" t="str">
        <f aca="false">IF(A400="","",IFERROR(MATCH(J400,'GSTR-2B'!$J$6:$J$1005,0),"–"))</f>
        <v/>
      </c>
      <c r="L400" s="23" t="str">
        <f aca="false">IF(OR(A400="",K400="–"),"",INDEX('GSTR-2B'!$I$6:$I$1005,K400))</f>
        <v/>
      </c>
      <c r="M400" s="20" t="str">
        <f aca="false">IF(L400="","",I400-L400)</f>
        <v/>
      </c>
      <c r="N400" s="24" t="str">
        <f aca="false">IF(A400="","",IF(K400="–",IF(COUNTIFS('GSTR-2B'!$A$6:$A$1005,A400,'GSTR-2B'!$E$6:$E$1005,"&gt;="&amp;(E400-Summary!$B$5),'GSTR-2B'!$E$6:$E$1005,"&lt;="&amp;(E400+Summary!$B$5))&gt;0,"Possible match – invoice no. differs","Not in 2B"),IF(ABS(M400)&lt;=Summary!$B$5,"Matched","Value mismatch")))</f>
        <v/>
      </c>
      <c r="O400" s="25" t="str">
        <f aca="false">IF(A400="","",IF(COUNTIF(A$6:A400,A400)=1,COUNTIF(O$5:O399,"&gt;0")+1,""))</f>
        <v/>
      </c>
      <c r="P400" s="26" t="str">
        <f aca="false">IF(A400="","",IF(N400="Matched",1,IF(AND(N400="Value mismatch",N(I400)&lt;&gt;0),MIN(1,L400/I400),0)))</f>
        <v/>
      </c>
    </row>
    <row r="401" customFormat="false" ht="15" hidden="false" customHeight="true" outlineLevel="0" collapsed="false">
      <c r="A401" s="27"/>
      <c r="B401" s="27"/>
      <c r="C401" s="27"/>
      <c r="D401" s="28"/>
      <c r="E401" s="29"/>
      <c r="F401" s="29"/>
      <c r="G401" s="29"/>
      <c r="H401" s="29"/>
      <c r="I401" s="20" t="str">
        <f aca="false">IF(A401="","",N(F401)+N(G401)+N(H401))</f>
        <v/>
      </c>
      <c r="J401" s="21" t="str">
        <f aca="false">IF(A401="","",UPPER(TRIM(A401))&amp;"|"&amp;UPPER(SUBSTITUTE(SUBSTITUTE(SUBSTITUTE(SUBSTITUTE(SUBSTITUTE(TRIM(C401)," ",""),"-",""),"/",""),"\",""),".","")))</f>
        <v/>
      </c>
      <c r="K401" s="22" t="str">
        <f aca="false">IF(A401="","",IFERROR(MATCH(J401,'GSTR-2B'!$J$6:$J$1005,0),"–"))</f>
        <v/>
      </c>
      <c r="L401" s="23" t="str">
        <f aca="false">IF(OR(A401="",K401="–"),"",INDEX('GSTR-2B'!$I$6:$I$1005,K401))</f>
        <v/>
      </c>
      <c r="M401" s="20" t="str">
        <f aca="false">IF(L401="","",I401-L401)</f>
        <v/>
      </c>
      <c r="N401" s="24" t="str">
        <f aca="false">IF(A401="","",IF(K401="–",IF(COUNTIFS('GSTR-2B'!$A$6:$A$1005,A401,'GSTR-2B'!$E$6:$E$1005,"&gt;="&amp;(E401-Summary!$B$5),'GSTR-2B'!$E$6:$E$1005,"&lt;="&amp;(E401+Summary!$B$5))&gt;0,"Possible match – invoice no. differs","Not in 2B"),IF(ABS(M401)&lt;=Summary!$B$5,"Matched","Value mismatch")))</f>
        <v/>
      </c>
      <c r="O401" s="25" t="str">
        <f aca="false">IF(A401="","",IF(COUNTIF(A$6:A401,A401)=1,COUNTIF(O$5:O400,"&gt;0")+1,""))</f>
        <v/>
      </c>
      <c r="P401" s="26" t="str">
        <f aca="false">IF(A401="","",IF(N401="Matched",1,IF(AND(N401="Value mismatch",N(I401)&lt;&gt;0),MIN(1,L401/I401),0)))</f>
        <v/>
      </c>
    </row>
    <row r="402" customFormat="false" ht="15" hidden="false" customHeight="true" outlineLevel="0" collapsed="false">
      <c r="A402" s="27"/>
      <c r="B402" s="27"/>
      <c r="C402" s="27"/>
      <c r="D402" s="28"/>
      <c r="E402" s="29"/>
      <c r="F402" s="29"/>
      <c r="G402" s="29"/>
      <c r="H402" s="29"/>
      <c r="I402" s="20" t="str">
        <f aca="false">IF(A402="","",N(F402)+N(G402)+N(H402))</f>
        <v/>
      </c>
      <c r="J402" s="21" t="str">
        <f aca="false">IF(A402="","",UPPER(TRIM(A402))&amp;"|"&amp;UPPER(SUBSTITUTE(SUBSTITUTE(SUBSTITUTE(SUBSTITUTE(SUBSTITUTE(TRIM(C402)," ",""),"-",""),"/",""),"\",""),".","")))</f>
        <v/>
      </c>
      <c r="K402" s="22" t="str">
        <f aca="false">IF(A402="","",IFERROR(MATCH(J402,'GSTR-2B'!$J$6:$J$1005,0),"–"))</f>
        <v/>
      </c>
      <c r="L402" s="23" t="str">
        <f aca="false">IF(OR(A402="",K402="–"),"",INDEX('GSTR-2B'!$I$6:$I$1005,K402))</f>
        <v/>
      </c>
      <c r="M402" s="20" t="str">
        <f aca="false">IF(L402="","",I402-L402)</f>
        <v/>
      </c>
      <c r="N402" s="24" t="str">
        <f aca="false">IF(A402="","",IF(K402="–",IF(COUNTIFS('GSTR-2B'!$A$6:$A$1005,A402,'GSTR-2B'!$E$6:$E$1005,"&gt;="&amp;(E402-Summary!$B$5),'GSTR-2B'!$E$6:$E$1005,"&lt;="&amp;(E402+Summary!$B$5))&gt;0,"Possible match – invoice no. differs","Not in 2B"),IF(ABS(M402)&lt;=Summary!$B$5,"Matched","Value mismatch")))</f>
        <v/>
      </c>
      <c r="O402" s="25" t="str">
        <f aca="false">IF(A402="","",IF(COUNTIF(A$6:A402,A402)=1,COUNTIF(O$5:O401,"&gt;0")+1,""))</f>
        <v/>
      </c>
      <c r="P402" s="26" t="str">
        <f aca="false">IF(A402="","",IF(N402="Matched",1,IF(AND(N402="Value mismatch",N(I402)&lt;&gt;0),MIN(1,L402/I402),0)))</f>
        <v/>
      </c>
    </row>
    <row r="403" customFormat="false" ht="15" hidden="false" customHeight="true" outlineLevel="0" collapsed="false">
      <c r="A403" s="27"/>
      <c r="B403" s="27"/>
      <c r="C403" s="27"/>
      <c r="D403" s="28"/>
      <c r="E403" s="29"/>
      <c r="F403" s="29"/>
      <c r="G403" s="29"/>
      <c r="H403" s="29"/>
      <c r="I403" s="20" t="str">
        <f aca="false">IF(A403="","",N(F403)+N(G403)+N(H403))</f>
        <v/>
      </c>
      <c r="J403" s="21" t="str">
        <f aca="false">IF(A403="","",UPPER(TRIM(A403))&amp;"|"&amp;UPPER(SUBSTITUTE(SUBSTITUTE(SUBSTITUTE(SUBSTITUTE(SUBSTITUTE(TRIM(C403)," ",""),"-",""),"/",""),"\",""),".","")))</f>
        <v/>
      </c>
      <c r="K403" s="22" t="str">
        <f aca="false">IF(A403="","",IFERROR(MATCH(J403,'GSTR-2B'!$J$6:$J$1005,0),"–"))</f>
        <v/>
      </c>
      <c r="L403" s="23" t="str">
        <f aca="false">IF(OR(A403="",K403="–"),"",INDEX('GSTR-2B'!$I$6:$I$1005,K403))</f>
        <v/>
      </c>
      <c r="M403" s="20" t="str">
        <f aca="false">IF(L403="","",I403-L403)</f>
        <v/>
      </c>
      <c r="N403" s="24" t="str">
        <f aca="false">IF(A403="","",IF(K403="–",IF(COUNTIFS('GSTR-2B'!$A$6:$A$1005,A403,'GSTR-2B'!$E$6:$E$1005,"&gt;="&amp;(E403-Summary!$B$5),'GSTR-2B'!$E$6:$E$1005,"&lt;="&amp;(E403+Summary!$B$5))&gt;0,"Possible match – invoice no. differs","Not in 2B"),IF(ABS(M403)&lt;=Summary!$B$5,"Matched","Value mismatch")))</f>
        <v/>
      </c>
      <c r="O403" s="25" t="str">
        <f aca="false">IF(A403="","",IF(COUNTIF(A$6:A403,A403)=1,COUNTIF(O$5:O402,"&gt;0")+1,""))</f>
        <v/>
      </c>
      <c r="P403" s="26" t="str">
        <f aca="false">IF(A403="","",IF(N403="Matched",1,IF(AND(N403="Value mismatch",N(I403)&lt;&gt;0),MIN(1,L403/I403),0)))</f>
        <v/>
      </c>
    </row>
    <row r="404" customFormat="false" ht="15" hidden="false" customHeight="true" outlineLevel="0" collapsed="false">
      <c r="A404" s="27"/>
      <c r="B404" s="27"/>
      <c r="C404" s="27"/>
      <c r="D404" s="28"/>
      <c r="E404" s="29"/>
      <c r="F404" s="29"/>
      <c r="G404" s="29"/>
      <c r="H404" s="29"/>
      <c r="I404" s="20" t="str">
        <f aca="false">IF(A404="","",N(F404)+N(G404)+N(H404))</f>
        <v/>
      </c>
      <c r="J404" s="21" t="str">
        <f aca="false">IF(A404="","",UPPER(TRIM(A404))&amp;"|"&amp;UPPER(SUBSTITUTE(SUBSTITUTE(SUBSTITUTE(SUBSTITUTE(SUBSTITUTE(TRIM(C404)," ",""),"-",""),"/",""),"\",""),".","")))</f>
        <v/>
      </c>
      <c r="K404" s="22" t="str">
        <f aca="false">IF(A404="","",IFERROR(MATCH(J404,'GSTR-2B'!$J$6:$J$1005,0),"–"))</f>
        <v/>
      </c>
      <c r="L404" s="23" t="str">
        <f aca="false">IF(OR(A404="",K404="–"),"",INDEX('GSTR-2B'!$I$6:$I$1005,K404))</f>
        <v/>
      </c>
      <c r="M404" s="20" t="str">
        <f aca="false">IF(L404="","",I404-L404)</f>
        <v/>
      </c>
      <c r="N404" s="24" t="str">
        <f aca="false">IF(A404="","",IF(K404="–",IF(COUNTIFS('GSTR-2B'!$A$6:$A$1005,A404,'GSTR-2B'!$E$6:$E$1005,"&gt;="&amp;(E404-Summary!$B$5),'GSTR-2B'!$E$6:$E$1005,"&lt;="&amp;(E404+Summary!$B$5))&gt;0,"Possible match – invoice no. differs","Not in 2B"),IF(ABS(M404)&lt;=Summary!$B$5,"Matched","Value mismatch")))</f>
        <v/>
      </c>
      <c r="O404" s="25" t="str">
        <f aca="false">IF(A404="","",IF(COUNTIF(A$6:A404,A404)=1,COUNTIF(O$5:O403,"&gt;0")+1,""))</f>
        <v/>
      </c>
      <c r="P404" s="26" t="str">
        <f aca="false">IF(A404="","",IF(N404="Matched",1,IF(AND(N404="Value mismatch",N(I404)&lt;&gt;0),MIN(1,L404/I404),0)))</f>
        <v/>
      </c>
    </row>
    <row r="405" customFormat="false" ht="15" hidden="false" customHeight="true" outlineLevel="0" collapsed="false">
      <c r="A405" s="27"/>
      <c r="B405" s="27"/>
      <c r="C405" s="27"/>
      <c r="D405" s="28"/>
      <c r="E405" s="29"/>
      <c r="F405" s="29"/>
      <c r="G405" s="29"/>
      <c r="H405" s="29"/>
      <c r="I405" s="20" t="str">
        <f aca="false">IF(A405="","",N(F405)+N(G405)+N(H405))</f>
        <v/>
      </c>
      <c r="J405" s="21" t="str">
        <f aca="false">IF(A405="","",UPPER(TRIM(A405))&amp;"|"&amp;UPPER(SUBSTITUTE(SUBSTITUTE(SUBSTITUTE(SUBSTITUTE(SUBSTITUTE(TRIM(C405)," ",""),"-",""),"/",""),"\",""),".","")))</f>
        <v/>
      </c>
      <c r="K405" s="22" t="str">
        <f aca="false">IF(A405="","",IFERROR(MATCH(J405,'GSTR-2B'!$J$6:$J$1005,0),"–"))</f>
        <v/>
      </c>
      <c r="L405" s="23" t="str">
        <f aca="false">IF(OR(A405="",K405="–"),"",INDEX('GSTR-2B'!$I$6:$I$1005,K405))</f>
        <v/>
      </c>
      <c r="M405" s="20" t="str">
        <f aca="false">IF(L405="","",I405-L405)</f>
        <v/>
      </c>
      <c r="N405" s="24" t="str">
        <f aca="false">IF(A405="","",IF(K405="–",IF(COUNTIFS('GSTR-2B'!$A$6:$A$1005,A405,'GSTR-2B'!$E$6:$E$1005,"&gt;="&amp;(E405-Summary!$B$5),'GSTR-2B'!$E$6:$E$1005,"&lt;="&amp;(E405+Summary!$B$5))&gt;0,"Possible match – invoice no. differs","Not in 2B"),IF(ABS(M405)&lt;=Summary!$B$5,"Matched","Value mismatch")))</f>
        <v/>
      </c>
      <c r="O405" s="25" t="str">
        <f aca="false">IF(A405="","",IF(COUNTIF(A$6:A405,A405)=1,COUNTIF(O$5:O404,"&gt;0")+1,""))</f>
        <v/>
      </c>
      <c r="P405" s="26" t="str">
        <f aca="false">IF(A405="","",IF(N405="Matched",1,IF(AND(N405="Value mismatch",N(I405)&lt;&gt;0),MIN(1,L405/I405),0)))</f>
        <v/>
      </c>
    </row>
    <row r="406" customFormat="false" ht="15" hidden="false" customHeight="true" outlineLevel="0" collapsed="false">
      <c r="A406" s="27"/>
      <c r="B406" s="27"/>
      <c r="C406" s="27"/>
      <c r="D406" s="28"/>
      <c r="E406" s="29"/>
      <c r="F406" s="29"/>
      <c r="G406" s="29"/>
      <c r="H406" s="29"/>
      <c r="I406" s="20" t="str">
        <f aca="false">IF(A406="","",N(F406)+N(G406)+N(H406))</f>
        <v/>
      </c>
      <c r="J406" s="21" t="str">
        <f aca="false">IF(A406="","",UPPER(TRIM(A406))&amp;"|"&amp;UPPER(SUBSTITUTE(SUBSTITUTE(SUBSTITUTE(SUBSTITUTE(SUBSTITUTE(TRIM(C406)," ",""),"-",""),"/",""),"\",""),".","")))</f>
        <v/>
      </c>
      <c r="K406" s="22" t="str">
        <f aca="false">IF(A406="","",IFERROR(MATCH(J406,'GSTR-2B'!$J$6:$J$1005,0),"–"))</f>
        <v/>
      </c>
      <c r="L406" s="23" t="str">
        <f aca="false">IF(OR(A406="",K406="–"),"",INDEX('GSTR-2B'!$I$6:$I$1005,K406))</f>
        <v/>
      </c>
      <c r="M406" s="20" t="str">
        <f aca="false">IF(L406="","",I406-L406)</f>
        <v/>
      </c>
      <c r="N406" s="24" t="str">
        <f aca="false">IF(A406="","",IF(K406="–",IF(COUNTIFS('GSTR-2B'!$A$6:$A$1005,A406,'GSTR-2B'!$E$6:$E$1005,"&gt;="&amp;(E406-Summary!$B$5),'GSTR-2B'!$E$6:$E$1005,"&lt;="&amp;(E406+Summary!$B$5))&gt;0,"Possible match – invoice no. differs","Not in 2B"),IF(ABS(M406)&lt;=Summary!$B$5,"Matched","Value mismatch")))</f>
        <v/>
      </c>
      <c r="O406" s="25" t="str">
        <f aca="false">IF(A406="","",IF(COUNTIF(A$6:A406,A406)=1,COUNTIF(O$5:O405,"&gt;0")+1,""))</f>
        <v/>
      </c>
      <c r="P406" s="26" t="str">
        <f aca="false">IF(A406="","",IF(N406="Matched",1,IF(AND(N406="Value mismatch",N(I406)&lt;&gt;0),MIN(1,L406/I406),0)))</f>
        <v/>
      </c>
    </row>
    <row r="407" customFormat="false" ht="15" hidden="false" customHeight="true" outlineLevel="0" collapsed="false">
      <c r="A407" s="27"/>
      <c r="B407" s="27"/>
      <c r="C407" s="27"/>
      <c r="D407" s="28"/>
      <c r="E407" s="29"/>
      <c r="F407" s="29"/>
      <c r="G407" s="29"/>
      <c r="H407" s="29"/>
      <c r="I407" s="20" t="str">
        <f aca="false">IF(A407="","",N(F407)+N(G407)+N(H407))</f>
        <v/>
      </c>
      <c r="J407" s="21" t="str">
        <f aca="false">IF(A407="","",UPPER(TRIM(A407))&amp;"|"&amp;UPPER(SUBSTITUTE(SUBSTITUTE(SUBSTITUTE(SUBSTITUTE(SUBSTITUTE(TRIM(C407)," ",""),"-",""),"/",""),"\",""),".","")))</f>
        <v/>
      </c>
      <c r="K407" s="22" t="str">
        <f aca="false">IF(A407="","",IFERROR(MATCH(J407,'GSTR-2B'!$J$6:$J$1005,0),"–"))</f>
        <v/>
      </c>
      <c r="L407" s="23" t="str">
        <f aca="false">IF(OR(A407="",K407="–"),"",INDEX('GSTR-2B'!$I$6:$I$1005,K407))</f>
        <v/>
      </c>
      <c r="M407" s="20" t="str">
        <f aca="false">IF(L407="","",I407-L407)</f>
        <v/>
      </c>
      <c r="N407" s="24" t="str">
        <f aca="false">IF(A407="","",IF(K407="–",IF(COUNTIFS('GSTR-2B'!$A$6:$A$1005,A407,'GSTR-2B'!$E$6:$E$1005,"&gt;="&amp;(E407-Summary!$B$5),'GSTR-2B'!$E$6:$E$1005,"&lt;="&amp;(E407+Summary!$B$5))&gt;0,"Possible match – invoice no. differs","Not in 2B"),IF(ABS(M407)&lt;=Summary!$B$5,"Matched","Value mismatch")))</f>
        <v/>
      </c>
      <c r="O407" s="25" t="str">
        <f aca="false">IF(A407="","",IF(COUNTIF(A$6:A407,A407)=1,COUNTIF(O$5:O406,"&gt;0")+1,""))</f>
        <v/>
      </c>
      <c r="P407" s="26" t="str">
        <f aca="false">IF(A407="","",IF(N407="Matched",1,IF(AND(N407="Value mismatch",N(I407)&lt;&gt;0),MIN(1,L407/I407),0)))</f>
        <v/>
      </c>
    </row>
    <row r="408" customFormat="false" ht="15" hidden="false" customHeight="true" outlineLevel="0" collapsed="false">
      <c r="A408" s="27"/>
      <c r="B408" s="27"/>
      <c r="C408" s="27"/>
      <c r="D408" s="28"/>
      <c r="E408" s="29"/>
      <c r="F408" s="29"/>
      <c r="G408" s="29"/>
      <c r="H408" s="29"/>
      <c r="I408" s="20" t="str">
        <f aca="false">IF(A408="","",N(F408)+N(G408)+N(H408))</f>
        <v/>
      </c>
      <c r="J408" s="21" t="str">
        <f aca="false">IF(A408="","",UPPER(TRIM(A408))&amp;"|"&amp;UPPER(SUBSTITUTE(SUBSTITUTE(SUBSTITUTE(SUBSTITUTE(SUBSTITUTE(TRIM(C408)," ",""),"-",""),"/",""),"\",""),".","")))</f>
        <v/>
      </c>
      <c r="K408" s="22" t="str">
        <f aca="false">IF(A408="","",IFERROR(MATCH(J408,'GSTR-2B'!$J$6:$J$1005,0),"–"))</f>
        <v/>
      </c>
      <c r="L408" s="23" t="str">
        <f aca="false">IF(OR(A408="",K408="–"),"",INDEX('GSTR-2B'!$I$6:$I$1005,K408))</f>
        <v/>
      </c>
      <c r="M408" s="20" t="str">
        <f aca="false">IF(L408="","",I408-L408)</f>
        <v/>
      </c>
      <c r="N408" s="24" t="str">
        <f aca="false">IF(A408="","",IF(K408="–",IF(COUNTIFS('GSTR-2B'!$A$6:$A$1005,A408,'GSTR-2B'!$E$6:$E$1005,"&gt;="&amp;(E408-Summary!$B$5),'GSTR-2B'!$E$6:$E$1005,"&lt;="&amp;(E408+Summary!$B$5))&gt;0,"Possible match – invoice no. differs","Not in 2B"),IF(ABS(M408)&lt;=Summary!$B$5,"Matched","Value mismatch")))</f>
        <v/>
      </c>
      <c r="O408" s="25" t="str">
        <f aca="false">IF(A408="","",IF(COUNTIF(A$6:A408,A408)=1,COUNTIF(O$5:O407,"&gt;0")+1,""))</f>
        <v/>
      </c>
      <c r="P408" s="26" t="str">
        <f aca="false">IF(A408="","",IF(N408="Matched",1,IF(AND(N408="Value mismatch",N(I408)&lt;&gt;0),MIN(1,L408/I408),0)))</f>
        <v/>
      </c>
    </row>
    <row r="409" customFormat="false" ht="15" hidden="false" customHeight="true" outlineLevel="0" collapsed="false">
      <c r="A409" s="27"/>
      <c r="B409" s="27"/>
      <c r="C409" s="27"/>
      <c r="D409" s="28"/>
      <c r="E409" s="29"/>
      <c r="F409" s="29"/>
      <c r="G409" s="29"/>
      <c r="H409" s="29"/>
      <c r="I409" s="20" t="str">
        <f aca="false">IF(A409="","",N(F409)+N(G409)+N(H409))</f>
        <v/>
      </c>
      <c r="J409" s="21" t="str">
        <f aca="false">IF(A409="","",UPPER(TRIM(A409))&amp;"|"&amp;UPPER(SUBSTITUTE(SUBSTITUTE(SUBSTITUTE(SUBSTITUTE(SUBSTITUTE(TRIM(C409)," ",""),"-",""),"/",""),"\",""),".","")))</f>
        <v/>
      </c>
      <c r="K409" s="22" t="str">
        <f aca="false">IF(A409="","",IFERROR(MATCH(J409,'GSTR-2B'!$J$6:$J$1005,0),"–"))</f>
        <v/>
      </c>
      <c r="L409" s="23" t="str">
        <f aca="false">IF(OR(A409="",K409="–"),"",INDEX('GSTR-2B'!$I$6:$I$1005,K409))</f>
        <v/>
      </c>
      <c r="M409" s="20" t="str">
        <f aca="false">IF(L409="","",I409-L409)</f>
        <v/>
      </c>
      <c r="N409" s="24" t="str">
        <f aca="false">IF(A409="","",IF(K409="–",IF(COUNTIFS('GSTR-2B'!$A$6:$A$1005,A409,'GSTR-2B'!$E$6:$E$1005,"&gt;="&amp;(E409-Summary!$B$5),'GSTR-2B'!$E$6:$E$1005,"&lt;="&amp;(E409+Summary!$B$5))&gt;0,"Possible match – invoice no. differs","Not in 2B"),IF(ABS(M409)&lt;=Summary!$B$5,"Matched","Value mismatch")))</f>
        <v/>
      </c>
      <c r="O409" s="25" t="str">
        <f aca="false">IF(A409="","",IF(COUNTIF(A$6:A409,A409)=1,COUNTIF(O$5:O408,"&gt;0")+1,""))</f>
        <v/>
      </c>
      <c r="P409" s="26" t="str">
        <f aca="false">IF(A409="","",IF(N409="Matched",1,IF(AND(N409="Value mismatch",N(I409)&lt;&gt;0),MIN(1,L409/I409),0)))</f>
        <v/>
      </c>
    </row>
    <row r="410" customFormat="false" ht="15" hidden="false" customHeight="true" outlineLevel="0" collapsed="false">
      <c r="A410" s="27"/>
      <c r="B410" s="27"/>
      <c r="C410" s="27"/>
      <c r="D410" s="28"/>
      <c r="E410" s="29"/>
      <c r="F410" s="29"/>
      <c r="G410" s="29"/>
      <c r="H410" s="29"/>
      <c r="I410" s="20" t="str">
        <f aca="false">IF(A410="","",N(F410)+N(G410)+N(H410))</f>
        <v/>
      </c>
      <c r="J410" s="21" t="str">
        <f aca="false">IF(A410="","",UPPER(TRIM(A410))&amp;"|"&amp;UPPER(SUBSTITUTE(SUBSTITUTE(SUBSTITUTE(SUBSTITUTE(SUBSTITUTE(TRIM(C410)," ",""),"-",""),"/",""),"\",""),".","")))</f>
        <v/>
      </c>
      <c r="K410" s="22" t="str">
        <f aca="false">IF(A410="","",IFERROR(MATCH(J410,'GSTR-2B'!$J$6:$J$1005,0),"–"))</f>
        <v/>
      </c>
      <c r="L410" s="23" t="str">
        <f aca="false">IF(OR(A410="",K410="–"),"",INDEX('GSTR-2B'!$I$6:$I$1005,K410))</f>
        <v/>
      </c>
      <c r="M410" s="20" t="str">
        <f aca="false">IF(L410="","",I410-L410)</f>
        <v/>
      </c>
      <c r="N410" s="24" t="str">
        <f aca="false">IF(A410="","",IF(K410="–",IF(COUNTIFS('GSTR-2B'!$A$6:$A$1005,A410,'GSTR-2B'!$E$6:$E$1005,"&gt;="&amp;(E410-Summary!$B$5),'GSTR-2B'!$E$6:$E$1005,"&lt;="&amp;(E410+Summary!$B$5))&gt;0,"Possible match – invoice no. differs","Not in 2B"),IF(ABS(M410)&lt;=Summary!$B$5,"Matched","Value mismatch")))</f>
        <v/>
      </c>
      <c r="O410" s="25" t="str">
        <f aca="false">IF(A410="","",IF(COUNTIF(A$6:A410,A410)=1,COUNTIF(O$5:O409,"&gt;0")+1,""))</f>
        <v/>
      </c>
      <c r="P410" s="26" t="str">
        <f aca="false">IF(A410="","",IF(N410="Matched",1,IF(AND(N410="Value mismatch",N(I410)&lt;&gt;0),MIN(1,L410/I410),0)))</f>
        <v/>
      </c>
    </row>
    <row r="411" customFormat="false" ht="15" hidden="false" customHeight="true" outlineLevel="0" collapsed="false">
      <c r="A411" s="27"/>
      <c r="B411" s="27"/>
      <c r="C411" s="27"/>
      <c r="D411" s="28"/>
      <c r="E411" s="29"/>
      <c r="F411" s="29"/>
      <c r="G411" s="29"/>
      <c r="H411" s="29"/>
      <c r="I411" s="20" t="str">
        <f aca="false">IF(A411="","",N(F411)+N(G411)+N(H411))</f>
        <v/>
      </c>
      <c r="J411" s="21" t="str">
        <f aca="false">IF(A411="","",UPPER(TRIM(A411))&amp;"|"&amp;UPPER(SUBSTITUTE(SUBSTITUTE(SUBSTITUTE(SUBSTITUTE(SUBSTITUTE(TRIM(C411)," ",""),"-",""),"/",""),"\",""),".","")))</f>
        <v/>
      </c>
      <c r="K411" s="22" t="str">
        <f aca="false">IF(A411="","",IFERROR(MATCH(J411,'GSTR-2B'!$J$6:$J$1005,0),"–"))</f>
        <v/>
      </c>
      <c r="L411" s="23" t="str">
        <f aca="false">IF(OR(A411="",K411="–"),"",INDEX('GSTR-2B'!$I$6:$I$1005,K411))</f>
        <v/>
      </c>
      <c r="M411" s="20" t="str">
        <f aca="false">IF(L411="","",I411-L411)</f>
        <v/>
      </c>
      <c r="N411" s="24" t="str">
        <f aca="false">IF(A411="","",IF(K411="–",IF(COUNTIFS('GSTR-2B'!$A$6:$A$1005,A411,'GSTR-2B'!$E$6:$E$1005,"&gt;="&amp;(E411-Summary!$B$5),'GSTR-2B'!$E$6:$E$1005,"&lt;="&amp;(E411+Summary!$B$5))&gt;0,"Possible match – invoice no. differs","Not in 2B"),IF(ABS(M411)&lt;=Summary!$B$5,"Matched","Value mismatch")))</f>
        <v/>
      </c>
      <c r="O411" s="25" t="str">
        <f aca="false">IF(A411="","",IF(COUNTIF(A$6:A411,A411)=1,COUNTIF(O$5:O410,"&gt;0")+1,""))</f>
        <v/>
      </c>
      <c r="P411" s="26" t="str">
        <f aca="false">IF(A411="","",IF(N411="Matched",1,IF(AND(N411="Value mismatch",N(I411)&lt;&gt;0),MIN(1,L411/I411),0)))</f>
        <v/>
      </c>
    </row>
    <row r="412" customFormat="false" ht="15" hidden="false" customHeight="true" outlineLevel="0" collapsed="false">
      <c r="A412" s="27"/>
      <c r="B412" s="27"/>
      <c r="C412" s="27"/>
      <c r="D412" s="28"/>
      <c r="E412" s="29"/>
      <c r="F412" s="29"/>
      <c r="G412" s="29"/>
      <c r="H412" s="29"/>
      <c r="I412" s="20" t="str">
        <f aca="false">IF(A412="","",N(F412)+N(G412)+N(H412))</f>
        <v/>
      </c>
      <c r="J412" s="21" t="str">
        <f aca="false">IF(A412="","",UPPER(TRIM(A412))&amp;"|"&amp;UPPER(SUBSTITUTE(SUBSTITUTE(SUBSTITUTE(SUBSTITUTE(SUBSTITUTE(TRIM(C412)," ",""),"-",""),"/",""),"\",""),".","")))</f>
        <v/>
      </c>
      <c r="K412" s="22" t="str">
        <f aca="false">IF(A412="","",IFERROR(MATCH(J412,'GSTR-2B'!$J$6:$J$1005,0),"–"))</f>
        <v/>
      </c>
      <c r="L412" s="23" t="str">
        <f aca="false">IF(OR(A412="",K412="–"),"",INDEX('GSTR-2B'!$I$6:$I$1005,K412))</f>
        <v/>
      </c>
      <c r="M412" s="20" t="str">
        <f aca="false">IF(L412="","",I412-L412)</f>
        <v/>
      </c>
      <c r="N412" s="24" t="str">
        <f aca="false">IF(A412="","",IF(K412="–",IF(COUNTIFS('GSTR-2B'!$A$6:$A$1005,A412,'GSTR-2B'!$E$6:$E$1005,"&gt;="&amp;(E412-Summary!$B$5),'GSTR-2B'!$E$6:$E$1005,"&lt;="&amp;(E412+Summary!$B$5))&gt;0,"Possible match – invoice no. differs","Not in 2B"),IF(ABS(M412)&lt;=Summary!$B$5,"Matched","Value mismatch")))</f>
        <v/>
      </c>
      <c r="O412" s="25" t="str">
        <f aca="false">IF(A412="","",IF(COUNTIF(A$6:A412,A412)=1,COUNTIF(O$5:O411,"&gt;0")+1,""))</f>
        <v/>
      </c>
      <c r="P412" s="26" t="str">
        <f aca="false">IF(A412="","",IF(N412="Matched",1,IF(AND(N412="Value mismatch",N(I412)&lt;&gt;0),MIN(1,L412/I412),0)))</f>
        <v/>
      </c>
    </row>
    <row r="413" customFormat="false" ht="15" hidden="false" customHeight="true" outlineLevel="0" collapsed="false">
      <c r="A413" s="27"/>
      <c r="B413" s="27"/>
      <c r="C413" s="27"/>
      <c r="D413" s="28"/>
      <c r="E413" s="29"/>
      <c r="F413" s="29"/>
      <c r="G413" s="29"/>
      <c r="H413" s="29"/>
      <c r="I413" s="20" t="str">
        <f aca="false">IF(A413="","",N(F413)+N(G413)+N(H413))</f>
        <v/>
      </c>
      <c r="J413" s="21" t="str">
        <f aca="false">IF(A413="","",UPPER(TRIM(A413))&amp;"|"&amp;UPPER(SUBSTITUTE(SUBSTITUTE(SUBSTITUTE(SUBSTITUTE(SUBSTITUTE(TRIM(C413)," ",""),"-",""),"/",""),"\",""),".","")))</f>
        <v/>
      </c>
      <c r="K413" s="22" t="str">
        <f aca="false">IF(A413="","",IFERROR(MATCH(J413,'GSTR-2B'!$J$6:$J$1005,0),"–"))</f>
        <v/>
      </c>
      <c r="L413" s="23" t="str">
        <f aca="false">IF(OR(A413="",K413="–"),"",INDEX('GSTR-2B'!$I$6:$I$1005,K413))</f>
        <v/>
      </c>
      <c r="M413" s="20" t="str">
        <f aca="false">IF(L413="","",I413-L413)</f>
        <v/>
      </c>
      <c r="N413" s="24" t="str">
        <f aca="false">IF(A413="","",IF(K413="–",IF(COUNTIFS('GSTR-2B'!$A$6:$A$1005,A413,'GSTR-2B'!$E$6:$E$1005,"&gt;="&amp;(E413-Summary!$B$5),'GSTR-2B'!$E$6:$E$1005,"&lt;="&amp;(E413+Summary!$B$5))&gt;0,"Possible match – invoice no. differs","Not in 2B"),IF(ABS(M413)&lt;=Summary!$B$5,"Matched","Value mismatch")))</f>
        <v/>
      </c>
      <c r="O413" s="25" t="str">
        <f aca="false">IF(A413="","",IF(COUNTIF(A$6:A413,A413)=1,COUNTIF(O$5:O412,"&gt;0")+1,""))</f>
        <v/>
      </c>
      <c r="P413" s="26" t="str">
        <f aca="false">IF(A413="","",IF(N413="Matched",1,IF(AND(N413="Value mismatch",N(I413)&lt;&gt;0),MIN(1,L413/I413),0)))</f>
        <v/>
      </c>
    </row>
    <row r="414" customFormat="false" ht="15" hidden="false" customHeight="true" outlineLevel="0" collapsed="false">
      <c r="A414" s="27"/>
      <c r="B414" s="27"/>
      <c r="C414" s="27"/>
      <c r="D414" s="28"/>
      <c r="E414" s="29"/>
      <c r="F414" s="29"/>
      <c r="G414" s="29"/>
      <c r="H414" s="29"/>
      <c r="I414" s="20" t="str">
        <f aca="false">IF(A414="","",N(F414)+N(G414)+N(H414))</f>
        <v/>
      </c>
      <c r="J414" s="21" t="str">
        <f aca="false">IF(A414="","",UPPER(TRIM(A414))&amp;"|"&amp;UPPER(SUBSTITUTE(SUBSTITUTE(SUBSTITUTE(SUBSTITUTE(SUBSTITUTE(TRIM(C414)," ",""),"-",""),"/",""),"\",""),".","")))</f>
        <v/>
      </c>
      <c r="K414" s="22" t="str">
        <f aca="false">IF(A414="","",IFERROR(MATCH(J414,'GSTR-2B'!$J$6:$J$1005,0),"–"))</f>
        <v/>
      </c>
      <c r="L414" s="23" t="str">
        <f aca="false">IF(OR(A414="",K414="–"),"",INDEX('GSTR-2B'!$I$6:$I$1005,K414))</f>
        <v/>
      </c>
      <c r="M414" s="20" t="str">
        <f aca="false">IF(L414="","",I414-L414)</f>
        <v/>
      </c>
      <c r="N414" s="24" t="str">
        <f aca="false">IF(A414="","",IF(K414="–",IF(COUNTIFS('GSTR-2B'!$A$6:$A$1005,A414,'GSTR-2B'!$E$6:$E$1005,"&gt;="&amp;(E414-Summary!$B$5),'GSTR-2B'!$E$6:$E$1005,"&lt;="&amp;(E414+Summary!$B$5))&gt;0,"Possible match – invoice no. differs","Not in 2B"),IF(ABS(M414)&lt;=Summary!$B$5,"Matched","Value mismatch")))</f>
        <v/>
      </c>
      <c r="O414" s="25" t="str">
        <f aca="false">IF(A414="","",IF(COUNTIF(A$6:A414,A414)=1,COUNTIF(O$5:O413,"&gt;0")+1,""))</f>
        <v/>
      </c>
      <c r="P414" s="26" t="str">
        <f aca="false">IF(A414="","",IF(N414="Matched",1,IF(AND(N414="Value mismatch",N(I414)&lt;&gt;0),MIN(1,L414/I414),0)))</f>
        <v/>
      </c>
    </row>
    <row r="415" customFormat="false" ht="15" hidden="false" customHeight="true" outlineLevel="0" collapsed="false">
      <c r="A415" s="27"/>
      <c r="B415" s="27"/>
      <c r="C415" s="27"/>
      <c r="D415" s="28"/>
      <c r="E415" s="29"/>
      <c r="F415" s="29"/>
      <c r="G415" s="29"/>
      <c r="H415" s="29"/>
      <c r="I415" s="20" t="str">
        <f aca="false">IF(A415="","",N(F415)+N(G415)+N(H415))</f>
        <v/>
      </c>
      <c r="J415" s="21" t="str">
        <f aca="false">IF(A415="","",UPPER(TRIM(A415))&amp;"|"&amp;UPPER(SUBSTITUTE(SUBSTITUTE(SUBSTITUTE(SUBSTITUTE(SUBSTITUTE(TRIM(C415)," ",""),"-",""),"/",""),"\",""),".","")))</f>
        <v/>
      </c>
      <c r="K415" s="22" t="str">
        <f aca="false">IF(A415="","",IFERROR(MATCH(J415,'GSTR-2B'!$J$6:$J$1005,0),"–"))</f>
        <v/>
      </c>
      <c r="L415" s="23" t="str">
        <f aca="false">IF(OR(A415="",K415="–"),"",INDEX('GSTR-2B'!$I$6:$I$1005,K415))</f>
        <v/>
      </c>
      <c r="M415" s="20" t="str">
        <f aca="false">IF(L415="","",I415-L415)</f>
        <v/>
      </c>
      <c r="N415" s="24" t="str">
        <f aca="false">IF(A415="","",IF(K415="–",IF(COUNTIFS('GSTR-2B'!$A$6:$A$1005,A415,'GSTR-2B'!$E$6:$E$1005,"&gt;="&amp;(E415-Summary!$B$5),'GSTR-2B'!$E$6:$E$1005,"&lt;="&amp;(E415+Summary!$B$5))&gt;0,"Possible match – invoice no. differs","Not in 2B"),IF(ABS(M415)&lt;=Summary!$B$5,"Matched","Value mismatch")))</f>
        <v/>
      </c>
      <c r="O415" s="25" t="str">
        <f aca="false">IF(A415="","",IF(COUNTIF(A$6:A415,A415)=1,COUNTIF(O$5:O414,"&gt;0")+1,""))</f>
        <v/>
      </c>
      <c r="P415" s="26" t="str">
        <f aca="false">IF(A415="","",IF(N415="Matched",1,IF(AND(N415="Value mismatch",N(I415)&lt;&gt;0),MIN(1,L415/I415),0)))</f>
        <v/>
      </c>
    </row>
    <row r="416" customFormat="false" ht="15" hidden="false" customHeight="true" outlineLevel="0" collapsed="false">
      <c r="A416" s="27"/>
      <c r="B416" s="27"/>
      <c r="C416" s="27"/>
      <c r="D416" s="28"/>
      <c r="E416" s="29"/>
      <c r="F416" s="29"/>
      <c r="G416" s="29"/>
      <c r="H416" s="29"/>
      <c r="I416" s="20" t="str">
        <f aca="false">IF(A416="","",N(F416)+N(G416)+N(H416))</f>
        <v/>
      </c>
      <c r="J416" s="21" t="str">
        <f aca="false">IF(A416="","",UPPER(TRIM(A416))&amp;"|"&amp;UPPER(SUBSTITUTE(SUBSTITUTE(SUBSTITUTE(SUBSTITUTE(SUBSTITUTE(TRIM(C416)," ",""),"-",""),"/",""),"\",""),".","")))</f>
        <v/>
      </c>
      <c r="K416" s="22" t="str">
        <f aca="false">IF(A416="","",IFERROR(MATCH(J416,'GSTR-2B'!$J$6:$J$1005,0),"–"))</f>
        <v/>
      </c>
      <c r="L416" s="23" t="str">
        <f aca="false">IF(OR(A416="",K416="–"),"",INDEX('GSTR-2B'!$I$6:$I$1005,K416))</f>
        <v/>
      </c>
      <c r="M416" s="20" t="str">
        <f aca="false">IF(L416="","",I416-L416)</f>
        <v/>
      </c>
      <c r="N416" s="24" t="str">
        <f aca="false">IF(A416="","",IF(K416="–",IF(COUNTIFS('GSTR-2B'!$A$6:$A$1005,A416,'GSTR-2B'!$E$6:$E$1005,"&gt;="&amp;(E416-Summary!$B$5),'GSTR-2B'!$E$6:$E$1005,"&lt;="&amp;(E416+Summary!$B$5))&gt;0,"Possible match – invoice no. differs","Not in 2B"),IF(ABS(M416)&lt;=Summary!$B$5,"Matched","Value mismatch")))</f>
        <v/>
      </c>
      <c r="O416" s="25" t="str">
        <f aca="false">IF(A416="","",IF(COUNTIF(A$6:A416,A416)=1,COUNTIF(O$5:O415,"&gt;0")+1,""))</f>
        <v/>
      </c>
      <c r="P416" s="26" t="str">
        <f aca="false">IF(A416="","",IF(N416="Matched",1,IF(AND(N416="Value mismatch",N(I416)&lt;&gt;0),MIN(1,L416/I416),0)))</f>
        <v/>
      </c>
    </row>
    <row r="417" customFormat="false" ht="15" hidden="false" customHeight="true" outlineLevel="0" collapsed="false">
      <c r="A417" s="27"/>
      <c r="B417" s="27"/>
      <c r="C417" s="27"/>
      <c r="D417" s="28"/>
      <c r="E417" s="29"/>
      <c r="F417" s="29"/>
      <c r="G417" s="29"/>
      <c r="H417" s="29"/>
      <c r="I417" s="20" t="str">
        <f aca="false">IF(A417="","",N(F417)+N(G417)+N(H417))</f>
        <v/>
      </c>
      <c r="J417" s="21" t="str">
        <f aca="false">IF(A417="","",UPPER(TRIM(A417))&amp;"|"&amp;UPPER(SUBSTITUTE(SUBSTITUTE(SUBSTITUTE(SUBSTITUTE(SUBSTITUTE(TRIM(C417)," ",""),"-",""),"/",""),"\",""),".","")))</f>
        <v/>
      </c>
      <c r="K417" s="22" t="str">
        <f aca="false">IF(A417="","",IFERROR(MATCH(J417,'GSTR-2B'!$J$6:$J$1005,0),"–"))</f>
        <v/>
      </c>
      <c r="L417" s="23" t="str">
        <f aca="false">IF(OR(A417="",K417="–"),"",INDEX('GSTR-2B'!$I$6:$I$1005,K417))</f>
        <v/>
      </c>
      <c r="M417" s="20" t="str">
        <f aca="false">IF(L417="","",I417-L417)</f>
        <v/>
      </c>
      <c r="N417" s="24" t="str">
        <f aca="false">IF(A417="","",IF(K417="–",IF(COUNTIFS('GSTR-2B'!$A$6:$A$1005,A417,'GSTR-2B'!$E$6:$E$1005,"&gt;="&amp;(E417-Summary!$B$5),'GSTR-2B'!$E$6:$E$1005,"&lt;="&amp;(E417+Summary!$B$5))&gt;0,"Possible match – invoice no. differs","Not in 2B"),IF(ABS(M417)&lt;=Summary!$B$5,"Matched","Value mismatch")))</f>
        <v/>
      </c>
      <c r="O417" s="25" t="str">
        <f aca="false">IF(A417="","",IF(COUNTIF(A$6:A417,A417)=1,COUNTIF(O$5:O416,"&gt;0")+1,""))</f>
        <v/>
      </c>
      <c r="P417" s="26" t="str">
        <f aca="false">IF(A417="","",IF(N417="Matched",1,IF(AND(N417="Value mismatch",N(I417)&lt;&gt;0),MIN(1,L417/I417),0)))</f>
        <v/>
      </c>
    </row>
    <row r="418" customFormat="false" ht="15" hidden="false" customHeight="true" outlineLevel="0" collapsed="false">
      <c r="A418" s="27"/>
      <c r="B418" s="27"/>
      <c r="C418" s="27"/>
      <c r="D418" s="28"/>
      <c r="E418" s="29"/>
      <c r="F418" s="29"/>
      <c r="G418" s="29"/>
      <c r="H418" s="29"/>
      <c r="I418" s="20" t="str">
        <f aca="false">IF(A418="","",N(F418)+N(G418)+N(H418))</f>
        <v/>
      </c>
      <c r="J418" s="21" t="str">
        <f aca="false">IF(A418="","",UPPER(TRIM(A418))&amp;"|"&amp;UPPER(SUBSTITUTE(SUBSTITUTE(SUBSTITUTE(SUBSTITUTE(SUBSTITUTE(TRIM(C418)," ",""),"-",""),"/",""),"\",""),".","")))</f>
        <v/>
      </c>
      <c r="K418" s="22" t="str">
        <f aca="false">IF(A418="","",IFERROR(MATCH(J418,'GSTR-2B'!$J$6:$J$1005,0),"–"))</f>
        <v/>
      </c>
      <c r="L418" s="23" t="str">
        <f aca="false">IF(OR(A418="",K418="–"),"",INDEX('GSTR-2B'!$I$6:$I$1005,K418))</f>
        <v/>
      </c>
      <c r="M418" s="20" t="str">
        <f aca="false">IF(L418="","",I418-L418)</f>
        <v/>
      </c>
      <c r="N418" s="24" t="str">
        <f aca="false">IF(A418="","",IF(K418="–",IF(COUNTIFS('GSTR-2B'!$A$6:$A$1005,A418,'GSTR-2B'!$E$6:$E$1005,"&gt;="&amp;(E418-Summary!$B$5),'GSTR-2B'!$E$6:$E$1005,"&lt;="&amp;(E418+Summary!$B$5))&gt;0,"Possible match – invoice no. differs","Not in 2B"),IF(ABS(M418)&lt;=Summary!$B$5,"Matched","Value mismatch")))</f>
        <v/>
      </c>
      <c r="O418" s="25" t="str">
        <f aca="false">IF(A418="","",IF(COUNTIF(A$6:A418,A418)=1,COUNTIF(O$5:O417,"&gt;0")+1,""))</f>
        <v/>
      </c>
      <c r="P418" s="26" t="str">
        <f aca="false">IF(A418="","",IF(N418="Matched",1,IF(AND(N418="Value mismatch",N(I418)&lt;&gt;0),MIN(1,L418/I418),0)))</f>
        <v/>
      </c>
    </row>
    <row r="419" customFormat="false" ht="15" hidden="false" customHeight="true" outlineLevel="0" collapsed="false">
      <c r="A419" s="27"/>
      <c r="B419" s="27"/>
      <c r="C419" s="27"/>
      <c r="D419" s="28"/>
      <c r="E419" s="29"/>
      <c r="F419" s="29"/>
      <c r="G419" s="29"/>
      <c r="H419" s="29"/>
      <c r="I419" s="20" t="str">
        <f aca="false">IF(A419="","",N(F419)+N(G419)+N(H419))</f>
        <v/>
      </c>
      <c r="J419" s="21" t="str">
        <f aca="false">IF(A419="","",UPPER(TRIM(A419))&amp;"|"&amp;UPPER(SUBSTITUTE(SUBSTITUTE(SUBSTITUTE(SUBSTITUTE(SUBSTITUTE(TRIM(C419)," ",""),"-",""),"/",""),"\",""),".","")))</f>
        <v/>
      </c>
      <c r="K419" s="22" t="str">
        <f aca="false">IF(A419="","",IFERROR(MATCH(J419,'GSTR-2B'!$J$6:$J$1005,0),"–"))</f>
        <v/>
      </c>
      <c r="L419" s="23" t="str">
        <f aca="false">IF(OR(A419="",K419="–"),"",INDEX('GSTR-2B'!$I$6:$I$1005,K419))</f>
        <v/>
      </c>
      <c r="M419" s="20" t="str">
        <f aca="false">IF(L419="","",I419-L419)</f>
        <v/>
      </c>
      <c r="N419" s="24" t="str">
        <f aca="false">IF(A419="","",IF(K419="–",IF(COUNTIFS('GSTR-2B'!$A$6:$A$1005,A419,'GSTR-2B'!$E$6:$E$1005,"&gt;="&amp;(E419-Summary!$B$5),'GSTR-2B'!$E$6:$E$1005,"&lt;="&amp;(E419+Summary!$B$5))&gt;0,"Possible match – invoice no. differs","Not in 2B"),IF(ABS(M419)&lt;=Summary!$B$5,"Matched","Value mismatch")))</f>
        <v/>
      </c>
      <c r="O419" s="25" t="str">
        <f aca="false">IF(A419="","",IF(COUNTIF(A$6:A419,A419)=1,COUNTIF(O$5:O418,"&gt;0")+1,""))</f>
        <v/>
      </c>
      <c r="P419" s="26" t="str">
        <f aca="false">IF(A419="","",IF(N419="Matched",1,IF(AND(N419="Value mismatch",N(I419)&lt;&gt;0),MIN(1,L419/I419),0)))</f>
        <v/>
      </c>
    </row>
    <row r="420" customFormat="false" ht="15" hidden="false" customHeight="true" outlineLevel="0" collapsed="false">
      <c r="A420" s="27"/>
      <c r="B420" s="27"/>
      <c r="C420" s="27"/>
      <c r="D420" s="28"/>
      <c r="E420" s="29"/>
      <c r="F420" s="29"/>
      <c r="G420" s="29"/>
      <c r="H420" s="29"/>
      <c r="I420" s="20" t="str">
        <f aca="false">IF(A420="","",N(F420)+N(G420)+N(H420))</f>
        <v/>
      </c>
      <c r="J420" s="21" t="str">
        <f aca="false">IF(A420="","",UPPER(TRIM(A420))&amp;"|"&amp;UPPER(SUBSTITUTE(SUBSTITUTE(SUBSTITUTE(SUBSTITUTE(SUBSTITUTE(TRIM(C420)," ",""),"-",""),"/",""),"\",""),".","")))</f>
        <v/>
      </c>
      <c r="K420" s="22" t="str">
        <f aca="false">IF(A420="","",IFERROR(MATCH(J420,'GSTR-2B'!$J$6:$J$1005,0),"–"))</f>
        <v/>
      </c>
      <c r="L420" s="23" t="str">
        <f aca="false">IF(OR(A420="",K420="–"),"",INDEX('GSTR-2B'!$I$6:$I$1005,K420))</f>
        <v/>
      </c>
      <c r="M420" s="20" t="str">
        <f aca="false">IF(L420="","",I420-L420)</f>
        <v/>
      </c>
      <c r="N420" s="24" t="str">
        <f aca="false">IF(A420="","",IF(K420="–",IF(COUNTIFS('GSTR-2B'!$A$6:$A$1005,A420,'GSTR-2B'!$E$6:$E$1005,"&gt;="&amp;(E420-Summary!$B$5),'GSTR-2B'!$E$6:$E$1005,"&lt;="&amp;(E420+Summary!$B$5))&gt;0,"Possible match – invoice no. differs","Not in 2B"),IF(ABS(M420)&lt;=Summary!$B$5,"Matched","Value mismatch")))</f>
        <v/>
      </c>
      <c r="O420" s="25" t="str">
        <f aca="false">IF(A420="","",IF(COUNTIF(A$6:A420,A420)=1,COUNTIF(O$5:O419,"&gt;0")+1,""))</f>
        <v/>
      </c>
      <c r="P420" s="26" t="str">
        <f aca="false">IF(A420="","",IF(N420="Matched",1,IF(AND(N420="Value mismatch",N(I420)&lt;&gt;0),MIN(1,L420/I420),0)))</f>
        <v/>
      </c>
    </row>
    <row r="421" customFormat="false" ht="15" hidden="false" customHeight="true" outlineLevel="0" collapsed="false">
      <c r="A421" s="27"/>
      <c r="B421" s="27"/>
      <c r="C421" s="27"/>
      <c r="D421" s="28"/>
      <c r="E421" s="29"/>
      <c r="F421" s="29"/>
      <c r="G421" s="29"/>
      <c r="H421" s="29"/>
      <c r="I421" s="20" t="str">
        <f aca="false">IF(A421="","",N(F421)+N(G421)+N(H421))</f>
        <v/>
      </c>
      <c r="J421" s="21" t="str">
        <f aca="false">IF(A421="","",UPPER(TRIM(A421))&amp;"|"&amp;UPPER(SUBSTITUTE(SUBSTITUTE(SUBSTITUTE(SUBSTITUTE(SUBSTITUTE(TRIM(C421)," ",""),"-",""),"/",""),"\",""),".","")))</f>
        <v/>
      </c>
      <c r="K421" s="22" t="str">
        <f aca="false">IF(A421="","",IFERROR(MATCH(J421,'GSTR-2B'!$J$6:$J$1005,0),"–"))</f>
        <v/>
      </c>
      <c r="L421" s="23" t="str">
        <f aca="false">IF(OR(A421="",K421="–"),"",INDEX('GSTR-2B'!$I$6:$I$1005,K421))</f>
        <v/>
      </c>
      <c r="M421" s="20" t="str">
        <f aca="false">IF(L421="","",I421-L421)</f>
        <v/>
      </c>
      <c r="N421" s="24" t="str">
        <f aca="false">IF(A421="","",IF(K421="–",IF(COUNTIFS('GSTR-2B'!$A$6:$A$1005,A421,'GSTR-2B'!$E$6:$E$1005,"&gt;="&amp;(E421-Summary!$B$5),'GSTR-2B'!$E$6:$E$1005,"&lt;="&amp;(E421+Summary!$B$5))&gt;0,"Possible match – invoice no. differs","Not in 2B"),IF(ABS(M421)&lt;=Summary!$B$5,"Matched","Value mismatch")))</f>
        <v/>
      </c>
      <c r="O421" s="25" t="str">
        <f aca="false">IF(A421="","",IF(COUNTIF(A$6:A421,A421)=1,COUNTIF(O$5:O420,"&gt;0")+1,""))</f>
        <v/>
      </c>
      <c r="P421" s="26" t="str">
        <f aca="false">IF(A421="","",IF(N421="Matched",1,IF(AND(N421="Value mismatch",N(I421)&lt;&gt;0),MIN(1,L421/I421),0)))</f>
        <v/>
      </c>
    </row>
    <row r="422" customFormat="false" ht="15" hidden="false" customHeight="true" outlineLevel="0" collapsed="false">
      <c r="A422" s="27"/>
      <c r="B422" s="27"/>
      <c r="C422" s="27"/>
      <c r="D422" s="28"/>
      <c r="E422" s="29"/>
      <c r="F422" s="29"/>
      <c r="G422" s="29"/>
      <c r="H422" s="29"/>
      <c r="I422" s="20" t="str">
        <f aca="false">IF(A422="","",N(F422)+N(G422)+N(H422))</f>
        <v/>
      </c>
      <c r="J422" s="21" t="str">
        <f aca="false">IF(A422="","",UPPER(TRIM(A422))&amp;"|"&amp;UPPER(SUBSTITUTE(SUBSTITUTE(SUBSTITUTE(SUBSTITUTE(SUBSTITUTE(TRIM(C422)," ",""),"-",""),"/",""),"\",""),".","")))</f>
        <v/>
      </c>
      <c r="K422" s="22" t="str">
        <f aca="false">IF(A422="","",IFERROR(MATCH(J422,'GSTR-2B'!$J$6:$J$1005,0),"–"))</f>
        <v/>
      </c>
      <c r="L422" s="23" t="str">
        <f aca="false">IF(OR(A422="",K422="–"),"",INDEX('GSTR-2B'!$I$6:$I$1005,K422))</f>
        <v/>
      </c>
      <c r="M422" s="20" t="str">
        <f aca="false">IF(L422="","",I422-L422)</f>
        <v/>
      </c>
      <c r="N422" s="24" t="str">
        <f aca="false">IF(A422="","",IF(K422="–",IF(COUNTIFS('GSTR-2B'!$A$6:$A$1005,A422,'GSTR-2B'!$E$6:$E$1005,"&gt;="&amp;(E422-Summary!$B$5),'GSTR-2B'!$E$6:$E$1005,"&lt;="&amp;(E422+Summary!$B$5))&gt;0,"Possible match – invoice no. differs","Not in 2B"),IF(ABS(M422)&lt;=Summary!$B$5,"Matched","Value mismatch")))</f>
        <v/>
      </c>
      <c r="O422" s="25" t="str">
        <f aca="false">IF(A422="","",IF(COUNTIF(A$6:A422,A422)=1,COUNTIF(O$5:O421,"&gt;0")+1,""))</f>
        <v/>
      </c>
      <c r="P422" s="26" t="str">
        <f aca="false">IF(A422="","",IF(N422="Matched",1,IF(AND(N422="Value mismatch",N(I422)&lt;&gt;0),MIN(1,L422/I422),0)))</f>
        <v/>
      </c>
    </row>
    <row r="423" customFormat="false" ht="15" hidden="false" customHeight="true" outlineLevel="0" collapsed="false">
      <c r="A423" s="27"/>
      <c r="B423" s="27"/>
      <c r="C423" s="27"/>
      <c r="D423" s="28"/>
      <c r="E423" s="29"/>
      <c r="F423" s="29"/>
      <c r="G423" s="29"/>
      <c r="H423" s="29"/>
      <c r="I423" s="20" t="str">
        <f aca="false">IF(A423="","",N(F423)+N(G423)+N(H423))</f>
        <v/>
      </c>
      <c r="J423" s="21" t="str">
        <f aca="false">IF(A423="","",UPPER(TRIM(A423))&amp;"|"&amp;UPPER(SUBSTITUTE(SUBSTITUTE(SUBSTITUTE(SUBSTITUTE(SUBSTITUTE(TRIM(C423)," ",""),"-",""),"/",""),"\",""),".","")))</f>
        <v/>
      </c>
      <c r="K423" s="22" t="str">
        <f aca="false">IF(A423="","",IFERROR(MATCH(J423,'GSTR-2B'!$J$6:$J$1005,0),"–"))</f>
        <v/>
      </c>
      <c r="L423" s="23" t="str">
        <f aca="false">IF(OR(A423="",K423="–"),"",INDEX('GSTR-2B'!$I$6:$I$1005,K423))</f>
        <v/>
      </c>
      <c r="M423" s="20" t="str">
        <f aca="false">IF(L423="","",I423-L423)</f>
        <v/>
      </c>
      <c r="N423" s="24" t="str">
        <f aca="false">IF(A423="","",IF(K423="–",IF(COUNTIFS('GSTR-2B'!$A$6:$A$1005,A423,'GSTR-2B'!$E$6:$E$1005,"&gt;="&amp;(E423-Summary!$B$5),'GSTR-2B'!$E$6:$E$1005,"&lt;="&amp;(E423+Summary!$B$5))&gt;0,"Possible match – invoice no. differs","Not in 2B"),IF(ABS(M423)&lt;=Summary!$B$5,"Matched","Value mismatch")))</f>
        <v/>
      </c>
      <c r="O423" s="25" t="str">
        <f aca="false">IF(A423="","",IF(COUNTIF(A$6:A423,A423)=1,COUNTIF(O$5:O422,"&gt;0")+1,""))</f>
        <v/>
      </c>
      <c r="P423" s="26" t="str">
        <f aca="false">IF(A423="","",IF(N423="Matched",1,IF(AND(N423="Value mismatch",N(I423)&lt;&gt;0),MIN(1,L423/I423),0)))</f>
        <v/>
      </c>
    </row>
    <row r="424" customFormat="false" ht="15" hidden="false" customHeight="true" outlineLevel="0" collapsed="false">
      <c r="A424" s="27"/>
      <c r="B424" s="27"/>
      <c r="C424" s="27"/>
      <c r="D424" s="28"/>
      <c r="E424" s="29"/>
      <c r="F424" s="29"/>
      <c r="G424" s="29"/>
      <c r="H424" s="29"/>
      <c r="I424" s="20" t="str">
        <f aca="false">IF(A424="","",N(F424)+N(G424)+N(H424))</f>
        <v/>
      </c>
      <c r="J424" s="21" t="str">
        <f aca="false">IF(A424="","",UPPER(TRIM(A424))&amp;"|"&amp;UPPER(SUBSTITUTE(SUBSTITUTE(SUBSTITUTE(SUBSTITUTE(SUBSTITUTE(TRIM(C424)," ",""),"-",""),"/",""),"\",""),".","")))</f>
        <v/>
      </c>
      <c r="K424" s="22" t="str">
        <f aca="false">IF(A424="","",IFERROR(MATCH(J424,'GSTR-2B'!$J$6:$J$1005,0),"–"))</f>
        <v/>
      </c>
      <c r="L424" s="23" t="str">
        <f aca="false">IF(OR(A424="",K424="–"),"",INDEX('GSTR-2B'!$I$6:$I$1005,K424))</f>
        <v/>
      </c>
      <c r="M424" s="20" t="str">
        <f aca="false">IF(L424="","",I424-L424)</f>
        <v/>
      </c>
      <c r="N424" s="24" t="str">
        <f aca="false">IF(A424="","",IF(K424="–",IF(COUNTIFS('GSTR-2B'!$A$6:$A$1005,A424,'GSTR-2B'!$E$6:$E$1005,"&gt;="&amp;(E424-Summary!$B$5),'GSTR-2B'!$E$6:$E$1005,"&lt;="&amp;(E424+Summary!$B$5))&gt;0,"Possible match – invoice no. differs","Not in 2B"),IF(ABS(M424)&lt;=Summary!$B$5,"Matched","Value mismatch")))</f>
        <v/>
      </c>
      <c r="O424" s="25" t="str">
        <f aca="false">IF(A424="","",IF(COUNTIF(A$6:A424,A424)=1,COUNTIF(O$5:O423,"&gt;0")+1,""))</f>
        <v/>
      </c>
      <c r="P424" s="26" t="str">
        <f aca="false">IF(A424="","",IF(N424="Matched",1,IF(AND(N424="Value mismatch",N(I424)&lt;&gt;0),MIN(1,L424/I424),0)))</f>
        <v/>
      </c>
    </row>
    <row r="425" customFormat="false" ht="15" hidden="false" customHeight="true" outlineLevel="0" collapsed="false">
      <c r="A425" s="27"/>
      <c r="B425" s="27"/>
      <c r="C425" s="27"/>
      <c r="D425" s="28"/>
      <c r="E425" s="29"/>
      <c r="F425" s="29"/>
      <c r="G425" s="29"/>
      <c r="H425" s="29"/>
      <c r="I425" s="20" t="str">
        <f aca="false">IF(A425="","",N(F425)+N(G425)+N(H425))</f>
        <v/>
      </c>
      <c r="J425" s="21" t="str">
        <f aca="false">IF(A425="","",UPPER(TRIM(A425))&amp;"|"&amp;UPPER(SUBSTITUTE(SUBSTITUTE(SUBSTITUTE(SUBSTITUTE(SUBSTITUTE(TRIM(C425)," ",""),"-",""),"/",""),"\",""),".","")))</f>
        <v/>
      </c>
      <c r="K425" s="22" t="str">
        <f aca="false">IF(A425="","",IFERROR(MATCH(J425,'GSTR-2B'!$J$6:$J$1005,0),"–"))</f>
        <v/>
      </c>
      <c r="L425" s="23" t="str">
        <f aca="false">IF(OR(A425="",K425="–"),"",INDEX('GSTR-2B'!$I$6:$I$1005,K425))</f>
        <v/>
      </c>
      <c r="M425" s="20" t="str">
        <f aca="false">IF(L425="","",I425-L425)</f>
        <v/>
      </c>
      <c r="N425" s="24" t="str">
        <f aca="false">IF(A425="","",IF(K425="–",IF(COUNTIFS('GSTR-2B'!$A$6:$A$1005,A425,'GSTR-2B'!$E$6:$E$1005,"&gt;="&amp;(E425-Summary!$B$5),'GSTR-2B'!$E$6:$E$1005,"&lt;="&amp;(E425+Summary!$B$5))&gt;0,"Possible match – invoice no. differs","Not in 2B"),IF(ABS(M425)&lt;=Summary!$B$5,"Matched","Value mismatch")))</f>
        <v/>
      </c>
      <c r="O425" s="25" t="str">
        <f aca="false">IF(A425="","",IF(COUNTIF(A$6:A425,A425)=1,COUNTIF(O$5:O424,"&gt;0")+1,""))</f>
        <v/>
      </c>
      <c r="P425" s="26" t="str">
        <f aca="false">IF(A425="","",IF(N425="Matched",1,IF(AND(N425="Value mismatch",N(I425)&lt;&gt;0),MIN(1,L425/I425),0)))</f>
        <v/>
      </c>
    </row>
    <row r="426" customFormat="false" ht="15" hidden="false" customHeight="true" outlineLevel="0" collapsed="false">
      <c r="A426" s="27"/>
      <c r="B426" s="27"/>
      <c r="C426" s="27"/>
      <c r="D426" s="28"/>
      <c r="E426" s="29"/>
      <c r="F426" s="29"/>
      <c r="G426" s="29"/>
      <c r="H426" s="29"/>
      <c r="I426" s="20" t="str">
        <f aca="false">IF(A426="","",N(F426)+N(G426)+N(H426))</f>
        <v/>
      </c>
      <c r="J426" s="21" t="str">
        <f aca="false">IF(A426="","",UPPER(TRIM(A426))&amp;"|"&amp;UPPER(SUBSTITUTE(SUBSTITUTE(SUBSTITUTE(SUBSTITUTE(SUBSTITUTE(TRIM(C426)," ",""),"-",""),"/",""),"\",""),".","")))</f>
        <v/>
      </c>
      <c r="K426" s="22" t="str">
        <f aca="false">IF(A426="","",IFERROR(MATCH(J426,'GSTR-2B'!$J$6:$J$1005,0),"–"))</f>
        <v/>
      </c>
      <c r="L426" s="23" t="str">
        <f aca="false">IF(OR(A426="",K426="–"),"",INDEX('GSTR-2B'!$I$6:$I$1005,K426))</f>
        <v/>
      </c>
      <c r="M426" s="20" t="str">
        <f aca="false">IF(L426="","",I426-L426)</f>
        <v/>
      </c>
      <c r="N426" s="24" t="str">
        <f aca="false">IF(A426="","",IF(K426="–",IF(COUNTIFS('GSTR-2B'!$A$6:$A$1005,A426,'GSTR-2B'!$E$6:$E$1005,"&gt;="&amp;(E426-Summary!$B$5),'GSTR-2B'!$E$6:$E$1005,"&lt;="&amp;(E426+Summary!$B$5))&gt;0,"Possible match – invoice no. differs","Not in 2B"),IF(ABS(M426)&lt;=Summary!$B$5,"Matched","Value mismatch")))</f>
        <v/>
      </c>
      <c r="O426" s="25" t="str">
        <f aca="false">IF(A426="","",IF(COUNTIF(A$6:A426,A426)=1,COUNTIF(O$5:O425,"&gt;0")+1,""))</f>
        <v/>
      </c>
      <c r="P426" s="26" t="str">
        <f aca="false">IF(A426="","",IF(N426="Matched",1,IF(AND(N426="Value mismatch",N(I426)&lt;&gt;0),MIN(1,L426/I426),0)))</f>
        <v/>
      </c>
    </row>
    <row r="427" customFormat="false" ht="15" hidden="false" customHeight="true" outlineLevel="0" collapsed="false">
      <c r="A427" s="27"/>
      <c r="B427" s="27"/>
      <c r="C427" s="27"/>
      <c r="D427" s="28"/>
      <c r="E427" s="29"/>
      <c r="F427" s="29"/>
      <c r="G427" s="29"/>
      <c r="H427" s="29"/>
      <c r="I427" s="20" t="str">
        <f aca="false">IF(A427="","",N(F427)+N(G427)+N(H427))</f>
        <v/>
      </c>
      <c r="J427" s="21" t="str">
        <f aca="false">IF(A427="","",UPPER(TRIM(A427))&amp;"|"&amp;UPPER(SUBSTITUTE(SUBSTITUTE(SUBSTITUTE(SUBSTITUTE(SUBSTITUTE(TRIM(C427)," ",""),"-",""),"/",""),"\",""),".","")))</f>
        <v/>
      </c>
      <c r="K427" s="22" t="str">
        <f aca="false">IF(A427="","",IFERROR(MATCH(J427,'GSTR-2B'!$J$6:$J$1005,0),"–"))</f>
        <v/>
      </c>
      <c r="L427" s="23" t="str">
        <f aca="false">IF(OR(A427="",K427="–"),"",INDEX('GSTR-2B'!$I$6:$I$1005,K427))</f>
        <v/>
      </c>
      <c r="M427" s="20" t="str">
        <f aca="false">IF(L427="","",I427-L427)</f>
        <v/>
      </c>
      <c r="N427" s="24" t="str">
        <f aca="false">IF(A427="","",IF(K427="–",IF(COUNTIFS('GSTR-2B'!$A$6:$A$1005,A427,'GSTR-2B'!$E$6:$E$1005,"&gt;="&amp;(E427-Summary!$B$5),'GSTR-2B'!$E$6:$E$1005,"&lt;="&amp;(E427+Summary!$B$5))&gt;0,"Possible match – invoice no. differs","Not in 2B"),IF(ABS(M427)&lt;=Summary!$B$5,"Matched","Value mismatch")))</f>
        <v/>
      </c>
      <c r="O427" s="25" t="str">
        <f aca="false">IF(A427="","",IF(COUNTIF(A$6:A427,A427)=1,COUNTIF(O$5:O426,"&gt;0")+1,""))</f>
        <v/>
      </c>
      <c r="P427" s="26" t="str">
        <f aca="false">IF(A427="","",IF(N427="Matched",1,IF(AND(N427="Value mismatch",N(I427)&lt;&gt;0),MIN(1,L427/I427),0)))</f>
        <v/>
      </c>
    </row>
    <row r="428" customFormat="false" ht="15" hidden="false" customHeight="true" outlineLevel="0" collapsed="false">
      <c r="A428" s="27"/>
      <c r="B428" s="27"/>
      <c r="C428" s="27"/>
      <c r="D428" s="28"/>
      <c r="E428" s="29"/>
      <c r="F428" s="29"/>
      <c r="G428" s="29"/>
      <c r="H428" s="29"/>
      <c r="I428" s="20" t="str">
        <f aca="false">IF(A428="","",N(F428)+N(G428)+N(H428))</f>
        <v/>
      </c>
      <c r="J428" s="21" t="str">
        <f aca="false">IF(A428="","",UPPER(TRIM(A428))&amp;"|"&amp;UPPER(SUBSTITUTE(SUBSTITUTE(SUBSTITUTE(SUBSTITUTE(SUBSTITUTE(TRIM(C428)," ",""),"-",""),"/",""),"\",""),".","")))</f>
        <v/>
      </c>
      <c r="K428" s="22" t="str">
        <f aca="false">IF(A428="","",IFERROR(MATCH(J428,'GSTR-2B'!$J$6:$J$1005,0),"–"))</f>
        <v/>
      </c>
      <c r="L428" s="23" t="str">
        <f aca="false">IF(OR(A428="",K428="–"),"",INDEX('GSTR-2B'!$I$6:$I$1005,K428))</f>
        <v/>
      </c>
      <c r="M428" s="20" t="str">
        <f aca="false">IF(L428="","",I428-L428)</f>
        <v/>
      </c>
      <c r="N428" s="24" t="str">
        <f aca="false">IF(A428="","",IF(K428="–",IF(COUNTIFS('GSTR-2B'!$A$6:$A$1005,A428,'GSTR-2B'!$E$6:$E$1005,"&gt;="&amp;(E428-Summary!$B$5),'GSTR-2B'!$E$6:$E$1005,"&lt;="&amp;(E428+Summary!$B$5))&gt;0,"Possible match – invoice no. differs","Not in 2B"),IF(ABS(M428)&lt;=Summary!$B$5,"Matched","Value mismatch")))</f>
        <v/>
      </c>
      <c r="O428" s="25" t="str">
        <f aca="false">IF(A428="","",IF(COUNTIF(A$6:A428,A428)=1,COUNTIF(O$5:O427,"&gt;0")+1,""))</f>
        <v/>
      </c>
      <c r="P428" s="26" t="str">
        <f aca="false">IF(A428="","",IF(N428="Matched",1,IF(AND(N428="Value mismatch",N(I428)&lt;&gt;0),MIN(1,L428/I428),0)))</f>
        <v/>
      </c>
    </row>
    <row r="429" customFormat="false" ht="15" hidden="false" customHeight="true" outlineLevel="0" collapsed="false">
      <c r="A429" s="27"/>
      <c r="B429" s="27"/>
      <c r="C429" s="27"/>
      <c r="D429" s="28"/>
      <c r="E429" s="29"/>
      <c r="F429" s="29"/>
      <c r="G429" s="29"/>
      <c r="H429" s="29"/>
      <c r="I429" s="20" t="str">
        <f aca="false">IF(A429="","",N(F429)+N(G429)+N(H429))</f>
        <v/>
      </c>
      <c r="J429" s="21" t="str">
        <f aca="false">IF(A429="","",UPPER(TRIM(A429))&amp;"|"&amp;UPPER(SUBSTITUTE(SUBSTITUTE(SUBSTITUTE(SUBSTITUTE(SUBSTITUTE(TRIM(C429)," ",""),"-",""),"/",""),"\",""),".","")))</f>
        <v/>
      </c>
      <c r="K429" s="22" t="str">
        <f aca="false">IF(A429="","",IFERROR(MATCH(J429,'GSTR-2B'!$J$6:$J$1005,0),"–"))</f>
        <v/>
      </c>
      <c r="L429" s="23" t="str">
        <f aca="false">IF(OR(A429="",K429="–"),"",INDEX('GSTR-2B'!$I$6:$I$1005,K429))</f>
        <v/>
      </c>
      <c r="M429" s="20" t="str">
        <f aca="false">IF(L429="","",I429-L429)</f>
        <v/>
      </c>
      <c r="N429" s="24" t="str">
        <f aca="false">IF(A429="","",IF(K429="–",IF(COUNTIFS('GSTR-2B'!$A$6:$A$1005,A429,'GSTR-2B'!$E$6:$E$1005,"&gt;="&amp;(E429-Summary!$B$5),'GSTR-2B'!$E$6:$E$1005,"&lt;="&amp;(E429+Summary!$B$5))&gt;0,"Possible match – invoice no. differs","Not in 2B"),IF(ABS(M429)&lt;=Summary!$B$5,"Matched","Value mismatch")))</f>
        <v/>
      </c>
      <c r="O429" s="25" t="str">
        <f aca="false">IF(A429="","",IF(COUNTIF(A$6:A429,A429)=1,COUNTIF(O$5:O428,"&gt;0")+1,""))</f>
        <v/>
      </c>
      <c r="P429" s="26" t="str">
        <f aca="false">IF(A429="","",IF(N429="Matched",1,IF(AND(N429="Value mismatch",N(I429)&lt;&gt;0),MIN(1,L429/I429),0)))</f>
        <v/>
      </c>
    </row>
    <row r="430" customFormat="false" ht="15" hidden="false" customHeight="true" outlineLevel="0" collapsed="false">
      <c r="A430" s="27"/>
      <c r="B430" s="27"/>
      <c r="C430" s="27"/>
      <c r="D430" s="28"/>
      <c r="E430" s="29"/>
      <c r="F430" s="29"/>
      <c r="G430" s="29"/>
      <c r="H430" s="29"/>
      <c r="I430" s="20" t="str">
        <f aca="false">IF(A430="","",N(F430)+N(G430)+N(H430))</f>
        <v/>
      </c>
      <c r="J430" s="21" t="str">
        <f aca="false">IF(A430="","",UPPER(TRIM(A430))&amp;"|"&amp;UPPER(SUBSTITUTE(SUBSTITUTE(SUBSTITUTE(SUBSTITUTE(SUBSTITUTE(TRIM(C430)," ",""),"-",""),"/",""),"\",""),".","")))</f>
        <v/>
      </c>
      <c r="K430" s="22" t="str">
        <f aca="false">IF(A430="","",IFERROR(MATCH(J430,'GSTR-2B'!$J$6:$J$1005,0),"–"))</f>
        <v/>
      </c>
      <c r="L430" s="23" t="str">
        <f aca="false">IF(OR(A430="",K430="–"),"",INDEX('GSTR-2B'!$I$6:$I$1005,K430))</f>
        <v/>
      </c>
      <c r="M430" s="20" t="str">
        <f aca="false">IF(L430="","",I430-L430)</f>
        <v/>
      </c>
      <c r="N430" s="24" t="str">
        <f aca="false">IF(A430="","",IF(K430="–",IF(COUNTIFS('GSTR-2B'!$A$6:$A$1005,A430,'GSTR-2B'!$E$6:$E$1005,"&gt;="&amp;(E430-Summary!$B$5),'GSTR-2B'!$E$6:$E$1005,"&lt;="&amp;(E430+Summary!$B$5))&gt;0,"Possible match – invoice no. differs","Not in 2B"),IF(ABS(M430)&lt;=Summary!$B$5,"Matched","Value mismatch")))</f>
        <v/>
      </c>
      <c r="O430" s="25" t="str">
        <f aca="false">IF(A430="","",IF(COUNTIF(A$6:A430,A430)=1,COUNTIF(O$5:O429,"&gt;0")+1,""))</f>
        <v/>
      </c>
      <c r="P430" s="26" t="str">
        <f aca="false">IF(A430="","",IF(N430="Matched",1,IF(AND(N430="Value mismatch",N(I430)&lt;&gt;0),MIN(1,L430/I430),0)))</f>
        <v/>
      </c>
    </row>
    <row r="431" customFormat="false" ht="15" hidden="false" customHeight="true" outlineLevel="0" collapsed="false">
      <c r="A431" s="27"/>
      <c r="B431" s="27"/>
      <c r="C431" s="27"/>
      <c r="D431" s="28"/>
      <c r="E431" s="29"/>
      <c r="F431" s="29"/>
      <c r="G431" s="29"/>
      <c r="H431" s="29"/>
      <c r="I431" s="20" t="str">
        <f aca="false">IF(A431="","",N(F431)+N(G431)+N(H431))</f>
        <v/>
      </c>
      <c r="J431" s="21" t="str">
        <f aca="false">IF(A431="","",UPPER(TRIM(A431))&amp;"|"&amp;UPPER(SUBSTITUTE(SUBSTITUTE(SUBSTITUTE(SUBSTITUTE(SUBSTITUTE(TRIM(C431)," ",""),"-",""),"/",""),"\",""),".","")))</f>
        <v/>
      </c>
      <c r="K431" s="22" t="str">
        <f aca="false">IF(A431="","",IFERROR(MATCH(J431,'GSTR-2B'!$J$6:$J$1005,0),"–"))</f>
        <v/>
      </c>
      <c r="L431" s="23" t="str">
        <f aca="false">IF(OR(A431="",K431="–"),"",INDEX('GSTR-2B'!$I$6:$I$1005,K431))</f>
        <v/>
      </c>
      <c r="M431" s="20" t="str">
        <f aca="false">IF(L431="","",I431-L431)</f>
        <v/>
      </c>
      <c r="N431" s="24" t="str">
        <f aca="false">IF(A431="","",IF(K431="–",IF(COUNTIFS('GSTR-2B'!$A$6:$A$1005,A431,'GSTR-2B'!$E$6:$E$1005,"&gt;="&amp;(E431-Summary!$B$5),'GSTR-2B'!$E$6:$E$1005,"&lt;="&amp;(E431+Summary!$B$5))&gt;0,"Possible match – invoice no. differs","Not in 2B"),IF(ABS(M431)&lt;=Summary!$B$5,"Matched","Value mismatch")))</f>
        <v/>
      </c>
      <c r="O431" s="25" t="str">
        <f aca="false">IF(A431="","",IF(COUNTIF(A$6:A431,A431)=1,COUNTIF(O$5:O430,"&gt;0")+1,""))</f>
        <v/>
      </c>
      <c r="P431" s="26" t="str">
        <f aca="false">IF(A431="","",IF(N431="Matched",1,IF(AND(N431="Value mismatch",N(I431)&lt;&gt;0),MIN(1,L431/I431),0)))</f>
        <v/>
      </c>
    </row>
    <row r="432" customFormat="false" ht="15" hidden="false" customHeight="true" outlineLevel="0" collapsed="false">
      <c r="A432" s="27"/>
      <c r="B432" s="27"/>
      <c r="C432" s="27"/>
      <c r="D432" s="28"/>
      <c r="E432" s="29"/>
      <c r="F432" s="29"/>
      <c r="G432" s="29"/>
      <c r="H432" s="29"/>
      <c r="I432" s="20" t="str">
        <f aca="false">IF(A432="","",N(F432)+N(G432)+N(H432))</f>
        <v/>
      </c>
      <c r="J432" s="21" t="str">
        <f aca="false">IF(A432="","",UPPER(TRIM(A432))&amp;"|"&amp;UPPER(SUBSTITUTE(SUBSTITUTE(SUBSTITUTE(SUBSTITUTE(SUBSTITUTE(TRIM(C432)," ",""),"-",""),"/",""),"\",""),".","")))</f>
        <v/>
      </c>
      <c r="K432" s="22" t="str">
        <f aca="false">IF(A432="","",IFERROR(MATCH(J432,'GSTR-2B'!$J$6:$J$1005,0),"–"))</f>
        <v/>
      </c>
      <c r="L432" s="23" t="str">
        <f aca="false">IF(OR(A432="",K432="–"),"",INDEX('GSTR-2B'!$I$6:$I$1005,K432))</f>
        <v/>
      </c>
      <c r="M432" s="20" t="str">
        <f aca="false">IF(L432="","",I432-L432)</f>
        <v/>
      </c>
      <c r="N432" s="24" t="str">
        <f aca="false">IF(A432="","",IF(K432="–",IF(COUNTIFS('GSTR-2B'!$A$6:$A$1005,A432,'GSTR-2B'!$E$6:$E$1005,"&gt;="&amp;(E432-Summary!$B$5),'GSTR-2B'!$E$6:$E$1005,"&lt;="&amp;(E432+Summary!$B$5))&gt;0,"Possible match – invoice no. differs","Not in 2B"),IF(ABS(M432)&lt;=Summary!$B$5,"Matched","Value mismatch")))</f>
        <v/>
      </c>
      <c r="O432" s="25" t="str">
        <f aca="false">IF(A432="","",IF(COUNTIF(A$6:A432,A432)=1,COUNTIF(O$5:O431,"&gt;0")+1,""))</f>
        <v/>
      </c>
      <c r="P432" s="26" t="str">
        <f aca="false">IF(A432="","",IF(N432="Matched",1,IF(AND(N432="Value mismatch",N(I432)&lt;&gt;0),MIN(1,L432/I432),0)))</f>
        <v/>
      </c>
    </row>
    <row r="433" customFormat="false" ht="15" hidden="false" customHeight="true" outlineLevel="0" collapsed="false">
      <c r="A433" s="27"/>
      <c r="B433" s="27"/>
      <c r="C433" s="27"/>
      <c r="D433" s="28"/>
      <c r="E433" s="29"/>
      <c r="F433" s="29"/>
      <c r="G433" s="29"/>
      <c r="H433" s="29"/>
      <c r="I433" s="20" t="str">
        <f aca="false">IF(A433="","",N(F433)+N(G433)+N(H433))</f>
        <v/>
      </c>
      <c r="J433" s="21" t="str">
        <f aca="false">IF(A433="","",UPPER(TRIM(A433))&amp;"|"&amp;UPPER(SUBSTITUTE(SUBSTITUTE(SUBSTITUTE(SUBSTITUTE(SUBSTITUTE(TRIM(C433)," ",""),"-",""),"/",""),"\",""),".","")))</f>
        <v/>
      </c>
      <c r="K433" s="22" t="str">
        <f aca="false">IF(A433="","",IFERROR(MATCH(J433,'GSTR-2B'!$J$6:$J$1005,0),"–"))</f>
        <v/>
      </c>
      <c r="L433" s="23" t="str">
        <f aca="false">IF(OR(A433="",K433="–"),"",INDEX('GSTR-2B'!$I$6:$I$1005,K433))</f>
        <v/>
      </c>
      <c r="M433" s="20" t="str">
        <f aca="false">IF(L433="","",I433-L433)</f>
        <v/>
      </c>
      <c r="N433" s="24" t="str">
        <f aca="false">IF(A433="","",IF(K433="–",IF(COUNTIFS('GSTR-2B'!$A$6:$A$1005,A433,'GSTR-2B'!$E$6:$E$1005,"&gt;="&amp;(E433-Summary!$B$5),'GSTR-2B'!$E$6:$E$1005,"&lt;="&amp;(E433+Summary!$B$5))&gt;0,"Possible match – invoice no. differs","Not in 2B"),IF(ABS(M433)&lt;=Summary!$B$5,"Matched","Value mismatch")))</f>
        <v/>
      </c>
      <c r="O433" s="25" t="str">
        <f aca="false">IF(A433="","",IF(COUNTIF(A$6:A433,A433)=1,COUNTIF(O$5:O432,"&gt;0")+1,""))</f>
        <v/>
      </c>
      <c r="P433" s="26" t="str">
        <f aca="false">IF(A433="","",IF(N433="Matched",1,IF(AND(N433="Value mismatch",N(I433)&lt;&gt;0),MIN(1,L433/I433),0)))</f>
        <v/>
      </c>
    </row>
    <row r="434" customFormat="false" ht="15" hidden="false" customHeight="true" outlineLevel="0" collapsed="false">
      <c r="A434" s="27"/>
      <c r="B434" s="27"/>
      <c r="C434" s="27"/>
      <c r="D434" s="28"/>
      <c r="E434" s="29"/>
      <c r="F434" s="29"/>
      <c r="G434" s="29"/>
      <c r="H434" s="29"/>
      <c r="I434" s="20" t="str">
        <f aca="false">IF(A434="","",N(F434)+N(G434)+N(H434))</f>
        <v/>
      </c>
      <c r="J434" s="21" t="str">
        <f aca="false">IF(A434="","",UPPER(TRIM(A434))&amp;"|"&amp;UPPER(SUBSTITUTE(SUBSTITUTE(SUBSTITUTE(SUBSTITUTE(SUBSTITUTE(TRIM(C434)," ",""),"-",""),"/",""),"\",""),".","")))</f>
        <v/>
      </c>
      <c r="K434" s="22" t="str">
        <f aca="false">IF(A434="","",IFERROR(MATCH(J434,'GSTR-2B'!$J$6:$J$1005,0),"–"))</f>
        <v/>
      </c>
      <c r="L434" s="23" t="str">
        <f aca="false">IF(OR(A434="",K434="–"),"",INDEX('GSTR-2B'!$I$6:$I$1005,K434))</f>
        <v/>
      </c>
      <c r="M434" s="20" t="str">
        <f aca="false">IF(L434="","",I434-L434)</f>
        <v/>
      </c>
      <c r="N434" s="24" t="str">
        <f aca="false">IF(A434="","",IF(K434="–",IF(COUNTIFS('GSTR-2B'!$A$6:$A$1005,A434,'GSTR-2B'!$E$6:$E$1005,"&gt;="&amp;(E434-Summary!$B$5),'GSTR-2B'!$E$6:$E$1005,"&lt;="&amp;(E434+Summary!$B$5))&gt;0,"Possible match – invoice no. differs","Not in 2B"),IF(ABS(M434)&lt;=Summary!$B$5,"Matched","Value mismatch")))</f>
        <v/>
      </c>
      <c r="O434" s="25" t="str">
        <f aca="false">IF(A434="","",IF(COUNTIF(A$6:A434,A434)=1,COUNTIF(O$5:O433,"&gt;0")+1,""))</f>
        <v/>
      </c>
      <c r="P434" s="26" t="str">
        <f aca="false">IF(A434="","",IF(N434="Matched",1,IF(AND(N434="Value mismatch",N(I434)&lt;&gt;0),MIN(1,L434/I434),0)))</f>
        <v/>
      </c>
    </row>
    <row r="435" customFormat="false" ht="15" hidden="false" customHeight="true" outlineLevel="0" collapsed="false">
      <c r="A435" s="27"/>
      <c r="B435" s="27"/>
      <c r="C435" s="27"/>
      <c r="D435" s="28"/>
      <c r="E435" s="29"/>
      <c r="F435" s="29"/>
      <c r="G435" s="29"/>
      <c r="H435" s="29"/>
      <c r="I435" s="20" t="str">
        <f aca="false">IF(A435="","",N(F435)+N(G435)+N(H435))</f>
        <v/>
      </c>
      <c r="J435" s="21" t="str">
        <f aca="false">IF(A435="","",UPPER(TRIM(A435))&amp;"|"&amp;UPPER(SUBSTITUTE(SUBSTITUTE(SUBSTITUTE(SUBSTITUTE(SUBSTITUTE(TRIM(C435)," ",""),"-",""),"/",""),"\",""),".","")))</f>
        <v/>
      </c>
      <c r="K435" s="22" t="str">
        <f aca="false">IF(A435="","",IFERROR(MATCH(J435,'GSTR-2B'!$J$6:$J$1005,0),"–"))</f>
        <v/>
      </c>
      <c r="L435" s="23" t="str">
        <f aca="false">IF(OR(A435="",K435="–"),"",INDEX('GSTR-2B'!$I$6:$I$1005,K435))</f>
        <v/>
      </c>
      <c r="M435" s="20" t="str">
        <f aca="false">IF(L435="","",I435-L435)</f>
        <v/>
      </c>
      <c r="N435" s="24" t="str">
        <f aca="false">IF(A435="","",IF(K435="–",IF(COUNTIFS('GSTR-2B'!$A$6:$A$1005,A435,'GSTR-2B'!$E$6:$E$1005,"&gt;="&amp;(E435-Summary!$B$5),'GSTR-2B'!$E$6:$E$1005,"&lt;="&amp;(E435+Summary!$B$5))&gt;0,"Possible match – invoice no. differs","Not in 2B"),IF(ABS(M435)&lt;=Summary!$B$5,"Matched","Value mismatch")))</f>
        <v/>
      </c>
      <c r="O435" s="25" t="str">
        <f aca="false">IF(A435="","",IF(COUNTIF(A$6:A435,A435)=1,COUNTIF(O$5:O434,"&gt;0")+1,""))</f>
        <v/>
      </c>
      <c r="P435" s="26" t="str">
        <f aca="false">IF(A435="","",IF(N435="Matched",1,IF(AND(N435="Value mismatch",N(I435)&lt;&gt;0),MIN(1,L435/I435),0)))</f>
        <v/>
      </c>
    </row>
    <row r="436" customFormat="false" ht="15" hidden="false" customHeight="true" outlineLevel="0" collapsed="false">
      <c r="A436" s="27"/>
      <c r="B436" s="27"/>
      <c r="C436" s="27"/>
      <c r="D436" s="28"/>
      <c r="E436" s="29"/>
      <c r="F436" s="29"/>
      <c r="G436" s="29"/>
      <c r="H436" s="29"/>
      <c r="I436" s="20" t="str">
        <f aca="false">IF(A436="","",N(F436)+N(G436)+N(H436))</f>
        <v/>
      </c>
      <c r="J436" s="21" t="str">
        <f aca="false">IF(A436="","",UPPER(TRIM(A436))&amp;"|"&amp;UPPER(SUBSTITUTE(SUBSTITUTE(SUBSTITUTE(SUBSTITUTE(SUBSTITUTE(TRIM(C436)," ",""),"-",""),"/",""),"\",""),".","")))</f>
        <v/>
      </c>
      <c r="K436" s="22" t="str">
        <f aca="false">IF(A436="","",IFERROR(MATCH(J436,'GSTR-2B'!$J$6:$J$1005,0),"–"))</f>
        <v/>
      </c>
      <c r="L436" s="23" t="str">
        <f aca="false">IF(OR(A436="",K436="–"),"",INDEX('GSTR-2B'!$I$6:$I$1005,K436))</f>
        <v/>
      </c>
      <c r="M436" s="20" t="str">
        <f aca="false">IF(L436="","",I436-L436)</f>
        <v/>
      </c>
      <c r="N436" s="24" t="str">
        <f aca="false">IF(A436="","",IF(K436="–",IF(COUNTIFS('GSTR-2B'!$A$6:$A$1005,A436,'GSTR-2B'!$E$6:$E$1005,"&gt;="&amp;(E436-Summary!$B$5),'GSTR-2B'!$E$6:$E$1005,"&lt;="&amp;(E436+Summary!$B$5))&gt;0,"Possible match – invoice no. differs","Not in 2B"),IF(ABS(M436)&lt;=Summary!$B$5,"Matched","Value mismatch")))</f>
        <v/>
      </c>
      <c r="O436" s="25" t="str">
        <f aca="false">IF(A436="","",IF(COUNTIF(A$6:A436,A436)=1,COUNTIF(O$5:O435,"&gt;0")+1,""))</f>
        <v/>
      </c>
      <c r="P436" s="26" t="str">
        <f aca="false">IF(A436="","",IF(N436="Matched",1,IF(AND(N436="Value mismatch",N(I436)&lt;&gt;0),MIN(1,L436/I436),0)))</f>
        <v/>
      </c>
    </row>
    <row r="437" customFormat="false" ht="15" hidden="false" customHeight="true" outlineLevel="0" collapsed="false">
      <c r="A437" s="27"/>
      <c r="B437" s="27"/>
      <c r="C437" s="27"/>
      <c r="D437" s="28"/>
      <c r="E437" s="29"/>
      <c r="F437" s="29"/>
      <c r="G437" s="29"/>
      <c r="H437" s="29"/>
      <c r="I437" s="20" t="str">
        <f aca="false">IF(A437="","",N(F437)+N(G437)+N(H437))</f>
        <v/>
      </c>
      <c r="J437" s="21" t="str">
        <f aca="false">IF(A437="","",UPPER(TRIM(A437))&amp;"|"&amp;UPPER(SUBSTITUTE(SUBSTITUTE(SUBSTITUTE(SUBSTITUTE(SUBSTITUTE(TRIM(C437)," ",""),"-",""),"/",""),"\",""),".","")))</f>
        <v/>
      </c>
      <c r="K437" s="22" t="str">
        <f aca="false">IF(A437="","",IFERROR(MATCH(J437,'GSTR-2B'!$J$6:$J$1005,0),"–"))</f>
        <v/>
      </c>
      <c r="L437" s="23" t="str">
        <f aca="false">IF(OR(A437="",K437="–"),"",INDEX('GSTR-2B'!$I$6:$I$1005,K437))</f>
        <v/>
      </c>
      <c r="M437" s="20" t="str">
        <f aca="false">IF(L437="","",I437-L437)</f>
        <v/>
      </c>
      <c r="N437" s="24" t="str">
        <f aca="false">IF(A437="","",IF(K437="–",IF(COUNTIFS('GSTR-2B'!$A$6:$A$1005,A437,'GSTR-2B'!$E$6:$E$1005,"&gt;="&amp;(E437-Summary!$B$5),'GSTR-2B'!$E$6:$E$1005,"&lt;="&amp;(E437+Summary!$B$5))&gt;0,"Possible match – invoice no. differs","Not in 2B"),IF(ABS(M437)&lt;=Summary!$B$5,"Matched","Value mismatch")))</f>
        <v/>
      </c>
      <c r="O437" s="25" t="str">
        <f aca="false">IF(A437="","",IF(COUNTIF(A$6:A437,A437)=1,COUNTIF(O$5:O436,"&gt;0")+1,""))</f>
        <v/>
      </c>
      <c r="P437" s="26" t="str">
        <f aca="false">IF(A437="","",IF(N437="Matched",1,IF(AND(N437="Value mismatch",N(I437)&lt;&gt;0),MIN(1,L437/I437),0)))</f>
        <v/>
      </c>
    </row>
    <row r="438" customFormat="false" ht="15" hidden="false" customHeight="true" outlineLevel="0" collapsed="false">
      <c r="A438" s="27"/>
      <c r="B438" s="27"/>
      <c r="C438" s="27"/>
      <c r="D438" s="28"/>
      <c r="E438" s="29"/>
      <c r="F438" s="29"/>
      <c r="G438" s="29"/>
      <c r="H438" s="29"/>
      <c r="I438" s="20" t="str">
        <f aca="false">IF(A438="","",N(F438)+N(G438)+N(H438))</f>
        <v/>
      </c>
      <c r="J438" s="21" t="str">
        <f aca="false">IF(A438="","",UPPER(TRIM(A438))&amp;"|"&amp;UPPER(SUBSTITUTE(SUBSTITUTE(SUBSTITUTE(SUBSTITUTE(SUBSTITUTE(TRIM(C438)," ",""),"-",""),"/",""),"\",""),".","")))</f>
        <v/>
      </c>
      <c r="K438" s="22" t="str">
        <f aca="false">IF(A438="","",IFERROR(MATCH(J438,'GSTR-2B'!$J$6:$J$1005,0),"–"))</f>
        <v/>
      </c>
      <c r="L438" s="23" t="str">
        <f aca="false">IF(OR(A438="",K438="–"),"",INDEX('GSTR-2B'!$I$6:$I$1005,K438))</f>
        <v/>
      </c>
      <c r="M438" s="20" t="str">
        <f aca="false">IF(L438="","",I438-L438)</f>
        <v/>
      </c>
      <c r="N438" s="24" t="str">
        <f aca="false">IF(A438="","",IF(K438="–",IF(COUNTIFS('GSTR-2B'!$A$6:$A$1005,A438,'GSTR-2B'!$E$6:$E$1005,"&gt;="&amp;(E438-Summary!$B$5),'GSTR-2B'!$E$6:$E$1005,"&lt;="&amp;(E438+Summary!$B$5))&gt;0,"Possible match – invoice no. differs","Not in 2B"),IF(ABS(M438)&lt;=Summary!$B$5,"Matched","Value mismatch")))</f>
        <v/>
      </c>
      <c r="O438" s="25" t="str">
        <f aca="false">IF(A438="","",IF(COUNTIF(A$6:A438,A438)=1,COUNTIF(O$5:O437,"&gt;0")+1,""))</f>
        <v/>
      </c>
      <c r="P438" s="26" t="str">
        <f aca="false">IF(A438="","",IF(N438="Matched",1,IF(AND(N438="Value mismatch",N(I438)&lt;&gt;0),MIN(1,L438/I438),0)))</f>
        <v/>
      </c>
    </row>
    <row r="439" customFormat="false" ht="15" hidden="false" customHeight="true" outlineLevel="0" collapsed="false">
      <c r="A439" s="27"/>
      <c r="B439" s="27"/>
      <c r="C439" s="27"/>
      <c r="D439" s="28"/>
      <c r="E439" s="29"/>
      <c r="F439" s="29"/>
      <c r="G439" s="29"/>
      <c r="H439" s="29"/>
      <c r="I439" s="20" t="str">
        <f aca="false">IF(A439="","",N(F439)+N(G439)+N(H439))</f>
        <v/>
      </c>
      <c r="J439" s="21" t="str">
        <f aca="false">IF(A439="","",UPPER(TRIM(A439))&amp;"|"&amp;UPPER(SUBSTITUTE(SUBSTITUTE(SUBSTITUTE(SUBSTITUTE(SUBSTITUTE(TRIM(C439)," ",""),"-",""),"/",""),"\",""),".","")))</f>
        <v/>
      </c>
      <c r="K439" s="22" t="str">
        <f aca="false">IF(A439="","",IFERROR(MATCH(J439,'GSTR-2B'!$J$6:$J$1005,0),"–"))</f>
        <v/>
      </c>
      <c r="L439" s="23" t="str">
        <f aca="false">IF(OR(A439="",K439="–"),"",INDEX('GSTR-2B'!$I$6:$I$1005,K439))</f>
        <v/>
      </c>
      <c r="M439" s="20" t="str">
        <f aca="false">IF(L439="","",I439-L439)</f>
        <v/>
      </c>
      <c r="N439" s="24" t="str">
        <f aca="false">IF(A439="","",IF(K439="–",IF(COUNTIFS('GSTR-2B'!$A$6:$A$1005,A439,'GSTR-2B'!$E$6:$E$1005,"&gt;="&amp;(E439-Summary!$B$5),'GSTR-2B'!$E$6:$E$1005,"&lt;="&amp;(E439+Summary!$B$5))&gt;0,"Possible match – invoice no. differs","Not in 2B"),IF(ABS(M439)&lt;=Summary!$B$5,"Matched","Value mismatch")))</f>
        <v/>
      </c>
      <c r="O439" s="25" t="str">
        <f aca="false">IF(A439="","",IF(COUNTIF(A$6:A439,A439)=1,COUNTIF(O$5:O438,"&gt;0")+1,""))</f>
        <v/>
      </c>
      <c r="P439" s="26" t="str">
        <f aca="false">IF(A439="","",IF(N439="Matched",1,IF(AND(N439="Value mismatch",N(I439)&lt;&gt;0),MIN(1,L439/I439),0)))</f>
        <v/>
      </c>
    </row>
    <row r="440" customFormat="false" ht="15" hidden="false" customHeight="true" outlineLevel="0" collapsed="false">
      <c r="A440" s="27"/>
      <c r="B440" s="27"/>
      <c r="C440" s="27"/>
      <c r="D440" s="28"/>
      <c r="E440" s="29"/>
      <c r="F440" s="29"/>
      <c r="G440" s="29"/>
      <c r="H440" s="29"/>
      <c r="I440" s="20" t="str">
        <f aca="false">IF(A440="","",N(F440)+N(G440)+N(H440))</f>
        <v/>
      </c>
      <c r="J440" s="21" t="str">
        <f aca="false">IF(A440="","",UPPER(TRIM(A440))&amp;"|"&amp;UPPER(SUBSTITUTE(SUBSTITUTE(SUBSTITUTE(SUBSTITUTE(SUBSTITUTE(TRIM(C440)," ",""),"-",""),"/",""),"\",""),".","")))</f>
        <v/>
      </c>
      <c r="K440" s="22" t="str">
        <f aca="false">IF(A440="","",IFERROR(MATCH(J440,'GSTR-2B'!$J$6:$J$1005,0),"–"))</f>
        <v/>
      </c>
      <c r="L440" s="23" t="str">
        <f aca="false">IF(OR(A440="",K440="–"),"",INDEX('GSTR-2B'!$I$6:$I$1005,K440))</f>
        <v/>
      </c>
      <c r="M440" s="20" t="str">
        <f aca="false">IF(L440="","",I440-L440)</f>
        <v/>
      </c>
      <c r="N440" s="24" t="str">
        <f aca="false">IF(A440="","",IF(K440="–",IF(COUNTIFS('GSTR-2B'!$A$6:$A$1005,A440,'GSTR-2B'!$E$6:$E$1005,"&gt;="&amp;(E440-Summary!$B$5),'GSTR-2B'!$E$6:$E$1005,"&lt;="&amp;(E440+Summary!$B$5))&gt;0,"Possible match – invoice no. differs","Not in 2B"),IF(ABS(M440)&lt;=Summary!$B$5,"Matched","Value mismatch")))</f>
        <v/>
      </c>
      <c r="O440" s="25" t="str">
        <f aca="false">IF(A440="","",IF(COUNTIF(A$6:A440,A440)=1,COUNTIF(O$5:O439,"&gt;0")+1,""))</f>
        <v/>
      </c>
      <c r="P440" s="26" t="str">
        <f aca="false">IF(A440="","",IF(N440="Matched",1,IF(AND(N440="Value mismatch",N(I440)&lt;&gt;0),MIN(1,L440/I440),0)))</f>
        <v/>
      </c>
    </row>
    <row r="441" customFormat="false" ht="15" hidden="false" customHeight="true" outlineLevel="0" collapsed="false">
      <c r="A441" s="27"/>
      <c r="B441" s="27"/>
      <c r="C441" s="27"/>
      <c r="D441" s="28"/>
      <c r="E441" s="29"/>
      <c r="F441" s="29"/>
      <c r="G441" s="29"/>
      <c r="H441" s="29"/>
      <c r="I441" s="20" t="str">
        <f aca="false">IF(A441="","",N(F441)+N(G441)+N(H441))</f>
        <v/>
      </c>
      <c r="J441" s="21" t="str">
        <f aca="false">IF(A441="","",UPPER(TRIM(A441))&amp;"|"&amp;UPPER(SUBSTITUTE(SUBSTITUTE(SUBSTITUTE(SUBSTITUTE(SUBSTITUTE(TRIM(C441)," ",""),"-",""),"/",""),"\",""),".","")))</f>
        <v/>
      </c>
      <c r="K441" s="22" t="str">
        <f aca="false">IF(A441="","",IFERROR(MATCH(J441,'GSTR-2B'!$J$6:$J$1005,0),"–"))</f>
        <v/>
      </c>
      <c r="L441" s="23" t="str">
        <f aca="false">IF(OR(A441="",K441="–"),"",INDEX('GSTR-2B'!$I$6:$I$1005,K441))</f>
        <v/>
      </c>
      <c r="M441" s="20" t="str">
        <f aca="false">IF(L441="","",I441-L441)</f>
        <v/>
      </c>
      <c r="N441" s="24" t="str">
        <f aca="false">IF(A441="","",IF(K441="–",IF(COUNTIFS('GSTR-2B'!$A$6:$A$1005,A441,'GSTR-2B'!$E$6:$E$1005,"&gt;="&amp;(E441-Summary!$B$5),'GSTR-2B'!$E$6:$E$1005,"&lt;="&amp;(E441+Summary!$B$5))&gt;0,"Possible match – invoice no. differs","Not in 2B"),IF(ABS(M441)&lt;=Summary!$B$5,"Matched","Value mismatch")))</f>
        <v/>
      </c>
      <c r="O441" s="25" t="str">
        <f aca="false">IF(A441="","",IF(COUNTIF(A$6:A441,A441)=1,COUNTIF(O$5:O440,"&gt;0")+1,""))</f>
        <v/>
      </c>
      <c r="P441" s="26" t="str">
        <f aca="false">IF(A441="","",IF(N441="Matched",1,IF(AND(N441="Value mismatch",N(I441)&lt;&gt;0),MIN(1,L441/I441),0)))</f>
        <v/>
      </c>
    </row>
    <row r="442" customFormat="false" ht="15" hidden="false" customHeight="true" outlineLevel="0" collapsed="false">
      <c r="A442" s="27"/>
      <c r="B442" s="27"/>
      <c r="C442" s="27"/>
      <c r="D442" s="28"/>
      <c r="E442" s="29"/>
      <c r="F442" s="29"/>
      <c r="G442" s="29"/>
      <c r="H442" s="29"/>
      <c r="I442" s="20" t="str">
        <f aca="false">IF(A442="","",N(F442)+N(G442)+N(H442))</f>
        <v/>
      </c>
      <c r="J442" s="21" t="str">
        <f aca="false">IF(A442="","",UPPER(TRIM(A442))&amp;"|"&amp;UPPER(SUBSTITUTE(SUBSTITUTE(SUBSTITUTE(SUBSTITUTE(SUBSTITUTE(TRIM(C442)," ",""),"-",""),"/",""),"\",""),".","")))</f>
        <v/>
      </c>
      <c r="K442" s="22" t="str">
        <f aca="false">IF(A442="","",IFERROR(MATCH(J442,'GSTR-2B'!$J$6:$J$1005,0),"–"))</f>
        <v/>
      </c>
      <c r="L442" s="23" t="str">
        <f aca="false">IF(OR(A442="",K442="–"),"",INDEX('GSTR-2B'!$I$6:$I$1005,K442))</f>
        <v/>
      </c>
      <c r="M442" s="20" t="str">
        <f aca="false">IF(L442="","",I442-L442)</f>
        <v/>
      </c>
      <c r="N442" s="24" t="str">
        <f aca="false">IF(A442="","",IF(K442="–",IF(COUNTIFS('GSTR-2B'!$A$6:$A$1005,A442,'GSTR-2B'!$E$6:$E$1005,"&gt;="&amp;(E442-Summary!$B$5),'GSTR-2B'!$E$6:$E$1005,"&lt;="&amp;(E442+Summary!$B$5))&gt;0,"Possible match – invoice no. differs","Not in 2B"),IF(ABS(M442)&lt;=Summary!$B$5,"Matched","Value mismatch")))</f>
        <v/>
      </c>
      <c r="O442" s="25" t="str">
        <f aca="false">IF(A442="","",IF(COUNTIF(A$6:A442,A442)=1,COUNTIF(O$5:O441,"&gt;0")+1,""))</f>
        <v/>
      </c>
      <c r="P442" s="26" t="str">
        <f aca="false">IF(A442="","",IF(N442="Matched",1,IF(AND(N442="Value mismatch",N(I442)&lt;&gt;0),MIN(1,L442/I442),0)))</f>
        <v/>
      </c>
    </row>
    <row r="443" customFormat="false" ht="15" hidden="false" customHeight="true" outlineLevel="0" collapsed="false">
      <c r="A443" s="27"/>
      <c r="B443" s="27"/>
      <c r="C443" s="27"/>
      <c r="D443" s="28"/>
      <c r="E443" s="29"/>
      <c r="F443" s="29"/>
      <c r="G443" s="29"/>
      <c r="H443" s="29"/>
      <c r="I443" s="20" t="str">
        <f aca="false">IF(A443="","",N(F443)+N(G443)+N(H443))</f>
        <v/>
      </c>
      <c r="J443" s="21" t="str">
        <f aca="false">IF(A443="","",UPPER(TRIM(A443))&amp;"|"&amp;UPPER(SUBSTITUTE(SUBSTITUTE(SUBSTITUTE(SUBSTITUTE(SUBSTITUTE(TRIM(C443)," ",""),"-",""),"/",""),"\",""),".","")))</f>
        <v/>
      </c>
      <c r="K443" s="22" t="str">
        <f aca="false">IF(A443="","",IFERROR(MATCH(J443,'GSTR-2B'!$J$6:$J$1005,0),"–"))</f>
        <v/>
      </c>
      <c r="L443" s="23" t="str">
        <f aca="false">IF(OR(A443="",K443="–"),"",INDEX('GSTR-2B'!$I$6:$I$1005,K443))</f>
        <v/>
      </c>
      <c r="M443" s="20" t="str">
        <f aca="false">IF(L443="","",I443-L443)</f>
        <v/>
      </c>
      <c r="N443" s="24" t="str">
        <f aca="false">IF(A443="","",IF(K443="–",IF(COUNTIFS('GSTR-2B'!$A$6:$A$1005,A443,'GSTR-2B'!$E$6:$E$1005,"&gt;="&amp;(E443-Summary!$B$5),'GSTR-2B'!$E$6:$E$1005,"&lt;="&amp;(E443+Summary!$B$5))&gt;0,"Possible match – invoice no. differs","Not in 2B"),IF(ABS(M443)&lt;=Summary!$B$5,"Matched","Value mismatch")))</f>
        <v/>
      </c>
      <c r="O443" s="25" t="str">
        <f aca="false">IF(A443="","",IF(COUNTIF(A$6:A443,A443)=1,COUNTIF(O$5:O442,"&gt;0")+1,""))</f>
        <v/>
      </c>
      <c r="P443" s="26" t="str">
        <f aca="false">IF(A443="","",IF(N443="Matched",1,IF(AND(N443="Value mismatch",N(I443)&lt;&gt;0),MIN(1,L443/I443),0)))</f>
        <v/>
      </c>
    </row>
    <row r="444" customFormat="false" ht="15" hidden="false" customHeight="true" outlineLevel="0" collapsed="false">
      <c r="A444" s="27"/>
      <c r="B444" s="27"/>
      <c r="C444" s="27"/>
      <c r="D444" s="28"/>
      <c r="E444" s="29"/>
      <c r="F444" s="29"/>
      <c r="G444" s="29"/>
      <c r="H444" s="29"/>
      <c r="I444" s="20" t="str">
        <f aca="false">IF(A444="","",N(F444)+N(G444)+N(H444))</f>
        <v/>
      </c>
      <c r="J444" s="21" t="str">
        <f aca="false">IF(A444="","",UPPER(TRIM(A444))&amp;"|"&amp;UPPER(SUBSTITUTE(SUBSTITUTE(SUBSTITUTE(SUBSTITUTE(SUBSTITUTE(TRIM(C444)," ",""),"-",""),"/",""),"\",""),".","")))</f>
        <v/>
      </c>
      <c r="K444" s="22" t="str">
        <f aca="false">IF(A444="","",IFERROR(MATCH(J444,'GSTR-2B'!$J$6:$J$1005,0),"–"))</f>
        <v/>
      </c>
      <c r="L444" s="23" t="str">
        <f aca="false">IF(OR(A444="",K444="–"),"",INDEX('GSTR-2B'!$I$6:$I$1005,K444))</f>
        <v/>
      </c>
      <c r="M444" s="20" t="str">
        <f aca="false">IF(L444="","",I444-L444)</f>
        <v/>
      </c>
      <c r="N444" s="24" t="str">
        <f aca="false">IF(A444="","",IF(K444="–",IF(COUNTIFS('GSTR-2B'!$A$6:$A$1005,A444,'GSTR-2B'!$E$6:$E$1005,"&gt;="&amp;(E444-Summary!$B$5),'GSTR-2B'!$E$6:$E$1005,"&lt;="&amp;(E444+Summary!$B$5))&gt;0,"Possible match – invoice no. differs","Not in 2B"),IF(ABS(M444)&lt;=Summary!$B$5,"Matched","Value mismatch")))</f>
        <v/>
      </c>
      <c r="O444" s="25" t="str">
        <f aca="false">IF(A444="","",IF(COUNTIF(A$6:A444,A444)=1,COUNTIF(O$5:O443,"&gt;0")+1,""))</f>
        <v/>
      </c>
      <c r="P444" s="26" t="str">
        <f aca="false">IF(A444="","",IF(N444="Matched",1,IF(AND(N444="Value mismatch",N(I444)&lt;&gt;0),MIN(1,L444/I444),0)))</f>
        <v/>
      </c>
    </row>
    <row r="445" customFormat="false" ht="15" hidden="false" customHeight="true" outlineLevel="0" collapsed="false">
      <c r="A445" s="27"/>
      <c r="B445" s="27"/>
      <c r="C445" s="27"/>
      <c r="D445" s="28"/>
      <c r="E445" s="29"/>
      <c r="F445" s="29"/>
      <c r="G445" s="29"/>
      <c r="H445" s="29"/>
      <c r="I445" s="20" t="str">
        <f aca="false">IF(A445="","",N(F445)+N(G445)+N(H445))</f>
        <v/>
      </c>
      <c r="J445" s="21" t="str">
        <f aca="false">IF(A445="","",UPPER(TRIM(A445))&amp;"|"&amp;UPPER(SUBSTITUTE(SUBSTITUTE(SUBSTITUTE(SUBSTITUTE(SUBSTITUTE(TRIM(C445)," ",""),"-",""),"/",""),"\",""),".","")))</f>
        <v/>
      </c>
      <c r="K445" s="22" t="str">
        <f aca="false">IF(A445="","",IFERROR(MATCH(J445,'GSTR-2B'!$J$6:$J$1005,0),"–"))</f>
        <v/>
      </c>
      <c r="L445" s="23" t="str">
        <f aca="false">IF(OR(A445="",K445="–"),"",INDEX('GSTR-2B'!$I$6:$I$1005,K445))</f>
        <v/>
      </c>
      <c r="M445" s="20" t="str">
        <f aca="false">IF(L445="","",I445-L445)</f>
        <v/>
      </c>
      <c r="N445" s="24" t="str">
        <f aca="false">IF(A445="","",IF(K445="–",IF(COUNTIFS('GSTR-2B'!$A$6:$A$1005,A445,'GSTR-2B'!$E$6:$E$1005,"&gt;="&amp;(E445-Summary!$B$5),'GSTR-2B'!$E$6:$E$1005,"&lt;="&amp;(E445+Summary!$B$5))&gt;0,"Possible match – invoice no. differs","Not in 2B"),IF(ABS(M445)&lt;=Summary!$B$5,"Matched","Value mismatch")))</f>
        <v/>
      </c>
      <c r="O445" s="25" t="str">
        <f aca="false">IF(A445="","",IF(COUNTIF(A$6:A445,A445)=1,COUNTIF(O$5:O444,"&gt;0")+1,""))</f>
        <v/>
      </c>
      <c r="P445" s="26" t="str">
        <f aca="false">IF(A445="","",IF(N445="Matched",1,IF(AND(N445="Value mismatch",N(I445)&lt;&gt;0),MIN(1,L445/I445),0)))</f>
        <v/>
      </c>
    </row>
    <row r="446" customFormat="false" ht="15" hidden="false" customHeight="true" outlineLevel="0" collapsed="false">
      <c r="A446" s="27"/>
      <c r="B446" s="27"/>
      <c r="C446" s="27"/>
      <c r="D446" s="28"/>
      <c r="E446" s="29"/>
      <c r="F446" s="29"/>
      <c r="G446" s="29"/>
      <c r="H446" s="29"/>
      <c r="I446" s="20" t="str">
        <f aca="false">IF(A446="","",N(F446)+N(G446)+N(H446))</f>
        <v/>
      </c>
      <c r="J446" s="21" t="str">
        <f aca="false">IF(A446="","",UPPER(TRIM(A446))&amp;"|"&amp;UPPER(SUBSTITUTE(SUBSTITUTE(SUBSTITUTE(SUBSTITUTE(SUBSTITUTE(TRIM(C446)," ",""),"-",""),"/",""),"\",""),".","")))</f>
        <v/>
      </c>
      <c r="K446" s="22" t="str">
        <f aca="false">IF(A446="","",IFERROR(MATCH(J446,'GSTR-2B'!$J$6:$J$1005,0),"–"))</f>
        <v/>
      </c>
      <c r="L446" s="23" t="str">
        <f aca="false">IF(OR(A446="",K446="–"),"",INDEX('GSTR-2B'!$I$6:$I$1005,K446))</f>
        <v/>
      </c>
      <c r="M446" s="20" t="str">
        <f aca="false">IF(L446="","",I446-L446)</f>
        <v/>
      </c>
      <c r="N446" s="24" t="str">
        <f aca="false">IF(A446="","",IF(K446="–",IF(COUNTIFS('GSTR-2B'!$A$6:$A$1005,A446,'GSTR-2B'!$E$6:$E$1005,"&gt;="&amp;(E446-Summary!$B$5),'GSTR-2B'!$E$6:$E$1005,"&lt;="&amp;(E446+Summary!$B$5))&gt;0,"Possible match – invoice no. differs","Not in 2B"),IF(ABS(M446)&lt;=Summary!$B$5,"Matched","Value mismatch")))</f>
        <v/>
      </c>
      <c r="O446" s="25" t="str">
        <f aca="false">IF(A446="","",IF(COUNTIF(A$6:A446,A446)=1,COUNTIF(O$5:O445,"&gt;0")+1,""))</f>
        <v/>
      </c>
      <c r="P446" s="26" t="str">
        <f aca="false">IF(A446="","",IF(N446="Matched",1,IF(AND(N446="Value mismatch",N(I446)&lt;&gt;0),MIN(1,L446/I446),0)))</f>
        <v/>
      </c>
    </row>
    <row r="447" customFormat="false" ht="15" hidden="false" customHeight="true" outlineLevel="0" collapsed="false">
      <c r="A447" s="27"/>
      <c r="B447" s="27"/>
      <c r="C447" s="27"/>
      <c r="D447" s="28"/>
      <c r="E447" s="29"/>
      <c r="F447" s="29"/>
      <c r="G447" s="29"/>
      <c r="H447" s="29"/>
      <c r="I447" s="20" t="str">
        <f aca="false">IF(A447="","",N(F447)+N(G447)+N(H447))</f>
        <v/>
      </c>
      <c r="J447" s="21" t="str">
        <f aca="false">IF(A447="","",UPPER(TRIM(A447))&amp;"|"&amp;UPPER(SUBSTITUTE(SUBSTITUTE(SUBSTITUTE(SUBSTITUTE(SUBSTITUTE(TRIM(C447)," ",""),"-",""),"/",""),"\",""),".","")))</f>
        <v/>
      </c>
      <c r="K447" s="22" t="str">
        <f aca="false">IF(A447="","",IFERROR(MATCH(J447,'GSTR-2B'!$J$6:$J$1005,0),"–"))</f>
        <v/>
      </c>
      <c r="L447" s="23" t="str">
        <f aca="false">IF(OR(A447="",K447="–"),"",INDEX('GSTR-2B'!$I$6:$I$1005,K447))</f>
        <v/>
      </c>
      <c r="M447" s="20" t="str">
        <f aca="false">IF(L447="","",I447-L447)</f>
        <v/>
      </c>
      <c r="N447" s="24" t="str">
        <f aca="false">IF(A447="","",IF(K447="–",IF(COUNTIFS('GSTR-2B'!$A$6:$A$1005,A447,'GSTR-2B'!$E$6:$E$1005,"&gt;="&amp;(E447-Summary!$B$5),'GSTR-2B'!$E$6:$E$1005,"&lt;="&amp;(E447+Summary!$B$5))&gt;0,"Possible match – invoice no. differs","Not in 2B"),IF(ABS(M447)&lt;=Summary!$B$5,"Matched","Value mismatch")))</f>
        <v/>
      </c>
      <c r="O447" s="25" t="str">
        <f aca="false">IF(A447="","",IF(COUNTIF(A$6:A447,A447)=1,COUNTIF(O$5:O446,"&gt;0")+1,""))</f>
        <v/>
      </c>
      <c r="P447" s="26" t="str">
        <f aca="false">IF(A447="","",IF(N447="Matched",1,IF(AND(N447="Value mismatch",N(I447)&lt;&gt;0),MIN(1,L447/I447),0)))</f>
        <v/>
      </c>
    </row>
    <row r="448" customFormat="false" ht="15" hidden="false" customHeight="true" outlineLevel="0" collapsed="false">
      <c r="A448" s="27"/>
      <c r="B448" s="27"/>
      <c r="C448" s="27"/>
      <c r="D448" s="28"/>
      <c r="E448" s="29"/>
      <c r="F448" s="29"/>
      <c r="G448" s="29"/>
      <c r="H448" s="29"/>
      <c r="I448" s="20" t="str">
        <f aca="false">IF(A448="","",N(F448)+N(G448)+N(H448))</f>
        <v/>
      </c>
      <c r="J448" s="21" t="str">
        <f aca="false">IF(A448="","",UPPER(TRIM(A448))&amp;"|"&amp;UPPER(SUBSTITUTE(SUBSTITUTE(SUBSTITUTE(SUBSTITUTE(SUBSTITUTE(TRIM(C448)," ",""),"-",""),"/",""),"\",""),".","")))</f>
        <v/>
      </c>
      <c r="K448" s="22" t="str">
        <f aca="false">IF(A448="","",IFERROR(MATCH(J448,'GSTR-2B'!$J$6:$J$1005,0),"–"))</f>
        <v/>
      </c>
      <c r="L448" s="23" t="str">
        <f aca="false">IF(OR(A448="",K448="–"),"",INDEX('GSTR-2B'!$I$6:$I$1005,K448))</f>
        <v/>
      </c>
      <c r="M448" s="20" t="str">
        <f aca="false">IF(L448="","",I448-L448)</f>
        <v/>
      </c>
      <c r="N448" s="24" t="str">
        <f aca="false">IF(A448="","",IF(K448="–",IF(COUNTIFS('GSTR-2B'!$A$6:$A$1005,A448,'GSTR-2B'!$E$6:$E$1005,"&gt;="&amp;(E448-Summary!$B$5),'GSTR-2B'!$E$6:$E$1005,"&lt;="&amp;(E448+Summary!$B$5))&gt;0,"Possible match – invoice no. differs","Not in 2B"),IF(ABS(M448)&lt;=Summary!$B$5,"Matched","Value mismatch")))</f>
        <v/>
      </c>
      <c r="O448" s="25" t="str">
        <f aca="false">IF(A448="","",IF(COUNTIF(A$6:A448,A448)=1,COUNTIF(O$5:O447,"&gt;0")+1,""))</f>
        <v/>
      </c>
      <c r="P448" s="26" t="str">
        <f aca="false">IF(A448="","",IF(N448="Matched",1,IF(AND(N448="Value mismatch",N(I448)&lt;&gt;0),MIN(1,L448/I448),0)))</f>
        <v/>
      </c>
    </row>
    <row r="449" customFormat="false" ht="15" hidden="false" customHeight="true" outlineLevel="0" collapsed="false">
      <c r="A449" s="27"/>
      <c r="B449" s="27"/>
      <c r="C449" s="27"/>
      <c r="D449" s="28"/>
      <c r="E449" s="29"/>
      <c r="F449" s="29"/>
      <c r="G449" s="29"/>
      <c r="H449" s="29"/>
      <c r="I449" s="20" t="str">
        <f aca="false">IF(A449="","",N(F449)+N(G449)+N(H449))</f>
        <v/>
      </c>
      <c r="J449" s="21" t="str">
        <f aca="false">IF(A449="","",UPPER(TRIM(A449))&amp;"|"&amp;UPPER(SUBSTITUTE(SUBSTITUTE(SUBSTITUTE(SUBSTITUTE(SUBSTITUTE(TRIM(C449)," ",""),"-",""),"/",""),"\",""),".","")))</f>
        <v/>
      </c>
      <c r="K449" s="22" t="str">
        <f aca="false">IF(A449="","",IFERROR(MATCH(J449,'GSTR-2B'!$J$6:$J$1005,0),"–"))</f>
        <v/>
      </c>
      <c r="L449" s="23" t="str">
        <f aca="false">IF(OR(A449="",K449="–"),"",INDEX('GSTR-2B'!$I$6:$I$1005,K449))</f>
        <v/>
      </c>
      <c r="M449" s="20" t="str">
        <f aca="false">IF(L449="","",I449-L449)</f>
        <v/>
      </c>
      <c r="N449" s="24" t="str">
        <f aca="false">IF(A449="","",IF(K449="–",IF(COUNTIFS('GSTR-2B'!$A$6:$A$1005,A449,'GSTR-2B'!$E$6:$E$1005,"&gt;="&amp;(E449-Summary!$B$5),'GSTR-2B'!$E$6:$E$1005,"&lt;="&amp;(E449+Summary!$B$5))&gt;0,"Possible match – invoice no. differs","Not in 2B"),IF(ABS(M449)&lt;=Summary!$B$5,"Matched","Value mismatch")))</f>
        <v/>
      </c>
      <c r="O449" s="25" t="str">
        <f aca="false">IF(A449="","",IF(COUNTIF(A$6:A449,A449)=1,COUNTIF(O$5:O448,"&gt;0")+1,""))</f>
        <v/>
      </c>
      <c r="P449" s="26" t="str">
        <f aca="false">IF(A449="","",IF(N449="Matched",1,IF(AND(N449="Value mismatch",N(I449)&lt;&gt;0),MIN(1,L449/I449),0)))</f>
        <v/>
      </c>
    </row>
    <row r="450" customFormat="false" ht="15" hidden="false" customHeight="true" outlineLevel="0" collapsed="false">
      <c r="A450" s="27"/>
      <c r="B450" s="27"/>
      <c r="C450" s="27"/>
      <c r="D450" s="28"/>
      <c r="E450" s="29"/>
      <c r="F450" s="29"/>
      <c r="G450" s="29"/>
      <c r="H450" s="29"/>
      <c r="I450" s="20" t="str">
        <f aca="false">IF(A450="","",N(F450)+N(G450)+N(H450))</f>
        <v/>
      </c>
      <c r="J450" s="21" t="str">
        <f aca="false">IF(A450="","",UPPER(TRIM(A450))&amp;"|"&amp;UPPER(SUBSTITUTE(SUBSTITUTE(SUBSTITUTE(SUBSTITUTE(SUBSTITUTE(TRIM(C450)," ",""),"-",""),"/",""),"\",""),".","")))</f>
        <v/>
      </c>
      <c r="K450" s="22" t="str">
        <f aca="false">IF(A450="","",IFERROR(MATCH(J450,'GSTR-2B'!$J$6:$J$1005,0),"–"))</f>
        <v/>
      </c>
      <c r="L450" s="23" t="str">
        <f aca="false">IF(OR(A450="",K450="–"),"",INDEX('GSTR-2B'!$I$6:$I$1005,K450))</f>
        <v/>
      </c>
      <c r="M450" s="20" t="str">
        <f aca="false">IF(L450="","",I450-L450)</f>
        <v/>
      </c>
      <c r="N450" s="24" t="str">
        <f aca="false">IF(A450="","",IF(K450="–",IF(COUNTIFS('GSTR-2B'!$A$6:$A$1005,A450,'GSTR-2B'!$E$6:$E$1005,"&gt;="&amp;(E450-Summary!$B$5),'GSTR-2B'!$E$6:$E$1005,"&lt;="&amp;(E450+Summary!$B$5))&gt;0,"Possible match – invoice no. differs","Not in 2B"),IF(ABS(M450)&lt;=Summary!$B$5,"Matched","Value mismatch")))</f>
        <v/>
      </c>
      <c r="O450" s="25" t="str">
        <f aca="false">IF(A450="","",IF(COUNTIF(A$6:A450,A450)=1,COUNTIF(O$5:O449,"&gt;0")+1,""))</f>
        <v/>
      </c>
      <c r="P450" s="26" t="str">
        <f aca="false">IF(A450="","",IF(N450="Matched",1,IF(AND(N450="Value mismatch",N(I450)&lt;&gt;0),MIN(1,L450/I450),0)))</f>
        <v/>
      </c>
    </row>
    <row r="451" customFormat="false" ht="15" hidden="false" customHeight="true" outlineLevel="0" collapsed="false">
      <c r="A451" s="27"/>
      <c r="B451" s="27"/>
      <c r="C451" s="27"/>
      <c r="D451" s="28"/>
      <c r="E451" s="29"/>
      <c r="F451" s="29"/>
      <c r="G451" s="29"/>
      <c r="H451" s="29"/>
      <c r="I451" s="20" t="str">
        <f aca="false">IF(A451="","",N(F451)+N(G451)+N(H451))</f>
        <v/>
      </c>
      <c r="J451" s="21" t="str">
        <f aca="false">IF(A451="","",UPPER(TRIM(A451))&amp;"|"&amp;UPPER(SUBSTITUTE(SUBSTITUTE(SUBSTITUTE(SUBSTITUTE(SUBSTITUTE(TRIM(C451)," ",""),"-",""),"/",""),"\",""),".","")))</f>
        <v/>
      </c>
      <c r="K451" s="22" t="str">
        <f aca="false">IF(A451="","",IFERROR(MATCH(J451,'GSTR-2B'!$J$6:$J$1005,0),"–"))</f>
        <v/>
      </c>
      <c r="L451" s="23" t="str">
        <f aca="false">IF(OR(A451="",K451="–"),"",INDEX('GSTR-2B'!$I$6:$I$1005,K451))</f>
        <v/>
      </c>
      <c r="M451" s="20" t="str">
        <f aca="false">IF(L451="","",I451-L451)</f>
        <v/>
      </c>
      <c r="N451" s="24" t="str">
        <f aca="false">IF(A451="","",IF(K451="–",IF(COUNTIFS('GSTR-2B'!$A$6:$A$1005,A451,'GSTR-2B'!$E$6:$E$1005,"&gt;="&amp;(E451-Summary!$B$5),'GSTR-2B'!$E$6:$E$1005,"&lt;="&amp;(E451+Summary!$B$5))&gt;0,"Possible match – invoice no. differs","Not in 2B"),IF(ABS(M451)&lt;=Summary!$B$5,"Matched","Value mismatch")))</f>
        <v/>
      </c>
      <c r="O451" s="25" t="str">
        <f aca="false">IF(A451="","",IF(COUNTIF(A$6:A451,A451)=1,COUNTIF(O$5:O450,"&gt;0")+1,""))</f>
        <v/>
      </c>
      <c r="P451" s="26" t="str">
        <f aca="false">IF(A451="","",IF(N451="Matched",1,IF(AND(N451="Value mismatch",N(I451)&lt;&gt;0),MIN(1,L451/I451),0)))</f>
        <v/>
      </c>
    </row>
    <row r="452" customFormat="false" ht="15" hidden="false" customHeight="true" outlineLevel="0" collapsed="false">
      <c r="A452" s="27"/>
      <c r="B452" s="27"/>
      <c r="C452" s="27"/>
      <c r="D452" s="28"/>
      <c r="E452" s="29"/>
      <c r="F452" s="29"/>
      <c r="G452" s="29"/>
      <c r="H452" s="29"/>
      <c r="I452" s="20" t="str">
        <f aca="false">IF(A452="","",N(F452)+N(G452)+N(H452))</f>
        <v/>
      </c>
      <c r="J452" s="21" t="str">
        <f aca="false">IF(A452="","",UPPER(TRIM(A452))&amp;"|"&amp;UPPER(SUBSTITUTE(SUBSTITUTE(SUBSTITUTE(SUBSTITUTE(SUBSTITUTE(TRIM(C452)," ",""),"-",""),"/",""),"\",""),".","")))</f>
        <v/>
      </c>
      <c r="K452" s="22" t="str">
        <f aca="false">IF(A452="","",IFERROR(MATCH(J452,'GSTR-2B'!$J$6:$J$1005,0),"–"))</f>
        <v/>
      </c>
      <c r="L452" s="23" t="str">
        <f aca="false">IF(OR(A452="",K452="–"),"",INDEX('GSTR-2B'!$I$6:$I$1005,K452))</f>
        <v/>
      </c>
      <c r="M452" s="20" t="str">
        <f aca="false">IF(L452="","",I452-L452)</f>
        <v/>
      </c>
      <c r="N452" s="24" t="str">
        <f aca="false">IF(A452="","",IF(K452="–",IF(COUNTIFS('GSTR-2B'!$A$6:$A$1005,A452,'GSTR-2B'!$E$6:$E$1005,"&gt;="&amp;(E452-Summary!$B$5),'GSTR-2B'!$E$6:$E$1005,"&lt;="&amp;(E452+Summary!$B$5))&gt;0,"Possible match – invoice no. differs","Not in 2B"),IF(ABS(M452)&lt;=Summary!$B$5,"Matched","Value mismatch")))</f>
        <v/>
      </c>
      <c r="O452" s="25" t="str">
        <f aca="false">IF(A452="","",IF(COUNTIF(A$6:A452,A452)=1,COUNTIF(O$5:O451,"&gt;0")+1,""))</f>
        <v/>
      </c>
      <c r="P452" s="26" t="str">
        <f aca="false">IF(A452="","",IF(N452="Matched",1,IF(AND(N452="Value mismatch",N(I452)&lt;&gt;0),MIN(1,L452/I452),0)))</f>
        <v/>
      </c>
    </row>
    <row r="453" customFormat="false" ht="15" hidden="false" customHeight="true" outlineLevel="0" collapsed="false">
      <c r="A453" s="27"/>
      <c r="B453" s="27"/>
      <c r="C453" s="27"/>
      <c r="D453" s="28"/>
      <c r="E453" s="29"/>
      <c r="F453" s="29"/>
      <c r="G453" s="29"/>
      <c r="H453" s="29"/>
      <c r="I453" s="20" t="str">
        <f aca="false">IF(A453="","",N(F453)+N(G453)+N(H453))</f>
        <v/>
      </c>
      <c r="J453" s="21" t="str">
        <f aca="false">IF(A453="","",UPPER(TRIM(A453))&amp;"|"&amp;UPPER(SUBSTITUTE(SUBSTITUTE(SUBSTITUTE(SUBSTITUTE(SUBSTITUTE(TRIM(C453)," ",""),"-",""),"/",""),"\",""),".","")))</f>
        <v/>
      </c>
      <c r="K453" s="22" t="str">
        <f aca="false">IF(A453="","",IFERROR(MATCH(J453,'GSTR-2B'!$J$6:$J$1005,0),"–"))</f>
        <v/>
      </c>
      <c r="L453" s="23" t="str">
        <f aca="false">IF(OR(A453="",K453="–"),"",INDEX('GSTR-2B'!$I$6:$I$1005,K453))</f>
        <v/>
      </c>
      <c r="M453" s="20" t="str">
        <f aca="false">IF(L453="","",I453-L453)</f>
        <v/>
      </c>
      <c r="N453" s="24" t="str">
        <f aca="false">IF(A453="","",IF(K453="–",IF(COUNTIFS('GSTR-2B'!$A$6:$A$1005,A453,'GSTR-2B'!$E$6:$E$1005,"&gt;="&amp;(E453-Summary!$B$5),'GSTR-2B'!$E$6:$E$1005,"&lt;="&amp;(E453+Summary!$B$5))&gt;0,"Possible match – invoice no. differs","Not in 2B"),IF(ABS(M453)&lt;=Summary!$B$5,"Matched","Value mismatch")))</f>
        <v/>
      </c>
      <c r="O453" s="25" t="str">
        <f aca="false">IF(A453="","",IF(COUNTIF(A$6:A453,A453)=1,COUNTIF(O$5:O452,"&gt;0")+1,""))</f>
        <v/>
      </c>
      <c r="P453" s="26" t="str">
        <f aca="false">IF(A453="","",IF(N453="Matched",1,IF(AND(N453="Value mismatch",N(I453)&lt;&gt;0),MIN(1,L453/I453),0)))</f>
        <v/>
      </c>
    </row>
    <row r="454" customFormat="false" ht="15" hidden="false" customHeight="true" outlineLevel="0" collapsed="false">
      <c r="A454" s="27"/>
      <c r="B454" s="27"/>
      <c r="C454" s="27"/>
      <c r="D454" s="28"/>
      <c r="E454" s="29"/>
      <c r="F454" s="29"/>
      <c r="G454" s="29"/>
      <c r="H454" s="29"/>
      <c r="I454" s="20" t="str">
        <f aca="false">IF(A454="","",N(F454)+N(G454)+N(H454))</f>
        <v/>
      </c>
      <c r="J454" s="21" t="str">
        <f aca="false">IF(A454="","",UPPER(TRIM(A454))&amp;"|"&amp;UPPER(SUBSTITUTE(SUBSTITUTE(SUBSTITUTE(SUBSTITUTE(SUBSTITUTE(TRIM(C454)," ",""),"-",""),"/",""),"\",""),".","")))</f>
        <v/>
      </c>
      <c r="K454" s="22" t="str">
        <f aca="false">IF(A454="","",IFERROR(MATCH(J454,'GSTR-2B'!$J$6:$J$1005,0),"–"))</f>
        <v/>
      </c>
      <c r="L454" s="23" t="str">
        <f aca="false">IF(OR(A454="",K454="–"),"",INDEX('GSTR-2B'!$I$6:$I$1005,K454))</f>
        <v/>
      </c>
      <c r="M454" s="20" t="str">
        <f aca="false">IF(L454="","",I454-L454)</f>
        <v/>
      </c>
      <c r="N454" s="24" t="str">
        <f aca="false">IF(A454="","",IF(K454="–",IF(COUNTIFS('GSTR-2B'!$A$6:$A$1005,A454,'GSTR-2B'!$E$6:$E$1005,"&gt;="&amp;(E454-Summary!$B$5),'GSTR-2B'!$E$6:$E$1005,"&lt;="&amp;(E454+Summary!$B$5))&gt;0,"Possible match – invoice no. differs","Not in 2B"),IF(ABS(M454)&lt;=Summary!$B$5,"Matched","Value mismatch")))</f>
        <v/>
      </c>
      <c r="O454" s="25" t="str">
        <f aca="false">IF(A454="","",IF(COUNTIF(A$6:A454,A454)=1,COUNTIF(O$5:O453,"&gt;0")+1,""))</f>
        <v/>
      </c>
      <c r="P454" s="26" t="str">
        <f aca="false">IF(A454="","",IF(N454="Matched",1,IF(AND(N454="Value mismatch",N(I454)&lt;&gt;0),MIN(1,L454/I454),0)))</f>
        <v/>
      </c>
    </row>
    <row r="455" customFormat="false" ht="15" hidden="false" customHeight="true" outlineLevel="0" collapsed="false">
      <c r="A455" s="27"/>
      <c r="B455" s="27"/>
      <c r="C455" s="27"/>
      <c r="D455" s="28"/>
      <c r="E455" s="29"/>
      <c r="F455" s="29"/>
      <c r="G455" s="29"/>
      <c r="H455" s="29"/>
      <c r="I455" s="20" t="str">
        <f aca="false">IF(A455="","",N(F455)+N(G455)+N(H455))</f>
        <v/>
      </c>
      <c r="J455" s="21" t="str">
        <f aca="false">IF(A455="","",UPPER(TRIM(A455))&amp;"|"&amp;UPPER(SUBSTITUTE(SUBSTITUTE(SUBSTITUTE(SUBSTITUTE(SUBSTITUTE(TRIM(C455)," ",""),"-",""),"/",""),"\",""),".","")))</f>
        <v/>
      </c>
      <c r="K455" s="22" t="str">
        <f aca="false">IF(A455="","",IFERROR(MATCH(J455,'GSTR-2B'!$J$6:$J$1005,0),"–"))</f>
        <v/>
      </c>
      <c r="L455" s="23" t="str">
        <f aca="false">IF(OR(A455="",K455="–"),"",INDEX('GSTR-2B'!$I$6:$I$1005,K455))</f>
        <v/>
      </c>
      <c r="M455" s="20" t="str">
        <f aca="false">IF(L455="","",I455-L455)</f>
        <v/>
      </c>
      <c r="N455" s="24" t="str">
        <f aca="false">IF(A455="","",IF(K455="–",IF(COUNTIFS('GSTR-2B'!$A$6:$A$1005,A455,'GSTR-2B'!$E$6:$E$1005,"&gt;="&amp;(E455-Summary!$B$5),'GSTR-2B'!$E$6:$E$1005,"&lt;="&amp;(E455+Summary!$B$5))&gt;0,"Possible match – invoice no. differs","Not in 2B"),IF(ABS(M455)&lt;=Summary!$B$5,"Matched","Value mismatch")))</f>
        <v/>
      </c>
      <c r="O455" s="25" t="str">
        <f aca="false">IF(A455="","",IF(COUNTIF(A$6:A455,A455)=1,COUNTIF(O$5:O454,"&gt;0")+1,""))</f>
        <v/>
      </c>
      <c r="P455" s="26" t="str">
        <f aca="false">IF(A455="","",IF(N455="Matched",1,IF(AND(N455="Value mismatch",N(I455)&lt;&gt;0),MIN(1,L455/I455),0)))</f>
        <v/>
      </c>
    </row>
    <row r="456" customFormat="false" ht="15" hidden="false" customHeight="true" outlineLevel="0" collapsed="false">
      <c r="A456" s="27"/>
      <c r="B456" s="27"/>
      <c r="C456" s="27"/>
      <c r="D456" s="28"/>
      <c r="E456" s="29"/>
      <c r="F456" s="29"/>
      <c r="G456" s="29"/>
      <c r="H456" s="29"/>
      <c r="I456" s="20" t="str">
        <f aca="false">IF(A456="","",N(F456)+N(G456)+N(H456))</f>
        <v/>
      </c>
      <c r="J456" s="21" t="str">
        <f aca="false">IF(A456="","",UPPER(TRIM(A456))&amp;"|"&amp;UPPER(SUBSTITUTE(SUBSTITUTE(SUBSTITUTE(SUBSTITUTE(SUBSTITUTE(TRIM(C456)," ",""),"-",""),"/",""),"\",""),".","")))</f>
        <v/>
      </c>
      <c r="K456" s="22" t="str">
        <f aca="false">IF(A456="","",IFERROR(MATCH(J456,'GSTR-2B'!$J$6:$J$1005,0),"–"))</f>
        <v/>
      </c>
      <c r="L456" s="23" t="str">
        <f aca="false">IF(OR(A456="",K456="–"),"",INDEX('GSTR-2B'!$I$6:$I$1005,K456))</f>
        <v/>
      </c>
      <c r="M456" s="20" t="str">
        <f aca="false">IF(L456="","",I456-L456)</f>
        <v/>
      </c>
      <c r="N456" s="24" t="str">
        <f aca="false">IF(A456="","",IF(K456="–",IF(COUNTIFS('GSTR-2B'!$A$6:$A$1005,A456,'GSTR-2B'!$E$6:$E$1005,"&gt;="&amp;(E456-Summary!$B$5),'GSTR-2B'!$E$6:$E$1005,"&lt;="&amp;(E456+Summary!$B$5))&gt;0,"Possible match – invoice no. differs","Not in 2B"),IF(ABS(M456)&lt;=Summary!$B$5,"Matched","Value mismatch")))</f>
        <v/>
      </c>
      <c r="O456" s="25" t="str">
        <f aca="false">IF(A456="","",IF(COUNTIF(A$6:A456,A456)=1,COUNTIF(O$5:O455,"&gt;0")+1,""))</f>
        <v/>
      </c>
      <c r="P456" s="26" t="str">
        <f aca="false">IF(A456="","",IF(N456="Matched",1,IF(AND(N456="Value mismatch",N(I456)&lt;&gt;0),MIN(1,L456/I456),0)))</f>
        <v/>
      </c>
    </row>
    <row r="457" customFormat="false" ht="15" hidden="false" customHeight="true" outlineLevel="0" collapsed="false">
      <c r="A457" s="27"/>
      <c r="B457" s="27"/>
      <c r="C457" s="27"/>
      <c r="D457" s="28"/>
      <c r="E457" s="29"/>
      <c r="F457" s="29"/>
      <c r="G457" s="29"/>
      <c r="H457" s="29"/>
      <c r="I457" s="20" t="str">
        <f aca="false">IF(A457="","",N(F457)+N(G457)+N(H457))</f>
        <v/>
      </c>
      <c r="J457" s="21" t="str">
        <f aca="false">IF(A457="","",UPPER(TRIM(A457))&amp;"|"&amp;UPPER(SUBSTITUTE(SUBSTITUTE(SUBSTITUTE(SUBSTITUTE(SUBSTITUTE(TRIM(C457)," ",""),"-",""),"/",""),"\",""),".","")))</f>
        <v/>
      </c>
      <c r="K457" s="22" t="str">
        <f aca="false">IF(A457="","",IFERROR(MATCH(J457,'GSTR-2B'!$J$6:$J$1005,0),"–"))</f>
        <v/>
      </c>
      <c r="L457" s="23" t="str">
        <f aca="false">IF(OR(A457="",K457="–"),"",INDEX('GSTR-2B'!$I$6:$I$1005,K457))</f>
        <v/>
      </c>
      <c r="M457" s="20" t="str">
        <f aca="false">IF(L457="","",I457-L457)</f>
        <v/>
      </c>
      <c r="N457" s="24" t="str">
        <f aca="false">IF(A457="","",IF(K457="–",IF(COUNTIFS('GSTR-2B'!$A$6:$A$1005,A457,'GSTR-2B'!$E$6:$E$1005,"&gt;="&amp;(E457-Summary!$B$5),'GSTR-2B'!$E$6:$E$1005,"&lt;="&amp;(E457+Summary!$B$5))&gt;0,"Possible match – invoice no. differs","Not in 2B"),IF(ABS(M457)&lt;=Summary!$B$5,"Matched","Value mismatch")))</f>
        <v/>
      </c>
      <c r="O457" s="25" t="str">
        <f aca="false">IF(A457="","",IF(COUNTIF(A$6:A457,A457)=1,COUNTIF(O$5:O456,"&gt;0")+1,""))</f>
        <v/>
      </c>
      <c r="P457" s="26" t="str">
        <f aca="false">IF(A457="","",IF(N457="Matched",1,IF(AND(N457="Value mismatch",N(I457)&lt;&gt;0),MIN(1,L457/I457),0)))</f>
        <v/>
      </c>
    </row>
    <row r="458" customFormat="false" ht="15" hidden="false" customHeight="true" outlineLevel="0" collapsed="false">
      <c r="A458" s="27"/>
      <c r="B458" s="27"/>
      <c r="C458" s="27"/>
      <c r="D458" s="28"/>
      <c r="E458" s="29"/>
      <c r="F458" s="29"/>
      <c r="G458" s="29"/>
      <c r="H458" s="29"/>
      <c r="I458" s="20" t="str">
        <f aca="false">IF(A458="","",N(F458)+N(G458)+N(H458))</f>
        <v/>
      </c>
      <c r="J458" s="21" t="str">
        <f aca="false">IF(A458="","",UPPER(TRIM(A458))&amp;"|"&amp;UPPER(SUBSTITUTE(SUBSTITUTE(SUBSTITUTE(SUBSTITUTE(SUBSTITUTE(TRIM(C458)," ",""),"-",""),"/",""),"\",""),".","")))</f>
        <v/>
      </c>
      <c r="K458" s="22" t="str">
        <f aca="false">IF(A458="","",IFERROR(MATCH(J458,'GSTR-2B'!$J$6:$J$1005,0),"–"))</f>
        <v/>
      </c>
      <c r="L458" s="23" t="str">
        <f aca="false">IF(OR(A458="",K458="–"),"",INDEX('GSTR-2B'!$I$6:$I$1005,K458))</f>
        <v/>
      </c>
      <c r="M458" s="20" t="str">
        <f aca="false">IF(L458="","",I458-L458)</f>
        <v/>
      </c>
      <c r="N458" s="24" t="str">
        <f aca="false">IF(A458="","",IF(K458="–",IF(COUNTIFS('GSTR-2B'!$A$6:$A$1005,A458,'GSTR-2B'!$E$6:$E$1005,"&gt;="&amp;(E458-Summary!$B$5),'GSTR-2B'!$E$6:$E$1005,"&lt;="&amp;(E458+Summary!$B$5))&gt;0,"Possible match – invoice no. differs","Not in 2B"),IF(ABS(M458)&lt;=Summary!$B$5,"Matched","Value mismatch")))</f>
        <v/>
      </c>
      <c r="O458" s="25" t="str">
        <f aca="false">IF(A458="","",IF(COUNTIF(A$6:A458,A458)=1,COUNTIF(O$5:O457,"&gt;0")+1,""))</f>
        <v/>
      </c>
      <c r="P458" s="26" t="str">
        <f aca="false">IF(A458="","",IF(N458="Matched",1,IF(AND(N458="Value mismatch",N(I458)&lt;&gt;0),MIN(1,L458/I458),0)))</f>
        <v/>
      </c>
    </row>
    <row r="459" customFormat="false" ht="15" hidden="false" customHeight="true" outlineLevel="0" collapsed="false">
      <c r="A459" s="27"/>
      <c r="B459" s="27"/>
      <c r="C459" s="27"/>
      <c r="D459" s="28"/>
      <c r="E459" s="29"/>
      <c r="F459" s="29"/>
      <c r="G459" s="29"/>
      <c r="H459" s="29"/>
      <c r="I459" s="20" t="str">
        <f aca="false">IF(A459="","",N(F459)+N(G459)+N(H459))</f>
        <v/>
      </c>
      <c r="J459" s="21" t="str">
        <f aca="false">IF(A459="","",UPPER(TRIM(A459))&amp;"|"&amp;UPPER(SUBSTITUTE(SUBSTITUTE(SUBSTITUTE(SUBSTITUTE(SUBSTITUTE(TRIM(C459)," ",""),"-",""),"/",""),"\",""),".","")))</f>
        <v/>
      </c>
      <c r="K459" s="22" t="str">
        <f aca="false">IF(A459="","",IFERROR(MATCH(J459,'GSTR-2B'!$J$6:$J$1005,0),"–"))</f>
        <v/>
      </c>
      <c r="L459" s="23" t="str">
        <f aca="false">IF(OR(A459="",K459="–"),"",INDEX('GSTR-2B'!$I$6:$I$1005,K459))</f>
        <v/>
      </c>
      <c r="M459" s="20" t="str">
        <f aca="false">IF(L459="","",I459-L459)</f>
        <v/>
      </c>
      <c r="N459" s="24" t="str">
        <f aca="false">IF(A459="","",IF(K459="–",IF(COUNTIFS('GSTR-2B'!$A$6:$A$1005,A459,'GSTR-2B'!$E$6:$E$1005,"&gt;="&amp;(E459-Summary!$B$5),'GSTR-2B'!$E$6:$E$1005,"&lt;="&amp;(E459+Summary!$B$5))&gt;0,"Possible match – invoice no. differs","Not in 2B"),IF(ABS(M459)&lt;=Summary!$B$5,"Matched","Value mismatch")))</f>
        <v/>
      </c>
      <c r="O459" s="25" t="str">
        <f aca="false">IF(A459="","",IF(COUNTIF(A$6:A459,A459)=1,COUNTIF(O$5:O458,"&gt;0")+1,""))</f>
        <v/>
      </c>
      <c r="P459" s="26" t="str">
        <f aca="false">IF(A459="","",IF(N459="Matched",1,IF(AND(N459="Value mismatch",N(I459)&lt;&gt;0),MIN(1,L459/I459),0)))</f>
        <v/>
      </c>
    </row>
    <row r="460" customFormat="false" ht="15" hidden="false" customHeight="true" outlineLevel="0" collapsed="false">
      <c r="A460" s="27"/>
      <c r="B460" s="27"/>
      <c r="C460" s="27"/>
      <c r="D460" s="28"/>
      <c r="E460" s="29"/>
      <c r="F460" s="29"/>
      <c r="G460" s="29"/>
      <c r="H460" s="29"/>
      <c r="I460" s="20" t="str">
        <f aca="false">IF(A460="","",N(F460)+N(G460)+N(H460))</f>
        <v/>
      </c>
      <c r="J460" s="21" t="str">
        <f aca="false">IF(A460="","",UPPER(TRIM(A460))&amp;"|"&amp;UPPER(SUBSTITUTE(SUBSTITUTE(SUBSTITUTE(SUBSTITUTE(SUBSTITUTE(TRIM(C460)," ",""),"-",""),"/",""),"\",""),".","")))</f>
        <v/>
      </c>
      <c r="K460" s="22" t="str">
        <f aca="false">IF(A460="","",IFERROR(MATCH(J460,'GSTR-2B'!$J$6:$J$1005,0),"–"))</f>
        <v/>
      </c>
      <c r="L460" s="23" t="str">
        <f aca="false">IF(OR(A460="",K460="–"),"",INDEX('GSTR-2B'!$I$6:$I$1005,K460))</f>
        <v/>
      </c>
      <c r="M460" s="20" t="str">
        <f aca="false">IF(L460="","",I460-L460)</f>
        <v/>
      </c>
      <c r="N460" s="24" t="str">
        <f aca="false">IF(A460="","",IF(K460="–",IF(COUNTIFS('GSTR-2B'!$A$6:$A$1005,A460,'GSTR-2B'!$E$6:$E$1005,"&gt;="&amp;(E460-Summary!$B$5),'GSTR-2B'!$E$6:$E$1005,"&lt;="&amp;(E460+Summary!$B$5))&gt;0,"Possible match – invoice no. differs","Not in 2B"),IF(ABS(M460)&lt;=Summary!$B$5,"Matched","Value mismatch")))</f>
        <v/>
      </c>
      <c r="O460" s="25" t="str">
        <f aca="false">IF(A460="","",IF(COUNTIF(A$6:A460,A460)=1,COUNTIF(O$5:O459,"&gt;0")+1,""))</f>
        <v/>
      </c>
      <c r="P460" s="26" t="str">
        <f aca="false">IF(A460="","",IF(N460="Matched",1,IF(AND(N460="Value mismatch",N(I460)&lt;&gt;0),MIN(1,L460/I460),0)))</f>
        <v/>
      </c>
    </row>
    <row r="461" customFormat="false" ht="15" hidden="false" customHeight="true" outlineLevel="0" collapsed="false">
      <c r="A461" s="27"/>
      <c r="B461" s="27"/>
      <c r="C461" s="27"/>
      <c r="D461" s="28"/>
      <c r="E461" s="29"/>
      <c r="F461" s="29"/>
      <c r="G461" s="29"/>
      <c r="H461" s="29"/>
      <c r="I461" s="20" t="str">
        <f aca="false">IF(A461="","",N(F461)+N(G461)+N(H461))</f>
        <v/>
      </c>
      <c r="J461" s="21" t="str">
        <f aca="false">IF(A461="","",UPPER(TRIM(A461))&amp;"|"&amp;UPPER(SUBSTITUTE(SUBSTITUTE(SUBSTITUTE(SUBSTITUTE(SUBSTITUTE(TRIM(C461)," ",""),"-",""),"/",""),"\",""),".","")))</f>
        <v/>
      </c>
      <c r="K461" s="22" t="str">
        <f aca="false">IF(A461="","",IFERROR(MATCH(J461,'GSTR-2B'!$J$6:$J$1005,0),"–"))</f>
        <v/>
      </c>
      <c r="L461" s="23" t="str">
        <f aca="false">IF(OR(A461="",K461="–"),"",INDEX('GSTR-2B'!$I$6:$I$1005,K461))</f>
        <v/>
      </c>
      <c r="M461" s="20" t="str">
        <f aca="false">IF(L461="","",I461-L461)</f>
        <v/>
      </c>
      <c r="N461" s="24" t="str">
        <f aca="false">IF(A461="","",IF(K461="–",IF(COUNTIFS('GSTR-2B'!$A$6:$A$1005,A461,'GSTR-2B'!$E$6:$E$1005,"&gt;="&amp;(E461-Summary!$B$5),'GSTR-2B'!$E$6:$E$1005,"&lt;="&amp;(E461+Summary!$B$5))&gt;0,"Possible match – invoice no. differs","Not in 2B"),IF(ABS(M461)&lt;=Summary!$B$5,"Matched","Value mismatch")))</f>
        <v/>
      </c>
      <c r="O461" s="25" t="str">
        <f aca="false">IF(A461="","",IF(COUNTIF(A$6:A461,A461)=1,COUNTIF(O$5:O460,"&gt;0")+1,""))</f>
        <v/>
      </c>
      <c r="P461" s="26" t="str">
        <f aca="false">IF(A461="","",IF(N461="Matched",1,IF(AND(N461="Value mismatch",N(I461)&lt;&gt;0),MIN(1,L461/I461),0)))</f>
        <v/>
      </c>
    </row>
    <row r="462" customFormat="false" ht="15" hidden="false" customHeight="true" outlineLevel="0" collapsed="false">
      <c r="A462" s="27"/>
      <c r="B462" s="27"/>
      <c r="C462" s="27"/>
      <c r="D462" s="28"/>
      <c r="E462" s="29"/>
      <c r="F462" s="29"/>
      <c r="G462" s="29"/>
      <c r="H462" s="29"/>
      <c r="I462" s="20" t="str">
        <f aca="false">IF(A462="","",N(F462)+N(G462)+N(H462))</f>
        <v/>
      </c>
      <c r="J462" s="21" t="str">
        <f aca="false">IF(A462="","",UPPER(TRIM(A462))&amp;"|"&amp;UPPER(SUBSTITUTE(SUBSTITUTE(SUBSTITUTE(SUBSTITUTE(SUBSTITUTE(TRIM(C462)," ",""),"-",""),"/",""),"\",""),".","")))</f>
        <v/>
      </c>
      <c r="K462" s="22" t="str">
        <f aca="false">IF(A462="","",IFERROR(MATCH(J462,'GSTR-2B'!$J$6:$J$1005,0),"–"))</f>
        <v/>
      </c>
      <c r="L462" s="23" t="str">
        <f aca="false">IF(OR(A462="",K462="–"),"",INDEX('GSTR-2B'!$I$6:$I$1005,K462))</f>
        <v/>
      </c>
      <c r="M462" s="20" t="str">
        <f aca="false">IF(L462="","",I462-L462)</f>
        <v/>
      </c>
      <c r="N462" s="24" t="str">
        <f aca="false">IF(A462="","",IF(K462="–",IF(COUNTIFS('GSTR-2B'!$A$6:$A$1005,A462,'GSTR-2B'!$E$6:$E$1005,"&gt;="&amp;(E462-Summary!$B$5),'GSTR-2B'!$E$6:$E$1005,"&lt;="&amp;(E462+Summary!$B$5))&gt;0,"Possible match – invoice no. differs","Not in 2B"),IF(ABS(M462)&lt;=Summary!$B$5,"Matched","Value mismatch")))</f>
        <v/>
      </c>
      <c r="O462" s="25" t="str">
        <f aca="false">IF(A462="","",IF(COUNTIF(A$6:A462,A462)=1,COUNTIF(O$5:O461,"&gt;0")+1,""))</f>
        <v/>
      </c>
      <c r="P462" s="26" t="str">
        <f aca="false">IF(A462="","",IF(N462="Matched",1,IF(AND(N462="Value mismatch",N(I462)&lt;&gt;0),MIN(1,L462/I462),0)))</f>
        <v/>
      </c>
    </row>
    <row r="463" customFormat="false" ht="15" hidden="false" customHeight="true" outlineLevel="0" collapsed="false">
      <c r="A463" s="27"/>
      <c r="B463" s="27"/>
      <c r="C463" s="27"/>
      <c r="D463" s="28"/>
      <c r="E463" s="29"/>
      <c r="F463" s="29"/>
      <c r="G463" s="29"/>
      <c r="H463" s="29"/>
      <c r="I463" s="20" t="str">
        <f aca="false">IF(A463="","",N(F463)+N(G463)+N(H463))</f>
        <v/>
      </c>
      <c r="J463" s="21" t="str">
        <f aca="false">IF(A463="","",UPPER(TRIM(A463))&amp;"|"&amp;UPPER(SUBSTITUTE(SUBSTITUTE(SUBSTITUTE(SUBSTITUTE(SUBSTITUTE(TRIM(C463)," ",""),"-",""),"/",""),"\",""),".","")))</f>
        <v/>
      </c>
      <c r="K463" s="22" t="str">
        <f aca="false">IF(A463="","",IFERROR(MATCH(J463,'GSTR-2B'!$J$6:$J$1005,0),"–"))</f>
        <v/>
      </c>
      <c r="L463" s="23" t="str">
        <f aca="false">IF(OR(A463="",K463="–"),"",INDEX('GSTR-2B'!$I$6:$I$1005,K463))</f>
        <v/>
      </c>
      <c r="M463" s="20" t="str">
        <f aca="false">IF(L463="","",I463-L463)</f>
        <v/>
      </c>
      <c r="N463" s="24" t="str">
        <f aca="false">IF(A463="","",IF(K463="–",IF(COUNTIFS('GSTR-2B'!$A$6:$A$1005,A463,'GSTR-2B'!$E$6:$E$1005,"&gt;="&amp;(E463-Summary!$B$5),'GSTR-2B'!$E$6:$E$1005,"&lt;="&amp;(E463+Summary!$B$5))&gt;0,"Possible match – invoice no. differs","Not in 2B"),IF(ABS(M463)&lt;=Summary!$B$5,"Matched","Value mismatch")))</f>
        <v/>
      </c>
      <c r="O463" s="25" t="str">
        <f aca="false">IF(A463="","",IF(COUNTIF(A$6:A463,A463)=1,COUNTIF(O$5:O462,"&gt;0")+1,""))</f>
        <v/>
      </c>
      <c r="P463" s="26" t="str">
        <f aca="false">IF(A463="","",IF(N463="Matched",1,IF(AND(N463="Value mismatch",N(I463)&lt;&gt;0),MIN(1,L463/I463),0)))</f>
        <v/>
      </c>
    </row>
    <row r="464" customFormat="false" ht="15" hidden="false" customHeight="true" outlineLevel="0" collapsed="false">
      <c r="A464" s="27"/>
      <c r="B464" s="27"/>
      <c r="C464" s="27"/>
      <c r="D464" s="28"/>
      <c r="E464" s="29"/>
      <c r="F464" s="29"/>
      <c r="G464" s="29"/>
      <c r="H464" s="29"/>
      <c r="I464" s="20" t="str">
        <f aca="false">IF(A464="","",N(F464)+N(G464)+N(H464))</f>
        <v/>
      </c>
      <c r="J464" s="21" t="str">
        <f aca="false">IF(A464="","",UPPER(TRIM(A464))&amp;"|"&amp;UPPER(SUBSTITUTE(SUBSTITUTE(SUBSTITUTE(SUBSTITUTE(SUBSTITUTE(TRIM(C464)," ",""),"-",""),"/",""),"\",""),".","")))</f>
        <v/>
      </c>
      <c r="K464" s="22" t="str">
        <f aca="false">IF(A464="","",IFERROR(MATCH(J464,'GSTR-2B'!$J$6:$J$1005,0),"–"))</f>
        <v/>
      </c>
      <c r="L464" s="23" t="str">
        <f aca="false">IF(OR(A464="",K464="–"),"",INDEX('GSTR-2B'!$I$6:$I$1005,K464))</f>
        <v/>
      </c>
      <c r="M464" s="20" t="str">
        <f aca="false">IF(L464="","",I464-L464)</f>
        <v/>
      </c>
      <c r="N464" s="24" t="str">
        <f aca="false">IF(A464="","",IF(K464="–",IF(COUNTIFS('GSTR-2B'!$A$6:$A$1005,A464,'GSTR-2B'!$E$6:$E$1005,"&gt;="&amp;(E464-Summary!$B$5),'GSTR-2B'!$E$6:$E$1005,"&lt;="&amp;(E464+Summary!$B$5))&gt;0,"Possible match – invoice no. differs","Not in 2B"),IF(ABS(M464)&lt;=Summary!$B$5,"Matched","Value mismatch")))</f>
        <v/>
      </c>
      <c r="O464" s="25" t="str">
        <f aca="false">IF(A464="","",IF(COUNTIF(A$6:A464,A464)=1,COUNTIF(O$5:O463,"&gt;0")+1,""))</f>
        <v/>
      </c>
      <c r="P464" s="26" t="str">
        <f aca="false">IF(A464="","",IF(N464="Matched",1,IF(AND(N464="Value mismatch",N(I464)&lt;&gt;0),MIN(1,L464/I464),0)))</f>
        <v/>
      </c>
    </row>
    <row r="465" customFormat="false" ht="15" hidden="false" customHeight="true" outlineLevel="0" collapsed="false">
      <c r="A465" s="27"/>
      <c r="B465" s="27"/>
      <c r="C465" s="27"/>
      <c r="D465" s="28"/>
      <c r="E465" s="29"/>
      <c r="F465" s="29"/>
      <c r="G465" s="29"/>
      <c r="H465" s="29"/>
      <c r="I465" s="20" t="str">
        <f aca="false">IF(A465="","",N(F465)+N(G465)+N(H465))</f>
        <v/>
      </c>
      <c r="J465" s="21" t="str">
        <f aca="false">IF(A465="","",UPPER(TRIM(A465))&amp;"|"&amp;UPPER(SUBSTITUTE(SUBSTITUTE(SUBSTITUTE(SUBSTITUTE(SUBSTITUTE(TRIM(C465)," ",""),"-",""),"/",""),"\",""),".","")))</f>
        <v/>
      </c>
      <c r="K465" s="22" t="str">
        <f aca="false">IF(A465="","",IFERROR(MATCH(J465,'GSTR-2B'!$J$6:$J$1005,0),"–"))</f>
        <v/>
      </c>
      <c r="L465" s="23" t="str">
        <f aca="false">IF(OR(A465="",K465="–"),"",INDEX('GSTR-2B'!$I$6:$I$1005,K465))</f>
        <v/>
      </c>
      <c r="M465" s="20" t="str">
        <f aca="false">IF(L465="","",I465-L465)</f>
        <v/>
      </c>
      <c r="N465" s="24" t="str">
        <f aca="false">IF(A465="","",IF(K465="–",IF(COUNTIFS('GSTR-2B'!$A$6:$A$1005,A465,'GSTR-2B'!$E$6:$E$1005,"&gt;="&amp;(E465-Summary!$B$5),'GSTR-2B'!$E$6:$E$1005,"&lt;="&amp;(E465+Summary!$B$5))&gt;0,"Possible match – invoice no. differs","Not in 2B"),IF(ABS(M465)&lt;=Summary!$B$5,"Matched","Value mismatch")))</f>
        <v/>
      </c>
      <c r="O465" s="25" t="str">
        <f aca="false">IF(A465="","",IF(COUNTIF(A$6:A465,A465)=1,COUNTIF(O$5:O464,"&gt;0")+1,""))</f>
        <v/>
      </c>
      <c r="P465" s="26" t="str">
        <f aca="false">IF(A465="","",IF(N465="Matched",1,IF(AND(N465="Value mismatch",N(I465)&lt;&gt;0),MIN(1,L465/I465),0)))</f>
        <v/>
      </c>
    </row>
    <row r="466" customFormat="false" ht="15" hidden="false" customHeight="true" outlineLevel="0" collapsed="false">
      <c r="A466" s="27"/>
      <c r="B466" s="27"/>
      <c r="C466" s="27"/>
      <c r="D466" s="28"/>
      <c r="E466" s="29"/>
      <c r="F466" s="29"/>
      <c r="G466" s="29"/>
      <c r="H466" s="29"/>
      <c r="I466" s="20" t="str">
        <f aca="false">IF(A466="","",N(F466)+N(G466)+N(H466))</f>
        <v/>
      </c>
      <c r="J466" s="21" t="str">
        <f aca="false">IF(A466="","",UPPER(TRIM(A466))&amp;"|"&amp;UPPER(SUBSTITUTE(SUBSTITUTE(SUBSTITUTE(SUBSTITUTE(SUBSTITUTE(TRIM(C466)," ",""),"-",""),"/",""),"\",""),".","")))</f>
        <v/>
      </c>
      <c r="K466" s="22" t="str">
        <f aca="false">IF(A466="","",IFERROR(MATCH(J466,'GSTR-2B'!$J$6:$J$1005,0),"–"))</f>
        <v/>
      </c>
      <c r="L466" s="23" t="str">
        <f aca="false">IF(OR(A466="",K466="–"),"",INDEX('GSTR-2B'!$I$6:$I$1005,K466))</f>
        <v/>
      </c>
      <c r="M466" s="20" t="str">
        <f aca="false">IF(L466="","",I466-L466)</f>
        <v/>
      </c>
      <c r="N466" s="24" t="str">
        <f aca="false">IF(A466="","",IF(K466="–",IF(COUNTIFS('GSTR-2B'!$A$6:$A$1005,A466,'GSTR-2B'!$E$6:$E$1005,"&gt;="&amp;(E466-Summary!$B$5),'GSTR-2B'!$E$6:$E$1005,"&lt;="&amp;(E466+Summary!$B$5))&gt;0,"Possible match – invoice no. differs","Not in 2B"),IF(ABS(M466)&lt;=Summary!$B$5,"Matched","Value mismatch")))</f>
        <v/>
      </c>
      <c r="O466" s="25" t="str">
        <f aca="false">IF(A466="","",IF(COUNTIF(A$6:A466,A466)=1,COUNTIF(O$5:O465,"&gt;0")+1,""))</f>
        <v/>
      </c>
      <c r="P466" s="26" t="str">
        <f aca="false">IF(A466="","",IF(N466="Matched",1,IF(AND(N466="Value mismatch",N(I466)&lt;&gt;0),MIN(1,L466/I466),0)))</f>
        <v/>
      </c>
    </row>
    <row r="467" customFormat="false" ht="15" hidden="false" customHeight="true" outlineLevel="0" collapsed="false">
      <c r="A467" s="27"/>
      <c r="B467" s="27"/>
      <c r="C467" s="27"/>
      <c r="D467" s="28"/>
      <c r="E467" s="29"/>
      <c r="F467" s="29"/>
      <c r="G467" s="29"/>
      <c r="H467" s="29"/>
      <c r="I467" s="20" t="str">
        <f aca="false">IF(A467="","",N(F467)+N(G467)+N(H467))</f>
        <v/>
      </c>
      <c r="J467" s="21" t="str">
        <f aca="false">IF(A467="","",UPPER(TRIM(A467))&amp;"|"&amp;UPPER(SUBSTITUTE(SUBSTITUTE(SUBSTITUTE(SUBSTITUTE(SUBSTITUTE(TRIM(C467)," ",""),"-",""),"/",""),"\",""),".","")))</f>
        <v/>
      </c>
      <c r="K467" s="22" t="str">
        <f aca="false">IF(A467="","",IFERROR(MATCH(J467,'GSTR-2B'!$J$6:$J$1005,0),"–"))</f>
        <v/>
      </c>
      <c r="L467" s="23" t="str">
        <f aca="false">IF(OR(A467="",K467="–"),"",INDEX('GSTR-2B'!$I$6:$I$1005,K467))</f>
        <v/>
      </c>
      <c r="M467" s="20" t="str">
        <f aca="false">IF(L467="","",I467-L467)</f>
        <v/>
      </c>
      <c r="N467" s="24" t="str">
        <f aca="false">IF(A467="","",IF(K467="–",IF(COUNTIFS('GSTR-2B'!$A$6:$A$1005,A467,'GSTR-2B'!$E$6:$E$1005,"&gt;="&amp;(E467-Summary!$B$5),'GSTR-2B'!$E$6:$E$1005,"&lt;="&amp;(E467+Summary!$B$5))&gt;0,"Possible match – invoice no. differs","Not in 2B"),IF(ABS(M467)&lt;=Summary!$B$5,"Matched","Value mismatch")))</f>
        <v/>
      </c>
      <c r="O467" s="25" t="str">
        <f aca="false">IF(A467="","",IF(COUNTIF(A$6:A467,A467)=1,COUNTIF(O$5:O466,"&gt;0")+1,""))</f>
        <v/>
      </c>
      <c r="P467" s="26" t="str">
        <f aca="false">IF(A467="","",IF(N467="Matched",1,IF(AND(N467="Value mismatch",N(I467)&lt;&gt;0),MIN(1,L467/I467),0)))</f>
        <v/>
      </c>
    </row>
    <row r="468" customFormat="false" ht="15" hidden="false" customHeight="true" outlineLevel="0" collapsed="false">
      <c r="A468" s="27"/>
      <c r="B468" s="27"/>
      <c r="C468" s="27"/>
      <c r="D468" s="28"/>
      <c r="E468" s="29"/>
      <c r="F468" s="29"/>
      <c r="G468" s="29"/>
      <c r="H468" s="29"/>
      <c r="I468" s="20" t="str">
        <f aca="false">IF(A468="","",N(F468)+N(G468)+N(H468))</f>
        <v/>
      </c>
      <c r="J468" s="21" t="str">
        <f aca="false">IF(A468="","",UPPER(TRIM(A468))&amp;"|"&amp;UPPER(SUBSTITUTE(SUBSTITUTE(SUBSTITUTE(SUBSTITUTE(SUBSTITUTE(TRIM(C468)," ",""),"-",""),"/",""),"\",""),".","")))</f>
        <v/>
      </c>
      <c r="K468" s="22" t="str">
        <f aca="false">IF(A468="","",IFERROR(MATCH(J468,'GSTR-2B'!$J$6:$J$1005,0),"–"))</f>
        <v/>
      </c>
      <c r="L468" s="23" t="str">
        <f aca="false">IF(OR(A468="",K468="–"),"",INDEX('GSTR-2B'!$I$6:$I$1005,K468))</f>
        <v/>
      </c>
      <c r="M468" s="20" t="str">
        <f aca="false">IF(L468="","",I468-L468)</f>
        <v/>
      </c>
      <c r="N468" s="24" t="str">
        <f aca="false">IF(A468="","",IF(K468="–",IF(COUNTIFS('GSTR-2B'!$A$6:$A$1005,A468,'GSTR-2B'!$E$6:$E$1005,"&gt;="&amp;(E468-Summary!$B$5),'GSTR-2B'!$E$6:$E$1005,"&lt;="&amp;(E468+Summary!$B$5))&gt;0,"Possible match – invoice no. differs","Not in 2B"),IF(ABS(M468)&lt;=Summary!$B$5,"Matched","Value mismatch")))</f>
        <v/>
      </c>
      <c r="O468" s="25" t="str">
        <f aca="false">IF(A468="","",IF(COUNTIF(A$6:A468,A468)=1,COUNTIF(O$5:O467,"&gt;0")+1,""))</f>
        <v/>
      </c>
      <c r="P468" s="26" t="str">
        <f aca="false">IF(A468="","",IF(N468="Matched",1,IF(AND(N468="Value mismatch",N(I468)&lt;&gt;0),MIN(1,L468/I468),0)))</f>
        <v/>
      </c>
    </row>
    <row r="469" customFormat="false" ht="15" hidden="false" customHeight="true" outlineLevel="0" collapsed="false">
      <c r="A469" s="27"/>
      <c r="B469" s="27"/>
      <c r="C469" s="27"/>
      <c r="D469" s="28"/>
      <c r="E469" s="29"/>
      <c r="F469" s="29"/>
      <c r="G469" s="29"/>
      <c r="H469" s="29"/>
      <c r="I469" s="20" t="str">
        <f aca="false">IF(A469="","",N(F469)+N(G469)+N(H469))</f>
        <v/>
      </c>
      <c r="J469" s="21" t="str">
        <f aca="false">IF(A469="","",UPPER(TRIM(A469))&amp;"|"&amp;UPPER(SUBSTITUTE(SUBSTITUTE(SUBSTITUTE(SUBSTITUTE(SUBSTITUTE(TRIM(C469)," ",""),"-",""),"/",""),"\",""),".","")))</f>
        <v/>
      </c>
      <c r="K469" s="22" t="str">
        <f aca="false">IF(A469="","",IFERROR(MATCH(J469,'GSTR-2B'!$J$6:$J$1005,0),"–"))</f>
        <v/>
      </c>
      <c r="L469" s="23" t="str">
        <f aca="false">IF(OR(A469="",K469="–"),"",INDEX('GSTR-2B'!$I$6:$I$1005,K469))</f>
        <v/>
      </c>
      <c r="M469" s="20" t="str">
        <f aca="false">IF(L469="","",I469-L469)</f>
        <v/>
      </c>
      <c r="N469" s="24" t="str">
        <f aca="false">IF(A469="","",IF(K469="–",IF(COUNTIFS('GSTR-2B'!$A$6:$A$1005,A469,'GSTR-2B'!$E$6:$E$1005,"&gt;="&amp;(E469-Summary!$B$5),'GSTR-2B'!$E$6:$E$1005,"&lt;="&amp;(E469+Summary!$B$5))&gt;0,"Possible match – invoice no. differs","Not in 2B"),IF(ABS(M469)&lt;=Summary!$B$5,"Matched","Value mismatch")))</f>
        <v/>
      </c>
      <c r="O469" s="25" t="str">
        <f aca="false">IF(A469="","",IF(COUNTIF(A$6:A469,A469)=1,COUNTIF(O$5:O468,"&gt;0")+1,""))</f>
        <v/>
      </c>
      <c r="P469" s="26" t="str">
        <f aca="false">IF(A469="","",IF(N469="Matched",1,IF(AND(N469="Value mismatch",N(I469)&lt;&gt;0),MIN(1,L469/I469),0)))</f>
        <v/>
      </c>
    </row>
    <row r="470" customFormat="false" ht="15" hidden="false" customHeight="true" outlineLevel="0" collapsed="false">
      <c r="A470" s="27"/>
      <c r="B470" s="27"/>
      <c r="C470" s="27"/>
      <c r="D470" s="28"/>
      <c r="E470" s="29"/>
      <c r="F470" s="29"/>
      <c r="G470" s="29"/>
      <c r="H470" s="29"/>
      <c r="I470" s="20" t="str">
        <f aca="false">IF(A470="","",N(F470)+N(G470)+N(H470))</f>
        <v/>
      </c>
      <c r="J470" s="21" t="str">
        <f aca="false">IF(A470="","",UPPER(TRIM(A470))&amp;"|"&amp;UPPER(SUBSTITUTE(SUBSTITUTE(SUBSTITUTE(SUBSTITUTE(SUBSTITUTE(TRIM(C470)," ",""),"-",""),"/",""),"\",""),".","")))</f>
        <v/>
      </c>
      <c r="K470" s="22" t="str">
        <f aca="false">IF(A470="","",IFERROR(MATCH(J470,'GSTR-2B'!$J$6:$J$1005,0),"–"))</f>
        <v/>
      </c>
      <c r="L470" s="23" t="str">
        <f aca="false">IF(OR(A470="",K470="–"),"",INDEX('GSTR-2B'!$I$6:$I$1005,K470))</f>
        <v/>
      </c>
      <c r="M470" s="20" t="str">
        <f aca="false">IF(L470="","",I470-L470)</f>
        <v/>
      </c>
      <c r="N470" s="24" t="str">
        <f aca="false">IF(A470="","",IF(K470="–",IF(COUNTIFS('GSTR-2B'!$A$6:$A$1005,A470,'GSTR-2B'!$E$6:$E$1005,"&gt;="&amp;(E470-Summary!$B$5),'GSTR-2B'!$E$6:$E$1005,"&lt;="&amp;(E470+Summary!$B$5))&gt;0,"Possible match – invoice no. differs","Not in 2B"),IF(ABS(M470)&lt;=Summary!$B$5,"Matched","Value mismatch")))</f>
        <v/>
      </c>
      <c r="O470" s="25" t="str">
        <f aca="false">IF(A470="","",IF(COUNTIF(A$6:A470,A470)=1,COUNTIF(O$5:O469,"&gt;0")+1,""))</f>
        <v/>
      </c>
      <c r="P470" s="26" t="str">
        <f aca="false">IF(A470="","",IF(N470="Matched",1,IF(AND(N470="Value mismatch",N(I470)&lt;&gt;0),MIN(1,L470/I470),0)))</f>
        <v/>
      </c>
    </row>
    <row r="471" customFormat="false" ht="15" hidden="false" customHeight="true" outlineLevel="0" collapsed="false">
      <c r="A471" s="27"/>
      <c r="B471" s="27"/>
      <c r="C471" s="27"/>
      <c r="D471" s="28"/>
      <c r="E471" s="29"/>
      <c r="F471" s="29"/>
      <c r="G471" s="29"/>
      <c r="H471" s="29"/>
      <c r="I471" s="20" t="str">
        <f aca="false">IF(A471="","",N(F471)+N(G471)+N(H471))</f>
        <v/>
      </c>
      <c r="J471" s="21" t="str">
        <f aca="false">IF(A471="","",UPPER(TRIM(A471))&amp;"|"&amp;UPPER(SUBSTITUTE(SUBSTITUTE(SUBSTITUTE(SUBSTITUTE(SUBSTITUTE(TRIM(C471)," ",""),"-",""),"/",""),"\",""),".","")))</f>
        <v/>
      </c>
      <c r="K471" s="22" t="str">
        <f aca="false">IF(A471="","",IFERROR(MATCH(J471,'GSTR-2B'!$J$6:$J$1005,0),"–"))</f>
        <v/>
      </c>
      <c r="L471" s="23" t="str">
        <f aca="false">IF(OR(A471="",K471="–"),"",INDEX('GSTR-2B'!$I$6:$I$1005,K471))</f>
        <v/>
      </c>
      <c r="M471" s="20" t="str">
        <f aca="false">IF(L471="","",I471-L471)</f>
        <v/>
      </c>
      <c r="N471" s="24" t="str">
        <f aca="false">IF(A471="","",IF(K471="–",IF(COUNTIFS('GSTR-2B'!$A$6:$A$1005,A471,'GSTR-2B'!$E$6:$E$1005,"&gt;="&amp;(E471-Summary!$B$5),'GSTR-2B'!$E$6:$E$1005,"&lt;="&amp;(E471+Summary!$B$5))&gt;0,"Possible match – invoice no. differs","Not in 2B"),IF(ABS(M471)&lt;=Summary!$B$5,"Matched","Value mismatch")))</f>
        <v/>
      </c>
      <c r="O471" s="25" t="str">
        <f aca="false">IF(A471="","",IF(COUNTIF(A$6:A471,A471)=1,COUNTIF(O$5:O470,"&gt;0")+1,""))</f>
        <v/>
      </c>
      <c r="P471" s="26" t="str">
        <f aca="false">IF(A471="","",IF(N471="Matched",1,IF(AND(N471="Value mismatch",N(I471)&lt;&gt;0),MIN(1,L471/I471),0)))</f>
        <v/>
      </c>
    </row>
    <row r="472" customFormat="false" ht="15" hidden="false" customHeight="true" outlineLevel="0" collapsed="false">
      <c r="A472" s="27"/>
      <c r="B472" s="27"/>
      <c r="C472" s="27"/>
      <c r="D472" s="28"/>
      <c r="E472" s="29"/>
      <c r="F472" s="29"/>
      <c r="G472" s="29"/>
      <c r="H472" s="29"/>
      <c r="I472" s="20" t="str">
        <f aca="false">IF(A472="","",N(F472)+N(G472)+N(H472))</f>
        <v/>
      </c>
      <c r="J472" s="21" t="str">
        <f aca="false">IF(A472="","",UPPER(TRIM(A472))&amp;"|"&amp;UPPER(SUBSTITUTE(SUBSTITUTE(SUBSTITUTE(SUBSTITUTE(SUBSTITUTE(TRIM(C472)," ",""),"-",""),"/",""),"\",""),".","")))</f>
        <v/>
      </c>
      <c r="K472" s="22" t="str">
        <f aca="false">IF(A472="","",IFERROR(MATCH(J472,'GSTR-2B'!$J$6:$J$1005,0),"–"))</f>
        <v/>
      </c>
      <c r="L472" s="23" t="str">
        <f aca="false">IF(OR(A472="",K472="–"),"",INDEX('GSTR-2B'!$I$6:$I$1005,K472))</f>
        <v/>
      </c>
      <c r="M472" s="20" t="str">
        <f aca="false">IF(L472="","",I472-L472)</f>
        <v/>
      </c>
      <c r="N472" s="24" t="str">
        <f aca="false">IF(A472="","",IF(K472="–",IF(COUNTIFS('GSTR-2B'!$A$6:$A$1005,A472,'GSTR-2B'!$E$6:$E$1005,"&gt;="&amp;(E472-Summary!$B$5),'GSTR-2B'!$E$6:$E$1005,"&lt;="&amp;(E472+Summary!$B$5))&gt;0,"Possible match – invoice no. differs","Not in 2B"),IF(ABS(M472)&lt;=Summary!$B$5,"Matched","Value mismatch")))</f>
        <v/>
      </c>
      <c r="O472" s="25" t="str">
        <f aca="false">IF(A472="","",IF(COUNTIF(A$6:A472,A472)=1,COUNTIF(O$5:O471,"&gt;0")+1,""))</f>
        <v/>
      </c>
      <c r="P472" s="26" t="str">
        <f aca="false">IF(A472="","",IF(N472="Matched",1,IF(AND(N472="Value mismatch",N(I472)&lt;&gt;0),MIN(1,L472/I472),0)))</f>
        <v/>
      </c>
    </row>
    <row r="473" customFormat="false" ht="15" hidden="false" customHeight="true" outlineLevel="0" collapsed="false">
      <c r="A473" s="27"/>
      <c r="B473" s="27"/>
      <c r="C473" s="27"/>
      <c r="D473" s="28"/>
      <c r="E473" s="29"/>
      <c r="F473" s="29"/>
      <c r="G473" s="29"/>
      <c r="H473" s="29"/>
      <c r="I473" s="20" t="str">
        <f aca="false">IF(A473="","",N(F473)+N(G473)+N(H473))</f>
        <v/>
      </c>
      <c r="J473" s="21" t="str">
        <f aca="false">IF(A473="","",UPPER(TRIM(A473))&amp;"|"&amp;UPPER(SUBSTITUTE(SUBSTITUTE(SUBSTITUTE(SUBSTITUTE(SUBSTITUTE(TRIM(C473)," ",""),"-",""),"/",""),"\",""),".","")))</f>
        <v/>
      </c>
      <c r="K473" s="22" t="str">
        <f aca="false">IF(A473="","",IFERROR(MATCH(J473,'GSTR-2B'!$J$6:$J$1005,0),"–"))</f>
        <v/>
      </c>
      <c r="L473" s="23" t="str">
        <f aca="false">IF(OR(A473="",K473="–"),"",INDEX('GSTR-2B'!$I$6:$I$1005,K473))</f>
        <v/>
      </c>
      <c r="M473" s="20" t="str">
        <f aca="false">IF(L473="","",I473-L473)</f>
        <v/>
      </c>
      <c r="N473" s="24" t="str">
        <f aca="false">IF(A473="","",IF(K473="–",IF(COUNTIFS('GSTR-2B'!$A$6:$A$1005,A473,'GSTR-2B'!$E$6:$E$1005,"&gt;="&amp;(E473-Summary!$B$5),'GSTR-2B'!$E$6:$E$1005,"&lt;="&amp;(E473+Summary!$B$5))&gt;0,"Possible match – invoice no. differs","Not in 2B"),IF(ABS(M473)&lt;=Summary!$B$5,"Matched","Value mismatch")))</f>
        <v/>
      </c>
      <c r="O473" s="25" t="str">
        <f aca="false">IF(A473="","",IF(COUNTIF(A$6:A473,A473)=1,COUNTIF(O$5:O472,"&gt;0")+1,""))</f>
        <v/>
      </c>
      <c r="P473" s="26" t="str">
        <f aca="false">IF(A473="","",IF(N473="Matched",1,IF(AND(N473="Value mismatch",N(I473)&lt;&gt;0),MIN(1,L473/I473),0)))</f>
        <v/>
      </c>
    </row>
    <row r="474" customFormat="false" ht="15" hidden="false" customHeight="true" outlineLevel="0" collapsed="false">
      <c r="A474" s="27"/>
      <c r="B474" s="27"/>
      <c r="C474" s="27"/>
      <c r="D474" s="28"/>
      <c r="E474" s="29"/>
      <c r="F474" s="29"/>
      <c r="G474" s="29"/>
      <c r="H474" s="29"/>
      <c r="I474" s="20" t="str">
        <f aca="false">IF(A474="","",N(F474)+N(G474)+N(H474))</f>
        <v/>
      </c>
      <c r="J474" s="21" t="str">
        <f aca="false">IF(A474="","",UPPER(TRIM(A474))&amp;"|"&amp;UPPER(SUBSTITUTE(SUBSTITUTE(SUBSTITUTE(SUBSTITUTE(SUBSTITUTE(TRIM(C474)," ",""),"-",""),"/",""),"\",""),".","")))</f>
        <v/>
      </c>
      <c r="K474" s="22" t="str">
        <f aca="false">IF(A474="","",IFERROR(MATCH(J474,'GSTR-2B'!$J$6:$J$1005,0),"–"))</f>
        <v/>
      </c>
      <c r="L474" s="23" t="str">
        <f aca="false">IF(OR(A474="",K474="–"),"",INDEX('GSTR-2B'!$I$6:$I$1005,K474))</f>
        <v/>
      </c>
      <c r="M474" s="20" t="str">
        <f aca="false">IF(L474="","",I474-L474)</f>
        <v/>
      </c>
      <c r="N474" s="24" t="str">
        <f aca="false">IF(A474="","",IF(K474="–",IF(COUNTIFS('GSTR-2B'!$A$6:$A$1005,A474,'GSTR-2B'!$E$6:$E$1005,"&gt;="&amp;(E474-Summary!$B$5),'GSTR-2B'!$E$6:$E$1005,"&lt;="&amp;(E474+Summary!$B$5))&gt;0,"Possible match – invoice no. differs","Not in 2B"),IF(ABS(M474)&lt;=Summary!$B$5,"Matched","Value mismatch")))</f>
        <v/>
      </c>
      <c r="O474" s="25" t="str">
        <f aca="false">IF(A474="","",IF(COUNTIF(A$6:A474,A474)=1,COUNTIF(O$5:O473,"&gt;0")+1,""))</f>
        <v/>
      </c>
      <c r="P474" s="26" t="str">
        <f aca="false">IF(A474="","",IF(N474="Matched",1,IF(AND(N474="Value mismatch",N(I474)&lt;&gt;0),MIN(1,L474/I474),0)))</f>
        <v/>
      </c>
    </row>
    <row r="475" customFormat="false" ht="15" hidden="false" customHeight="true" outlineLevel="0" collapsed="false">
      <c r="A475" s="27"/>
      <c r="B475" s="27"/>
      <c r="C475" s="27"/>
      <c r="D475" s="28"/>
      <c r="E475" s="29"/>
      <c r="F475" s="29"/>
      <c r="G475" s="29"/>
      <c r="H475" s="29"/>
      <c r="I475" s="20" t="str">
        <f aca="false">IF(A475="","",N(F475)+N(G475)+N(H475))</f>
        <v/>
      </c>
      <c r="J475" s="21" t="str">
        <f aca="false">IF(A475="","",UPPER(TRIM(A475))&amp;"|"&amp;UPPER(SUBSTITUTE(SUBSTITUTE(SUBSTITUTE(SUBSTITUTE(SUBSTITUTE(TRIM(C475)," ",""),"-",""),"/",""),"\",""),".","")))</f>
        <v/>
      </c>
      <c r="K475" s="22" t="str">
        <f aca="false">IF(A475="","",IFERROR(MATCH(J475,'GSTR-2B'!$J$6:$J$1005,0),"–"))</f>
        <v/>
      </c>
      <c r="L475" s="23" t="str">
        <f aca="false">IF(OR(A475="",K475="–"),"",INDEX('GSTR-2B'!$I$6:$I$1005,K475))</f>
        <v/>
      </c>
      <c r="M475" s="20" t="str">
        <f aca="false">IF(L475="","",I475-L475)</f>
        <v/>
      </c>
      <c r="N475" s="24" t="str">
        <f aca="false">IF(A475="","",IF(K475="–",IF(COUNTIFS('GSTR-2B'!$A$6:$A$1005,A475,'GSTR-2B'!$E$6:$E$1005,"&gt;="&amp;(E475-Summary!$B$5),'GSTR-2B'!$E$6:$E$1005,"&lt;="&amp;(E475+Summary!$B$5))&gt;0,"Possible match – invoice no. differs","Not in 2B"),IF(ABS(M475)&lt;=Summary!$B$5,"Matched","Value mismatch")))</f>
        <v/>
      </c>
      <c r="O475" s="25" t="str">
        <f aca="false">IF(A475="","",IF(COUNTIF(A$6:A475,A475)=1,COUNTIF(O$5:O474,"&gt;0")+1,""))</f>
        <v/>
      </c>
      <c r="P475" s="26" t="str">
        <f aca="false">IF(A475="","",IF(N475="Matched",1,IF(AND(N475="Value mismatch",N(I475)&lt;&gt;0),MIN(1,L475/I475),0)))</f>
        <v/>
      </c>
    </row>
    <row r="476" customFormat="false" ht="15" hidden="false" customHeight="true" outlineLevel="0" collapsed="false">
      <c r="A476" s="27"/>
      <c r="B476" s="27"/>
      <c r="C476" s="27"/>
      <c r="D476" s="28"/>
      <c r="E476" s="29"/>
      <c r="F476" s="29"/>
      <c r="G476" s="29"/>
      <c r="H476" s="29"/>
      <c r="I476" s="20" t="str">
        <f aca="false">IF(A476="","",N(F476)+N(G476)+N(H476))</f>
        <v/>
      </c>
      <c r="J476" s="21" t="str">
        <f aca="false">IF(A476="","",UPPER(TRIM(A476))&amp;"|"&amp;UPPER(SUBSTITUTE(SUBSTITUTE(SUBSTITUTE(SUBSTITUTE(SUBSTITUTE(TRIM(C476)," ",""),"-",""),"/",""),"\",""),".","")))</f>
        <v/>
      </c>
      <c r="K476" s="22" t="str">
        <f aca="false">IF(A476="","",IFERROR(MATCH(J476,'GSTR-2B'!$J$6:$J$1005,0),"–"))</f>
        <v/>
      </c>
      <c r="L476" s="23" t="str">
        <f aca="false">IF(OR(A476="",K476="–"),"",INDEX('GSTR-2B'!$I$6:$I$1005,K476))</f>
        <v/>
      </c>
      <c r="M476" s="20" t="str">
        <f aca="false">IF(L476="","",I476-L476)</f>
        <v/>
      </c>
      <c r="N476" s="24" t="str">
        <f aca="false">IF(A476="","",IF(K476="–",IF(COUNTIFS('GSTR-2B'!$A$6:$A$1005,A476,'GSTR-2B'!$E$6:$E$1005,"&gt;="&amp;(E476-Summary!$B$5),'GSTR-2B'!$E$6:$E$1005,"&lt;="&amp;(E476+Summary!$B$5))&gt;0,"Possible match – invoice no. differs","Not in 2B"),IF(ABS(M476)&lt;=Summary!$B$5,"Matched","Value mismatch")))</f>
        <v/>
      </c>
      <c r="O476" s="25" t="str">
        <f aca="false">IF(A476="","",IF(COUNTIF(A$6:A476,A476)=1,COUNTIF(O$5:O475,"&gt;0")+1,""))</f>
        <v/>
      </c>
      <c r="P476" s="26" t="str">
        <f aca="false">IF(A476="","",IF(N476="Matched",1,IF(AND(N476="Value mismatch",N(I476)&lt;&gt;0),MIN(1,L476/I476),0)))</f>
        <v/>
      </c>
    </row>
    <row r="477" customFormat="false" ht="15" hidden="false" customHeight="true" outlineLevel="0" collapsed="false">
      <c r="A477" s="27"/>
      <c r="B477" s="27"/>
      <c r="C477" s="27"/>
      <c r="D477" s="28"/>
      <c r="E477" s="29"/>
      <c r="F477" s="29"/>
      <c r="G477" s="29"/>
      <c r="H477" s="29"/>
      <c r="I477" s="20" t="str">
        <f aca="false">IF(A477="","",N(F477)+N(G477)+N(H477))</f>
        <v/>
      </c>
      <c r="J477" s="21" t="str">
        <f aca="false">IF(A477="","",UPPER(TRIM(A477))&amp;"|"&amp;UPPER(SUBSTITUTE(SUBSTITUTE(SUBSTITUTE(SUBSTITUTE(SUBSTITUTE(TRIM(C477)," ",""),"-",""),"/",""),"\",""),".","")))</f>
        <v/>
      </c>
      <c r="K477" s="22" t="str">
        <f aca="false">IF(A477="","",IFERROR(MATCH(J477,'GSTR-2B'!$J$6:$J$1005,0),"–"))</f>
        <v/>
      </c>
      <c r="L477" s="23" t="str">
        <f aca="false">IF(OR(A477="",K477="–"),"",INDEX('GSTR-2B'!$I$6:$I$1005,K477))</f>
        <v/>
      </c>
      <c r="M477" s="20" t="str">
        <f aca="false">IF(L477="","",I477-L477)</f>
        <v/>
      </c>
      <c r="N477" s="24" t="str">
        <f aca="false">IF(A477="","",IF(K477="–",IF(COUNTIFS('GSTR-2B'!$A$6:$A$1005,A477,'GSTR-2B'!$E$6:$E$1005,"&gt;="&amp;(E477-Summary!$B$5),'GSTR-2B'!$E$6:$E$1005,"&lt;="&amp;(E477+Summary!$B$5))&gt;0,"Possible match – invoice no. differs","Not in 2B"),IF(ABS(M477)&lt;=Summary!$B$5,"Matched","Value mismatch")))</f>
        <v/>
      </c>
      <c r="O477" s="25" t="str">
        <f aca="false">IF(A477="","",IF(COUNTIF(A$6:A477,A477)=1,COUNTIF(O$5:O476,"&gt;0")+1,""))</f>
        <v/>
      </c>
      <c r="P477" s="26" t="str">
        <f aca="false">IF(A477="","",IF(N477="Matched",1,IF(AND(N477="Value mismatch",N(I477)&lt;&gt;0),MIN(1,L477/I477),0)))</f>
        <v/>
      </c>
    </row>
    <row r="478" customFormat="false" ht="15" hidden="false" customHeight="true" outlineLevel="0" collapsed="false">
      <c r="A478" s="27"/>
      <c r="B478" s="27"/>
      <c r="C478" s="27"/>
      <c r="D478" s="28"/>
      <c r="E478" s="29"/>
      <c r="F478" s="29"/>
      <c r="G478" s="29"/>
      <c r="H478" s="29"/>
      <c r="I478" s="20" t="str">
        <f aca="false">IF(A478="","",N(F478)+N(G478)+N(H478))</f>
        <v/>
      </c>
      <c r="J478" s="21" t="str">
        <f aca="false">IF(A478="","",UPPER(TRIM(A478))&amp;"|"&amp;UPPER(SUBSTITUTE(SUBSTITUTE(SUBSTITUTE(SUBSTITUTE(SUBSTITUTE(TRIM(C478)," ",""),"-",""),"/",""),"\",""),".","")))</f>
        <v/>
      </c>
      <c r="K478" s="22" t="str">
        <f aca="false">IF(A478="","",IFERROR(MATCH(J478,'GSTR-2B'!$J$6:$J$1005,0),"–"))</f>
        <v/>
      </c>
      <c r="L478" s="23" t="str">
        <f aca="false">IF(OR(A478="",K478="–"),"",INDEX('GSTR-2B'!$I$6:$I$1005,K478))</f>
        <v/>
      </c>
      <c r="M478" s="20" t="str">
        <f aca="false">IF(L478="","",I478-L478)</f>
        <v/>
      </c>
      <c r="N478" s="24" t="str">
        <f aca="false">IF(A478="","",IF(K478="–",IF(COUNTIFS('GSTR-2B'!$A$6:$A$1005,A478,'GSTR-2B'!$E$6:$E$1005,"&gt;="&amp;(E478-Summary!$B$5),'GSTR-2B'!$E$6:$E$1005,"&lt;="&amp;(E478+Summary!$B$5))&gt;0,"Possible match – invoice no. differs","Not in 2B"),IF(ABS(M478)&lt;=Summary!$B$5,"Matched","Value mismatch")))</f>
        <v/>
      </c>
      <c r="O478" s="25" t="str">
        <f aca="false">IF(A478="","",IF(COUNTIF(A$6:A478,A478)=1,COUNTIF(O$5:O477,"&gt;0")+1,""))</f>
        <v/>
      </c>
      <c r="P478" s="26" t="str">
        <f aca="false">IF(A478="","",IF(N478="Matched",1,IF(AND(N478="Value mismatch",N(I478)&lt;&gt;0),MIN(1,L478/I478),0)))</f>
        <v/>
      </c>
    </row>
    <row r="479" customFormat="false" ht="15" hidden="false" customHeight="true" outlineLevel="0" collapsed="false">
      <c r="A479" s="27"/>
      <c r="B479" s="27"/>
      <c r="C479" s="27"/>
      <c r="D479" s="28"/>
      <c r="E479" s="29"/>
      <c r="F479" s="29"/>
      <c r="G479" s="29"/>
      <c r="H479" s="29"/>
      <c r="I479" s="20" t="str">
        <f aca="false">IF(A479="","",N(F479)+N(G479)+N(H479))</f>
        <v/>
      </c>
      <c r="J479" s="21" t="str">
        <f aca="false">IF(A479="","",UPPER(TRIM(A479))&amp;"|"&amp;UPPER(SUBSTITUTE(SUBSTITUTE(SUBSTITUTE(SUBSTITUTE(SUBSTITUTE(TRIM(C479)," ",""),"-",""),"/",""),"\",""),".","")))</f>
        <v/>
      </c>
      <c r="K479" s="22" t="str">
        <f aca="false">IF(A479="","",IFERROR(MATCH(J479,'GSTR-2B'!$J$6:$J$1005,0),"–"))</f>
        <v/>
      </c>
      <c r="L479" s="23" t="str">
        <f aca="false">IF(OR(A479="",K479="–"),"",INDEX('GSTR-2B'!$I$6:$I$1005,K479))</f>
        <v/>
      </c>
      <c r="M479" s="20" t="str">
        <f aca="false">IF(L479="","",I479-L479)</f>
        <v/>
      </c>
      <c r="N479" s="24" t="str">
        <f aca="false">IF(A479="","",IF(K479="–",IF(COUNTIFS('GSTR-2B'!$A$6:$A$1005,A479,'GSTR-2B'!$E$6:$E$1005,"&gt;="&amp;(E479-Summary!$B$5),'GSTR-2B'!$E$6:$E$1005,"&lt;="&amp;(E479+Summary!$B$5))&gt;0,"Possible match – invoice no. differs","Not in 2B"),IF(ABS(M479)&lt;=Summary!$B$5,"Matched","Value mismatch")))</f>
        <v/>
      </c>
      <c r="O479" s="25" t="str">
        <f aca="false">IF(A479="","",IF(COUNTIF(A$6:A479,A479)=1,COUNTIF(O$5:O478,"&gt;0")+1,""))</f>
        <v/>
      </c>
      <c r="P479" s="26" t="str">
        <f aca="false">IF(A479="","",IF(N479="Matched",1,IF(AND(N479="Value mismatch",N(I479)&lt;&gt;0),MIN(1,L479/I479),0)))</f>
        <v/>
      </c>
    </row>
    <row r="480" customFormat="false" ht="15" hidden="false" customHeight="true" outlineLevel="0" collapsed="false">
      <c r="A480" s="27"/>
      <c r="B480" s="27"/>
      <c r="C480" s="27"/>
      <c r="D480" s="28"/>
      <c r="E480" s="29"/>
      <c r="F480" s="29"/>
      <c r="G480" s="29"/>
      <c r="H480" s="29"/>
      <c r="I480" s="20" t="str">
        <f aca="false">IF(A480="","",N(F480)+N(G480)+N(H480))</f>
        <v/>
      </c>
      <c r="J480" s="21" t="str">
        <f aca="false">IF(A480="","",UPPER(TRIM(A480))&amp;"|"&amp;UPPER(SUBSTITUTE(SUBSTITUTE(SUBSTITUTE(SUBSTITUTE(SUBSTITUTE(TRIM(C480)," ",""),"-",""),"/",""),"\",""),".","")))</f>
        <v/>
      </c>
      <c r="K480" s="22" t="str">
        <f aca="false">IF(A480="","",IFERROR(MATCH(J480,'GSTR-2B'!$J$6:$J$1005,0),"–"))</f>
        <v/>
      </c>
      <c r="L480" s="23" t="str">
        <f aca="false">IF(OR(A480="",K480="–"),"",INDEX('GSTR-2B'!$I$6:$I$1005,K480))</f>
        <v/>
      </c>
      <c r="M480" s="20" t="str">
        <f aca="false">IF(L480="","",I480-L480)</f>
        <v/>
      </c>
      <c r="N480" s="24" t="str">
        <f aca="false">IF(A480="","",IF(K480="–",IF(COUNTIFS('GSTR-2B'!$A$6:$A$1005,A480,'GSTR-2B'!$E$6:$E$1005,"&gt;="&amp;(E480-Summary!$B$5),'GSTR-2B'!$E$6:$E$1005,"&lt;="&amp;(E480+Summary!$B$5))&gt;0,"Possible match – invoice no. differs","Not in 2B"),IF(ABS(M480)&lt;=Summary!$B$5,"Matched","Value mismatch")))</f>
        <v/>
      </c>
      <c r="O480" s="25" t="str">
        <f aca="false">IF(A480="","",IF(COUNTIF(A$6:A480,A480)=1,COUNTIF(O$5:O479,"&gt;0")+1,""))</f>
        <v/>
      </c>
      <c r="P480" s="26" t="str">
        <f aca="false">IF(A480="","",IF(N480="Matched",1,IF(AND(N480="Value mismatch",N(I480)&lt;&gt;0),MIN(1,L480/I480),0)))</f>
        <v/>
      </c>
    </row>
    <row r="481" customFormat="false" ht="15" hidden="false" customHeight="true" outlineLevel="0" collapsed="false">
      <c r="A481" s="27"/>
      <c r="B481" s="27"/>
      <c r="C481" s="27"/>
      <c r="D481" s="28"/>
      <c r="E481" s="29"/>
      <c r="F481" s="29"/>
      <c r="G481" s="29"/>
      <c r="H481" s="29"/>
      <c r="I481" s="20" t="str">
        <f aca="false">IF(A481="","",N(F481)+N(G481)+N(H481))</f>
        <v/>
      </c>
      <c r="J481" s="21" t="str">
        <f aca="false">IF(A481="","",UPPER(TRIM(A481))&amp;"|"&amp;UPPER(SUBSTITUTE(SUBSTITUTE(SUBSTITUTE(SUBSTITUTE(SUBSTITUTE(TRIM(C481)," ",""),"-",""),"/",""),"\",""),".","")))</f>
        <v/>
      </c>
      <c r="K481" s="22" t="str">
        <f aca="false">IF(A481="","",IFERROR(MATCH(J481,'GSTR-2B'!$J$6:$J$1005,0),"–"))</f>
        <v/>
      </c>
      <c r="L481" s="23" t="str">
        <f aca="false">IF(OR(A481="",K481="–"),"",INDEX('GSTR-2B'!$I$6:$I$1005,K481))</f>
        <v/>
      </c>
      <c r="M481" s="20" t="str">
        <f aca="false">IF(L481="","",I481-L481)</f>
        <v/>
      </c>
      <c r="N481" s="24" t="str">
        <f aca="false">IF(A481="","",IF(K481="–",IF(COUNTIFS('GSTR-2B'!$A$6:$A$1005,A481,'GSTR-2B'!$E$6:$E$1005,"&gt;="&amp;(E481-Summary!$B$5),'GSTR-2B'!$E$6:$E$1005,"&lt;="&amp;(E481+Summary!$B$5))&gt;0,"Possible match – invoice no. differs","Not in 2B"),IF(ABS(M481)&lt;=Summary!$B$5,"Matched","Value mismatch")))</f>
        <v/>
      </c>
      <c r="O481" s="25" t="str">
        <f aca="false">IF(A481="","",IF(COUNTIF(A$6:A481,A481)=1,COUNTIF(O$5:O480,"&gt;0")+1,""))</f>
        <v/>
      </c>
      <c r="P481" s="26" t="str">
        <f aca="false">IF(A481="","",IF(N481="Matched",1,IF(AND(N481="Value mismatch",N(I481)&lt;&gt;0),MIN(1,L481/I481),0)))</f>
        <v/>
      </c>
    </row>
    <row r="482" customFormat="false" ht="15" hidden="false" customHeight="true" outlineLevel="0" collapsed="false">
      <c r="A482" s="27"/>
      <c r="B482" s="27"/>
      <c r="C482" s="27"/>
      <c r="D482" s="28"/>
      <c r="E482" s="29"/>
      <c r="F482" s="29"/>
      <c r="G482" s="29"/>
      <c r="H482" s="29"/>
      <c r="I482" s="20" t="str">
        <f aca="false">IF(A482="","",N(F482)+N(G482)+N(H482))</f>
        <v/>
      </c>
      <c r="J482" s="21" t="str">
        <f aca="false">IF(A482="","",UPPER(TRIM(A482))&amp;"|"&amp;UPPER(SUBSTITUTE(SUBSTITUTE(SUBSTITUTE(SUBSTITUTE(SUBSTITUTE(TRIM(C482)," ",""),"-",""),"/",""),"\",""),".","")))</f>
        <v/>
      </c>
      <c r="K482" s="22" t="str">
        <f aca="false">IF(A482="","",IFERROR(MATCH(J482,'GSTR-2B'!$J$6:$J$1005,0),"–"))</f>
        <v/>
      </c>
      <c r="L482" s="23" t="str">
        <f aca="false">IF(OR(A482="",K482="–"),"",INDEX('GSTR-2B'!$I$6:$I$1005,K482))</f>
        <v/>
      </c>
      <c r="M482" s="20" t="str">
        <f aca="false">IF(L482="","",I482-L482)</f>
        <v/>
      </c>
      <c r="N482" s="24" t="str">
        <f aca="false">IF(A482="","",IF(K482="–",IF(COUNTIFS('GSTR-2B'!$A$6:$A$1005,A482,'GSTR-2B'!$E$6:$E$1005,"&gt;="&amp;(E482-Summary!$B$5),'GSTR-2B'!$E$6:$E$1005,"&lt;="&amp;(E482+Summary!$B$5))&gt;0,"Possible match – invoice no. differs","Not in 2B"),IF(ABS(M482)&lt;=Summary!$B$5,"Matched","Value mismatch")))</f>
        <v/>
      </c>
      <c r="O482" s="25" t="str">
        <f aca="false">IF(A482="","",IF(COUNTIF(A$6:A482,A482)=1,COUNTIF(O$5:O481,"&gt;0")+1,""))</f>
        <v/>
      </c>
      <c r="P482" s="26" t="str">
        <f aca="false">IF(A482="","",IF(N482="Matched",1,IF(AND(N482="Value mismatch",N(I482)&lt;&gt;0),MIN(1,L482/I482),0)))</f>
        <v/>
      </c>
    </row>
    <row r="483" customFormat="false" ht="15" hidden="false" customHeight="true" outlineLevel="0" collapsed="false">
      <c r="A483" s="27"/>
      <c r="B483" s="27"/>
      <c r="C483" s="27"/>
      <c r="D483" s="28"/>
      <c r="E483" s="29"/>
      <c r="F483" s="29"/>
      <c r="G483" s="29"/>
      <c r="H483" s="29"/>
      <c r="I483" s="20" t="str">
        <f aca="false">IF(A483="","",N(F483)+N(G483)+N(H483))</f>
        <v/>
      </c>
      <c r="J483" s="21" t="str">
        <f aca="false">IF(A483="","",UPPER(TRIM(A483))&amp;"|"&amp;UPPER(SUBSTITUTE(SUBSTITUTE(SUBSTITUTE(SUBSTITUTE(SUBSTITUTE(TRIM(C483)," ",""),"-",""),"/",""),"\",""),".","")))</f>
        <v/>
      </c>
      <c r="K483" s="22" t="str">
        <f aca="false">IF(A483="","",IFERROR(MATCH(J483,'GSTR-2B'!$J$6:$J$1005,0),"–"))</f>
        <v/>
      </c>
      <c r="L483" s="23" t="str">
        <f aca="false">IF(OR(A483="",K483="–"),"",INDEX('GSTR-2B'!$I$6:$I$1005,K483))</f>
        <v/>
      </c>
      <c r="M483" s="20" t="str">
        <f aca="false">IF(L483="","",I483-L483)</f>
        <v/>
      </c>
      <c r="N483" s="24" t="str">
        <f aca="false">IF(A483="","",IF(K483="–",IF(COUNTIFS('GSTR-2B'!$A$6:$A$1005,A483,'GSTR-2B'!$E$6:$E$1005,"&gt;="&amp;(E483-Summary!$B$5),'GSTR-2B'!$E$6:$E$1005,"&lt;="&amp;(E483+Summary!$B$5))&gt;0,"Possible match – invoice no. differs","Not in 2B"),IF(ABS(M483)&lt;=Summary!$B$5,"Matched","Value mismatch")))</f>
        <v/>
      </c>
      <c r="O483" s="25" t="str">
        <f aca="false">IF(A483="","",IF(COUNTIF(A$6:A483,A483)=1,COUNTIF(O$5:O482,"&gt;0")+1,""))</f>
        <v/>
      </c>
      <c r="P483" s="26" t="str">
        <f aca="false">IF(A483="","",IF(N483="Matched",1,IF(AND(N483="Value mismatch",N(I483)&lt;&gt;0),MIN(1,L483/I483),0)))</f>
        <v/>
      </c>
    </row>
    <row r="484" customFormat="false" ht="15" hidden="false" customHeight="true" outlineLevel="0" collapsed="false">
      <c r="A484" s="27"/>
      <c r="B484" s="27"/>
      <c r="C484" s="27"/>
      <c r="D484" s="28"/>
      <c r="E484" s="29"/>
      <c r="F484" s="29"/>
      <c r="G484" s="29"/>
      <c r="H484" s="29"/>
      <c r="I484" s="20" t="str">
        <f aca="false">IF(A484="","",N(F484)+N(G484)+N(H484))</f>
        <v/>
      </c>
      <c r="J484" s="21" t="str">
        <f aca="false">IF(A484="","",UPPER(TRIM(A484))&amp;"|"&amp;UPPER(SUBSTITUTE(SUBSTITUTE(SUBSTITUTE(SUBSTITUTE(SUBSTITUTE(TRIM(C484)," ",""),"-",""),"/",""),"\",""),".","")))</f>
        <v/>
      </c>
      <c r="K484" s="22" t="str">
        <f aca="false">IF(A484="","",IFERROR(MATCH(J484,'GSTR-2B'!$J$6:$J$1005,0),"–"))</f>
        <v/>
      </c>
      <c r="L484" s="23" t="str">
        <f aca="false">IF(OR(A484="",K484="–"),"",INDEX('GSTR-2B'!$I$6:$I$1005,K484))</f>
        <v/>
      </c>
      <c r="M484" s="20" t="str">
        <f aca="false">IF(L484="","",I484-L484)</f>
        <v/>
      </c>
      <c r="N484" s="24" t="str">
        <f aca="false">IF(A484="","",IF(K484="–",IF(COUNTIFS('GSTR-2B'!$A$6:$A$1005,A484,'GSTR-2B'!$E$6:$E$1005,"&gt;="&amp;(E484-Summary!$B$5),'GSTR-2B'!$E$6:$E$1005,"&lt;="&amp;(E484+Summary!$B$5))&gt;0,"Possible match – invoice no. differs","Not in 2B"),IF(ABS(M484)&lt;=Summary!$B$5,"Matched","Value mismatch")))</f>
        <v/>
      </c>
      <c r="O484" s="25" t="str">
        <f aca="false">IF(A484="","",IF(COUNTIF(A$6:A484,A484)=1,COUNTIF(O$5:O483,"&gt;0")+1,""))</f>
        <v/>
      </c>
      <c r="P484" s="26" t="str">
        <f aca="false">IF(A484="","",IF(N484="Matched",1,IF(AND(N484="Value mismatch",N(I484)&lt;&gt;0),MIN(1,L484/I484),0)))</f>
        <v/>
      </c>
    </row>
    <row r="485" customFormat="false" ht="15" hidden="false" customHeight="true" outlineLevel="0" collapsed="false">
      <c r="A485" s="27"/>
      <c r="B485" s="27"/>
      <c r="C485" s="27"/>
      <c r="D485" s="28"/>
      <c r="E485" s="29"/>
      <c r="F485" s="29"/>
      <c r="G485" s="29"/>
      <c r="H485" s="29"/>
      <c r="I485" s="20" t="str">
        <f aca="false">IF(A485="","",N(F485)+N(G485)+N(H485))</f>
        <v/>
      </c>
      <c r="J485" s="21" t="str">
        <f aca="false">IF(A485="","",UPPER(TRIM(A485))&amp;"|"&amp;UPPER(SUBSTITUTE(SUBSTITUTE(SUBSTITUTE(SUBSTITUTE(SUBSTITUTE(TRIM(C485)," ",""),"-",""),"/",""),"\",""),".","")))</f>
        <v/>
      </c>
      <c r="K485" s="22" t="str">
        <f aca="false">IF(A485="","",IFERROR(MATCH(J485,'GSTR-2B'!$J$6:$J$1005,0),"–"))</f>
        <v/>
      </c>
      <c r="L485" s="23" t="str">
        <f aca="false">IF(OR(A485="",K485="–"),"",INDEX('GSTR-2B'!$I$6:$I$1005,K485))</f>
        <v/>
      </c>
      <c r="M485" s="20" t="str">
        <f aca="false">IF(L485="","",I485-L485)</f>
        <v/>
      </c>
      <c r="N485" s="24" t="str">
        <f aca="false">IF(A485="","",IF(K485="–",IF(COUNTIFS('GSTR-2B'!$A$6:$A$1005,A485,'GSTR-2B'!$E$6:$E$1005,"&gt;="&amp;(E485-Summary!$B$5),'GSTR-2B'!$E$6:$E$1005,"&lt;="&amp;(E485+Summary!$B$5))&gt;0,"Possible match – invoice no. differs","Not in 2B"),IF(ABS(M485)&lt;=Summary!$B$5,"Matched","Value mismatch")))</f>
        <v/>
      </c>
      <c r="O485" s="25" t="str">
        <f aca="false">IF(A485="","",IF(COUNTIF(A$6:A485,A485)=1,COUNTIF(O$5:O484,"&gt;0")+1,""))</f>
        <v/>
      </c>
      <c r="P485" s="26" t="str">
        <f aca="false">IF(A485="","",IF(N485="Matched",1,IF(AND(N485="Value mismatch",N(I485)&lt;&gt;0),MIN(1,L485/I485),0)))</f>
        <v/>
      </c>
    </row>
    <row r="486" customFormat="false" ht="15" hidden="false" customHeight="true" outlineLevel="0" collapsed="false">
      <c r="A486" s="27"/>
      <c r="B486" s="27"/>
      <c r="C486" s="27"/>
      <c r="D486" s="28"/>
      <c r="E486" s="29"/>
      <c r="F486" s="29"/>
      <c r="G486" s="29"/>
      <c r="H486" s="29"/>
      <c r="I486" s="20" t="str">
        <f aca="false">IF(A486="","",N(F486)+N(G486)+N(H486))</f>
        <v/>
      </c>
      <c r="J486" s="21" t="str">
        <f aca="false">IF(A486="","",UPPER(TRIM(A486))&amp;"|"&amp;UPPER(SUBSTITUTE(SUBSTITUTE(SUBSTITUTE(SUBSTITUTE(SUBSTITUTE(TRIM(C486)," ",""),"-",""),"/",""),"\",""),".","")))</f>
        <v/>
      </c>
      <c r="K486" s="22" t="str">
        <f aca="false">IF(A486="","",IFERROR(MATCH(J486,'GSTR-2B'!$J$6:$J$1005,0),"–"))</f>
        <v/>
      </c>
      <c r="L486" s="23" t="str">
        <f aca="false">IF(OR(A486="",K486="–"),"",INDEX('GSTR-2B'!$I$6:$I$1005,K486))</f>
        <v/>
      </c>
      <c r="M486" s="20" t="str">
        <f aca="false">IF(L486="","",I486-L486)</f>
        <v/>
      </c>
      <c r="N486" s="24" t="str">
        <f aca="false">IF(A486="","",IF(K486="–",IF(COUNTIFS('GSTR-2B'!$A$6:$A$1005,A486,'GSTR-2B'!$E$6:$E$1005,"&gt;="&amp;(E486-Summary!$B$5),'GSTR-2B'!$E$6:$E$1005,"&lt;="&amp;(E486+Summary!$B$5))&gt;0,"Possible match – invoice no. differs","Not in 2B"),IF(ABS(M486)&lt;=Summary!$B$5,"Matched","Value mismatch")))</f>
        <v/>
      </c>
      <c r="O486" s="25" t="str">
        <f aca="false">IF(A486="","",IF(COUNTIF(A$6:A486,A486)=1,COUNTIF(O$5:O485,"&gt;0")+1,""))</f>
        <v/>
      </c>
      <c r="P486" s="26" t="str">
        <f aca="false">IF(A486="","",IF(N486="Matched",1,IF(AND(N486="Value mismatch",N(I486)&lt;&gt;0),MIN(1,L486/I486),0)))</f>
        <v/>
      </c>
    </row>
    <row r="487" customFormat="false" ht="15" hidden="false" customHeight="true" outlineLevel="0" collapsed="false">
      <c r="A487" s="27"/>
      <c r="B487" s="27"/>
      <c r="C487" s="27"/>
      <c r="D487" s="28"/>
      <c r="E487" s="29"/>
      <c r="F487" s="29"/>
      <c r="G487" s="29"/>
      <c r="H487" s="29"/>
      <c r="I487" s="20" t="str">
        <f aca="false">IF(A487="","",N(F487)+N(G487)+N(H487))</f>
        <v/>
      </c>
      <c r="J487" s="21" t="str">
        <f aca="false">IF(A487="","",UPPER(TRIM(A487))&amp;"|"&amp;UPPER(SUBSTITUTE(SUBSTITUTE(SUBSTITUTE(SUBSTITUTE(SUBSTITUTE(TRIM(C487)," ",""),"-",""),"/",""),"\",""),".","")))</f>
        <v/>
      </c>
      <c r="K487" s="22" t="str">
        <f aca="false">IF(A487="","",IFERROR(MATCH(J487,'GSTR-2B'!$J$6:$J$1005,0),"–"))</f>
        <v/>
      </c>
      <c r="L487" s="23" t="str">
        <f aca="false">IF(OR(A487="",K487="–"),"",INDEX('GSTR-2B'!$I$6:$I$1005,K487))</f>
        <v/>
      </c>
      <c r="M487" s="20" t="str">
        <f aca="false">IF(L487="","",I487-L487)</f>
        <v/>
      </c>
      <c r="N487" s="24" t="str">
        <f aca="false">IF(A487="","",IF(K487="–",IF(COUNTIFS('GSTR-2B'!$A$6:$A$1005,A487,'GSTR-2B'!$E$6:$E$1005,"&gt;="&amp;(E487-Summary!$B$5),'GSTR-2B'!$E$6:$E$1005,"&lt;="&amp;(E487+Summary!$B$5))&gt;0,"Possible match – invoice no. differs","Not in 2B"),IF(ABS(M487)&lt;=Summary!$B$5,"Matched","Value mismatch")))</f>
        <v/>
      </c>
      <c r="O487" s="25" t="str">
        <f aca="false">IF(A487="","",IF(COUNTIF(A$6:A487,A487)=1,COUNTIF(O$5:O486,"&gt;0")+1,""))</f>
        <v/>
      </c>
      <c r="P487" s="26" t="str">
        <f aca="false">IF(A487="","",IF(N487="Matched",1,IF(AND(N487="Value mismatch",N(I487)&lt;&gt;0),MIN(1,L487/I487),0)))</f>
        <v/>
      </c>
    </row>
    <row r="488" customFormat="false" ht="15" hidden="false" customHeight="true" outlineLevel="0" collapsed="false">
      <c r="A488" s="27"/>
      <c r="B488" s="27"/>
      <c r="C488" s="27"/>
      <c r="D488" s="28"/>
      <c r="E488" s="29"/>
      <c r="F488" s="29"/>
      <c r="G488" s="29"/>
      <c r="H488" s="29"/>
      <c r="I488" s="20" t="str">
        <f aca="false">IF(A488="","",N(F488)+N(G488)+N(H488))</f>
        <v/>
      </c>
      <c r="J488" s="21" t="str">
        <f aca="false">IF(A488="","",UPPER(TRIM(A488))&amp;"|"&amp;UPPER(SUBSTITUTE(SUBSTITUTE(SUBSTITUTE(SUBSTITUTE(SUBSTITUTE(TRIM(C488)," ",""),"-",""),"/",""),"\",""),".","")))</f>
        <v/>
      </c>
      <c r="K488" s="22" t="str">
        <f aca="false">IF(A488="","",IFERROR(MATCH(J488,'GSTR-2B'!$J$6:$J$1005,0),"–"))</f>
        <v/>
      </c>
      <c r="L488" s="23" t="str">
        <f aca="false">IF(OR(A488="",K488="–"),"",INDEX('GSTR-2B'!$I$6:$I$1005,K488))</f>
        <v/>
      </c>
      <c r="M488" s="20" t="str">
        <f aca="false">IF(L488="","",I488-L488)</f>
        <v/>
      </c>
      <c r="N488" s="24" t="str">
        <f aca="false">IF(A488="","",IF(K488="–",IF(COUNTIFS('GSTR-2B'!$A$6:$A$1005,A488,'GSTR-2B'!$E$6:$E$1005,"&gt;="&amp;(E488-Summary!$B$5),'GSTR-2B'!$E$6:$E$1005,"&lt;="&amp;(E488+Summary!$B$5))&gt;0,"Possible match – invoice no. differs","Not in 2B"),IF(ABS(M488)&lt;=Summary!$B$5,"Matched","Value mismatch")))</f>
        <v/>
      </c>
      <c r="O488" s="25" t="str">
        <f aca="false">IF(A488="","",IF(COUNTIF(A$6:A488,A488)=1,COUNTIF(O$5:O487,"&gt;0")+1,""))</f>
        <v/>
      </c>
      <c r="P488" s="26" t="str">
        <f aca="false">IF(A488="","",IF(N488="Matched",1,IF(AND(N488="Value mismatch",N(I488)&lt;&gt;0),MIN(1,L488/I488),0)))</f>
        <v/>
      </c>
    </row>
    <row r="489" customFormat="false" ht="15" hidden="false" customHeight="true" outlineLevel="0" collapsed="false">
      <c r="A489" s="27"/>
      <c r="B489" s="27"/>
      <c r="C489" s="27"/>
      <c r="D489" s="28"/>
      <c r="E489" s="29"/>
      <c r="F489" s="29"/>
      <c r="G489" s="29"/>
      <c r="H489" s="29"/>
      <c r="I489" s="20" t="str">
        <f aca="false">IF(A489="","",N(F489)+N(G489)+N(H489))</f>
        <v/>
      </c>
      <c r="J489" s="21" t="str">
        <f aca="false">IF(A489="","",UPPER(TRIM(A489))&amp;"|"&amp;UPPER(SUBSTITUTE(SUBSTITUTE(SUBSTITUTE(SUBSTITUTE(SUBSTITUTE(TRIM(C489)," ",""),"-",""),"/",""),"\",""),".","")))</f>
        <v/>
      </c>
      <c r="K489" s="22" t="str">
        <f aca="false">IF(A489="","",IFERROR(MATCH(J489,'GSTR-2B'!$J$6:$J$1005,0),"–"))</f>
        <v/>
      </c>
      <c r="L489" s="23" t="str">
        <f aca="false">IF(OR(A489="",K489="–"),"",INDEX('GSTR-2B'!$I$6:$I$1005,K489))</f>
        <v/>
      </c>
      <c r="M489" s="20" t="str">
        <f aca="false">IF(L489="","",I489-L489)</f>
        <v/>
      </c>
      <c r="N489" s="24" t="str">
        <f aca="false">IF(A489="","",IF(K489="–",IF(COUNTIFS('GSTR-2B'!$A$6:$A$1005,A489,'GSTR-2B'!$E$6:$E$1005,"&gt;="&amp;(E489-Summary!$B$5),'GSTR-2B'!$E$6:$E$1005,"&lt;="&amp;(E489+Summary!$B$5))&gt;0,"Possible match – invoice no. differs","Not in 2B"),IF(ABS(M489)&lt;=Summary!$B$5,"Matched","Value mismatch")))</f>
        <v/>
      </c>
      <c r="O489" s="25" t="str">
        <f aca="false">IF(A489="","",IF(COUNTIF(A$6:A489,A489)=1,COUNTIF(O$5:O488,"&gt;0")+1,""))</f>
        <v/>
      </c>
      <c r="P489" s="26" t="str">
        <f aca="false">IF(A489="","",IF(N489="Matched",1,IF(AND(N489="Value mismatch",N(I489)&lt;&gt;0),MIN(1,L489/I489),0)))</f>
        <v/>
      </c>
    </row>
    <row r="490" customFormat="false" ht="15" hidden="false" customHeight="true" outlineLevel="0" collapsed="false">
      <c r="A490" s="27"/>
      <c r="B490" s="27"/>
      <c r="C490" s="27"/>
      <c r="D490" s="28"/>
      <c r="E490" s="29"/>
      <c r="F490" s="29"/>
      <c r="G490" s="29"/>
      <c r="H490" s="29"/>
      <c r="I490" s="20" t="str">
        <f aca="false">IF(A490="","",N(F490)+N(G490)+N(H490))</f>
        <v/>
      </c>
      <c r="J490" s="21" t="str">
        <f aca="false">IF(A490="","",UPPER(TRIM(A490))&amp;"|"&amp;UPPER(SUBSTITUTE(SUBSTITUTE(SUBSTITUTE(SUBSTITUTE(SUBSTITUTE(TRIM(C490)," ",""),"-",""),"/",""),"\",""),".","")))</f>
        <v/>
      </c>
      <c r="K490" s="22" t="str">
        <f aca="false">IF(A490="","",IFERROR(MATCH(J490,'GSTR-2B'!$J$6:$J$1005,0),"–"))</f>
        <v/>
      </c>
      <c r="L490" s="23" t="str">
        <f aca="false">IF(OR(A490="",K490="–"),"",INDEX('GSTR-2B'!$I$6:$I$1005,K490))</f>
        <v/>
      </c>
      <c r="M490" s="20" t="str">
        <f aca="false">IF(L490="","",I490-L490)</f>
        <v/>
      </c>
      <c r="N490" s="24" t="str">
        <f aca="false">IF(A490="","",IF(K490="–",IF(COUNTIFS('GSTR-2B'!$A$6:$A$1005,A490,'GSTR-2B'!$E$6:$E$1005,"&gt;="&amp;(E490-Summary!$B$5),'GSTR-2B'!$E$6:$E$1005,"&lt;="&amp;(E490+Summary!$B$5))&gt;0,"Possible match – invoice no. differs","Not in 2B"),IF(ABS(M490)&lt;=Summary!$B$5,"Matched","Value mismatch")))</f>
        <v/>
      </c>
      <c r="O490" s="25" t="str">
        <f aca="false">IF(A490="","",IF(COUNTIF(A$6:A490,A490)=1,COUNTIF(O$5:O489,"&gt;0")+1,""))</f>
        <v/>
      </c>
      <c r="P490" s="26" t="str">
        <f aca="false">IF(A490="","",IF(N490="Matched",1,IF(AND(N490="Value mismatch",N(I490)&lt;&gt;0),MIN(1,L490/I490),0)))</f>
        <v/>
      </c>
    </row>
    <row r="491" customFormat="false" ht="15" hidden="false" customHeight="true" outlineLevel="0" collapsed="false">
      <c r="A491" s="27"/>
      <c r="B491" s="27"/>
      <c r="C491" s="27"/>
      <c r="D491" s="28"/>
      <c r="E491" s="29"/>
      <c r="F491" s="29"/>
      <c r="G491" s="29"/>
      <c r="H491" s="29"/>
      <c r="I491" s="20" t="str">
        <f aca="false">IF(A491="","",N(F491)+N(G491)+N(H491))</f>
        <v/>
      </c>
      <c r="J491" s="21" t="str">
        <f aca="false">IF(A491="","",UPPER(TRIM(A491))&amp;"|"&amp;UPPER(SUBSTITUTE(SUBSTITUTE(SUBSTITUTE(SUBSTITUTE(SUBSTITUTE(TRIM(C491)," ",""),"-",""),"/",""),"\",""),".","")))</f>
        <v/>
      </c>
      <c r="K491" s="22" t="str">
        <f aca="false">IF(A491="","",IFERROR(MATCH(J491,'GSTR-2B'!$J$6:$J$1005,0),"–"))</f>
        <v/>
      </c>
      <c r="L491" s="23" t="str">
        <f aca="false">IF(OR(A491="",K491="–"),"",INDEX('GSTR-2B'!$I$6:$I$1005,K491))</f>
        <v/>
      </c>
      <c r="M491" s="20" t="str">
        <f aca="false">IF(L491="","",I491-L491)</f>
        <v/>
      </c>
      <c r="N491" s="24" t="str">
        <f aca="false">IF(A491="","",IF(K491="–",IF(COUNTIFS('GSTR-2B'!$A$6:$A$1005,A491,'GSTR-2B'!$E$6:$E$1005,"&gt;="&amp;(E491-Summary!$B$5),'GSTR-2B'!$E$6:$E$1005,"&lt;="&amp;(E491+Summary!$B$5))&gt;0,"Possible match – invoice no. differs","Not in 2B"),IF(ABS(M491)&lt;=Summary!$B$5,"Matched","Value mismatch")))</f>
        <v/>
      </c>
      <c r="O491" s="25" t="str">
        <f aca="false">IF(A491="","",IF(COUNTIF(A$6:A491,A491)=1,COUNTIF(O$5:O490,"&gt;0")+1,""))</f>
        <v/>
      </c>
      <c r="P491" s="26" t="str">
        <f aca="false">IF(A491="","",IF(N491="Matched",1,IF(AND(N491="Value mismatch",N(I491)&lt;&gt;0),MIN(1,L491/I491),0)))</f>
        <v/>
      </c>
    </row>
    <row r="492" customFormat="false" ht="15" hidden="false" customHeight="true" outlineLevel="0" collapsed="false">
      <c r="A492" s="27"/>
      <c r="B492" s="27"/>
      <c r="C492" s="27"/>
      <c r="D492" s="28"/>
      <c r="E492" s="29"/>
      <c r="F492" s="29"/>
      <c r="G492" s="29"/>
      <c r="H492" s="29"/>
      <c r="I492" s="20" t="str">
        <f aca="false">IF(A492="","",N(F492)+N(G492)+N(H492))</f>
        <v/>
      </c>
      <c r="J492" s="21" t="str">
        <f aca="false">IF(A492="","",UPPER(TRIM(A492))&amp;"|"&amp;UPPER(SUBSTITUTE(SUBSTITUTE(SUBSTITUTE(SUBSTITUTE(SUBSTITUTE(TRIM(C492)," ",""),"-",""),"/",""),"\",""),".","")))</f>
        <v/>
      </c>
      <c r="K492" s="22" t="str">
        <f aca="false">IF(A492="","",IFERROR(MATCH(J492,'GSTR-2B'!$J$6:$J$1005,0),"–"))</f>
        <v/>
      </c>
      <c r="L492" s="23" t="str">
        <f aca="false">IF(OR(A492="",K492="–"),"",INDEX('GSTR-2B'!$I$6:$I$1005,K492))</f>
        <v/>
      </c>
      <c r="M492" s="20" t="str">
        <f aca="false">IF(L492="","",I492-L492)</f>
        <v/>
      </c>
      <c r="N492" s="24" t="str">
        <f aca="false">IF(A492="","",IF(K492="–",IF(COUNTIFS('GSTR-2B'!$A$6:$A$1005,A492,'GSTR-2B'!$E$6:$E$1005,"&gt;="&amp;(E492-Summary!$B$5),'GSTR-2B'!$E$6:$E$1005,"&lt;="&amp;(E492+Summary!$B$5))&gt;0,"Possible match – invoice no. differs","Not in 2B"),IF(ABS(M492)&lt;=Summary!$B$5,"Matched","Value mismatch")))</f>
        <v/>
      </c>
      <c r="O492" s="25" t="str">
        <f aca="false">IF(A492="","",IF(COUNTIF(A$6:A492,A492)=1,COUNTIF(O$5:O491,"&gt;0")+1,""))</f>
        <v/>
      </c>
      <c r="P492" s="26" t="str">
        <f aca="false">IF(A492="","",IF(N492="Matched",1,IF(AND(N492="Value mismatch",N(I492)&lt;&gt;0),MIN(1,L492/I492),0)))</f>
        <v/>
      </c>
    </row>
    <row r="493" customFormat="false" ht="15" hidden="false" customHeight="true" outlineLevel="0" collapsed="false">
      <c r="A493" s="27"/>
      <c r="B493" s="27"/>
      <c r="C493" s="27"/>
      <c r="D493" s="28"/>
      <c r="E493" s="29"/>
      <c r="F493" s="29"/>
      <c r="G493" s="29"/>
      <c r="H493" s="29"/>
      <c r="I493" s="20" t="str">
        <f aca="false">IF(A493="","",N(F493)+N(G493)+N(H493))</f>
        <v/>
      </c>
      <c r="J493" s="21" t="str">
        <f aca="false">IF(A493="","",UPPER(TRIM(A493))&amp;"|"&amp;UPPER(SUBSTITUTE(SUBSTITUTE(SUBSTITUTE(SUBSTITUTE(SUBSTITUTE(TRIM(C493)," ",""),"-",""),"/",""),"\",""),".","")))</f>
        <v/>
      </c>
      <c r="K493" s="22" t="str">
        <f aca="false">IF(A493="","",IFERROR(MATCH(J493,'GSTR-2B'!$J$6:$J$1005,0),"–"))</f>
        <v/>
      </c>
      <c r="L493" s="23" t="str">
        <f aca="false">IF(OR(A493="",K493="–"),"",INDEX('GSTR-2B'!$I$6:$I$1005,K493))</f>
        <v/>
      </c>
      <c r="M493" s="20" t="str">
        <f aca="false">IF(L493="","",I493-L493)</f>
        <v/>
      </c>
      <c r="N493" s="24" t="str">
        <f aca="false">IF(A493="","",IF(K493="–",IF(COUNTIFS('GSTR-2B'!$A$6:$A$1005,A493,'GSTR-2B'!$E$6:$E$1005,"&gt;="&amp;(E493-Summary!$B$5),'GSTR-2B'!$E$6:$E$1005,"&lt;="&amp;(E493+Summary!$B$5))&gt;0,"Possible match – invoice no. differs","Not in 2B"),IF(ABS(M493)&lt;=Summary!$B$5,"Matched","Value mismatch")))</f>
        <v/>
      </c>
      <c r="O493" s="25" t="str">
        <f aca="false">IF(A493="","",IF(COUNTIF(A$6:A493,A493)=1,COUNTIF(O$5:O492,"&gt;0")+1,""))</f>
        <v/>
      </c>
      <c r="P493" s="26" t="str">
        <f aca="false">IF(A493="","",IF(N493="Matched",1,IF(AND(N493="Value mismatch",N(I493)&lt;&gt;0),MIN(1,L493/I493),0)))</f>
        <v/>
      </c>
    </row>
    <row r="494" customFormat="false" ht="15" hidden="false" customHeight="true" outlineLevel="0" collapsed="false">
      <c r="A494" s="27"/>
      <c r="B494" s="27"/>
      <c r="C494" s="27"/>
      <c r="D494" s="28"/>
      <c r="E494" s="29"/>
      <c r="F494" s="29"/>
      <c r="G494" s="29"/>
      <c r="H494" s="29"/>
      <c r="I494" s="20" t="str">
        <f aca="false">IF(A494="","",N(F494)+N(G494)+N(H494))</f>
        <v/>
      </c>
      <c r="J494" s="21" t="str">
        <f aca="false">IF(A494="","",UPPER(TRIM(A494))&amp;"|"&amp;UPPER(SUBSTITUTE(SUBSTITUTE(SUBSTITUTE(SUBSTITUTE(SUBSTITUTE(TRIM(C494)," ",""),"-",""),"/",""),"\",""),".","")))</f>
        <v/>
      </c>
      <c r="K494" s="22" t="str">
        <f aca="false">IF(A494="","",IFERROR(MATCH(J494,'GSTR-2B'!$J$6:$J$1005,0),"–"))</f>
        <v/>
      </c>
      <c r="L494" s="23" t="str">
        <f aca="false">IF(OR(A494="",K494="–"),"",INDEX('GSTR-2B'!$I$6:$I$1005,K494))</f>
        <v/>
      </c>
      <c r="M494" s="20" t="str">
        <f aca="false">IF(L494="","",I494-L494)</f>
        <v/>
      </c>
      <c r="N494" s="24" t="str">
        <f aca="false">IF(A494="","",IF(K494="–",IF(COUNTIFS('GSTR-2B'!$A$6:$A$1005,A494,'GSTR-2B'!$E$6:$E$1005,"&gt;="&amp;(E494-Summary!$B$5),'GSTR-2B'!$E$6:$E$1005,"&lt;="&amp;(E494+Summary!$B$5))&gt;0,"Possible match – invoice no. differs","Not in 2B"),IF(ABS(M494)&lt;=Summary!$B$5,"Matched","Value mismatch")))</f>
        <v/>
      </c>
      <c r="O494" s="25" t="str">
        <f aca="false">IF(A494="","",IF(COUNTIF(A$6:A494,A494)=1,COUNTIF(O$5:O493,"&gt;0")+1,""))</f>
        <v/>
      </c>
      <c r="P494" s="26" t="str">
        <f aca="false">IF(A494="","",IF(N494="Matched",1,IF(AND(N494="Value mismatch",N(I494)&lt;&gt;0),MIN(1,L494/I494),0)))</f>
        <v/>
      </c>
    </row>
    <row r="495" customFormat="false" ht="15" hidden="false" customHeight="true" outlineLevel="0" collapsed="false">
      <c r="A495" s="27"/>
      <c r="B495" s="27"/>
      <c r="C495" s="27"/>
      <c r="D495" s="28"/>
      <c r="E495" s="29"/>
      <c r="F495" s="29"/>
      <c r="G495" s="29"/>
      <c r="H495" s="29"/>
      <c r="I495" s="20" t="str">
        <f aca="false">IF(A495="","",N(F495)+N(G495)+N(H495))</f>
        <v/>
      </c>
      <c r="J495" s="21" t="str">
        <f aca="false">IF(A495="","",UPPER(TRIM(A495))&amp;"|"&amp;UPPER(SUBSTITUTE(SUBSTITUTE(SUBSTITUTE(SUBSTITUTE(SUBSTITUTE(TRIM(C495)," ",""),"-",""),"/",""),"\",""),".","")))</f>
        <v/>
      </c>
      <c r="K495" s="22" t="str">
        <f aca="false">IF(A495="","",IFERROR(MATCH(J495,'GSTR-2B'!$J$6:$J$1005,0),"–"))</f>
        <v/>
      </c>
      <c r="L495" s="23" t="str">
        <f aca="false">IF(OR(A495="",K495="–"),"",INDEX('GSTR-2B'!$I$6:$I$1005,K495))</f>
        <v/>
      </c>
      <c r="M495" s="20" t="str">
        <f aca="false">IF(L495="","",I495-L495)</f>
        <v/>
      </c>
      <c r="N495" s="24" t="str">
        <f aca="false">IF(A495="","",IF(K495="–",IF(COUNTIFS('GSTR-2B'!$A$6:$A$1005,A495,'GSTR-2B'!$E$6:$E$1005,"&gt;="&amp;(E495-Summary!$B$5),'GSTR-2B'!$E$6:$E$1005,"&lt;="&amp;(E495+Summary!$B$5))&gt;0,"Possible match – invoice no. differs","Not in 2B"),IF(ABS(M495)&lt;=Summary!$B$5,"Matched","Value mismatch")))</f>
        <v/>
      </c>
      <c r="O495" s="25" t="str">
        <f aca="false">IF(A495="","",IF(COUNTIF(A$6:A495,A495)=1,COUNTIF(O$5:O494,"&gt;0")+1,""))</f>
        <v/>
      </c>
      <c r="P495" s="26" t="str">
        <f aca="false">IF(A495="","",IF(N495="Matched",1,IF(AND(N495="Value mismatch",N(I495)&lt;&gt;0),MIN(1,L495/I495),0)))</f>
        <v/>
      </c>
    </row>
    <row r="496" customFormat="false" ht="15" hidden="false" customHeight="true" outlineLevel="0" collapsed="false">
      <c r="A496" s="27"/>
      <c r="B496" s="27"/>
      <c r="C496" s="27"/>
      <c r="D496" s="28"/>
      <c r="E496" s="29"/>
      <c r="F496" s="29"/>
      <c r="G496" s="29"/>
      <c r="H496" s="29"/>
      <c r="I496" s="20" t="str">
        <f aca="false">IF(A496="","",N(F496)+N(G496)+N(H496))</f>
        <v/>
      </c>
      <c r="J496" s="21" t="str">
        <f aca="false">IF(A496="","",UPPER(TRIM(A496))&amp;"|"&amp;UPPER(SUBSTITUTE(SUBSTITUTE(SUBSTITUTE(SUBSTITUTE(SUBSTITUTE(TRIM(C496)," ",""),"-",""),"/",""),"\",""),".","")))</f>
        <v/>
      </c>
      <c r="K496" s="22" t="str">
        <f aca="false">IF(A496="","",IFERROR(MATCH(J496,'GSTR-2B'!$J$6:$J$1005,0),"–"))</f>
        <v/>
      </c>
      <c r="L496" s="23" t="str">
        <f aca="false">IF(OR(A496="",K496="–"),"",INDEX('GSTR-2B'!$I$6:$I$1005,K496))</f>
        <v/>
      </c>
      <c r="M496" s="20" t="str">
        <f aca="false">IF(L496="","",I496-L496)</f>
        <v/>
      </c>
      <c r="N496" s="24" t="str">
        <f aca="false">IF(A496="","",IF(K496="–",IF(COUNTIFS('GSTR-2B'!$A$6:$A$1005,A496,'GSTR-2B'!$E$6:$E$1005,"&gt;="&amp;(E496-Summary!$B$5),'GSTR-2B'!$E$6:$E$1005,"&lt;="&amp;(E496+Summary!$B$5))&gt;0,"Possible match – invoice no. differs","Not in 2B"),IF(ABS(M496)&lt;=Summary!$B$5,"Matched","Value mismatch")))</f>
        <v/>
      </c>
      <c r="O496" s="25" t="str">
        <f aca="false">IF(A496="","",IF(COUNTIF(A$6:A496,A496)=1,COUNTIF(O$5:O495,"&gt;0")+1,""))</f>
        <v/>
      </c>
      <c r="P496" s="26" t="str">
        <f aca="false">IF(A496="","",IF(N496="Matched",1,IF(AND(N496="Value mismatch",N(I496)&lt;&gt;0),MIN(1,L496/I496),0)))</f>
        <v/>
      </c>
    </row>
    <row r="497" customFormat="false" ht="15" hidden="false" customHeight="true" outlineLevel="0" collapsed="false">
      <c r="A497" s="27"/>
      <c r="B497" s="27"/>
      <c r="C497" s="27"/>
      <c r="D497" s="28"/>
      <c r="E497" s="29"/>
      <c r="F497" s="29"/>
      <c r="G497" s="29"/>
      <c r="H497" s="29"/>
      <c r="I497" s="20" t="str">
        <f aca="false">IF(A497="","",N(F497)+N(G497)+N(H497))</f>
        <v/>
      </c>
      <c r="J497" s="21" t="str">
        <f aca="false">IF(A497="","",UPPER(TRIM(A497))&amp;"|"&amp;UPPER(SUBSTITUTE(SUBSTITUTE(SUBSTITUTE(SUBSTITUTE(SUBSTITUTE(TRIM(C497)," ",""),"-",""),"/",""),"\",""),".","")))</f>
        <v/>
      </c>
      <c r="K497" s="22" t="str">
        <f aca="false">IF(A497="","",IFERROR(MATCH(J497,'GSTR-2B'!$J$6:$J$1005,0),"–"))</f>
        <v/>
      </c>
      <c r="L497" s="23" t="str">
        <f aca="false">IF(OR(A497="",K497="–"),"",INDEX('GSTR-2B'!$I$6:$I$1005,K497))</f>
        <v/>
      </c>
      <c r="M497" s="20" t="str">
        <f aca="false">IF(L497="","",I497-L497)</f>
        <v/>
      </c>
      <c r="N497" s="24" t="str">
        <f aca="false">IF(A497="","",IF(K497="–",IF(COUNTIFS('GSTR-2B'!$A$6:$A$1005,A497,'GSTR-2B'!$E$6:$E$1005,"&gt;="&amp;(E497-Summary!$B$5),'GSTR-2B'!$E$6:$E$1005,"&lt;="&amp;(E497+Summary!$B$5))&gt;0,"Possible match – invoice no. differs","Not in 2B"),IF(ABS(M497)&lt;=Summary!$B$5,"Matched","Value mismatch")))</f>
        <v/>
      </c>
      <c r="O497" s="25" t="str">
        <f aca="false">IF(A497="","",IF(COUNTIF(A$6:A497,A497)=1,COUNTIF(O$5:O496,"&gt;0")+1,""))</f>
        <v/>
      </c>
      <c r="P497" s="26" t="str">
        <f aca="false">IF(A497="","",IF(N497="Matched",1,IF(AND(N497="Value mismatch",N(I497)&lt;&gt;0),MIN(1,L497/I497),0)))</f>
        <v/>
      </c>
    </row>
    <row r="498" customFormat="false" ht="15" hidden="false" customHeight="true" outlineLevel="0" collapsed="false">
      <c r="A498" s="27"/>
      <c r="B498" s="27"/>
      <c r="C498" s="27"/>
      <c r="D498" s="28"/>
      <c r="E498" s="29"/>
      <c r="F498" s="29"/>
      <c r="G498" s="29"/>
      <c r="H498" s="29"/>
      <c r="I498" s="20" t="str">
        <f aca="false">IF(A498="","",N(F498)+N(G498)+N(H498))</f>
        <v/>
      </c>
      <c r="J498" s="21" t="str">
        <f aca="false">IF(A498="","",UPPER(TRIM(A498))&amp;"|"&amp;UPPER(SUBSTITUTE(SUBSTITUTE(SUBSTITUTE(SUBSTITUTE(SUBSTITUTE(TRIM(C498)," ",""),"-",""),"/",""),"\",""),".","")))</f>
        <v/>
      </c>
      <c r="K498" s="22" t="str">
        <f aca="false">IF(A498="","",IFERROR(MATCH(J498,'GSTR-2B'!$J$6:$J$1005,0),"–"))</f>
        <v/>
      </c>
      <c r="L498" s="23" t="str">
        <f aca="false">IF(OR(A498="",K498="–"),"",INDEX('GSTR-2B'!$I$6:$I$1005,K498))</f>
        <v/>
      </c>
      <c r="M498" s="20" t="str">
        <f aca="false">IF(L498="","",I498-L498)</f>
        <v/>
      </c>
      <c r="N498" s="24" t="str">
        <f aca="false">IF(A498="","",IF(K498="–",IF(COUNTIFS('GSTR-2B'!$A$6:$A$1005,A498,'GSTR-2B'!$E$6:$E$1005,"&gt;="&amp;(E498-Summary!$B$5),'GSTR-2B'!$E$6:$E$1005,"&lt;="&amp;(E498+Summary!$B$5))&gt;0,"Possible match – invoice no. differs","Not in 2B"),IF(ABS(M498)&lt;=Summary!$B$5,"Matched","Value mismatch")))</f>
        <v/>
      </c>
      <c r="O498" s="25" t="str">
        <f aca="false">IF(A498="","",IF(COUNTIF(A$6:A498,A498)=1,COUNTIF(O$5:O497,"&gt;0")+1,""))</f>
        <v/>
      </c>
      <c r="P498" s="26" t="str">
        <f aca="false">IF(A498="","",IF(N498="Matched",1,IF(AND(N498="Value mismatch",N(I498)&lt;&gt;0),MIN(1,L498/I498),0)))</f>
        <v/>
      </c>
    </row>
    <row r="499" customFormat="false" ht="15" hidden="false" customHeight="true" outlineLevel="0" collapsed="false">
      <c r="A499" s="27"/>
      <c r="B499" s="27"/>
      <c r="C499" s="27"/>
      <c r="D499" s="28"/>
      <c r="E499" s="29"/>
      <c r="F499" s="29"/>
      <c r="G499" s="29"/>
      <c r="H499" s="29"/>
      <c r="I499" s="20" t="str">
        <f aca="false">IF(A499="","",N(F499)+N(G499)+N(H499))</f>
        <v/>
      </c>
      <c r="J499" s="21" t="str">
        <f aca="false">IF(A499="","",UPPER(TRIM(A499))&amp;"|"&amp;UPPER(SUBSTITUTE(SUBSTITUTE(SUBSTITUTE(SUBSTITUTE(SUBSTITUTE(TRIM(C499)," ",""),"-",""),"/",""),"\",""),".","")))</f>
        <v/>
      </c>
      <c r="K499" s="22" t="str">
        <f aca="false">IF(A499="","",IFERROR(MATCH(J499,'GSTR-2B'!$J$6:$J$1005,0),"–"))</f>
        <v/>
      </c>
      <c r="L499" s="23" t="str">
        <f aca="false">IF(OR(A499="",K499="–"),"",INDEX('GSTR-2B'!$I$6:$I$1005,K499))</f>
        <v/>
      </c>
      <c r="M499" s="20" t="str">
        <f aca="false">IF(L499="","",I499-L499)</f>
        <v/>
      </c>
      <c r="N499" s="24" t="str">
        <f aca="false">IF(A499="","",IF(K499="–",IF(COUNTIFS('GSTR-2B'!$A$6:$A$1005,A499,'GSTR-2B'!$E$6:$E$1005,"&gt;="&amp;(E499-Summary!$B$5),'GSTR-2B'!$E$6:$E$1005,"&lt;="&amp;(E499+Summary!$B$5))&gt;0,"Possible match – invoice no. differs","Not in 2B"),IF(ABS(M499)&lt;=Summary!$B$5,"Matched","Value mismatch")))</f>
        <v/>
      </c>
      <c r="O499" s="25" t="str">
        <f aca="false">IF(A499="","",IF(COUNTIF(A$6:A499,A499)=1,COUNTIF(O$5:O498,"&gt;0")+1,""))</f>
        <v/>
      </c>
      <c r="P499" s="26" t="str">
        <f aca="false">IF(A499="","",IF(N499="Matched",1,IF(AND(N499="Value mismatch",N(I499)&lt;&gt;0),MIN(1,L499/I499),0)))</f>
        <v/>
      </c>
    </row>
    <row r="500" customFormat="false" ht="15" hidden="false" customHeight="true" outlineLevel="0" collapsed="false">
      <c r="A500" s="27"/>
      <c r="B500" s="27"/>
      <c r="C500" s="27"/>
      <c r="D500" s="28"/>
      <c r="E500" s="29"/>
      <c r="F500" s="29"/>
      <c r="G500" s="29"/>
      <c r="H500" s="29"/>
      <c r="I500" s="20" t="str">
        <f aca="false">IF(A500="","",N(F500)+N(G500)+N(H500))</f>
        <v/>
      </c>
      <c r="J500" s="21" t="str">
        <f aca="false">IF(A500="","",UPPER(TRIM(A500))&amp;"|"&amp;UPPER(SUBSTITUTE(SUBSTITUTE(SUBSTITUTE(SUBSTITUTE(SUBSTITUTE(TRIM(C500)," ",""),"-",""),"/",""),"\",""),".","")))</f>
        <v/>
      </c>
      <c r="K500" s="22" t="str">
        <f aca="false">IF(A500="","",IFERROR(MATCH(J500,'GSTR-2B'!$J$6:$J$1005,0),"–"))</f>
        <v/>
      </c>
      <c r="L500" s="23" t="str">
        <f aca="false">IF(OR(A500="",K500="–"),"",INDEX('GSTR-2B'!$I$6:$I$1005,K500))</f>
        <v/>
      </c>
      <c r="M500" s="20" t="str">
        <f aca="false">IF(L500="","",I500-L500)</f>
        <v/>
      </c>
      <c r="N500" s="24" t="str">
        <f aca="false">IF(A500="","",IF(K500="–",IF(COUNTIFS('GSTR-2B'!$A$6:$A$1005,A500,'GSTR-2B'!$E$6:$E$1005,"&gt;="&amp;(E500-Summary!$B$5),'GSTR-2B'!$E$6:$E$1005,"&lt;="&amp;(E500+Summary!$B$5))&gt;0,"Possible match – invoice no. differs","Not in 2B"),IF(ABS(M500)&lt;=Summary!$B$5,"Matched","Value mismatch")))</f>
        <v/>
      </c>
      <c r="O500" s="25" t="str">
        <f aca="false">IF(A500="","",IF(COUNTIF(A$6:A500,A500)=1,COUNTIF(O$5:O499,"&gt;0")+1,""))</f>
        <v/>
      </c>
      <c r="P500" s="26" t="str">
        <f aca="false">IF(A500="","",IF(N500="Matched",1,IF(AND(N500="Value mismatch",N(I500)&lt;&gt;0),MIN(1,L500/I500),0)))</f>
        <v/>
      </c>
    </row>
    <row r="501" customFormat="false" ht="15" hidden="false" customHeight="true" outlineLevel="0" collapsed="false">
      <c r="A501" s="27"/>
      <c r="B501" s="27"/>
      <c r="C501" s="27"/>
      <c r="D501" s="28"/>
      <c r="E501" s="29"/>
      <c r="F501" s="29"/>
      <c r="G501" s="29"/>
      <c r="H501" s="29"/>
      <c r="I501" s="20" t="str">
        <f aca="false">IF(A501="","",N(F501)+N(G501)+N(H501))</f>
        <v/>
      </c>
      <c r="J501" s="21" t="str">
        <f aca="false">IF(A501="","",UPPER(TRIM(A501))&amp;"|"&amp;UPPER(SUBSTITUTE(SUBSTITUTE(SUBSTITUTE(SUBSTITUTE(SUBSTITUTE(TRIM(C501)," ",""),"-",""),"/",""),"\",""),".","")))</f>
        <v/>
      </c>
      <c r="K501" s="22" t="str">
        <f aca="false">IF(A501="","",IFERROR(MATCH(J501,'GSTR-2B'!$J$6:$J$1005,0),"–"))</f>
        <v/>
      </c>
      <c r="L501" s="23" t="str">
        <f aca="false">IF(OR(A501="",K501="–"),"",INDEX('GSTR-2B'!$I$6:$I$1005,K501))</f>
        <v/>
      </c>
      <c r="M501" s="20" t="str">
        <f aca="false">IF(L501="","",I501-L501)</f>
        <v/>
      </c>
      <c r="N501" s="24" t="str">
        <f aca="false">IF(A501="","",IF(K501="–",IF(COUNTIFS('GSTR-2B'!$A$6:$A$1005,A501,'GSTR-2B'!$E$6:$E$1005,"&gt;="&amp;(E501-Summary!$B$5),'GSTR-2B'!$E$6:$E$1005,"&lt;="&amp;(E501+Summary!$B$5))&gt;0,"Possible match – invoice no. differs","Not in 2B"),IF(ABS(M501)&lt;=Summary!$B$5,"Matched","Value mismatch")))</f>
        <v/>
      </c>
      <c r="O501" s="25" t="str">
        <f aca="false">IF(A501="","",IF(COUNTIF(A$6:A501,A501)=1,COUNTIF(O$5:O500,"&gt;0")+1,""))</f>
        <v/>
      </c>
      <c r="P501" s="26" t="str">
        <f aca="false">IF(A501="","",IF(N501="Matched",1,IF(AND(N501="Value mismatch",N(I501)&lt;&gt;0),MIN(1,L501/I501),0)))</f>
        <v/>
      </c>
    </row>
    <row r="502" customFormat="false" ht="15" hidden="false" customHeight="true" outlineLevel="0" collapsed="false">
      <c r="A502" s="27"/>
      <c r="B502" s="27"/>
      <c r="C502" s="27"/>
      <c r="D502" s="28"/>
      <c r="E502" s="29"/>
      <c r="F502" s="29"/>
      <c r="G502" s="29"/>
      <c r="H502" s="29"/>
      <c r="I502" s="20" t="str">
        <f aca="false">IF(A502="","",N(F502)+N(G502)+N(H502))</f>
        <v/>
      </c>
      <c r="J502" s="21" t="str">
        <f aca="false">IF(A502="","",UPPER(TRIM(A502))&amp;"|"&amp;UPPER(SUBSTITUTE(SUBSTITUTE(SUBSTITUTE(SUBSTITUTE(SUBSTITUTE(TRIM(C502)," ",""),"-",""),"/",""),"\",""),".","")))</f>
        <v/>
      </c>
      <c r="K502" s="22" t="str">
        <f aca="false">IF(A502="","",IFERROR(MATCH(J502,'GSTR-2B'!$J$6:$J$1005,0),"–"))</f>
        <v/>
      </c>
      <c r="L502" s="23" t="str">
        <f aca="false">IF(OR(A502="",K502="–"),"",INDEX('GSTR-2B'!$I$6:$I$1005,K502))</f>
        <v/>
      </c>
      <c r="M502" s="20" t="str">
        <f aca="false">IF(L502="","",I502-L502)</f>
        <v/>
      </c>
      <c r="N502" s="24" t="str">
        <f aca="false">IF(A502="","",IF(K502="–",IF(COUNTIFS('GSTR-2B'!$A$6:$A$1005,A502,'GSTR-2B'!$E$6:$E$1005,"&gt;="&amp;(E502-Summary!$B$5),'GSTR-2B'!$E$6:$E$1005,"&lt;="&amp;(E502+Summary!$B$5))&gt;0,"Possible match – invoice no. differs","Not in 2B"),IF(ABS(M502)&lt;=Summary!$B$5,"Matched","Value mismatch")))</f>
        <v/>
      </c>
      <c r="O502" s="25" t="str">
        <f aca="false">IF(A502="","",IF(COUNTIF(A$6:A502,A502)=1,COUNTIF(O$5:O501,"&gt;0")+1,""))</f>
        <v/>
      </c>
      <c r="P502" s="26" t="str">
        <f aca="false">IF(A502="","",IF(N502="Matched",1,IF(AND(N502="Value mismatch",N(I502)&lt;&gt;0),MIN(1,L502/I502),0)))</f>
        <v/>
      </c>
    </row>
    <row r="503" customFormat="false" ht="15" hidden="false" customHeight="true" outlineLevel="0" collapsed="false">
      <c r="A503" s="27"/>
      <c r="B503" s="27"/>
      <c r="C503" s="27"/>
      <c r="D503" s="28"/>
      <c r="E503" s="29"/>
      <c r="F503" s="29"/>
      <c r="G503" s="29"/>
      <c r="H503" s="29"/>
      <c r="I503" s="20" t="str">
        <f aca="false">IF(A503="","",N(F503)+N(G503)+N(H503))</f>
        <v/>
      </c>
      <c r="J503" s="21" t="str">
        <f aca="false">IF(A503="","",UPPER(TRIM(A503))&amp;"|"&amp;UPPER(SUBSTITUTE(SUBSTITUTE(SUBSTITUTE(SUBSTITUTE(SUBSTITUTE(TRIM(C503)," ",""),"-",""),"/",""),"\",""),".","")))</f>
        <v/>
      </c>
      <c r="K503" s="22" t="str">
        <f aca="false">IF(A503="","",IFERROR(MATCH(J503,'GSTR-2B'!$J$6:$J$1005,0),"–"))</f>
        <v/>
      </c>
      <c r="L503" s="23" t="str">
        <f aca="false">IF(OR(A503="",K503="–"),"",INDEX('GSTR-2B'!$I$6:$I$1005,K503))</f>
        <v/>
      </c>
      <c r="M503" s="20" t="str">
        <f aca="false">IF(L503="","",I503-L503)</f>
        <v/>
      </c>
      <c r="N503" s="24" t="str">
        <f aca="false">IF(A503="","",IF(K503="–",IF(COUNTIFS('GSTR-2B'!$A$6:$A$1005,A503,'GSTR-2B'!$E$6:$E$1005,"&gt;="&amp;(E503-Summary!$B$5),'GSTR-2B'!$E$6:$E$1005,"&lt;="&amp;(E503+Summary!$B$5))&gt;0,"Possible match – invoice no. differs","Not in 2B"),IF(ABS(M503)&lt;=Summary!$B$5,"Matched","Value mismatch")))</f>
        <v/>
      </c>
      <c r="O503" s="25" t="str">
        <f aca="false">IF(A503="","",IF(COUNTIF(A$6:A503,A503)=1,COUNTIF(O$5:O502,"&gt;0")+1,""))</f>
        <v/>
      </c>
      <c r="P503" s="26" t="str">
        <f aca="false">IF(A503="","",IF(N503="Matched",1,IF(AND(N503="Value mismatch",N(I503)&lt;&gt;0),MIN(1,L503/I503),0)))</f>
        <v/>
      </c>
    </row>
    <row r="504" customFormat="false" ht="15" hidden="false" customHeight="true" outlineLevel="0" collapsed="false">
      <c r="A504" s="27"/>
      <c r="B504" s="27"/>
      <c r="C504" s="27"/>
      <c r="D504" s="28"/>
      <c r="E504" s="29"/>
      <c r="F504" s="29"/>
      <c r="G504" s="29"/>
      <c r="H504" s="29"/>
      <c r="I504" s="20" t="str">
        <f aca="false">IF(A504="","",N(F504)+N(G504)+N(H504))</f>
        <v/>
      </c>
      <c r="J504" s="21" t="str">
        <f aca="false">IF(A504="","",UPPER(TRIM(A504))&amp;"|"&amp;UPPER(SUBSTITUTE(SUBSTITUTE(SUBSTITUTE(SUBSTITUTE(SUBSTITUTE(TRIM(C504)," ",""),"-",""),"/",""),"\",""),".","")))</f>
        <v/>
      </c>
      <c r="K504" s="22" t="str">
        <f aca="false">IF(A504="","",IFERROR(MATCH(J504,'GSTR-2B'!$J$6:$J$1005,0),"–"))</f>
        <v/>
      </c>
      <c r="L504" s="23" t="str">
        <f aca="false">IF(OR(A504="",K504="–"),"",INDEX('GSTR-2B'!$I$6:$I$1005,K504))</f>
        <v/>
      </c>
      <c r="M504" s="20" t="str">
        <f aca="false">IF(L504="","",I504-L504)</f>
        <v/>
      </c>
      <c r="N504" s="24" t="str">
        <f aca="false">IF(A504="","",IF(K504="–",IF(COUNTIFS('GSTR-2B'!$A$6:$A$1005,A504,'GSTR-2B'!$E$6:$E$1005,"&gt;="&amp;(E504-Summary!$B$5),'GSTR-2B'!$E$6:$E$1005,"&lt;="&amp;(E504+Summary!$B$5))&gt;0,"Possible match – invoice no. differs","Not in 2B"),IF(ABS(M504)&lt;=Summary!$B$5,"Matched","Value mismatch")))</f>
        <v/>
      </c>
      <c r="O504" s="25" t="str">
        <f aca="false">IF(A504="","",IF(COUNTIF(A$6:A504,A504)=1,COUNTIF(O$5:O503,"&gt;0")+1,""))</f>
        <v/>
      </c>
      <c r="P504" s="26" t="str">
        <f aca="false">IF(A504="","",IF(N504="Matched",1,IF(AND(N504="Value mismatch",N(I504)&lt;&gt;0),MIN(1,L504/I504),0)))</f>
        <v/>
      </c>
    </row>
    <row r="505" customFormat="false" ht="15" hidden="false" customHeight="true" outlineLevel="0" collapsed="false">
      <c r="A505" s="27"/>
      <c r="B505" s="27"/>
      <c r="C505" s="27"/>
      <c r="D505" s="28"/>
      <c r="E505" s="29"/>
      <c r="F505" s="29"/>
      <c r="G505" s="29"/>
      <c r="H505" s="29"/>
      <c r="I505" s="20" t="str">
        <f aca="false">IF(A505="","",N(F505)+N(G505)+N(H505))</f>
        <v/>
      </c>
      <c r="J505" s="21" t="str">
        <f aca="false">IF(A505="","",UPPER(TRIM(A505))&amp;"|"&amp;UPPER(SUBSTITUTE(SUBSTITUTE(SUBSTITUTE(SUBSTITUTE(SUBSTITUTE(TRIM(C505)," ",""),"-",""),"/",""),"\",""),".","")))</f>
        <v/>
      </c>
      <c r="K505" s="22" t="str">
        <f aca="false">IF(A505="","",IFERROR(MATCH(J505,'GSTR-2B'!$J$6:$J$1005,0),"–"))</f>
        <v/>
      </c>
      <c r="L505" s="23" t="str">
        <f aca="false">IF(OR(A505="",K505="–"),"",INDEX('GSTR-2B'!$I$6:$I$1005,K505))</f>
        <v/>
      </c>
      <c r="M505" s="20" t="str">
        <f aca="false">IF(L505="","",I505-L505)</f>
        <v/>
      </c>
      <c r="N505" s="24" t="str">
        <f aca="false">IF(A505="","",IF(K505="–",IF(COUNTIFS('GSTR-2B'!$A$6:$A$1005,A505,'GSTR-2B'!$E$6:$E$1005,"&gt;="&amp;(E505-Summary!$B$5),'GSTR-2B'!$E$6:$E$1005,"&lt;="&amp;(E505+Summary!$B$5))&gt;0,"Possible match – invoice no. differs","Not in 2B"),IF(ABS(M505)&lt;=Summary!$B$5,"Matched","Value mismatch")))</f>
        <v/>
      </c>
      <c r="O505" s="25" t="str">
        <f aca="false">IF(A505="","",IF(COUNTIF(A$6:A505,A505)=1,COUNTIF(O$5:O504,"&gt;0")+1,""))</f>
        <v/>
      </c>
      <c r="P505" s="26" t="str">
        <f aca="false">IF(A505="","",IF(N505="Matched",1,IF(AND(N505="Value mismatch",N(I505)&lt;&gt;0),MIN(1,L505/I505),0)))</f>
        <v/>
      </c>
    </row>
    <row r="506" customFormat="false" ht="15" hidden="false" customHeight="true" outlineLevel="0" collapsed="false">
      <c r="A506" s="27"/>
      <c r="B506" s="27"/>
      <c r="C506" s="27"/>
      <c r="D506" s="28"/>
      <c r="E506" s="29"/>
      <c r="F506" s="29"/>
      <c r="G506" s="29"/>
      <c r="H506" s="29"/>
      <c r="I506" s="20" t="str">
        <f aca="false">IF(A506="","",N(F506)+N(G506)+N(H506))</f>
        <v/>
      </c>
      <c r="J506" s="21" t="str">
        <f aca="false">IF(A506="","",UPPER(TRIM(A506))&amp;"|"&amp;UPPER(SUBSTITUTE(SUBSTITUTE(SUBSTITUTE(SUBSTITUTE(SUBSTITUTE(TRIM(C506)," ",""),"-",""),"/",""),"\",""),".","")))</f>
        <v/>
      </c>
      <c r="K506" s="22" t="str">
        <f aca="false">IF(A506="","",IFERROR(MATCH(J506,'GSTR-2B'!$J$6:$J$1005,0),"–"))</f>
        <v/>
      </c>
      <c r="L506" s="23" t="str">
        <f aca="false">IF(OR(A506="",K506="–"),"",INDEX('GSTR-2B'!$I$6:$I$1005,K506))</f>
        <v/>
      </c>
      <c r="M506" s="20" t="str">
        <f aca="false">IF(L506="","",I506-L506)</f>
        <v/>
      </c>
      <c r="N506" s="24" t="str">
        <f aca="false">IF(A506="","",IF(K506="–",IF(COUNTIFS('GSTR-2B'!$A$6:$A$1005,A506,'GSTR-2B'!$E$6:$E$1005,"&gt;="&amp;(E506-Summary!$B$5),'GSTR-2B'!$E$6:$E$1005,"&lt;="&amp;(E506+Summary!$B$5))&gt;0,"Possible match – invoice no. differs","Not in 2B"),IF(ABS(M506)&lt;=Summary!$B$5,"Matched","Value mismatch")))</f>
        <v/>
      </c>
      <c r="O506" s="25" t="str">
        <f aca="false">IF(A506="","",IF(COUNTIF(A$6:A506,A506)=1,COUNTIF(O$5:O505,"&gt;0")+1,""))</f>
        <v/>
      </c>
      <c r="P506" s="26" t="str">
        <f aca="false">IF(A506="","",IF(N506="Matched",1,IF(AND(N506="Value mismatch",N(I506)&lt;&gt;0),MIN(1,L506/I506),0)))</f>
        <v/>
      </c>
    </row>
    <row r="507" customFormat="false" ht="15" hidden="false" customHeight="true" outlineLevel="0" collapsed="false">
      <c r="A507" s="27"/>
      <c r="B507" s="27"/>
      <c r="C507" s="27"/>
      <c r="D507" s="28"/>
      <c r="E507" s="29"/>
      <c r="F507" s="29"/>
      <c r="G507" s="29"/>
      <c r="H507" s="29"/>
      <c r="I507" s="20" t="str">
        <f aca="false">IF(A507="","",N(F507)+N(G507)+N(H507))</f>
        <v/>
      </c>
      <c r="J507" s="21" t="str">
        <f aca="false">IF(A507="","",UPPER(TRIM(A507))&amp;"|"&amp;UPPER(SUBSTITUTE(SUBSTITUTE(SUBSTITUTE(SUBSTITUTE(SUBSTITUTE(TRIM(C507)," ",""),"-",""),"/",""),"\",""),".","")))</f>
        <v/>
      </c>
      <c r="K507" s="22" t="str">
        <f aca="false">IF(A507="","",IFERROR(MATCH(J507,'GSTR-2B'!$J$6:$J$1005,0),"–"))</f>
        <v/>
      </c>
      <c r="L507" s="23" t="str">
        <f aca="false">IF(OR(A507="",K507="–"),"",INDEX('GSTR-2B'!$I$6:$I$1005,K507))</f>
        <v/>
      </c>
      <c r="M507" s="20" t="str">
        <f aca="false">IF(L507="","",I507-L507)</f>
        <v/>
      </c>
      <c r="N507" s="24" t="str">
        <f aca="false">IF(A507="","",IF(K507="–",IF(COUNTIFS('GSTR-2B'!$A$6:$A$1005,A507,'GSTR-2B'!$E$6:$E$1005,"&gt;="&amp;(E507-Summary!$B$5),'GSTR-2B'!$E$6:$E$1005,"&lt;="&amp;(E507+Summary!$B$5))&gt;0,"Possible match – invoice no. differs","Not in 2B"),IF(ABS(M507)&lt;=Summary!$B$5,"Matched","Value mismatch")))</f>
        <v/>
      </c>
      <c r="O507" s="25" t="str">
        <f aca="false">IF(A507="","",IF(COUNTIF(A$6:A507,A507)=1,COUNTIF(O$5:O506,"&gt;0")+1,""))</f>
        <v/>
      </c>
      <c r="P507" s="26" t="str">
        <f aca="false">IF(A507="","",IF(N507="Matched",1,IF(AND(N507="Value mismatch",N(I507)&lt;&gt;0),MIN(1,L507/I507),0)))</f>
        <v/>
      </c>
    </row>
    <row r="508" customFormat="false" ht="15" hidden="false" customHeight="true" outlineLevel="0" collapsed="false">
      <c r="A508" s="27"/>
      <c r="B508" s="27"/>
      <c r="C508" s="27"/>
      <c r="D508" s="28"/>
      <c r="E508" s="29"/>
      <c r="F508" s="29"/>
      <c r="G508" s="29"/>
      <c r="H508" s="29"/>
      <c r="I508" s="20" t="str">
        <f aca="false">IF(A508="","",N(F508)+N(G508)+N(H508))</f>
        <v/>
      </c>
      <c r="J508" s="21" t="str">
        <f aca="false">IF(A508="","",UPPER(TRIM(A508))&amp;"|"&amp;UPPER(SUBSTITUTE(SUBSTITUTE(SUBSTITUTE(SUBSTITUTE(SUBSTITUTE(TRIM(C508)," ",""),"-",""),"/",""),"\",""),".","")))</f>
        <v/>
      </c>
      <c r="K508" s="22" t="str">
        <f aca="false">IF(A508="","",IFERROR(MATCH(J508,'GSTR-2B'!$J$6:$J$1005,0),"–"))</f>
        <v/>
      </c>
      <c r="L508" s="23" t="str">
        <f aca="false">IF(OR(A508="",K508="–"),"",INDEX('GSTR-2B'!$I$6:$I$1005,K508))</f>
        <v/>
      </c>
      <c r="M508" s="20" t="str">
        <f aca="false">IF(L508="","",I508-L508)</f>
        <v/>
      </c>
      <c r="N508" s="24" t="str">
        <f aca="false">IF(A508="","",IF(K508="–",IF(COUNTIFS('GSTR-2B'!$A$6:$A$1005,A508,'GSTR-2B'!$E$6:$E$1005,"&gt;="&amp;(E508-Summary!$B$5),'GSTR-2B'!$E$6:$E$1005,"&lt;="&amp;(E508+Summary!$B$5))&gt;0,"Possible match – invoice no. differs","Not in 2B"),IF(ABS(M508)&lt;=Summary!$B$5,"Matched","Value mismatch")))</f>
        <v/>
      </c>
      <c r="O508" s="25" t="str">
        <f aca="false">IF(A508="","",IF(COUNTIF(A$6:A508,A508)=1,COUNTIF(O$5:O507,"&gt;0")+1,""))</f>
        <v/>
      </c>
      <c r="P508" s="26" t="str">
        <f aca="false">IF(A508="","",IF(N508="Matched",1,IF(AND(N508="Value mismatch",N(I508)&lt;&gt;0),MIN(1,L508/I508),0)))</f>
        <v/>
      </c>
    </row>
    <row r="509" customFormat="false" ht="15" hidden="false" customHeight="true" outlineLevel="0" collapsed="false">
      <c r="A509" s="27"/>
      <c r="B509" s="27"/>
      <c r="C509" s="27"/>
      <c r="D509" s="28"/>
      <c r="E509" s="29"/>
      <c r="F509" s="29"/>
      <c r="G509" s="29"/>
      <c r="H509" s="29"/>
      <c r="I509" s="20" t="str">
        <f aca="false">IF(A509="","",N(F509)+N(G509)+N(H509))</f>
        <v/>
      </c>
      <c r="J509" s="21" t="str">
        <f aca="false">IF(A509="","",UPPER(TRIM(A509))&amp;"|"&amp;UPPER(SUBSTITUTE(SUBSTITUTE(SUBSTITUTE(SUBSTITUTE(SUBSTITUTE(TRIM(C509)," ",""),"-",""),"/",""),"\",""),".","")))</f>
        <v/>
      </c>
      <c r="K509" s="22" t="str">
        <f aca="false">IF(A509="","",IFERROR(MATCH(J509,'GSTR-2B'!$J$6:$J$1005,0),"–"))</f>
        <v/>
      </c>
      <c r="L509" s="23" t="str">
        <f aca="false">IF(OR(A509="",K509="–"),"",INDEX('GSTR-2B'!$I$6:$I$1005,K509))</f>
        <v/>
      </c>
      <c r="M509" s="20" t="str">
        <f aca="false">IF(L509="","",I509-L509)</f>
        <v/>
      </c>
      <c r="N509" s="24" t="str">
        <f aca="false">IF(A509="","",IF(K509="–",IF(COUNTIFS('GSTR-2B'!$A$6:$A$1005,A509,'GSTR-2B'!$E$6:$E$1005,"&gt;="&amp;(E509-Summary!$B$5),'GSTR-2B'!$E$6:$E$1005,"&lt;="&amp;(E509+Summary!$B$5))&gt;0,"Possible match – invoice no. differs","Not in 2B"),IF(ABS(M509)&lt;=Summary!$B$5,"Matched","Value mismatch")))</f>
        <v/>
      </c>
      <c r="O509" s="25" t="str">
        <f aca="false">IF(A509="","",IF(COUNTIF(A$6:A509,A509)=1,COUNTIF(O$5:O508,"&gt;0")+1,""))</f>
        <v/>
      </c>
      <c r="P509" s="26" t="str">
        <f aca="false">IF(A509="","",IF(N509="Matched",1,IF(AND(N509="Value mismatch",N(I509)&lt;&gt;0),MIN(1,L509/I509),0)))</f>
        <v/>
      </c>
    </row>
    <row r="510" customFormat="false" ht="15" hidden="false" customHeight="true" outlineLevel="0" collapsed="false">
      <c r="A510" s="27"/>
      <c r="B510" s="27"/>
      <c r="C510" s="27"/>
      <c r="D510" s="28"/>
      <c r="E510" s="29"/>
      <c r="F510" s="29"/>
      <c r="G510" s="29"/>
      <c r="H510" s="29"/>
      <c r="I510" s="20" t="str">
        <f aca="false">IF(A510="","",N(F510)+N(G510)+N(H510))</f>
        <v/>
      </c>
      <c r="J510" s="21" t="str">
        <f aca="false">IF(A510="","",UPPER(TRIM(A510))&amp;"|"&amp;UPPER(SUBSTITUTE(SUBSTITUTE(SUBSTITUTE(SUBSTITUTE(SUBSTITUTE(TRIM(C510)," ",""),"-",""),"/",""),"\",""),".","")))</f>
        <v/>
      </c>
      <c r="K510" s="22" t="str">
        <f aca="false">IF(A510="","",IFERROR(MATCH(J510,'GSTR-2B'!$J$6:$J$1005,0),"–"))</f>
        <v/>
      </c>
      <c r="L510" s="23" t="str">
        <f aca="false">IF(OR(A510="",K510="–"),"",INDEX('GSTR-2B'!$I$6:$I$1005,K510))</f>
        <v/>
      </c>
      <c r="M510" s="20" t="str">
        <f aca="false">IF(L510="","",I510-L510)</f>
        <v/>
      </c>
      <c r="N510" s="24" t="str">
        <f aca="false">IF(A510="","",IF(K510="–",IF(COUNTIFS('GSTR-2B'!$A$6:$A$1005,A510,'GSTR-2B'!$E$6:$E$1005,"&gt;="&amp;(E510-Summary!$B$5),'GSTR-2B'!$E$6:$E$1005,"&lt;="&amp;(E510+Summary!$B$5))&gt;0,"Possible match – invoice no. differs","Not in 2B"),IF(ABS(M510)&lt;=Summary!$B$5,"Matched","Value mismatch")))</f>
        <v/>
      </c>
      <c r="O510" s="25" t="str">
        <f aca="false">IF(A510="","",IF(COUNTIF(A$6:A510,A510)=1,COUNTIF(O$5:O509,"&gt;0")+1,""))</f>
        <v/>
      </c>
      <c r="P510" s="26" t="str">
        <f aca="false">IF(A510="","",IF(N510="Matched",1,IF(AND(N510="Value mismatch",N(I510)&lt;&gt;0),MIN(1,L510/I510),0)))</f>
        <v/>
      </c>
    </row>
    <row r="511" customFormat="false" ht="15" hidden="false" customHeight="true" outlineLevel="0" collapsed="false">
      <c r="A511" s="27"/>
      <c r="B511" s="27"/>
      <c r="C511" s="27"/>
      <c r="D511" s="28"/>
      <c r="E511" s="29"/>
      <c r="F511" s="29"/>
      <c r="G511" s="29"/>
      <c r="H511" s="29"/>
      <c r="I511" s="20" t="str">
        <f aca="false">IF(A511="","",N(F511)+N(G511)+N(H511))</f>
        <v/>
      </c>
      <c r="J511" s="21" t="str">
        <f aca="false">IF(A511="","",UPPER(TRIM(A511))&amp;"|"&amp;UPPER(SUBSTITUTE(SUBSTITUTE(SUBSTITUTE(SUBSTITUTE(SUBSTITUTE(TRIM(C511)," ",""),"-",""),"/",""),"\",""),".","")))</f>
        <v/>
      </c>
      <c r="K511" s="22" t="str">
        <f aca="false">IF(A511="","",IFERROR(MATCH(J511,'GSTR-2B'!$J$6:$J$1005,0),"–"))</f>
        <v/>
      </c>
      <c r="L511" s="23" t="str">
        <f aca="false">IF(OR(A511="",K511="–"),"",INDEX('GSTR-2B'!$I$6:$I$1005,K511))</f>
        <v/>
      </c>
      <c r="M511" s="20" t="str">
        <f aca="false">IF(L511="","",I511-L511)</f>
        <v/>
      </c>
      <c r="N511" s="24" t="str">
        <f aca="false">IF(A511="","",IF(K511="–",IF(COUNTIFS('GSTR-2B'!$A$6:$A$1005,A511,'GSTR-2B'!$E$6:$E$1005,"&gt;="&amp;(E511-Summary!$B$5),'GSTR-2B'!$E$6:$E$1005,"&lt;="&amp;(E511+Summary!$B$5))&gt;0,"Possible match – invoice no. differs","Not in 2B"),IF(ABS(M511)&lt;=Summary!$B$5,"Matched","Value mismatch")))</f>
        <v/>
      </c>
      <c r="O511" s="25" t="str">
        <f aca="false">IF(A511="","",IF(COUNTIF(A$6:A511,A511)=1,COUNTIF(O$5:O510,"&gt;0")+1,""))</f>
        <v/>
      </c>
      <c r="P511" s="26" t="str">
        <f aca="false">IF(A511="","",IF(N511="Matched",1,IF(AND(N511="Value mismatch",N(I511)&lt;&gt;0),MIN(1,L511/I511),0)))</f>
        <v/>
      </c>
    </row>
    <row r="512" customFormat="false" ht="15" hidden="false" customHeight="true" outlineLevel="0" collapsed="false">
      <c r="A512" s="27"/>
      <c r="B512" s="27"/>
      <c r="C512" s="27"/>
      <c r="D512" s="28"/>
      <c r="E512" s="29"/>
      <c r="F512" s="29"/>
      <c r="G512" s="29"/>
      <c r="H512" s="29"/>
      <c r="I512" s="20" t="str">
        <f aca="false">IF(A512="","",N(F512)+N(G512)+N(H512))</f>
        <v/>
      </c>
      <c r="J512" s="21" t="str">
        <f aca="false">IF(A512="","",UPPER(TRIM(A512))&amp;"|"&amp;UPPER(SUBSTITUTE(SUBSTITUTE(SUBSTITUTE(SUBSTITUTE(SUBSTITUTE(TRIM(C512)," ",""),"-",""),"/",""),"\",""),".","")))</f>
        <v/>
      </c>
      <c r="K512" s="22" t="str">
        <f aca="false">IF(A512="","",IFERROR(MATCH(J512,'GSTR-2B'!$J$6:$J$1005,0),"–"))</f>
        <v/>
      </c>
      <c r="L512" s="23" t="str">
        <f aca="false">IF(OR(A512="",K512="–"),"",INDEX('GSTR-2B'!$I$6:$I$1005,K512))</f>
        <v/>
      </c>
      <c r="M512" s="20" t="str">
        <f aca="false">IF(L512="","",I512-L512)</f>
        <v/>
      </c>
      <c r="N512" s="24" t="str">
        <f aca="false">IF(A512="","",IF(K512="–",IF(COUNTIFS('GSTR-2B'!$A$6:$A$1005,A512,'GSTR-2B'!$E$6:$E$1005,"&gt;="&amp;(E512-Summary!$B$5),'GSTR-2B'!$E$6:$E$1005,"&lt;="&amp;(E512+Summary!$B$5))&gt;0,"Possible match – invoice no. differs","Not in 2B"),IF(ABS(M512)&lt;=Summary!$B$5,"Matched","Value mismatch")))</f>
        <v/>
      </c>
      <c r="O512" s="25" t="str">
        <f aca="false">IF(A512="","",IF(COUNTIF(A$6:A512,A512)=1,COUNTIF(O$5:O511,"&gt;0")+1,""))</f>
        <v/>
      </c>
      <c r="P512" s="26" t="str">
        <f aca="false">IF(A512="","",IF(N512="Matched",1,IF(AND(N512="Value mismatch",N(I512)&lt;&gt;0),MIN(1,L512/I512),0)))</f>
        <v/>
      </c>
    </row>
    <row r="513" customFormat="false" ht="15" hidden="false" customHeight="true" outlineLevel="0" collapsed="false">
      <c r="A513" s="27"/>
      <c r="B513" s="27"/>
      <c r="C513" s="27"/>
      <c r="D513" s="28"/>
      <c r="E513" s="29"/>
      <c r="F513" s="29"/>
      <c r="G513" s="29"/>
      <c r="H513" s="29"/>
      <c r="I513" s="20" t="str">
        <f aca="false">IF(A513="","",N(F513)+N(G513)+N(H513))</f>
        <v/>
      </c>
      <c r="J513" s="21" t="str">
        <f aca="false">IF(A513="","",UPPER(TRIM(A513))&amp;"|"&amp;UPPER(SUBSTITUTE(SUBSTITUTE(SUBSTITUTE(SUBSTITUTE(SUBSTITUTE(TRIM(C513)," ",""),"-",""),"/",""),"\",""),".","")))</f>
        <v/>
      </c>
      <c r="K513" s="22" t="str">
        <f aca="false">IF(A513="","",IFERROR(MATCH(J513,'GSTR-2B'!$J$6:$J$1005,0),"–"))</f>
        <v/>
      </c>
      <c r="L513" s="23" t="str">
        <f aca="false">IF(OR(A513="",K513="–"),"",INDEX('GSTR-2B'!$I$6:$I$1005,K513))</f>
        <v/>
      </c>
      <c r="M513" s="20" t="str">
        <f aca="false">IF(L513="","",I513-L513)</f>
        <v/>
      </c>
      <c r="N513" s="24" t="str">
        <f aca="false">IF(A513="","",IF(K513="–",IF(COUNTIFS('GSTR-2B'!$A$6:$A$1005,A513,'GSTR-2B'!$E$6:$E$1005,"&gt;="&amp;(E513-Summary!$B$5),'GSTR-2B'!$E$6:$E$1005,"&lt;="&amp;(E513+Summary!$B$5))&gt;0,"Possible match – invoice no. differs","Not in 2B"),IF(ABS(M513)&lt;=Summary!$B$5,"Matched","Value mismatch")))</f>
        <v/>
      </c>
      <c r="O513" s="25" t="str">
        <f aca="false">IF(A513="","",IF(COUNTIF(A$6:A513,A513)=1,COUNTIF(O$5:O512,"&gt;0")+1,""))</f>
        <v/>
      </c>
      <c r="P513" s="26" t="str">
        <f aca="false">IF(A513="","",IF(N513="Matched",1,IF(AND(N513="Value mismatch",N(I513)&lt;&gt;0),MIN(1,L513/I513),0)))</f>
        <v/>
      </c>
    </row>
    <row r="514" customFormat="false" ht="15" hidden="false" customHeight="true" outlineLevel="0" collapsed="false">
      <c r="A514" s="27"/>
      <c r="B514" s="27"/>
      <c r="C514" s="27"/>
      <c r="D514" s="28"/>
      <c r="E514" s="29"/>
      <c r="F514" s="29"/>
      <c r="G514" s="29"/>
      <c r="H514" s="29"/>
      <c r="I514" s="20" t="str">
        <f aca="false">IF(A514="","",N(F514)+N(G514)+N(H514))</f>
        <v/>
      </c>
      <c r="J514" s="21" t="str">
        <f aca="false">IF(A514="","",UPPER(TRIM(A514))&amp;"|"&amp;UPPER(SUBSTITUTE(SUBSTITUTE(SUBSTITUTE(SUBSTITUTE(SUBSTITUTE(TRIM(C514)," ",""),"-",""),"/",""),"\",""),".","")))</f>
        <v/>
      </c>
      <c r="K514" s="22" t="str">
        <f aca="false">IF(A514="","",IFERROR(MATCH(J514,'GSTR-2B'!$J$6:$J$1005,0),"–"))</f>
        <v/>
      </c>
      <c r="L514" s="23" t="str">
        <f aca="false">IF(OR(A514="",K514="–"),"",INDEX('GSTR-2B'!$I$6:$I$1005,K514))</f>
        <v/>
      </c>
      <c r="M514" s="20" t="str">
        <f aca="false">IF(L514="","",I514-L514)</f>
        <v/>
      </c>
      <c r="N514" s="24" t="str">
        <f aca="false">IF(A514="","",IF(K514="–",IF(COUNTIFS('GSTR-2B'!$A$6:$A$1005,A514,'GSTR-2B'!$E$6:$E$1005,"&gt;="&amp;(E514-Summary!$B$5),'GSTR-2B'!$E$6:$E$1005,"&lt;="&amp;(E514+Summary!$B$5))&gt;0,"Possible match – invoice no. differs","Not in 2B"),IF(ABS(M514)&lt;=Summary!$B$5,"Matched","Value mismatch")))</f>
        <v/>
      </c>
      <c r="O514" s="25" t="str">
        <f aca="false">IF(A514="","",IF(COUNTIF(A$6:A514,A514)=1,COUNTIF(O$5:O513,"&gt;0")+1,""))</f>
        <v/>
      </c>
      <c r="P514" s="26" t="str">
        <f aca="false">IF(A514="","",IF(N514="Matched",1,IF(AND(N514="Value mismatch",N(I514)&lt;&gt;0),MIN(1,L514/I514),0)))</f>
        <v/>
      </c>
    </row>
    <row r="515" customFormat="false" ht="15" hidden="false" customHeight="true" outlineLevel="0" collapsed="false">
      <c r="A515" s="27"/>
      <c r="B515" s="27"/>
      <c r="C515" s="27"/>
      <c r="D515" s="28"/>
      <c r="E515" s="29"/>
      <c r="F515" s="29"/>
      <c r="G515" s="29"/>
      <c r="H515" s="29"/>
      <c r="I515" s="20" t="str">
        <f aca="false">IF(A515="","",N(F515)+N(G515)+N(H515))</f>
        <v/>
      </c>
      <c r="J515" s="21" t="str">
        <f aca="false">IF(A515="","",UPPER(TRIM(A515))&amp;"|"&amp;UPPER(SUBSTITUTE(SUBSTITUTE(SUBSTITUTE(SUBSTITUTE(SUBSTITUTE(TRIM(C515)," ",""),"-",""),"/",""),"\",""),".","")))</f>
        <v/>
      </c>
      <c r="K515" s="22" t="str">
        <f aca="false">IF(A515="","",IFERROR(MATCH(J515,'GSTR-2B'!$J$6:$J$1005,0),"–"))</f>
        <v/>
      </c>
      <c r="L515" s="23" t="str">
        <f aca="false">IF(OR(A515="",K515="–"),"",INDEX('GSTR-2B'!$I$6:$I$1005,K515))</f>
        <v/>
      </c>
      <c r="M515" s="20" t="str">
        <f aca="false">IF(L515="","",I515-L515)</f>
        <v/>
      </c>
      <c r="N515" s="24" t="str">
        <f aca="false">IF(A515="","",IF(K515="–",IF(COUNTIFS('GSTR-2B'!$A$6:$A$1005,A515,'GSTR-2B'!$E$6:$E$1005,"&gt;="&amp;(E515-Summary!$B$5),'GSTR-2B'!$E$6:$E$1005,"&lt;="&amp;(E515+Summary!$B$5))&gt;0,"Possible match – invoice no. differs","Not in 2B"),IF(ABS(M515)&lt;=Summary!$B$5,"Matched","Value mismatch")))</f>
        <v/>
      </c>
      <c r="O515" s="25" t="str">
        <f aca="false">IF(A515="","",IF(COUNTIF(A$6:A515,A515)=1,COUNTIF(O$5:O514,"&gt;0")+1,""))</f>
        <v/>
      </c>
      <c r="P515" s="26" t="str">
        <f aca="false">IF(A515="","",IF(N515="Matched",1,IF(AND(N515="Value mismatch",N(I515)&lt;&gt;0),MIN(1,L515/I515),0)))</f>
        <v/>
      </c>
    </row>
    <row r="516" customFormat="false" ht="15" hidden="false" customHeight="true" outlineLevel="0" collapsed="false">
      <c r="A516" s="27"/>
      <c r="B516" s="27"/>
      <c r="C516" s="27"/>
      <c r="D516" s="28"/>
      <c r="E516" s="29"/>
      <c r="F516" s="29"/>
      <c r="G516" s="29"/>
      <c r="H516" s="29"/>
      <c r="I516" s="20" t="str">
        <f aca="false">IF(A516="","",N(F516)+N(G516)+N(H516))</f>
        <v/>
      </c>
      <c r="J516" s="21" t="str">
        <f aca="false">IF(A516="","",UPPER(TRIM(A516))&amp;"|"&amp;UPPER(SUBSTITUTE(SUBSTITUTE(SUBSTITUTE(SUBSTITUTE(SUBSTITUTE(TRIM(C516)," ",""),"-",""),"/",""),"\",""),".","")))</f>
        <v/>
      </c>
      <c r="K516" s="22" t="str">
        <f aca="false">IF(A516="","",IFERROR(MATCH(J516,'GSTR-2B'!$J$6:$J$1005,0),"–"))</f>
        <v/>
      </c>
      <c r="L516" s="23" t="str">
        <f aca="false">IF(OR(A516="",K516="–"),"",INDEX('GSTR-2B'!$I$6:$I$1005,K516))</f>
        <v/>
      </c>
      <c r="M516" s="20" t="str">
        <f aca="false">IF(L516="","",I516-L516)</f>
        <v/>
      </c>
      <c r="N516" s="24" t="str">
        <f aca="false">IF(A516="","",IF(K516="–",IF(COUNTIFS('GSTR-2B'!$A$6:$A$1005,A516,'GSTR-2B'!$E$6:$E$1005,"&gt;="&amp;(E516-Summary!$B$5),'GSTR-2B'!$E$6:$E$1005,"&lt;="&amp;(E516+Summary!$B$5))&gt;0,"Possible match – invoice no. differs","Not in 2B"),IF(ABS(M516)&lt;=Summary!$B$5,"Matched","Value mismatch")))</f>
        <v/>
      </c>
      <c r="O516" s="25" t="str">
        <f aca="false">IF(A516="","",IF(COUNTIF(A$6:A516,A516)=1,COUNTIF(O$5:O515,"&gt;0")+1,""))</f>
        <v/>
      </c>
      <c r="P516" s="26" t="str">
        <f aca="false">IF(A516="","",IF(N516="Matched",1,IF(AND(N516="Value mismatch",N(I516)&lt;&gt;0),MIN(1,L516/I516),0)))</f>
        <v/>
      </c>
    </row>
    <row r="517" customFormat="false" ht="15" hidden="false" customHeight="true" outlineLevel="0" collapsed="false">
      <c r="A517" s="27"/>
      <c r="B517" s="27"/>
      <c r="C517" s="27"/>
      <c r="D517" s="28"/>
      <c r="E517" s="29"/>
      <c r="F517" s="29"/>
      <c r="G517" s="29"/>
      <c r="H517" s="29"/>
      <c r="I517" s="20" t="str">
        <f aca="false">IF(A517="","",N(F517)+N(G517)+N(H517))</f>
        <v/>
      </c>
      <c r="J517" s="21" t="str">
        <f aca="false">IF(A517="","",UPPER(TRIM(A517))&amp;"|"&amp;UPPER(SUBSTITUTE(SUBSTITUTE(SUBSTITUTE(SUBSTITUTE(SUBSTITUTE(TRIM(C517)," ",""),"-",""),"/",""),"\",""),".","")))</f>
        <v/>
      </c>
      <c r="K517" s="22" t="str">
        <f aca="false">IF(A517="","",IFERROR(MATCH(J517,'GSTR-2B'!$J$6:$J$1005,0),"–"))</f>
        <v/>
      </c>
      <c r="L517" s="23" t="str">
        <f aca="false">IF(OR(A517="",K517="–"),"",INDEX('GSTR-2B'!$I$6:$I$1005,K517))</f>
        <v/>
      </c>
      <c r="M517" s="20" t="str">
        <f aca="false">IF(L517="","",I517-L517)</f>
        <v/>
      </c>
      <c r="N517" s="24" t="str">
        <f aca="false">IF(A517="","",IF(K517="–",IF(COUNTIFS('GSTR-2B'!$A$6:$A$1005,A517,'GSTR-2B'!$E$6:$E$1005,"&gt;="&amp;(E517-Summary!$B$5),'GSTR-2B'!$E$6:$E$1005,"&lt;="&amp;(E517+Summary!$B$5))&gt;0,"Possible match – invoice no. differs","Not in 2B"),IF(ABS(M517)&lt;=Summary!$B$5,"Matched","Value mismatch")))</f>
        <v/>
      </c>
      <c r="O517" s="25" t="str">
        <f aca="false">IF(A517="","",IF(COUNTIF(A$6:A517,A517)=1,COUNTIF(O$5:O516,"&gt;0")+1,""))</f>
        <v/>
      </c>
      <c r="P517" s="26" t="str">
        <f aca="false">IF(A517="","",IF(N517="Matched",1,IF(AND(N517="Value mismatch",N(I517)&lt;&gt;0),MIN(1,L517/I517),0)))</f>
        <v/>
      </c>
    </row>
    <row r="518" customFormat="false" ht="15" hidden="false" customHeight="true" outlineLevel="0" collapsed="false">
      <c r="A518" s="27"/>
      <c r="B518" s="27"/>
      <c r="C518" s="27"/>
      <c r="D518" s="28"/>
      <c r="E518" s="29"/>
      <c r="F518" s="29"/>
      <c r="G518" s="29"/>
      <c r="H518" s="29"/>
      <c r="I518" s="20" t="str">
        <f aca="false">IF(A518="","",N(F518)+N(G518)+N(H518))</f>
        <v/>
      </c>
      <c r="J518" s="21" t="str">
        <f aca="false">IF(A518="","",UPPER(TRIM(A518))&amp;"|"&amp;UPPER(SUBSTITUTE(SUBSTITUTE(SUBSTITUTE(SUBSTITUTE(SUBSTITUTE(TRIM(C518)," ",""),"-",""),"/",""),"\",""),".","")))</f>
        <v/>
      </c>
      <c r="K518" s="22" t="str">
        <f aca="false">IF(A518="","",IFERROR(MATCH(J518,'GSTR-2B'!$J$6:$J$1005,0),"–"))</f>
        <v/>
      </c>
      <c r="L518" s="23" t="str">
        <f aca="false">IF(OR(A518="",K518="–"),"",INDEX('GSTR-2B'!$I$6:$I$1005,K518))</f>
        <v/>
      </c>
      <c r="M518" s="20" t="str">
        <f aca="false">IF(L518="","",I518-L518)</f>
        <v/>
      </c>
      <c r="N518" s="24" t="str">
        <f aca="false">IF(A518="","",IF(K518="–",IF(COUNTIFS('GSTR-2B'!$A$6:$A$1005,A518,'GSTR-2B'!$E$6:$E$1005,"&gt;="&amp;(E518-Summary!$B$5),'GSTR-2B'!$E$6:$E$1005,"&lt;="&amp;(E518+Summary!$B$5))&gt;0,"Possible match – invoice no. differs","Not in 2B"),IF(ABS(M518)&lt;=Summary!$B$5,"Matched","Value mismatch")))</f>
        <v/>
      </c>
      <c r="O518" s="25" t="str">
        <f aca="false">IF(A518="","",IF(COUNTIF(A$6:A518,A518)=1,COUNTIF(O$5:O517,"&gt;0")+1,""))</f>
        <v/>
      </c>
      <c r="P518" s="26" t="str">
        <f aca="false">IF(A518="","",IF(N518="Matched",1,IF(AND(N518="Value mismatch",N(I518)&lt;&gt;0),MIN(1,L518/I518),0)))</f>
        <v/>
      </c>
    </row>
    <row r="519" customFormat="false" ht="15" hidden="false" customHeight="true" outlineLevel="0" collapsed="false">
      <c r="A519" s="27"/>
      <c r="B519" s="27"/>
      <c r="C519" s="27"/>
      <c r="D519" s="28"/>
      <c r="E519" s="29"/>
      <c r="F519" s="29"/>
      <c r="G519" s="29"/>
      <c r="H519" s="29"/>
      <c r="I519" s="20" t="str">
        <f aca="false">IF(A519="","",N(F519)+N(G519)+N(H519))</f>
        <v/>
      </c>
      <c r="J519" s="21" t="str">
        <f aca="false">IF(A519="","",UPPER(TRIM(A519))&amp;"|"&amp;UPPER(SUBSTITUTE(SUBSTITUTE(SUBSTITUTE(SUBSTITUTE(SUBSTITUTE(TRIM(C519)," ",""),"-",""),"/",""),"\",""),".","")))</f>
        <v/>
      </c>
      <c r="K519" s="22" t="str">
        <f aca="false">IF(A519="","",IFERROR(MATCH(J519,'GSTR-2B'!$J$6:$J$1005,0),"–"))</f>
        <v/>
      </c>
      <c r="L519" s="23" t="str">
        <f aca="false">IF(OR(A519="",K519="–"),"",INDEX('GSTR-2B'!$I$6:$I$1005,K519))</f>
        <v/>
      </c>
      <c r="M519" s="20" t="str">
        <f aca="false">IF(L519="","",I519-L519)</f>
        <v/>
      </c>
      <c r="N519" s="24" t="str">
        <f aca="false">IF(A519="","",IF(K519="–",IF(COUNTIFS('GSTR-2B'!$A$6:$A$1005,A519,'GSTR-2B'!$E$6:$E$1005,"&gt;="&amp;(E519-Summary!$B$5),'GSTR-2B'!$E$6:$E$1005,"&lt;="&amp;(E519+Summary!$B$5))&gt;0,"Possible match – invoice no. differs","Not in 2B"),IF(ABS(M519)&lt;=Summary!$B$5,"Matched","Value mismatch")))</f>
        <v/>
      </c>
      <c r="O519" s="25" t="str">
        <f aca="false">IF(A519="","",IF(COUNTIF(A$6:A519,A519)=1,COUNTIF(O$5:O518,"&gt;0")+1,""))</f>
        <v/>
      </c>
      <c r="P519" s="26" t="str">
        <f aca="false">IF(A519="","",IF(N519="Matched",1,IF(AND(N519="Value mismatch",N(I519)&lt;&gt;0),MIN(1,L519/I519),0)))</f>
        <v/>
      </c>
    </row>
    <row r="520" customFormat="false" ht="15" hidden="false" customHeight="true" outlineLevel="0" collapsed="false">
      <c r="A520" s="27"/>
      <c r="B520" s="27"/>
      <c r="C520" s="27"/>
      <c r="D520" s="28"/>
      <c r="E520" s="29"/>
      <c r="F520" s="29"/>
      <c r="G520" s="29"/>
      <c r="H520" s="29"/>
      <c r="I520" s="20" t="str">
        <f aca="false">IF(A520="","",N(F520)+N(G520)+N(H520))</f>
        <v/>
      </c>
      <c r="J520" s="21" t="str">
        <f aca="false">IF(A520="","",UPPER(TRIM(A520))&amp;"|"&amp;UPPER(SUBSTITUTE(SUBSTITUTE(SUBSTITUTE(SUBSTITUTE(SUBSTITUTE(TRIM(C520)," ",""),"-",""),"/",""),"\",""),".","")))</f>
        <v/>
      </c>
      <c r="K520" s="22" t="str">
        <f aca="false">IF(A520="","",IFERROR(MATCH(J520,'GSTR-2B'!$J$6:$J$1005,0),"–"))</f>
        <v/>
      </c>
      <c r="L520" s="23" t="str">
        <f aca="false">IF(OR(A520="",K520="–"),"",INDEX('GSTR-2B'!$I$6:$I$1005,K520))</f>
        <v/>
      </c>
      <c r="M520" s="20" t="str">
        <f aca="false">IF(L520="","",I520-L520)</f>
        <v/>
      </c>
      <c r="N520" s="24" t="str">
        <f aca="false">IF(A520="","",IF(K520="–",IF(COUNTIFS('GSTR-2B'!$A$6:$A$1005,A520,'GSTR-2B'!$E$6:$E$1005,"&gt;="&amp;(E520-Summary!$B$5),'GSTR-2B'!$E$6:$E$1005,"&lt;="&amp;(E520+Summary!$B$5))&gt;0,"Possible match – invoice no. differs","Not in 2B"),IF(ABS(M520)&lt;=Summary!$B$5,"Matched","Value mismatch")))</f>
        <v/>
      </c>
      <c r="O520" s="25" t="str">
        <f aca="false">IF(A520="","",IF(COUNTIF(A$6:A520,A520)=1,COUNTIF(O$5:O519,"&gt;0")+1,""))</f>
        <v/>
      </c>
      <c r="P520" s="26" t="str">
        <f aca="false">IF(A520="","",IF(N520="Matched",1,IF(AND(N520="Value mismatch",N(I520)&lt;&gt;0),MIN(1,L520/I520),0)))</f>
        <v/>
      </c>
    </row>
    <row r="521" customFormat="false" ht="15" hidden="false" customHeight="true" outlineLevel="0" collapsed="false">
      <c r="A521" s="27"/>
      <c r="B521" s="27"/>
      <c r="C521" s="27"/>
      <c r="D521" s="28"/>
      <c r="E521" s="29"/>
      <c r="F521" s="29"/>
      <c r="G521" s="29"/>
      <c r="H521" s="29"/>
      <c r="I521" s="20" t="str">
        <f aca="false">IF(A521="","",N(F521)+N(G521)+N(H521))</f>
        <v/>
      </c>
      <c r="J521" s="21" t="str">
        <f aca="false">IF(A521="","",UPPER(TRIM(A521))&amp;"|"&amp;UPPER(SUBSTITUTE(SUBSTITUTE(SUBSTITUTE(SUBSTITUTE(SUBSTITUTE(TRIM(C521)," ",""),"-",""),"/",""),"\",""),".","")))</f>
        <v/>
      </c>
      <c r="K521" s="22" t="str">
        <f aca="false">IF(A521="","",IFERROR(MATCH(J521,'GSTR-2B'!$J$6:$J$1005,0),"–"))</f>
        <v/>
      </c>
      <c r="L521" s="23" t="str">
        <f aca="false">IF(OR(A521="",K521="–"),"",INDEX('GSTR-2B'!$I$6:$I$1005,K521))</f>
        <v/>
      </c>
      <c r="M521" s="20" t="str">
        <f aca="false">IF(L521="","",I521-L521)</f>
        <v/>
      </c>
      <c r="N521" s="24" t="str">
        <f aca="false">IF(A521="","",IF(K521="–",IF(COUNTIFS('GSTR-2B'!$A$6:$A$1005,A521,'GSTR-2B'!$E$6:$E$1005,"&gt;="&amp;(E521-Summary!$B$5),'GSTR-2B'!$E$6:$E$1005,"&lt;="&amp;(E521+Summary!$B$5))&gt;0,"Possible match – invoice no. differs","Not in 2B"),IF(ABS(M521)&lt;=Summary!$B$5,"Matched","Value mismatch")))</f>
        <v/>
      </c>
      <c r="O521" s="25" t="str">
        <f aca="false">IF(A521="","",IF(COUNTIF(A$6:A521,A521)=1,COUNTIF(O$5:O520,"&gt;0")+1,""))</f>
        <v/>
      </c>
      <c r="P521" s="26" t="str">
        <f aca="false">IF(A521="","",IF(N521="Matched",1,IF(AND(N521="Value mismatch",N(I521)&lt;&gt;0),MIN(1,L521/I521),0)))</f>
        <v/>
      </c>
    </row>
    <row r="522" customFormat="false" ht="15" hidden="false" customHeight="true" outlineLevel="0" collapsed="false">
      <c r="A522" s="27"/>
      <c r="B522" s="27"/>
      <c r="C522" s="27"/>
      <c r="D522" s="28"/>
      <c r="E522" s="29"/>
      <c r="F522" s="29"/>
      <c r="G522" s="29"/>
      <c r="H522" s="29"/>
      <c r="I522" s="20" t="str">
        <f aca="false">IF(A522="","",N(F522)+N(G522)+N(H522))</f>
        <v/>
      </c>
      <c r="J522" s="21" t="str">
        <f aca="false">IF(A522="","",UPPER(TRIM(A522))&amp;"|"&amp;UPPER(SUBSTITUTE(SUBSTITUTE(SUBSTITUTE(SUBSTITUTE(SUBSTITUTE(TRIM(C522)," ",""),"-",""),"/",""),"\",""),".","")))</f>
        <v/>
      </c>
      <c r="K522" s="22" t="str">
        <f aca="false">IF(A522="","",IFERROR(MATCH(J522,'GSTR-2B'!$J$6:$J$1005,0),"–"))</f>
        <v/>
      </c>
      <c r="L522" s="23" t="str">
        <f aca="false">IF(OR(A522="",K522="–"),"",INDEX('GSTR-2B'!$I$6:$I$1005,K522))</f>
        <v/>
      </c>
      <c r="M522" s="20" t="str">
        <f aca="false">IF(L522="","",I522-L522)</f>
        <v/>
      </c>
      <c r="N522" s="24" t="str">
        <f aca="false">IF(A522="","",IF(K522="–",IF(COUNTIFS('GSTR-2B'!$A$6:$A$1005,A522,'GSTR-2B'!$E$6:$E$1005,"&gt;="&amp;(E522-Summary!$B$5),'GSTR-2B'!$E$6:$E$1005,"&lt;="&amp;(E522+Summary!$B$5))&gt;0,"Possible match – invoice no. differs","Not in 2B"),IF(ABS(M522)&lt;=Summary!$B$5,"Matched","Value mismatch")))</f>
        <v/>
      </c>
      <c r="O522" s="25" t="str">
        <f aca="false">IF(A522="","",IF(COUNTIF(A$6:A522,A522)=1,COUNTIF(O$5:O521,"&gt;0")+1,""))</f>
        <v/>
      </c>
      <c r="P522" s="26" t="str">
        <f aca="false">IF(A522="","",IF(N522="Matched",1,IF(AND(N522="Value mismatch",N(I522)&lt;&gt;0),MIN(1,L522/I522),0)))</f>
        <v/>
      </c>
    </row>
    <row r="523" customFormat="false" ht="15" hidden="false" customHeight="true" outlineLevel="0" collapsed="false">
      <c r="A523" s="27"/>
      <c r="B523" s="27"/>
      <c r="C523" s="27"/>
      <c r="D523" s="28"/>
      <c r="E523" s="29"/>
      <c r="F523" s="29"/>
      <c r="G523" s="29"/>
      <c r="H523" s="29"/>
      <c r="I523" s="20" t="str">
        <f aca="false">IF(A523="","",N(F523)+N(G523)+N(H523))</f>
        <v/>
      </c>
      <c r="J523" s="21" t="str">
        <f aca="false">IF(A523="","",UPPER(TRIM(A523))&amp;"|"&amp;UPPER(SUBSTITUTE(SUBSTITUTE(SUBSTITUTE(SUBSTITUTE(SUBSTITUTE(TRIM(C523)," ",""),"-",""),"/",""),"\",""),".","")))</f>
        <v/>
      </c>
      <c r="K523" s="22" t="str">
        <f aca="false">IF(A523="","",IFERROR(MATCH(J523,'GSTR-2B'!$J$6:$J$1005,0),"–"))</f>
        <v/>
      </c>
      <c r="L523" s="23" t="str">
        <f aca="false">IF(OR(A523="",K523="–"),"",INDEX('GSTR-2B'!$I$6:$I$1005,K523))</f>
        <v/>
      </c>
      <c r="M523" s="20" t="str">
        <f aca="false">IF(L523="","",I523-L523)</f>
        <v/>
      </c>
      <c r="N523" s="24" t="str">
        <f aca="false">IF(A523="","",IF(K523="–",IF(COUNTIFS('GSTR-2B'!$A$6:$A$1005,A523,'GSTR-2B'!$E$6:$E$1005,"&gt;="&amp;(E523-Summary!$B$5),'GSTR-2B'!$E$6:$E$1005,"&lt;="&amp;(E523+Summary!$B$5))&gt;0,"Possible match – invoice no. differs","Not in 2B"),IF(ABS(M523)&lt;=Summary!$B$5,"Matched","Value mismatch")))</f>
        <v/>
      </c>
      <c r="O523" s="25" t="str">
        <f aca="false">IF(A523="","",IF(COUNTIF(A$6:A523,A523)=1,COUNTIF(O$5:O522,"&gt;0")+1,""))</f>
        <v/>
      </c>
      <c r="P523" s="26" t="str">
        <f aca="false">IF(A523="","",IF(N523="Matched",1,IF(AND(N523="Value mismatch",N(I523)&lt;&gt;0),MIN(1,L523/I523),0)))</f>
        <v/>
      </c>
    </row>
    <row r="524" customFormat="false" ht="15" hidden="false" customHeight="true" outlineLevel="0" collapsed="false">
      <c r="A524" s="27"/>
      <c r="B524" s="27"/>
      <c r="C524" s="27"/>
      <c r="D524" s="28"/>
      <c r="E524" s="29"/>
      <c r="F524" s="29"/>
      <c r="G524" s="29"/>
      <c r="H524" s="29"/>
      <c r="I524" s="20" t="str">
        <f aca="false">IF(A524="","",N(F524)+N(G524)+N(H524))</f>
        <v/>
      </c>
      <c r="J524" s="21" t="str">
        <f aca="false">IF(A524="","",UPPER(TRIM(A524))&amp;"|"&amp;UPPER(SUBSTITUTE(SUBSTITUTE(SUBSTITUTE(SUBSTITUTE(SUBSTITUTE(TRIM(C524)," ",""),"-",""),"/",""),"\",""),".","")))</f>
        <v/>
      </c>
      <c r="K524" s="22" t="str">
        <f aca="false">IF(A524="","",IFERROR(MATCH(J524,'GSTR-2B'!$J$6:$J$1005,0),"–"))</f>
        <v/>
      </c>
      <c r="L524" s="23" t="str">
        <f aca="false">IF(OR(A524="",K524="–"),"",INDEX('GSTR-2B'!$I$6:$I$1005,K524))</f>
        <v/>
      </c>
      <c r="M524" s="20" t="str">
        <f aca="false">IF(L524="","",I524-L524)</f>
        <v/>
      </c>
      <c r="N524" s="24" t="str">
        <f aca="false">IF(A524="","",IF(K524="–",IF(COUNTIFS('GSTR-2B'!$A$6:$A$1005,A524,'GSTR-2B'!$E$6:$E$1005,"&gt;="&amp;(E524-Summary!$B$5),'GSTR-2B'!$E$6:$E$1005,"&lt;="&amp;(E524+Summary!$B$5))&gt;0,"Possible match – invoice no. differs","Not in 2B"),IF(ABS(M524)&lt;=Summary!$B$5,"Matched","Value mismatch")))</f>
        <v/>
      </c>
      <c r="O524" s="25" t="str">
        <f aca="false">IF(A524="","",IF(COUNTIF(A$6:A524,A524)=1,COUNTIF(O$5:O523,"&gt;0")+1,""))</f>
        <v/>
      </c>
      <c r="P524" s="26" t="str">
        <f aca="false">IF(A524="","",IF(N524="Matched",1,IF(AND(N524="Value mismatch",N(I524)&lt;&gt;0),MIN(1,L524/I524),0)))</f>
        <v/>
      </c>
    </row>
    <row r="525" customFormat="false" ht="15" hidden="false" customHeight="true" outlineLevel="0" collapsed="false">
      <c r="A525" s="27"/>
      <c r="B525" s="27"/>
      <c r="C525" s="27"/>
      <c r="D525" s="28"/>
      <c r="E525" s="29"/>
      <c r="F525" s="29"/>
      <c r="G525" s="29"/>
      <c r="H525" s="29"/>
      <c r="I525" s="20" t="str">
        <f aca="false">IF(A525="","",N(F525)+N(G525)+N(H525))</f>
        <v/>
      </c>
      <c r="J525" s="21" t="str">
        <f aca="false">IF(A525="","",UPPER(TRIM(A525))&amp;"|"&amp;UPPER(SUBSTITUTE(SUBSTITUTE(SUBSTITUTE(SUBSTITUTE(SUBSTITUTE(TRIM(C525)," ",""),"-",""),"/",""),"\",""),".","")))</f>
        <v/>
      </c>
      <c r="K525" s="22" t="str">
        <f aca="false">IF(A525="","",IFERROR(MATCH(J525,'GSTR-2B'!$J$6:$J$1005,0),"–"))</f>
        <v/>
      </c>
      <c r="L525" s="23" t="str">
        <f aca="false">IF(OR(A525="",K525="–"),"",INDEX('GSTR-2B'!$I$6:$I$1005,K525))</f>
        <v/>
      </c>
      <c r="M525" s="20" t="str">
        <f aca="false">IF(L525="","",I525-L525)</f>
        <v/>
      </c>
      <c r="N525" s="24" t="str">
        <f aca="false">IF(A525="","",IF(K525="–",IF(COUNTIFS('GSTR-2B'!$A$6:$A$1005,A525,'GSTR-2B'!$E$6:$E$1005,"&gt;="&amp;(E525-Summary!$B$5),'GSTR-2B'!$E$6:$E$1005,"&lt;="&amp;(E525+Summary!$B$5))&gt;0,"Possible match – invoice no. differs","Not in 2B"),IF(ABS(M525)&lt;=Summary!$B$5,"Matched","Value mismatch")))</f>
        <v/>
      </c>
      <c r="O525" s="25" t="str">
        <f aca="false">IF(A525="","",IF(COUNTIF(A$6:A525,A525)=1,COUNTIF(O$5:O524,"&gt;0")+1,""))</f>
        <v/>
      </c>
      <c r="P525" s="26" t="str">
        <f aca="false">IF(A525="","",IF(N525="Matched",1,IF(AND(N525="Value mismatch",N(I525)&lt;&gt;0),MIN(1,L525/I525),0)))</f>
        <v/>
      </c>
    </row>
    <row r="526" customFormat="false" ht="15" hidden="false" customHeight="true" outlineLevel="0" collapsed="false">
      <c r="A526" s="27"/>
      <c r="B526" s="27"/>
      <c r="C526" s="27"/>
      <c r="D526" s="28"/>
      <c r="E526" s="29"/>
      <c r="F526" s="29"/>
      <c r="G526" s="29"/>
      <c r="H526" s="29"/>
      <c r="I526" s="20" t="str">
        <f aca="false">IF(A526="","",N(F526)+N(G526)+N(H526))</f>
        <v/>
      </c>
      <c r="J526" s="21" t="str">
        <f aca="false">IF(A526="","",UPPER(TRIM(A526))&amp;"|"&amp;UPPER(SUBSTITUTE(SUBSTITUTE(SUBSTITUTE(SUBSTITUTE(SUBSTITUTE(TRIM(C526)," ",""),"-",""),"/",""),"\",""),".","")))</f>
        <v/>
      </c>
      <c r="K526" s="22" t="str">
        <f aca="false">IF(A526="","",IFERROR(MATCH(J526,'GSTR-2B'!$J$6:$J$1005,0),"–"))</f>
        <v/>
      </c>
      <c r="L526" s="23" t="str">
        <f aca="false">IF(OR(A526="",K526="–"),"",INDEX('GSTR-2B'!$I$6:$I$1005,K526))</f>
        <v/>
      </c>
      <c r="M526" s="20" t="str">
        <f aca="false">IF(L526="","",I526-L526)</f>
        <v/>
      </c>
      <c r="N526" s="24" t="str">
        <f aca="false">IF(A526="","",IF(K526="–",IF(COUNTIFS('GSTR-2B'!$A$6:$A$1005,A526,'GSTR-2B'!$E$6:$E$1005,"&gt;="&amp;(E526-Summary!$B$5),'GSTR-2B'!$E$6:$E$1005,"&lt;="&amp;(E526+Summary!$B$5))&gt;0,"Possible match – invoice no. differs","Not in 2B"),IF(ABS(M526)&lt;=Summary!$B$5,"Matched","Value mismatch")))</f>
        <v/>
      </c>
      <c r="O526" s="25" t="str">
        <f aca="false">IF(A526="","",IF(COUNTIF(A$6:A526,A526)=1,COUNTIF(O$5:O525,"&gt;0")+1,""))</f>
        <v/>
      </c>
      <c r="P526" s="26" t="str">
        <f aca="false">IF(A526="","",IF(N526="Matched",1,IF(AND(N526="Value mismatch",N(I526)&lt;&gt;0),MIN(1,L526/I526),0)))</f>
        <v/>
      </c>
    </row>
    <row r="527" customFormat="false" ht="15" hidden="false" customHeight="true" outlineLevel="0" collapsed="false">
      <c r="A527" s="27"/>
      <c r="B527" s="27"/>
      <c r="C527" s="27"/>
      <c r="D527" s="28"/>
      <c r="E527" s="29"/>
      <c r="F527" s="29"/>
      <c r="G527" s="29"/>
      <c r="H527" s="29"/>
      <c r="I527" s="20" t="str">
        <f aca="false">IF(A527="","",N(F527)+N(G527)+N(H527))</f>
        <v/>
      </c>
      <c r="J527" s="21" t="str">
        <f aca="false">IF(A527="","",UPPER(TRIM(A527))&amp;"|"&amp;UPPER(SUBSTITUTE(SUBSTITUTE(SUBSTITUTE(SUBSTITUTE(SUBSTITUTE(TRIM(C527)," ",""),"-",""),"/",""),"\",""),".","")))</f>
        <v/>
      </c>
      <c r="K527" s="22" t="str">
        <f aca="false">IF(A527="","",IFERROR(MATCH(J527,'GSTR-2B'!$J$6:$J$1005,0),"–"))</f>
        <v/>
      </c>
      <c r="L527" s="23" t="str">
        <f aca="false">IF(OR(A527="",K527="–"),"",INDEX('GSTR-2B'!$I$6:$I$1005,K527))</f>
        <v/>
      </c>
      <c r="M527" s="20" t="str">
        <f aca="false">IF(L527="","",I527-L527)</f>
        <v/>
      </c>
      <c r="N527" s="24" t="str">
        <f aca="false">IF(A527="","",IF(K527="–",IF(COUNTIFS('GSTR-2B'!$A$6:$A$1005,A527,'GSTR-2B'!$E$6:$E$1005,"&gt;="&amp;(E527-Summary!$B$5),'GSTR-2B'!$E$6:$E$1005,"&lt;="&amp;(E527+Summary!$B$5))&gt;0,"Possible match – invoice no. differs","Not in 2B"),IF(ABS(M527)&lt;=Summary!$B$5,"Matched","Value mismatch")))</f>
        <v/>
      </c>
      <c r="O527" s="25" t="str">
        <f aca="false">IF(A527="","",IF(COUNTIF(A$6:A527,A527)=1,COUNTIF(O$5:O526,"&gt;0")+1,""))</f>
        <v/>
      </c>
      <c r="P527" s="26" t="str">
        <f aca="false">IF(A527="","",IF(N527="Matched",1,IF(AND(N527="Value mismatch",N(I527)&lt;&gt;0),MIN(1,L527/I527),0)))</f>
        <v/>
      </c>
    </row>
    <row r="528" customFormat="false" ht="15" hidden="false" customHeight="true" outlineLevel="0" collapsed="false">
      <c r="A528" s="27"/>
      <c r="B528" s="27"/>
      <c r="C528" s="27"/>
      <c r="D528" s="28"/>
      <c r="E528" s="29"/>
      <c r="F528" s="29"/>
      <c r="G528" s="29"/>
      <c r="H528" s="29"/>
      <c r="I528" s="20" t="str">
        <f aca="false">IF(A528="","",N(F528)+N(G528)+N(H528))</f>
        <v/>
      </c>
      <c r="J528" s="21" t="str">
        <f aca="false">IF(A528="","",UPPER(TRIM(A528))&amp;"|"&amp;UPPER(SUBSTITUTE(SUBSTITUTE(SUBSTITUTE(SUBSTITUTE(SUBSTITUTE(TRIM(C528)," ",""),"-",""),"/",""),"\",""),".","")))</f>
        <v/>
      </c>
      <c r="K528" s="22" t="str">
        <f aca="false">IF(A528="","",IFERROR(MATCH(J528,'GSTR-2B'!$J$6:$J$1005,0),"–"))</f>
        <v/>
      </c>
      <c r="L528" s="23" t="str">
        <f aca="false">IF(OR(A528="",K528="–"),"",INDEX('GSTR-2B'!$I$6:$I$1005,K528))</f>
        <v/>
      </c>
      <c r="M528" s="20" t="str">
        <f aca="false">IF(L528="","",I528-L528)</f>
        <v/>
      </c>
      <c r="N528" s="24" t="str">
        <f aca="false">IF(A528="","",IF(K528="–",IF(COUNTIFS('GSTR-2B'!$A$6:$A$1005,A528,'GSTR-2B'!$E$6:$E$1005,"&gt;="&amp;(E528-Summary!$B$5),'GSTR-2B'!$E$6:$E$1005,"&lt;="&amp;(E528+Summary!$B$5))&gt;0,"Possible match – invoice no. differs","Not in 2B"),IF(ABS(M528)&lt;=Summary!$B$5,"Matched","Value mismatch")))</f>
        <v/>
      </c>
      <c r="O528" s="25" t="str">
        <f aca="false">IF(A528="","",IF(COUNTIF(A$6:A528,A528)=1,COUNTIF(O$5:O527,"&gt;0")+1,""))</f>
        <v/>
      </c>
      <c r="P528" s="26" t="str">
        <f aca="false">IF(A528="","",IF(N528="Matched",1,IF(AND(N528="Value mismatch",N(I528)&lt;&gt;0),MIN(1,L528/I528),0)))</f>
        <v/>
      </c>
    </row>
    <row r="529" customFormat="false" ht="15" hidden="false" customHeight="true" outlineLevel="0" collapsed="false">
      <c r="A529" s="27"/>
      <c r="B529" s="27"/>
      <c r="C529" s="27"/>
      <c r="D529" s="28"/>
      <c r="E529" s="29"/>
      <c r="F529" s="29"/>
      <c r="G529" s="29"/>
      <c r="H529" s="29"/>
      <c r="I529" s="20" t="str">
        <f aca="false">IF(A529="","",N(F529)+N(G529)+N(H529))</f>
        <v/>
      </c>
      <c r="J529" s="21" t="str">
        <f aca="false">IF(A529="","",UPPER(TRIM(A529))&amp;"|"&amp;UPPER(SUBSTITUTE(SUBSTITUTE(SUBSTITUTE(SUBSTITUTE(SUBSTITUTE(TRIM(C529)," ",""),"-",""),"/",""),"\",""),".","")))</f>
        <v/>
      </c>
      <c r="K529" s="22" t="str">
        <f aca="false">IF(A529="","",IFERROR(MATCH(J529,'GSTR-2B'!$J$6:$J$1005,0),"–"))</f>
        <v/>
      </c>
      <c r="L529" s="23" t="str">
        <f aca="false">IF(OR(A529="",K529="–"),"",INDEX('GSTR-2B'!$I$6:$I$1005,K529))</f>
        <v/>
      </c>
      <c r="M529" s="20" t="str">
        <f aca="false">IF(L529="","",I529-L529)</f>
        <v/>
      </c>
      <c r="N529" s="24" t="str">
        <f aca="false">IF(A529="","",IF(K529="–",IF(COUNTIFS('GSTR-2B'!$A$6:$A$1005,A529,'GSTR-2B'!$E$6:$E$1005,"&gt;="&amp;(E529-Summary!$B$5),'GSTR-2B'!$E$6:$E$1005,"&lt;="&amp;(E529+Summary!$B$5))&gt;0,"Possible match – invoice no. differs","Not in 2B"),IF(ABS(M529)&lt;=Summary!$B$5,"Matched","Value mismatch")))</f>
        <v/>
      </c>
      <c r="O529" s="25" t="str">
        <f aca="false">IF(A529="","",IF(COUNTIF(A$6:A529,A529)=1,COUNTIF(O$5:O528,"&gt;0")+1,""))</f>
        <v/>
      </c>
      <c r="P529" s="26" t="str">
        <f aca="false">IF(A529="","",IF(N529="Matched",1,IF(AND(N529="Value mismatch",N(I529)&lt;&gt;0),MIN(1,L529/I529),0)))</f>
        <v/>
      </c>
    </row>
    <row r="530" customFormat="false" ht="15" hidden="false" customHeight="true" outlineLevel="0" collapsed="false">
      <c r="A530" s="27"/>
      <c r="B530" s="27"/>
      <c r="C530" s="27"/>
      <c r="D530" s="28"/>
      <c r="E530" s="29"/>
      <c r="F530" s="29"/>
      <c r="G530" s="29"/>
      <c r="H530" s="29"/>
      <c r="I530" s="20" t="str">
        <f aca="false">IF(A530="","",N(F530)+N(G530)+N(H530))</f>
        <v/>
      </c>
      <c r="J530" s="21" t="str">
        <f aca="false">IF(A530="","",UPPER(TRIM(A530))&amp;"|"&amp;UPPER(SUBSTITUTE(SUBSTITUTE(SUBSTITUTE(SUBSTITUTE(SUBSTITUTE(TRIM(C530)," ",""),"-",""),"/",""),"\",""),".","")))</f>
        <v/>
      </c>
      <c r="K530" s="22" t="str">
        <f aca="false">IF(A530="","",IFERROR(MATCH(J530,'GSTR-2B'!$J$6:$J$1005,0),"–"))</f>
        <v/>
      </c>
      <c r="L530" s="23" t="str">
        <f aca="false">IF(OR(A530="",K530="–"),"",INDEX('GSTR-2B'!$I$6:$I$1005,K530))</f>
        <v/>
      </c>
      <c r="M530" s="20" t="str">
        <f aca="false">IF(L530="","",I530-L530)</f>
        <v/>
      </c>
      <c r="N530" s="24" t="str">
        <f aca="false">IF(A530="","",IF(K530="–",IF(COUNTIFS('GSTR-2B'!$A$6:$A$1005,A530,'GSTR-2B'!$E$6:$E$1005,"&gt;="&amp;(E530-Summary!$B$5),'GSTR-2B'!$E$6:$E$1005,"&lt;="&amp;(E530+Summary!$B$5))&gt;0,"Possible match – invoice no. differs","Not in 2B"),IF(ABS(M530)&lt;=Summary!$B$5,"Matched","Value mismatch")))</f>
        <v/>
      </c>
      <c r="O530" s="25" t="str">
        <f aca="false">IF(A530="","",IF(COUNTIF(A$6:A530,A530)=1,COUNTIF(O$5:O529,"&gt;0")+1,""))</f>
        <v/>
      </c>
      <c r="P530" s="26" t="str">
        <f aca="false">IF(A530="","",IF(N530="Matched",1,IF(AND(N530="Value mismatch",N(I530)&lt;&gt;0),MIN(1,L530/I530),0)))</f>
        <v/>
      </c>
    </row>
    <row r="531" customFormat="false" ht="15" hidden="false" customHeight="true" outlineLevel="0" collapsed="false">
      <c r="A531" s="27"/>
      <c r="B531" s="27"/>
      <c r="C531" s="27"/>
      <c r="D531" s="28"/>
      <c r="E531" s="29"/>
      <c r="F531" s="29"/>
      <c r="G531" s="29"/>
      <c r="H531" s="29"/>
      <c r="I531" s="20" t="str">
        <f aca="false">IF(A531="","",N(F531)+N(G531)+N(H531))</f>
        <v/>
      </c>
      <c r="J531" s="21" t="str">
        <f aca="false">IF(A531="","",UPPER(TRIM(A531))&amp;"|"&amp;UPPER(SUBSTITUTE(SUBSTITUTE(SUBSTITUTE(SUBSTITUTE(SUBSTITUTE(TRIM(C531)," ",""),"-",""),"/",""),"\",""),".","")))</f>
        <v/>
      </c>
      <c r="K531" s="22" t="str">
        <f aca="false">IF(A531="","",IFERROR(MATCH(J531,'GSTR-2B'!$J$6:$J$1005,0),"–"))</f>
        <v/>
      </c>
      <c r="L531" s="23" t="str">
        <f aca="false">IF(OR(A531="",K531="–"),"",INDEX('GSTR-2B'!$I$6:$I$1005,K531))</f>
        <v/>
      </c>
      <c r="M531" s="20" t="str">
        <f aca="false">IF(L531="","",I531-L531)</f>
        <v/>
      </c>
      <c r="N531" s="24" t="str">
        <f aca="false">IF(A531="","",IF(K531="–",IF(COUNTIFS('GSTR-2B'!$A$6:$A$1005,A531,'GSTR-2B'!$E$6:$E$1005,"&gt;="&amp;(E531-Summary!$B$5),'GSTR-2B'!$E$6:$E$1005,"&lt;="&amp;(E531+Summary!$B$5))&gt;0,"Possible match – invoice no. differs","Not in 2B"),IF(ABS(M531)&lt;=Summary!$B$5,"Matched","Value mismatch")))</f>
        <v/>
      </c>
      <c r="O531" s="25" t="str">
        <f aca="false">IF(A531="","",IF(COUNTIF(A$6:A531,A531)=1,COUNTIF(O$5:O530,"&gt;0")+1,""))</f>
        <v/>
      </c>
      <c r="P531" s="26" t="str">
        <f aca="false">IF(A531="","",IF(N531="Matched",1,IF(AND(N531="Value mismatch",N(I531)&lt;&gt;0),MIN(1,L531/I531),0)))</f>
        <v/>
      </c>
    </row>
    <row r="532" customFormat="false" ht="15" hidden="false" customHeight="true" outlineLevel="0" collapsed="false">
      <c r="A532" s="27"/>
      <c r="B532" s="27"/>
      <c r="C532" s="27"/>
      <c r="D532" s="28"/>
      <c r="E532" s="29"/>
      <c r="F532" s="29"/>
      <c r="G532" s="29"/>
      <c r="H532" s="29"/>
      <c r="I532" s="20" t="str">
        <f aca="false">IF(A532="","",N(F532)+N(G532)+N(H532))</f>
        <v/>
      </c>
      <c r="J532" s="21" t="str">
        <f aca="false">IF(A532="","",UPPER(TRIM(A532))&amp;"|"&amp;UPPER(SUBSTITUTE(SUBSTITUTE(SUBSTITUTE(SUBSTITUTE(SUBSTITUTE(TRIM(C532)," ",""),"-",""),"/",""),"\",""),".","")))</f>
        <v/>
      </c>
      <c r="K532" s="22" t="str">
        <f aca="false">IF(A532="","",IFERROR(MATCH(J532,'GSTR-2B'!$J$6:$J$1005,0),"–"))</f>
        <v/>
      </c>
      <c r="L532" s="23" t="str">
        <f aca="false">IF(OR(A532="",K532="–"),"",INDEX('GSTR-2B'!$I$6:$I$1005,K532))</f>
        <v/>
      </c>
      <c r="M532" s="20" t="str">
        <f aca="false">IF(L532="","",I532-L532)</f>
        <v/>
      </c>
      <c r="N532" s="24" t="str">
        <f aca="false">IF(A532="","",IF(K532="–",IF(COUNTIFS('GSTR-2B'!$A$6:$A$1005,A532,'GSTR-2B'!$E$6:$E$1005,"&gt;="&amp;(E532-Summary!$B$5),'GSTR-2B'!$E$6:$E$1005,"&lt;="&amp;(E532+Summary!$B$5))&gt;0,"Possible match – invoice no. differs","Not in 2B"),IF(ABS(M532)&lt;=Summary!$B$5,"Matched","Value mismatch")))</f>
        <v/>
      </c>
      <c r="O532" s="25" t="str">
        <f aca="false">IF(A532="","",IF(COUNTIF(A$6:A532,A532)=1,COUNTIF(O$5:O531,"&gt;0")+1,""))</f>
        <v/>
      </c>
      <c r="P532" s="26" t="str">
        <f aca="false">IF(A532="","",IF(N532="Matched",1,IF(AND(N532="Value mismatch",N(I532)&lt;&gt;0),MIN(1,L532/I532),0)))</f>
        <v/>
      </c>
    </row>
    <row r="533" customFormat="false" ht="15" hidden="false" customHeight="true" outlineLevel="0" collapsed="false">
      <c r="A533" s="27"/>
      <c r="B533" s="27"/>
      <c r="C533" s="27"/>
      <c r="D533" s="28"/>
      <c r="E533" s="29"/>
      <c r="F533" s="29"/>
      <c r="G533" s="29"/>
      <c r="H533" s="29"/>
      <c r="I533" s="20" t="str">
        <f aca="false">IF(A533="","",N(F533)+N(G533)+N(H533))</f>
        <v/>
      </c>
      <c r="J533" s="21" t="str">
        <f aca="false">IF(A533="","",UPPER(TRIM(A533))&amp;"|"&amp;UPPER(SUBSTITUTE(SUBSTITUTE(SUBSTITUTE(SUBSTITUTE(SUBSTITUTE(TRIM(C533)," ",""),"-",""),"/",""),"\",""),".","")))</f>
        <v/>
      </c>
      <c r="K533" s="22" t="str">
        <f aca="false">IF(A533="","",IFERROR(MATCH(J533,'GSTR-2B'!$J$6:$J$1005,0),"–"))</f>
        <v/>
      </c>
      <c r="L533" s="23" t="str">
        <f aca="false">IF(OR(A533="",K533="–"),"",INDEX('GSTR-2B'!$I$6:$I$1005,K533))</f>
        <v/>
      </c>
      <c r="M533" s="20" t="str">
        <f aca="false">IF(L533="","",I533-L533)</f>
        <v/>
      </c>
      <c r="N533" s="24" t="str">
        <f aca="false">IF(A533="","",IF(K533="–",IF(COUNTIFS('GSTR-2B'!$A$6:$A$1005,A533,'GSTR-2B'!$E$6:$E$1005,"&gt;="&amp;(E533-Summary!$B$5),'GSTR-2B'!$E$6:$E$1005,"&lt;="&amp;(E533+Summary!$B$5))&gt;0,"Possible match – invoice no. differs","Not in 2B"),IF(ABS(M533)&lt;=Summary!$B$5,"Matched","Value mismatch")))</f>
        <v/>
      </c>
      <c r="O533" s="25" t="str">
        <f aca="false">IF(A533="","",IF(COUNTIF(A$6:A533,A533)=1,COUNTIF(O$5:O532,"&gt;0")+1,""))</f>
        <v/>
      </c>
      <c r="P533" s="26" t="str">
        <f aca="false">IF(A533="","",IF(N533="Matched",1,IF(AND(N533="Value mismatch",N(I533)&lt;&gt;0),MIN(1,L533/I533),0)))</f>
        <v/>
      </c>
    </row>
    <row r="534" customFormat="false" ht="15" hidden="false" customHeight="true" outlineLevel="0" collapsed="false">
      <c r="A534" s="27"/>
      <c r="B534" s="27"/>
      <c r="C534" s="27"/>
      <c r="D534" s="28"/>
      <c r="E534" s="29"/>
      <c r="F534" s="29"/>
      <c r="G534" s="29"/>
      <c r="H534" s="29"/>
      <c r="I534" s="20" t="str">
        <f aca="false">IF(A534="","",N(F534)+N(G534)+N(H534))</f>
        <v/>
      </c>
      <c r="J534" s="21" t="str">
        <f aca="false">IF(A534="","",UPPER(TRIM(A534))&amp;"|"&amp;UPPER(SUBSTITUTE(SUBSTITUTE(SUBSTITUTE(SUBSTITUTE(SUBSTITUTE(TRIM(C534)," ",""),"-",""),"/",""),"\",""),".","")))</f>
        <v/>
      </c>
      <c r="K534" s="22" t="str">
        <f aca="false">IF(A534="","",IFERROR(MATCH(J534,'GSTR-2B'!$J$6:$J$1005,0),"–"))</f>
        <v/>
      </c>
      <c r="L534" s="23" t="str">
        <f aca="false">IF(OR(A534="",K534="–"),"",INDEX('GSTR-2B'!$I$6:$I$1005,K534))</f>
        <v/>
      </c>
      <c r="M534" s="20" t="str">
        <f aca="false">IF(L534="","",I534-L534)</f>
        <v/>
      </c>
      <c r="N534" s="24" t="str">
        <f aca="false">IF(A534="","",IF(K534="–",IF(COUNTIFS('GSTR-2B'!$A$6:$A$1005,A534,'GSTR-2B'!$E$6:$E$1005,"&gt;="&amp;(E534-Summary!$B$5),'GSTR-2B'!$E$6:$E$1005,"&lt;="&amp;(E534+Summary!$B$5))&gt;0,"Possible match – invoice no. differs","Not in 2B"),IF(ABS(M534)&lt;=Summary!$B$5,"Matched","Value mismatch")))</f>
        <v/>
      </c>
      <c r="O534" s="25" t="str">
        <f aca="false">IF(A534="","",IF(COUNTIF(A$6:A534,A534)=1,COUNTIF(O$5:O533,"&gt;0")+1,""))</f>
        <v/>
      </c>
      <c r="P534" s="26" t="str">
        <f aca="false">IF(A534="","",IF(N534="Matched",1,IF(AND(N534="Value mismatch",N(I534)&lt;&gt;0),MIN(1,L534/I534),0)))</f>
        <v/>
      </c>
    </row>
    <row r="535" customFormat="false" ht="15" hidden="false" customHeight="true" outlineLevel="0" collapsed="false">
      <c r="A535" s="27"/>
      <c r="B535" s="27"/>
      <c r="C535" s="27"/>
      <c r="D535" s="28"/>
      <c r="E535" s="29"/>
      <c r="F535" s="29"/>
      <c r="G535" s="29"/>
      <c r="H535" s="29"/>
      <c r="I535" s="20" t="str">
        <f aca="false">IF(A535="","",N(F535)+N(G535)+N(H535))</f>
        <v/>
      </c>
      <c r="J535" s="21" t="str">
        <f aca="false">IF(A535="","",UPPER(TRIM(A535))&amp;"|"&amp;UPPER(SUBSTITUTE(SUBSTITUTE(SUBSTITUTE(SUBSTITUTE(SUBSTITUTE(TRIM(C535)," ",""),"-",""),"/",""),"\",""),".","")))</f>
        <v/>
      </c>
      <c r="K535" s="22" t="str">
        <f aca="false">IF(A535="","",IFERROR(MATCH(J535,'GSTR-2B'!$J$6:$J$1005,0),"–"))</f>
        <v/>
      </c>
      <c r="L535" s="23" t="str">
        <f aca="false">IF(OR(A535="",K535="–"),"",INDEX('GSTR-2B'!$I$6:$I$1005,K535))</f>
        <v/>
      </c>
      <c r="M535" s="20" t="str">
        <f aca="false">IF(L535="","",I535-L535)</f>
        <v/>
      </c>
      <c r="N535" s="24" t="str">
        <f aca="false">IF(A535="","",IF(K535="–",IF(COUNTIFS('GSTR-2B'!$A$6:$A$1005,A535,'GSTR-2B'!$E$6:$E$1005,"&gt;="&amp;(E535-Summary!$B$5),'GSTR-2B'!$E$6:$E$1005,"&lt;="&amp;(E535+Summary!$B$5))&gt;0,"Possible match – invoice no. differs","Not in 2B"),IF(ABS(M535)&lt;=Summary!$B$5,"Matched","Value mismatch")))</f>
        <v/>
      </c>
      <c r="O535" s="25" t="str">
        <f aca="false">IF(A535="","",IF(COUNTIF(A$6:A535,A535)=1,COUNTIF(O$5:O534,"&gt;0")+1,""))</f>
        <v/>
      </c>
      <c r="P535" s="26" t="str">
        <f aca="false">IF(A535="","",IF(N535="Matched",1,IF(AND(N535="Value mismatch",N(I535)&lt;&gt;0),MIN(1,L535/I535),0)))</f>
        <v/>
      </c>
    </row>
    <row r="536" customFormat="false" ht="15" hidden="false" customHeight="true" outlineLevel="0" collapsed="false">
      <c r="A536" s="27"/>
      <c r="B536" s="27"/>
      <c r="C536" s="27"/>
      <c r="D536" s="28"/>
      <c r="E536" s="29"/>
      <c r="F536" s="29"/>
      <c r="G536" s="29"/>
      <c r="H536" s="29"/>
      <c r="I536" s="20" t="str">
        <f aca="false">IF(A536="","",N(F536)+N(G536)+N(H536))</f>
        <v/>
      </c>
      <c r="J536" s="21" t="str">
        <f aca="false">IF(A536="","",UPPER(TRIM(A536))&amp;"|"&amp;UPPER(SUBSTITUTE(SUBSTITUTE(SUBSTITUTE(SUBSTITUTE(SUBSTITUTE(TRIM(C536)," ",""),"-",""),"/",""),"\",""),".","")))</f>
        <v/>
      </c>
      <c r="K536" s="22" t="str">
        <f aca="false">IF(A536="","",IFERROR(MATCH(J536,'GSTR-2B'!$J$6:$J$1005,0),"–"))</f>
        <v/>
      </c>
      <c r="L536" s="23" t="str">
        <f aca="false">IF(OR(A536="",K536="–"),"",INDEX('GSTR-2B'!$I$6:$I$1005,K536))</f>
        <v/>
      </c>
      <c r="M536" s="20" t="str">
        <f aca="false">IF(L536="","",I536-L536)</f>
        <v/>
      </c>
      <c r="N536" s="24" t="str">
        <f aca="false">IF(A536="","",IF(K536="–",IF(COUNTIFS('GSTR-2B'!$A$6:$A$1005,A536,'GSTR-2B'!$E$6:$E$1005,"&gt;="&amp;(E536-Summary!$B$5),'GSTR-2B'!$E$6:$E$1005,"&lt;="&amp;(E536+Summary!$B$5))&gt;0,"Possible match – invoice no. differs","Not in 2B"),IF(ABS(M536)&lt;=Summary!$B$5,"Matched","Value mismatch")))</f>
        <v/>
      </c>
      <c r="O536" s="25" t="str">
        <f aca="false">IF(A536="","",IF(COUNTIF(A$6:A536,A536)=1,COUNTIF(O$5:O535,"&gt;0")+1,""))</f>
        <v/>
      </c>
      <c r="P536" s="26" t="str">
        <f aca="false">IF(A536="","",IF(N536="Matched",1,IF(AND(N536="Value mismatch",N(I536)&lt;&gt;0),MIN(1,L536/I536),0)))</f>
        <v/>
      </c>
    </row>
    <row r="537" customFormat="false" ht="15" hidden="false" customHeight="true" outlineLevel="0" collapsed="false">
      <c r="A537" s="27"/>
      <c r="B537" s="27"/>
      <c r="C537" s="27"/>
      <c r="D537" s="28"/>
      <c r="E537" s="29"/>
      <c r="F537" s="29"/>
      <c r="G537" s="29"/>
      <c r="H537" s="29"/>
      <c r="I537" s="20" t="str">
        <f aca="false">IF(A537="","",N(F537)+N(G537)+N(H537))</f>
        <v/>
      </c>
      <c r="J537" s="21" t="str">
        <f aca="false">IF(A537="","",UPPER(TRIM(A537))&amp;"|"&amp;UPPER(SUBSTITUTE(SUBSTITUTE(SUBSTITUTE(SUBSTITUTE(SUBSTITUTE(TRIM(C537)," ",""),"-",""),"/",""),"\",""),".","")))</f>
        <v/>
      </c>
      <c r="K537" s="22" t="str">
        <f aca="false">IF(A537="","",IFERROR(MATCH(J537,'GSTR-2B'!$J$6:$J$1005,0),"–"))</f>
        <v/>
      </c>
      <c r="L537" s="23" t="str">
        <f aca="false">IF(OR(A537="",K537="–"),"",INDEX('GSTR-2B'!$I$6:$I$1005,K537))</f>
        <v/>
      </c>
      <c r="M537" s="20" t="str">
        <f aca="false">IF(L537="","",I537-L537)</f>
        <v/>
      </c>
      <c r="N537" s="24" t="str">
        <f aca="false">IF(A537="","",IF(K537="–",IF(COUNTIFS('GSTR-2B'!$A$6:$A$1005,A537,'GSTR-2B'!$E$6:$E$1005,"&gt;="&amp;(E537-Summary!$B$5),'GSTR-2B'!$E$6:$E$1005,"&lt;="&amp;(E537+Summary!$B$5))&gt;0,"Possible match – invoice no. differs","Not in 2B"),IF(ABS(M537)&lt;=Summary!$B$5,"Matched","Value mismatch")))</f>
        <v/>
      </c>
      <c r="O537" s="25" t="str">
        <f aca="false">IF(A537="","",IF(COUNTIF(A$6:A537,A537)=1,COUNTIF(O$5:O536,"&gt;0")+1,""))</f>
        <v/>
      </c>
      <c r="P537" s="26" t="str">
        <f aca="false">IF(A537="","",IF(N537="Matched",1,IF(AND(N537="Value mismatch",N(I537)&lt;&gt;0),MIN(1,L537/I537),0)))</f>
        <v/>
      </c>
    </row>
    <row r="538" customFormat="false" ht="15" hidden="false" customHeight="true" outlineLevel="0" collapsed="false">
      <c r="A538" s="27"/>
      <c r="B538" s="27"/>
      <c r="C538" s="27"/>
      <c r="D538" s="28"/>
      <c r="E538" s="29"/>
      <c r="F538" s="29"/>
      <c r="G538" s="29"/>
      <c r="H538" s="29"/>
      <c r="I538" s="20" t="str">
        <f aca="false">IF(A538="","",N(F538)+N(G538)+N(H538))</f>
        <v/>
      </c>
      <c r="J538" s="21" t="str">
        <f aca="false">IF(A538="","",UPPER(TRIM(A538))&amp;"|"&amp;UPPER(SUBSTITUTE(SUBSTITUTE(SUBSTITUTE(SUBSTITUTE(SUBSTITUTE(TRIM(C538)," ",""),"-",""),"/",""),"\",""),".","")))</f>
        <v/>
      </c>
      <c r="K538" s="22" t="str">
        <f aca="false">IF(A538="","",IFERROR(MATCH(J538,'GSTR-2B'!$J$6:$J$1005,0),"–"))</f>
        <v/>
      </c>
      <c r="L538" s="23" t="str">
        <f aca="false">IF(OR(A538="",K538="–"),"",INDEX('GSTR-2B'!$I$6:$I$1005,K538))</f>
        <v/>
      </c>
      <c r="M538" s="20" t="str">
        <f aca="false">IF(L538="","",I538-L538)</f>
        <v/>
      </c>
      <c r="N538" s="24" t="str">
        <f aca="false">IF(A538="","",IF(K538="–",IF(COUNTIFS('GSTR-2B'!$A$6:$A$1005,A538,'GSTR-2B'!$E$6:$E$1005,"&gt;="&amp;(E538-Summary!$B$5),'GSTR-2B'!$E$6:$E$1005,"&lt;="&amp;(E538+Summary!$B$5))&gt;0,"Possible match – invoice no. differs","Not in 2B"),IF(ABS(M538)&lt;=Summary!$B$5,"Matched","Value mismatch")))</f>
        <v/>
      </c>
      <c r="O538" s="25" t="str">
        <f aca="false">IF(A538="","",IF(COUNTIF(A$6:A538,A538)=1,COUNTIF(O$5:O537,"&gt;0")+1,""))</f>
        <v/>
      </c>
      <c r="P538" s="26" t="str">
        <f aca="false">IF(A538="","",IF(N538="Matched",1,IF(AND(N538="Value mismatch",N(I538)&lt;&gt;0),MIN(1,L538/I538),0)))</f>
        <v/>
      </c>
    </row>
    <row r="539" customFormat="false" ht="15" hidden="false" customHeight="true" outlineLevel="0" collapsed="false">
      <c r="A539" s="27"/>
      <c r="B539" s="27"/>
      <c r="C539" s="27"/>
      <c r="D539" s="28"/>
      <c r="E539" s="29"/>
      <c r="F539" s="29"/>
      <c r="G539" s="29"/>
      <c r="H539" s="29"/>
      <c r="I539" s="20" t="str">
        <f aca="false">IF(A539="","",N(F539)+N(G539)+N(H539))</f>
        <v/>
      </c>
      <c r="J539" s="21" t="str">
        <f aca="false">IF(A539="","",UPPER(TRIM(A539))&amp;"|"&amp;UPPER(SUBSTITUTE(SUBSTITUTE(SUBSTITUTE(SUBSTITUTE(SUBSTITUTE(TRIM(C539)," ",""),"-",""),"/",""),"\",""),".","")))</f>
        <v/>
      </c>
      <c r="K539" s="22" t="str">
        <f aca="false">IF(A539="","",IFERROR(MATCH(J539,'GSTR-2B'!$J$6:$J$1005,0),"–"))</f>
        <v/>
      </c>
      <c r="L539" s="23" t="str">
        <f aca="false">IF(OR(A539="",K539="–"),"",INDEX('GSTR-2B'!$I$6:$I$1005,K539))</f>
        <v/>
      </c>
      <c r="M539" s="20" t="str">
        <f aca="false">IF(L539="","",I539-L539)</f>
        <v/>
      </c>
      <c r="N539" s="24" t="str">
        <f aca="false">IF(A539="","",IF(K539="–",IF(COUNTIFS('GSTR-2B'!$A$6:$A$1005,A539,'GSTR-2B'!$E$6:$E$1005,"&gt;="&amp;(E539-Summary!$B$5),'GSTR-2B'!$E$6:$E$1005,"&lt;="&amp;(E539+Summary!$B$5))&gt;0,"Possible match – invoice no. differs","Not in 2B"),IF(ABS(M539)&lt;=Summary!$B$5,"Matched","Value mismatch")))</f>
        <v/>
      </c>
      <c r="O539" s="25" t="str">
        <f aca="false">IF(A539="","",IF(COUNTIF(A$6:A539,A539)=1,COUNTIF(O$5:O538,"&gt;0")+1,""))</f>
        <v/>
      </c>
      <c r="P539" s="26" t="str">
        <f aca="false">IF(A539="","",IF(N539="Matched",1,IF(AND(N539="Value mismatch",N(I539)&lt;&gt;0),MIN(1,L539/I539),0)))</f>
        <v/>
      </c>
    </row>
    <row r="540" customFormat="false" ht="15" hidden="false" customHeight="true" outlineLevel="0" collapsed="false">
      <c r="A540" s="27"/>
      <c r="B540" s="27"/>
      <c r="C540" s="27"/>
      <c r="D540" s="28"/>
      <c r="E540" s="29"/>
      <c r="F540" s="29"/>
      <c r="G540" s="29"/>
      <c r="H540" s="29"/>
      <c r="I540" s="20" t="str">
        <f aca="false">IF(A540="","",N(F540)+N(G540)+N(H540))</f>
        <v/>
      </c>
      <c r="J540" s="21" t="str">
        <f aca="false">IF(A540="","",UPPER(TRIM(A540))&amp;"|"&amp;UPPER(SUBSTITUTE(SUBSTITUTE(SUBSTITUTE(SUBSTITUTE(SUBSTITUTE(TRIM(C540)," ",""),"-",""),"/",""),"\",""),".","")))</f>
        <v/>
      </c>
      <c r="K540" s="22" t="str">
        <f aca="false">IF(A540="","",IFERROR(MATCH(J540,'GSTR-2B'!$J$6:$J$1005,0),"–"))</f>
        <v/>
      </c>
      <c r="L540" s="23" t="str">
        <f aca="false">IF(OR(A540="",K540="–"),"",INDEX('GSTR-2B'!$I$6:$I$1005,K540))</f>
        <v/>
      </c>
      <c r="M540" s="20" t="str">
        <f aca="false">IF(L540="","",I540-L540)</f>
        <v/>
      </c>
      <c r="N540" s="24" t="str">
        <f aca="false">IF(A540="","",IF(K540="–",IF(COUNTIFS('GSTR-2B'!$A$6:$A$1005,A540,'GSTR-2B'!$E$6:$E$1005,"&gt;="&amp;(E540-Summary!$B$5),'GSTR-2B'!$E$6:$E$1005,"&lt;="&amp;(E540+Summary!$B$5))&gt;0,"Possible match – invoice no. differs","Not in 2B"),IF(ABS(M540)&lt;=Summary!$B$5,"Matched","Value mismatch")))</f>
        <v/>
      </c>
      <c r="O540" s="25" t="str">
        <f aca="false">IF(A540="","",IF(COUNTIF(A$6:A540,A540)=1,COUNTIF(O$5:O539,"&gt;0")+1,""))</f>
        <v/>
      </c>
      <c r="P540" s="26" t="str">
        <f aca="false">IF(A540="","",IF(N540="Matched",1,IF(AND(N540="Value mismatch",N(I540)&lt;&gt;0),MIN(1,L540/I540),0)))</f>
        <v/>
      </c>
    </row>
    <row r="541" customFormat="false" ht="15" hidden="false" customHeight="true" outlineLevel="0" collapsed="false">
      <c r="A541" s="27"/>
      <c r="B541" s="27"/>
      <c r="C541" s="27"/>
      <c r="D541" s="28"/>
      <c r="E541" s="29"/>
      <c r="F541" s="29"/>
      <c r="G541" s="29"/>
      <c r="H541" s="29"/>
      <c r="I541" s="20" t="str">
        <f aca="false">IF(A541="","",N(F541)+N(G541)+N(H541))</f>
        <v/>
      </c>
      <c r="J541" s="21" t="str">
        <f aca="false">IF(A541="","",UPPER(TRIM(A541))&amp;"|"&amp;UPPER(SUBSTITUTE(SUBSTITUTE(SUBSTITUTE(SUBSTITUTE(SUBSTITUTE(TRIM(C541)," ",""),"-",""),"/",""),"\",""),".","")))</f>
        <v/>
      </c>
      <c r="K541" s="22" t="str">
        <f aca="false">IF(A541="","",IFERROR(MATCH(J541,'GSTR-2B'!$J$6:$J$1005,0),"–"))</f>
        <v/>
      </c>
      <c r="L541" s="23" t="str">
        <f aca="false">IF(OR(A541="",K541="–"),"",INDEX('GSTR-2B'!$I$6:$I$1005,K541))</f>
        <v/>
      </c>
      <c r="M541" s="20" t="str">
        <f aca="false">IF(L541="","",I541-L541)</f>
        <v/>
      </c>
      <c r="N541" s="24" t="str">
        <f aca="false">IF(A541="","",IF(K541="–",IF(COUNTIFS('GSTR-2B'!$A$6:$A$1005,A541,'GSTR-2B'!$E$6:$E$1005,"&gt;="&amp;(E541-Summary!$B$5),'GSTR-2B'!$E$6:$E$1005,"&lt;="&amp;(E541+Summary!$B$5))&gt;0,"Possible match – invoice no. differs","Not in 2B"),IF(ABS(M541)&lt;=Summary!$B$5,"Matched","Value mismatch")))</f>
        <v/>
      </c>
      <c r="O541" s="25" t="str">
        <f aca="false">IF(A541="","",IF(COUNTIF(A$6:A541,A541)=1,COUNTIF(O$5:O540,"&gt;0")+1,""))</f>
        <v/>
      </c>
      <c r="P541" s="26" t="str">
        <f aca="false">IF(A541="","",IF(N541="Matched",1,IF(AND(N541="Value mismatch",N(I541)&lt;&gt;0),MIN(1,L541/I541),0)))</f>
        <v/>
      </c>
    </row>
    <row r="542" customFormat="false" ht="15" hidden="false" customHeight="true" outlineLevel="0" collapsed="false">
      <c r="A542" s="27"/>
      <c r="B542" s="27"/>
      <c r="C542" s="27"/>
      <c r="D542" s="28"/>
      <c r="E542" s="29"/>
      <c r="F542" s="29"/>
      <c r="G542" s="29"/>
      <c r="H542" s="29"/>
      <c r="I542" s="20" t="str">
        <f aca="false">IF(A542="","",N(F542)+N(G542)+N(H542))</f>
        <v/>
      </c>
      <c r="J542" s="21" t="str">
        <f aca="false">IF(A542="","",UPPER(TRIM(A542))&amp;"|"&amp;UPPER(SUBSTITUTE(SUBSTITUTE(SUBSTITUTE(SUBSTITUTE(SUBSTITUTE(TRIM(C542)," ",""),"-",""),"/",""),"\",""),".","")))</f>
        <v/>
      </c>
      <c r="K542" s="22" t="str">
        <f aca="false">IF(A542="","",IFERROR(MATCH(J542,'GSTR-2B'!$J$6:$J$1005,0),"–"))</f>
        <v/>
      </c>
      <c r="L542" s="23" t="str">
        <f aca="false">IF(OR(A542="",K542="–"),"",INDEX('GSTR-2B'!$I$6:$I$1005,K542))</f>
        <v/>
      </c>
      <c r="M542" s="20" t="str">
        <f aca="false">IF(L542="","",I542-L542)</f>
        <v/>
      </c>
      <c r="N542" s="24" t="str">
        <f aca="false">IF(A542="","",IF(K542="–",IF(COUNTIFS('GSTR-2B'!$A$6:$A$1005,A542,'GSTR-2B'!$E$6:$E$1005,"&gt;="&amp;(E542-Summary!$B$5),'GSTR-2B'!$E$6:$E$1005,"&lt;="&amp;(E542+Summary!$B$5))&gt;0,"Possible match – invoice no. differs","Not in 2B"),IF(ABS(M542)&lt;=Summary!$B$5,"Matched","Value mismatch")))</f>
        <v/>
      </c>
      <c r="O542" s="25" t="str">
        <f aca="false">IF(A542="","",IF(COUNTIF(A$6:A542,A542)=1,COUNTIF(O$5:O541,"&gt;0")+1,""))</f>
        <v/>
      </c>
      <c r="P542" s="26" t="str">
        <f aca="false">IF(A542="","",IF(N542="Matched",1,IF(AND(N542="Value mismatch",N(I542)&lt;&gt;0),MIN(1,L542/I542),0)))</f>
        <v/>
      </c>
    </row>
    <row r="543" customFormat="false" ht="15" hidden="false" customHeight="true" outlineLevel="0" collapsed="false">
      <c r="A543" s="27"/>
      <c r="B543" s="27"/>
      <c r="C543" s="27"/>
      <c r="D543" s="28"/>
      <c r="E543" s="29"/>
      <c r="F543" s="29"/>
      <c r="G543" s="29"/>
      <c r="H543" s="29"/>
      <c r="I543" s="20" t="str">
        <f aca="false">IF(A543="","",N(F543)+N(G543)+N(H543))</f>
        <v/>
      </c>
      <c r="J543" s="21" t="str">
        <f aca="false">IF(A543="","",UPPER(TRIM(A543))&amp;"|"&amp;UPPER(SUBSTITUTE(SUBSTITUTE(SUBSTITUTE(SUBSTITUTE(SUBSTITUTE(TRIM(C543)," ",""),"-",""),"/",""),"\",""),".","")))</f>
        <v/>
      </c>
      <c r="K543" s="22" t="str">
        <f aca="false">IF(A543="","",IFERROR(MATCH(J543,'GSTR-2B'!$J$6:$J$1005,0),"–"))</f>
        <v/>
      </c>
      <c r="L543" s="23" t="str">
        <f aca="false">IF(OR(A543="",K543="–"),"",INDEX('GSTR-2B'!$I$6:$I$1005,K543))</f>
        <v/>
      </c>
      <c r="M543" s="20" t="str">
        <f aca="false">IF(L543="","",I543-L543)</f>
        <v/>
      </c>
      <c r="N543" s="24" t="str">
        <f aca="false">IF(A543="","",IF(K543="–",IF(COUNTIFS('GSTR-2B'!$A$6:$A$1005,A543,'GSTR-2B'!$E$6:$E$1005,"&gt;="&amp;(E543-Summary!$B$5),'GSTR-2B'!$E$6:$E$1005,"&lt;="&amp;(E543+Summary!$B$5))&gt;0,"Possible match – invoice no. differs","Not in 2B"),IF(ABS(M543)&lt;=Summary!$B$5,"Matched","Value mismatch")))</f>
        <v/>
      </c>
      <c r="O543" s="25" t="str">
        <f aca="false">IF(A543="","",IF(COUNTIF(A$6:A543,A543)=1,COUNTIF(O$5:O542,"&gt;0")+1,""))</f>
        <v/>
      </c>
      <c r="P543" s="26" t="str">
        <f aca="false">IF(A543="","",IF(N543="Matched",1,IF(AND(N543="Value mismatch",N(I543)&lt;&gt;0),MIN(1,L543/I543),0)))</f>
        <v/>
      </c>
    </row>
    <row r="544" customFormat="false" ht="15" hidden="false" customHeight="true" outlineLevel="0" collapsed="false">
      <c r="A544" s="27"/>
      <c r="B544" s="27"/>
      <c r="C544" s="27"/>
      <c r="D544" s="28"/>
      <c r="E544" s="29"/>
      <c r="F544" s="29"/>
      <c r="G544" s="29"/>
      <c r="H544" s="29"/>
      <c r="I544" s="20" t="str">
        <f aca="false">IF(A544="","",N(F544)+N(G544)+N(H544))</f>
        <v/>
      </c>
      <c r="J544" s="21" t="str">
        <f aca="false">IF(A544="","",UPPER(TRIM(A544))&amp;"|"&amp;UPPER(SUBSTITUTE(SUBSTITUTE(SUBSTITUTE(SUBSTITUTE(SUBSTITUTE(TRIM(C544)," ",""),"-",""),"/",""),"\",""),".","")))</f>
        <v/>
      </c>
      <c r="K544" s="22" t="str">
        <f aca="false">IF(A544="","",IFERROR(MATCH(J544,'GSTR-2B'!$J$6:$J$1005,0),"–"))</f>
        <v/>
      </c>
      <c r="L544" s="23" t="str">
        <f aca="false">IF(OR(A544="",K544="–"),"",INDEX('GSTR-2B'!$I$6:$I$1005,K544))</f>
        <v/>
      </c>
      <c r="M544" s="20" t="str">
        <f aca="false">IF(L544="","",I544-L544)</f>
        <v/>
      </c>
      <c r="N544" s="24" t="str">
        <f aca="false">IF(A544="","",IF(K544="–",IF(COUNTIFS('GSTR-2B'!$A$6:$A$1005,A544,'GSTR-2B'!$E$6:$E$1005,"&gt;="&amp;(E544-Summary!$B$5),'GSTR-2B'!$E$6:$E$1005,"&lt;="&amp;(E544+Summary!$B$5))&gt;0,"Possible match – invoice no. differs","Not in 2B"),IF(ABS(M544)&lt;=Summary!$B$5,"Matched","Value mismatch")))</f>
        <v/>
      </c>
      <c r="O544" s="25" t="str">
        <f aca="false">IF(A544="","",IF(COUNTIF(A$6:A544,A544)=1,COUNTIF(O$5:O543,"&gt;0")+1,""))</f>
        <v/>
      </c>
      <c r="P544" s="26" t="str">
        <f aca="false">IF(A544="","",IF(N544="Matched",1,IF(AND(N544="Value mismatch",N(I544)&lt;&gt;0),MIN(1,L544/I544),0)))</f>
        <v/>
      </c>
    </row>
    <row r="545" customFormat="false" ht="15" hidden="false" customHeight="true" outlineLevel="0" collapsed="false">
      <c r="A545" s="27"/>
      <c r="B545" s="27"/>
      <c r="C545" s="27"/>
      <c r="D545" s="28"/>
      <c r="E545" s="29"/>
      <c r="F545" s="29"/>
      <c r="G545" s="29"/>
      <c r="H545" s="29"/>
      <c r="I545" s="20" t="str">
        <f aca="false">IF(A545="","",N(F545)+N(G545)+N(H545))</f>
        <v/>
      </c>
      <c r="J545" s="21" t="str">
        <f aca="false">IF(A545="","",UPPER(TRIM(A545))&amp;"|"&amp;UPPER(SUBSTITUTE(SUBSTITUTE(SUBSTITUTE(SUBSTITUTE(SUBSTITUTE(TRIM(C545)," ",""),"-",""),"/",""),"\",""),".","")))</f>
        <v/>
      </c>
      <c r="K545" s="22" t="str">
        <f aca="false">IF(A545="","",IFERROR(MATCH(J545,'GSTR-2B'!$J$6:$J$1005,0),"–"))</f>
        <v/>
      </c>
      <c r="L545" s="23" t="str">
        <f aca="false">IF(OR(A545="",K545="–"),"",INDEX('GSTR-2B'!$I$6:$I$1005,K545))</f>
        <v/>
      </c>
      <c r="M545" s="20" t="str">
        <f aca="false">IF(L545="","",I545-L545)</f>
        <v/>
      </c>
      <c r="N545" s="24" t="str">
        <f aca="false">IF(A545="","",IF(K545="–",IF(COUNTIFS('GSTR-2B'!$A$6:$A$1005,A545,'GSTR-2B'!$E$6:$E$1005,"&gt;="&amp;(E545-Summary!$B$5),'GSTR-2B'!$E$6:$E$1005,"&lt;="&amp;(E545+Summary!$B$5))&gt;0,"Possible match – invoice no. differs","Not in 2B"),IF(ABS(M545)&lt;=Summary!$B$5,"Matched","Value mismatch")))</f>
        <v/>
      </c>
      <c r="O545" s="25" t="str">
        <f aca="false">IF(A545="","",IF(COUNTIF(A$6:A545,A545)=1,COUNTIF(O$5:O544,"&gt;0")+1,""))</f>
        <v/>
      </c>
      <c r="P545" s="26" t="str">
        <f aca="false">IF(A545="","",IF(N545="Matched",1,IF(AND(N545="Value mismatch",N(I545)&lt;&gt;0),MIN(1,L545/I545),0)))</f>
        <v/>
      </c>
    </row>
    <row r="546" customFormat="false" ht="15" hidden="false" customHeight="true" outlineLevel="0" collapsed="false">
      <c r="A546" s="27"/>
      <c r="B546" s="27"/>
      <c r="C546" s="27"/>
      <c r="D546" s="28"/>
      <c r="E546" s="29"/>
      <c r="F546" s="29"/>
      <c r="G546" s="29"/>
      <c r="H546" s="29"/>
      <c r="I546" s="20" t="str">
        <f aca="false">IF(A546="","",N(F546)+N(G546)+N(H546))</f>
        <v/>
      </c>
      <c r="J546" s="21" t="str">
        <f aca="false">IF(A546="","",UPPER(TRIM(A546))&amp;"|"&amp;UPPER(SUBSTITUTE(SUBSTITUTE(SUBSTITUTE(SUBSTITUTE(SUBSTITUTE(TRIM(C546)," ",""),"-",""),"/",""),"\",""),".","")))</f>
        <v/>
      </c>
      <c r="K546" s="22" t="str">
        <f aca="false">IF(A546="","",IFERROR(MATCH(J546,'GSTR-2B'!$J$6:$J$1005,0),"–"))</f>
        <v/>
      </c>
      <c r="L546" s="23" t="str">
        <f aca="false">IF(OR(A546="",K546="–"),"",INDEX('GSTR-2B'!$I$6:$I$1005,K546))</f>
        <v/>
      </c>
      <c r="M546" s="20" t="str">
        <f aca="false">IF(L546="","",I546-L546)</f>
        <v/>
      </c>
      <c r="N546" s="24" t="str">
        <f aca="false">IF(A546="","",IF(K546="–",IF(COUNTIFS('GSTR-2B'!$A$6:$A$1005,A546,'GSTR-2B'!$E$6:$E$1005,"&gt;="&amp;(E546-Summary!$B$5),'GSTR-2B'!$E$6:$E$1005,"&lt;="&amp;(E546+Summary!$B$5))&gt;0,"Possible match – invoice no. differs","Not in 2B"),IF(ABS(M546)&lt;=Summary!$B$5,"Matched","Value mismatch")))</f>
        <v/>
      </c>
      <c r="O546" s="25" t="str">
        <f aca="false">IF(A546="","",IF(COUNTIF(A$6:A546,A546)=1,COUNTIF(O$5:O545,"&gt;0")+1,""))</f>
        <v/>
      </c>
      <c r="P546" s="26" t="str">
        <f aca="false">IF(A546="","",IF(N546="Matched",1,IF(AND(N546="Value mismatch",N(I546)&lt;&gt;0),MIN(1,L546/I546),0)))</f>
        <v/>
      </c>
    </row>
    <row r="547" customFormat="false" ht="15" hidden="false" customHeight="true" outlineLevel="0" collapsed="false">
      <c r="A547" s="27"/>
      <c r="B547" s="27"/>
      <c r="C547" s="27"/>
      <c r="D547" s="28"/>
      <c r="E547" s="29"/>
      <c r="F547" s="29"/>
      <c r="G547" s="29"/>
      <c r="H547" s="29"/>
      <c r="I547" s="20" t="str">
        <f aca="false">IF(A547="","",N(F547)+N(G547)+N(H547))</f>
        <v/>
      </c>
      <c r="J547" s="21" t="str">
        <f aca="false">IF(A547="","",UPPER(TRIM(A547))&amp;"|"&amp;UPPER(SUBSTITUTE(SUBSTITUTE(SUBSTITUTE(SUBSTITUTE(SUBSTITUTE(TRIM(C547)," ",""),"-",""),"/",""),"\",""),".","")))</f>
        <v/>
      </c>
      <c r="K547" s="22" t="str">
        <f aca="false">IF(A547="","",IFERROR(MATCH(J547,'GSTR-2B'!$J$6:$J$1005,0),"–"))</f>
        <v/>
      </c>
      <c r="L547" s="23" t="str">
        <f aca="false">IF(OR(A547="",K547="–"),"",INDEX('GSTR-2B'!$I$6:$I$1005,K547))</f>
        <v/>
      </c>
      <c r="M547" s="20" t="str">
        <f aca="false">IF(L547="","",I547-L547)</f>
        <v/>
      </c>
      <c r="N547" s="24" t="str">
        <f aca="false">IF(A547="","",IF(K547="–",IF(COUNTIFS('GSTR-2B'!$A$6:$A$1005,A547,'GSTR-2B'!$E$6:$E$1005,"&gt;="&amp;(E547-Summary!$B$5),'GSTR-2B'!$E$6:$E$1005,"&lt;="&amp;(E547+Summary!$B$5))&gt;0,"Possible match – invoice no. differs","Not in 2B"),IF(ABS(M547)&lt;=Summary!$B$5,"Matched","Value mismatch")))</f>
        <v/>
      </c>
      <c r="O547" s="25" t="str">
        <f aca="false">IF(A547="","",IF(COUNTIF(A$6:A547,A547)=1,COUNTIF(O$5:O546,"&gt;0")+1,""))</f>
        <v/>
      </c>
      <c r="P547" s="26" t="str">
        <f aca="false">IF(A547="","",IF(N547="Matched",1,IF(AND(N547="Value mismatch",N(I547)&lt;&gt;0),MIN(1,L547/I547),0)))</f>
        <v/>
      </c>
    </row>
    <row r="548" customFormat="false" ht="15" hidden="false" customHeight="true" outlineLevel="0" collapsed="false">
      <c r="A548" s="27"/>
      <c r="B548" s="27"/>
      <c r="C548" s="27"/>
      <c r="D548" s="28"/>
      <c r="E548" s="29"/>
      <c r="F548" s="29"/>
      <c r="G548" s="29"/>
      <c r="H548" s="29"/>
      <c r="I548" s="20" t="str">
        <f aca="false">IF(A548="","",N(F548)+N(G548)+N(H548))</f>
        <v/>
      </c>
      <c r="J548" s="21" t="str">
        <f aca="false">IF(A548="","",UPPER(TRIM(A548))&amp;"|"&amp;UPPER(SUBSTITUTE(SUBSTITUTE(SUBSTITUTE(SUBSTITUTE(SUBSTITUTE(TRIM(C548)," ",""),"-",""),"/",""),"\",""),".","")))</f>
        <v/>
      </c>
      <c r="K548" s="22" t="str">
        <f aca="false">IF(A548="","",IFERROR(MATCH(J548,'GSTR-2B'!$J$6:$J$1005,0),"–"))</f>
        <v/>
      </c>
      <c r="L548" s="23" t="str">
        <f aca="false">IF(OR(A548="",K548="–"),"",INDEX('GSTR-2B'!$I$6:$I$1005,K548))</f>
        <v/>
      </c>
      <c r="M548" s="20" t="str">
        <f aca="false">IF(L548="","",I548-L548)</f>
        <v/>
      </c>
      <c r="N548" s="24" t="str">
        <f aca="false">IF(A548="","",IF(K548="–",IF(COUNTIFS('GSTR-2B'!$A$6:$A$1005,A548,'GSTR-2B'!$E$6:$E$1005,"&gt;="&amp;(E548-Summary!$B$5),'GSTR-2B'!$E$6:$E$1005,"&lt;="&amp;(E548+Summary!$B$5))&gt;0,"Possible match – invoice no. differs","Not in 2B"),IF(ABS(M548)&lt;=Summary!$B$5,"Matched","Value mismatch")))</f>
        <v/>
      </c>
      <c r="O548" s="25" t="str">
        <f aca="false">IF(A548="","",IF(COUNTIF(A$6:A548,A548)=1,COUNTIF(O$5:O547,"&gt;0")+1,""))</f>
        <v/>
      </c>
      <c r="P548" s="26" t="str">
        <f aca="false">IF(A548="","",IF(N548="Matched",1,IF(AND(N548="Value mismatch",N(I548)&lt;&gt;0),MIN(1,L548/I548),0)))</f>
        <v/>
      </c>
    </row>
    <row r="549" customFormat="false" ht="15" hidden="false" customHeight="true" outlineLevel="0" collapsed="false">
      <c r="A549" s="27"/>
      <c r="B549" s="27"/>
      <c r="C549" s="27"/>
      <c r="D549" s="28"/>
      <c r="E549" s="29"/>
      <c r="F549" s="29"/>
      <c r="G549" s="29"/>
      <c r="H549" s="29"/>
      <c r="I549" s="20" t="str">
        <f aca="false">IF(A549="","",N(F549)+N(G549)+N(H549))</f>
        <v/>
      </c>
      <c r="J549" s="21" t="str">
        <f aca="false">IF(A549="","",UPPER(TRIM(A549))&amp;"|"&amp;UPPER(SUBSTITUTE(SUBSTITUTE(SUBSTITUTE(SUBSTITUTE(SUBSTITUTE(TRIM(C549)," ",""),"-",""),"/",""),"\",""),".","")))</f>
        <v/>
      </c>
      <c r="K549" s="22" t="str">
        <f aca="false">IF(A549="","",IFERROR(MATCH(J549,'GSTR-2B'!$J$6:$J$1005,0),"–"))</f>
        <v/>
      </c>
      <c r="L549" s="23" t="str">
        <f aca="false">IF(OR(A549="",K549="–"),"",INDEX('GSTR-2B'!$I$6:$I$1005,K549))</f>
        <v/>
      </c>
      <c r="M549" s="20" t="str">
        <f aca="false">IF(L549="","",I549-L549)</f>
        <v/>
      </c>
      <c r="N549" s="24" t="str">
        <f aca="false">IF(A549="","",IF(K549="–",IF(COUNTIFS('GSTR-2B'!$A$6:$A$1005,A549,'GSTR-2B'!$E$6:$E$1005,"&gt;="&amp;(E549-Summary!$B$5),'GSTR-2B'!$E$6:$E$1005,"&lt;="&amp;(E549+Summary!$B$5))&gt;0,"Possible match – invoice no. differs","Not in 2B"),IF(ABS(M549)&lt;=Summary!$B$5,"Matched","Value mismatch")))</f>
        <v/>
      </c>
      <c r="O549" s="25" t="str">
        <f aca="false">IF(A549="","",IF(COUNTIF(A$6:A549,A549)=1,COUNTIF(O$5:O548,"&gt;0")+1,""))</f>
        <v/>
      </c>
      <c r="P549" s="26" t="str">
        <f aca="false">IF(A549="","",IF(N549="Matched",1,IF(AND(N549="Value mismatch",N(I549)&lt;&gt;0),MIN(1,L549/I549),0)))</f>
        <v/>
      </c>
    </row>
    <row r="550" customFormat="false" ht="15" hidden="false" customHeight="true" outlineLevel="0" collapsed="false">
      <c r="A550" s="27"/>
      <c r="B550" s="27"/>
      <c r="C550" s="27"/>
      <c r="D550" s="28"/>
      <c r="E550" s="29"/>
      <c r="F550" s="29"/>
      <c r="G550" s="29"/>
      <c r="H550" s="29"/>
      <c r="I550" s="20" t="str">
        <f aca="false">IF(A550="","",N(F550)+N(G550)+N(H550))</f>
        <v/>
      </c>
      <c r="J550" s="21" t="str">
        <f aca="false">IF(A550="","",UPPER(TRIM(A550))&amp;"|"&amp;UPPER(SUBSTITUTE(SUBSTITUTE(SUBSTITUTE(SUBSTITUTE(SUBSTITUTE(TRIM(C550)," ",""),"-",""),"/",""),"\",""),".","")))</f>
        <v/>
      </c>
      <c r="K550" s="22" t="str">
        <f aca="false">IF(A550="","",IFERROR(MATCH(J550,'GSTR-2B'!$J$6:$J$1005,0),"–"))</f>
        <v/>
      </c>
      <c r="L550" s="23" t="str">
        <f aca="false">IF(OR(A550="",K550="–"),"",INDEX('GSTR-2B'!$I$6:$I$1005,K550))</f>
        <v/>
      </c>
      <c r="M550" s="20" t="str">
        <f aca="false">IF(L550="","",I550-L550)</f>
        <v/>
      </c>
      <c r="N550" s="24" t="str">
        <f aca="false">IF(A550="","",IF(K550="–",IF(COUNTIFS('GSTR-2B'!$A$6:$A$1005,A550,'GSTR-2B'!$E$6:$E$1005,"&gt;="&amp;(E550-Summary!$B$5),'GSTR-2B'!$E$6:$E$1005,"&lt;="&amp;(E550+Summary!$B$5))&gt;0,"Possible match – invoice no. differs","Not in 2B"),IF(ABS(M550)&lt;=Summary!$B$5,"Matched","Value mismatch")))</f>
        <v/>
      </c>
      <c r="O550" s="25" t="str">
        <f aca="false">IF(A550="","",IF(COUNTIF(A$6:A550,A550)=1,COUNTIF(O$5:O549,"&gt;0")+1,""))</f>
        <v/>
      </c>
      <c r="P550" s="26" t="str">
        <f aca="false">IF(A550="","",IF(N550="Matched",1,IF(AND(N550="Value mismatch",N(I550)&lt;&gt;0),MIN(1,L550/I550),0)))</f>
        <v/>
      </c>
    </row>
    <row r="551" customFormat="false" ht="15" hidden="false" customHeight="true" outlineLevel="0" collapsed="false">
      <c r="A551" s="27"/>
      <c r="B551" s="27"/>
      <c r="C551" s="27"/>
      <c r="D551" s="28"/>
      <c r="E551" s="29"/>
      <c r="F551" s="29"/>
      <c r="G551" s="29"/>
      <c r="H551" s="29"/>
      <c r="I551" s="20" t="str">
        <f aca="false">IF(A551="","",N(F551)+N(G551)+N(H551))</f>
        <v/>
      </c>
      <c r="J551" s="21" t="str">
        <f aca="false">IF(A551="","",UPPER(TRIM(A551))&amp;"|"&amp;UPPER(SUBSTITUTE(SUBSTITUTE(SUBSTITUTE(SUBSTITUTE(SUBSTITUTE(TRIM(C551)," ",""),"-",""),"/",""),"\",""),".","")))</f>
        <v/>
      </c>
      <c r="K551" s="22" t="str">
        <f aca="false">IF(A551="","",IFERROR(MATCH(J551,'GSTR-2B'!$J$6:$J$1005,0),"–"))</f>
        <v/>
      </c>
      <c r="L551" s="23" t="str">
        <f aca="false">IF(OR(A551="",K551="–"),"",INDEX('GSTR-2B'!$I$6:$I$1005,K551))</f>
        <v/>
      </c>
      <c r="M551" s="20" t="str">
        <f aca="false">IF(L551="","",I551-L551)</f>
        <v/>
      </c>
      <c r="N551" s="24" t="str">
        <f aca="false">IF(A551="","",IF(K551="–",IF(COUNTIFS('GSTR-2B'!$A$6:$A$1005,A551,'GSTR-2B'!$E$6:$E$1005,"&gt;="&amp;(E551-Summary!$B$5),'GSTR-2B'!$E$6:$E$1005,"&lt;="&amp;(E551+Summary!$B$5))&gt;0,"Possible match – invoice no. differs","Not in 2B"),IF(ABS(M551)&lt;=Summary!$B$5,"Matched","Value mismatch")))</f>
        <v/>
      </c>
      <c r="O551" s="25" t="str">
        <f aca="false">IF(A551="","",IF(COUNTIF(A$6:A551,A551)=1,COUNTIF(O$5:O550,"&gt;0")+1,""))</f>
        <v/>
      </c>
      <c r="P551" s="26" t="str">
        <f aca="false">IF(A551="","",IF(N551="Matched",1,IF(AND(N551="Value mismatch",N(I551)&lt;&gt;0),MIN(1,L551/I551),0)))</f>
        <v/>
      </c>
    </row>
    <row r="552" customFormat="false" ht="15" hidden="false" customHeight="true" outlineLevel="0" collapsed="false">
      <c r="A552" s="27"/>
      <c r="B552" s="27"/>
      <c r="C552" s="27"/>
      <c r="D552" s="28"/>
      <c r="E552" s="29"/>
      <c r="F552" s="29"/>
      <c r="G552" s="29"/>
      <c r="H552" s="29"/>
      <c r="I552" s="20" t="str">
        <f aca="false">IF(A552="","",N(F552)+N(G552)+N(H552))</f>
        <v/>
      </c>
      <c r="J552" s="21" t="str">
        <f aca="false">IF(A552="","",UPPER(TRIM(A552))&amp;"|"&amp;UPPER(SUBSTITUTE(SUBSTITUTE(SUBSTITUTE(SUBSTITUTE(SUBSTITUTE(TRIM(C552)," ",""),"-",""),"/",""),"\",""),".","")))</f>
        <v/>
      </c>
      <c r="K552" s="22" t="str">
        <f aca="false">IF(A552="","",IFERROR(MATCH(J552,'GSTR-2B'!$J$6:$J$1005,0),"–"))</f>
        <v/>
      </c>
      <c r="L552" s="23" t="str">
        <f aca="false">IF(OR(A552="",K552="–"),"",INDEX('GSTR-2B'!$I$6:$I$1005,K552))</f>
        <v/>
      </c>
      <c r="M552" s="20" t="str">
        <f aca="false">IF(L552="","",I552-L552)</f>
        <v/>
      </c>
      <c r="N552" s="24" t="str">
        <f aca="false">IF(A552="","",IF(K552="–",IF(COUNTIFS('GSTR-2B'!$A$6:$A$1005,A552,'GSTR-2B'!$E$6:$E$1005,"&gt;="&amp;(E552-Summary!$B$5),'GSTR-2B'!$E$6:$E$1005,"&lt;="&amp;(E552+Summary!$B$5))&gt;0,"Possible match – invoice no. differs","Not in 2B"),IF(ABS(M552)&lt;=Summary!$B$5,"Matched","Value mismatch")))</f>
        <v/>
      </c>
      <c r="O552" s="25" t="str">
        <f aca="false">IF(A552="","",IF(COUNTIF(A$6:A552,A552)=1,COUNTIF(O$5:O551,"&gt;0")+1,""))</f>
        <v/>
      </c>
      <c r="P552" s="26" t="str">
        <f aca="false">IF(A552="","",IF(N552="Matched",1,IF(AND(N552="Value mismatch",N(I552)&lt;&gt;0),MIN(1,L552/I552),0)))</f>
        <v/>
      </c>
    </row>
    <row r="553" customFormat="false" ht="15" hidden="false" customHeight="true" outlineLevel="0" collapsed="false">
      <c r="A553" s="27"/>
      <c r="B553" s="27"/>
      <c r="C553" s="27"/>
      <c r="D553" s="28"/>
      <c r="E553" s="29"/>
      <c r="F553" s="29"/>
      <c r="G553" s="29"/>
      <c r="H553" s="29"/>
      <c r="I553" s="20" t="str">
        <f aca="false">IF(A553="","",N(F553)+N(G553)+N(H553))</f>
        <v/>
      </c>
      <c r="J553" s="21" t="str">
        <f aca="false">IF(A553="","",UPPER(TRIM(A553))&amp;"|"&amp;UPPER(SUBSTITUTE(SUBSTITUTE(SUBSTITUTE(SUBSTITUTE(SUBSTITUTE(TRIM(C553)," ",""),"-",""),"/",""),"\",""),".","")))</f>
        <v/>
      </c>
      <c r="K553" s="22" t="str">
        <f aca="false">IF(A553="","",IFERROR(MATCH(J553,'GSTR-2B'!$J$6:$J$1005,0),"–"))</f>
        <v/>
      </c>
      <c r="L553" s="23" t="str">
        <f aca="false">IF(OR(A553="",K553="–"),"",INDEX('GSTR-2B'!$I$6:$I$1005,K553))</f>
        <v/>
      </c>
      <c r="M553" s="20" t="str">
        <f aca="false">IF(L553="","",I553-L553)</f>
        <v/>
      </c>
      <c r="N553" s="24" t="str">
        <f aca="false">IF(A553="","",IF(K553="–",IF(COUNTIFS('GSTR-2B'!$A$6:$A$1005,A553,'GSTR-2B'!$E$6:$E$1005,"&gt;="&amp;(E553-Summary!$B$5),'GSTR-2B'!$E$6:$E$1005,"&lt;="&amp;(E553+Summary!$B$5))&gt;0,"Possible match – invoice no. differs","Not in 2B"),IF(ABS(M553)&lt;=Summary!$B$5,"Matched","Value mismatch")))</f>
        <v/>
      </c>
      <c r="O553" s="25" t="str">
        <f aca="false">IF(A553="","",IF(COUNTIF(A$6:A553,A553)=1,COUNTIF(O$5:O552,"&gt;0")+1,""))</f>
        <v/>
      </c>
      <c r="P553" s="26" t="str">
        <f aca="false">IF(A553="","",IF(N553="Matched",1,IF(AND(N553="Value mismatch",N(I553)&lt;&gt;0),MIN(1,L553/I553),0)))</f>
        <v/>
      </c>
    </row>
    <row r="554" customFormat="false" ht="15" hidden="false" customHeight="true" outlineLevel="0" collapsed="false">
      <c r="A554" s="27"/>
      <c r="B554" s="27"/>
      <c r="C554" s="27"/>
      <c r="D554" s="28"/>
      <c r="E554" s="29"/>
      <c r="F554" s="29"/>
      <c r="G554" s="29"/>
      <c r="H554" s="29"/>
      <c r="I554" s="20" t="str">
        <f aca="false">IF(A554="","",N(F554)+N(G554)+N(H554))</f>
        <v/>
      </c>
      <c r="J554" s="21" t="str">
        <f aca="false">IF(A554="","",UPPER(TRIM(A554))&amp;"|"&amp;UPPER(SUBSTITUTE(SUBSTITUTE(SUBSTITUTE(SUBSTITUTE(SUBSTITUTE(TRIM(C554)," ",""),"-",""),"/",""),"\",""),".","")))</f>
        <v/>
      </c>
      <c r="K554" s="22" t="str">
        <f aca="false">IF(A554="","",IFERROR(MATCH(J554,'GSTR-2B'!$J$6:$J$1005,0),"–"))</f>
        <v/>
      </c>
      <c r="L554" s="23" t="str">
        <f aca="false">IF(OR(A554="",K554="–"),"",INDEX('GSTR-2B'!$I$6:$I$1005,K554))</f>
        <v/>
      </c>
      <c r="M554" s="20" t="str">
        <f aca="false">IF(L554="","",I554-L554)</f>
        <v/>
      </c>
      <c r="N554" s="24" t="str">
        <f aca="false">IF(A554="","",IF(K554="–",IF(COUNTIFS('GSTR-2B'!$A$6:$A$1005,A554,'GSTR-2B'!$E$6:$E$1005,"&gt;="&amp;(E554-Summary!$B$5),'GSTR-2B'!$E$6:$E$1005,"&lt;="&amp;(E554+Summary!$B$5))&gt;0,"Possible match – invoice no. differs","Not in 2B"),IF(ABS(M554)&lt;=Summary!$B$5,"Matched","Value mismatch")))</f>
        <v/>
      </c>
      <c r="O554" s="25" t="str">
        <f aca="false">IF(A554="","",IF(COUNTIF(A$6:A554,A554)=1,COUNTIF(O$5:O553,"&gt;0")+1,""))</f>
        <v/>
      </c>
      <c r="P554" s="26" t="str">
        <f aca="false">IF(A554="","",IF(N554="Matched",1,IF(AND(N554="Value mismatch",N(I554)&lt;&gt;0),MIN(1,L554/I554),0)))</f>
        <v/>
      </c>
    </row>
    <row r="555" customFormat="false" ht="15" hidden="false" customHeight="true" outlineLevel="0" collapsed="false">
      <c r="A555" s="27"/>
      <c r="B555" s="27"/>
      <c r="C555" s="27"/>
      <c r="D555" s="28"/>
      <c r="E555" s="29"/>
      <c r="F555" s="29"/>
      <c r="G555" s="29"/>
      <c r="H555" s="29"/>
      <c r="I555" s="20" t="str">
        <f aca="false">IF(A555="","",N(F555)+N(G555)+N(H555))</f>
        <v/>
      </c>
      <c r="J555" s="21" t="str">
        <f aca="false">IF(A555="","",UPPER(TRIM(A555))&amp;"|"&amp;UPPER(SUBSTITUTE(SUBSTITUTE(SUBSTITUTE(SUBSTITUTE(SUBSTITUTE(TRIM(C555)," ",""),"-",""),"/",""),"\",""),".","")))</f>
        <v/>
      </c>
      <c r="K555" s="22" t="str">
        <f aca="false">IF(A555="","",IFERROR(MATCH(J555,'GSTR-2B'!$J$6:$J$1005,0),"–"))</f>
        <v/>
      </c>
      <c r="L555" s="23" t="str">
        <f aca="false">IF(OR(A555="",K555="–"),"",INDEX('GSTR-2B'!$I$6:$I$1005,K555))</f>
        <v/>
      </c>
      <c r="M555" s="20" t="str">
        <f aca="false">IF(L555="","",I555-L555)</f>
        <v/>
      </c>
      <c r="N555" s="24" t="str">
        <f aca="false">IF(A555="","",IF(K555="–",IF(COUNTIFS('GSTR-2B'!$A$6:$A$1005,A555,'GSTR-2B'!$E$6:$E$1005,"&gt;="&amp;(E555-Summary!$B$5),'GSTR-2B'!$E$6:$E$1005,"&lt;="&amp;(E555+Summary!$B$5))&gt;0,"Possible match – invoice no. differs","Not in 2B"),IF(ABS(M555)&lt;=Summary!$B$5,"Matched","Value mismatch")))</f>
        <v/>
      </c>
      <c r="O555" s="25" t="str">
        <f aca="false">IF(A555="","",IF(COUNTIF(A$6:A555,A555)=1,COUNTIF(O$5:O554,"&gt;0")+1,""))</f>
        <v/>
      </c>
      <c r="P555" s="26" t="str">
        <f aca="false">IF(A555="","",IF(N555="Matched",1,IF(AND(N555="Value mismatch",N(I555)&lt;&gt;0),MIN(1,L555/I555),0)))</f>
        <v/>
      </c>
    </row>
    <row r="556" customFormat="false" ht="15" hidden="false" customHeight="true" outlineLevel="0" collapsed="false">
      <c r="A556" s="27"/>
      <c r="B556" s="27"/>
      <c r="C556" s="27"/>
      <c r="D556" s="28"/>
      <c r="E556" s="29"/>
      <c r="F556" s="29"/>
      <c r="G556" s="29"/>
      <c r="H556" s="29"/>
      <c r="I556" s="20" t="str">
        <f aca="false">IF(A556="","",N(F556)+N(G556)+N(H556))</f>
        <v/>
      </c>
      <c r="J556" s="21" t="str">
        <f aca="false">IF(A556="","",UPPER(TRIM(A556))&amp;"|"&amp;UPPER(SUBSTITUTE(SUBSTITUTE(SUBSTITUTE(SUBSTITUTE(SUBSTITUTE(TRIM(C556)," ",""),"-",""),"/",""),"\",""),".","")))</f>
        <v/>
      </c>
      <c r="K556" s="22" t="str">
        <f aca="false">IF(A556="","",IFERROR(MATCH(J556,'GSTR-2B'!$J$6:$J$1005,0),"–"))</f>
        <v/>
      </c>
      <c r="L556" s="23" t="str">
        <f aca="false">IF(OR(A556="",K556="–"),"",INDEX('GSTR-2B'!$I$6:$I$1005,K556))</f>
        <v/>
      </c>
      <c r="M556" s="20" t="str">
        <f aca="false">IF(L556="","",I556-L556)</f>
        <v/>
      </c>
      <c r="N556" s="24" t="str">
        <f aca="false">IF(A556="","",IF(K556="–",IF(COUNTIFS('GSTR-2B'!$A$6:$A$1005,A556,'GSTR-2B'!$E$6:$E$1005,"&gt;="&amp;(E556-Summary!$B$5),'GSTR-2B'!$E$6:$E$1005,"&lt;="&amp;(E556+Summary!$B$5))&gt;0,"Possible match – invoice no. differs","Not in 2B"),IF(ABS(M556)&lt;=Summary!$B$5,"Matched","Value mismatch")))</f>
        <v/>
      </c>
      <c r="O556" s="25" t="str">
        <f aca="false">IF(A556="","",IF(COUNTIF(A$6:A556,A556)=1,COUNTIF(O$5:O555,"&gt;0")+1,""))</f>
        <v/>
      </c>
      <c r="P556" s="26" t="str">
        <f aca="false">IF(A556="","",IF(N556="Matched",1,IF(AND(N556="Value mismatch",N(I556)&lt;&gt;0),MIN(1,L556/I556),0)))</f>
        <v/>
      </c>
    </row>
    <row r="557" customFormat="false" ht="15" hidden="false" customHeight="true" outlineLevel="0" collapsed="false">
      <c r="A557" s="27"/>
      <c r="B557" s="27"/>
      <c r="C557" s="27"/>
      <c r="D557" s="28"/>
      <c r="E557" s="29"/>
      <c r="F557" s="29"/>
      <c r="G557" s="29"/>
      <c r="H557" s="29"/>
      <c r="I557" s="20" t="str">
        <f aca="false">IF(A557="","",N(F557)+N(G557)+N(H557))</f>
        <v/>
      </c>
      <c r="J557" s="21" t="str">
        <f aca="false">IF(A557="","",UPPER(TRIM(A557))&amp;"|"&amp;UPPER(SUBSTITUTE(SUBSTITUTE(SUBSTITUTE(SUBSTITUTE(SUBSTITUTE(TRIM(C557)," ",""),"-",""),"/",""),"\",""),".","")))</f>
        <v/>
      </c>
      <c r="K557" s="22" t="str">
        <f aca="false">IF(A557="","",IFERROR(MATCH(J557,'GSTR-2B'!$J$6:$J$1005,0),"–"))</f>
        <v/>
      </c>
      <c r="L557" s="23" t="str">
        <f aca="false">IF(OR(A557="",K557="–"),"",INDEX('GSTR-2B'!$I$6:$I$1005,K557))</f>
        <v/>
      </c>
      <c r="M557" s="20" t="str">
        <f aca="false">IF(L557="","",I557-L557)</f>
        <v/>
      </c>
      <c r="N557" s="24" t="str">
        <f aca="false">IF(A557="","",IF(K557="–",IF(COUNTIFS('GSTR-2B'!$A$6:$A$1005,A557,'GSTR-2B'!$E$6:$E$1005,"&gt;="&amp;(E557-Summary!$B$5),'GSTR-2B'!$E$6:$E$1005,"&lt;="&amp;(E557+Summary!$B$5))&gt;0,"Possible match – invoice no. differs","Not in 2B"),IF(ABS(M557)&lt;=Summary!$B$5,"Matched","Value mismatch")))</f>
        <v/>
      </c>
      <c r="O557" s="25" t="str">
        <f aca="false">IF(A557="","",IF(COUNTIF(A$6:A557,A557)=1,COUNTIF(O$5:O556,"&gt;0")+1,""))</f>
        <v/>
      </c>
      <c r="P557" s="26" t="str">
        <f aca="false">IF(A557="","",IF(N557="Matched",1,IF(AND(N557="Value mismatch",N(I557)&lt;&gt;0),MIN(1,L557/I557),0)))</f>
        <v/>
      </c>
    </row>
    <row r="558" customFormat="false" ht="15" hidden="false" customHeight="true" outlineLevel="0" collapsed="false">
      <c r="A558" s="27"/>
      <c r="B558" s="27"/>
      <c r="C558" s="27"/>
      <c r="D558" s="28"/>
      <c r="E558" s="29"/>
      <c r="F558" s="29"/>
      <c r="G558" s="29"/>
      <c r="H558" s="29"/>
      <c r="I558" s="20" t="str">
        <f aca="false">IF(A558="","",N(F558)+N(G558)+N(H558))</f>
        <v/>
      </c>
      <c r="J558" s="21" t="str">
        <f aca="false">IF(A558="","",UPPER(TRIM(A558))&amp;"|"&amp;UPPER(SUBSTITUTE(SUBSTITUTE(SUBSTITUTE(SUBSTITUTE(SUBSTITUTE(TRIM(C558)," ",""),"-",""),"/",""),"\",""),".","")))</f>
        <v/>
      </c>
      <c r="K558" s="22" t="str">
        <f aca="false">IF(A558="","",IFERROR(MATCH(J558,'GSTR-2B'!$J$6:$J$1005,0),"–"))</f>
        <v/>
      </c>
      <c r="L558" s="23" t="str">
        <f aca="false">IF(OR(A558="",K558="–"),"",INDEX('GSTR-2B'!$I$6:$I$1005,K558))</f>
        <v/>
      </c>
      <c r="M558" s="20" t="str">
        <f aca="false">IF(L558="","",I558-L558)</f>
        <v/>
      </c>
      <c r="N558" s="24" t="str">
        <f aca="false">IF(A558="","",IF(K558="–",IF(COUNTIFS('GSTR-2B'!$A$6:$A$1005,A558,'GSTR-2B'!$E$6:$E$1005,"&gt;="&amp;(E558-Summary!$B$5),'GSTR-2B'!$E$6:$E$1005,"&lt;="&amp;(E558+Summary!$B$5))&gt;0,"Possible match – invoice no. differs","Not in 2B"),IF(ABS(M558)&lt;=Summary!$B$5,"Matched","Value mismatch")))</f>
        <v/>
      </c>
      <c r="O558" s="25" t="str">
        <f aca="false">IF(A558="","",IF(COUNTIF(A$6:A558,A558)=1,COUNTIF(O$5:O557,"&gt;0")+1,""))</f>
        <v/>
      </c>
      <c r="P558" s="26" t="str">
        <f aca="false">IF(A558="","",IF(N558="Matched",1,IF(AND(N558="Value mismatch",N(I558)&lt;&gt;0),MIN(1,L558/I558),0)))</f>
        <v/>
      </c>
    </row>
    <row r="559" customFormat="false" ht="15" hidden="false" customHeight="true" outlineLevel="0" collapsed="false">
      <c r="A559" s="27"/>
      <c r="B559" s="27"/>
      <c r="C559" s="27"/>
      <c r="D559" s="28"/>
      <c r="E559" s="29"/>
      <c r="F559" s="29"/>
      <c r="G559" s="29"/>
      <c r="H559" s="29"/>
      <c r="I559" s="20" t="str">
        <f aca="false">IF(A559="","",N(F559)+N(G559)+N(H559))</f>
        <v/>
      </c>
      <c r="J559" s="21" t="str">
        <f aca="false">IF(A559="","",UPPER(TRIM(A559))&amp;"|"&amp;UPPER(SUBSTITUTE(SUBSTITUTE(SUBSTITUTE(SUBSTITUTE(SUBSTITUTE(TRIM(C559)," ",""),"-",""),"/",""),"\",""),".","")))</f>
        <v/>
      </c>
      <c r="K559" s="22" t="str">
        <f aca="false">IF(A559="","",IFERROR(MATCH(J559,'GSTR-2B'!$J$6:$J$1005,0),"–"))</f>
        <v/>
      </c>
      <c r="L559" s="23" t="str">
        <f aca="false">IF(OR(A559="",K559="–"),"",INDEX('GSTR-2B'!$I$6:$I$1005,K559))</f>
        <v/>
      </c>
      <c r="M559" s="20" t="str">
        <f aca="false">IF(L559="","",I559-L559)</f>
        <v/>
      </c>
      <c r="N559" s="24" t="str">
        <f aca="false">IF(A559="","",IF(K559="–",IF(COUNTIFS('GSTR-2B'!$A$6:$A$1005,A559,'GSTR-2B'!$E$6:$E$1005,"&gt;="&amp;(E559-Summary!$B$5),'GSTR-2B'!$E$6:$E$1005,"&lt;="&amp;(E559+Summary!$B$5))&gt;0,"Possible match – invoice no. differs","Not in 2B"),IF(ABS(M559)&lt;=Summary!$B$5,"Matched","Value mismatch")))</f>
        <v/>
      </c>
      <c r="O559" s="25" t="str">
        <f aca="false">IF(A559="","",IF(COUNTIF(A$6:A559,A559)=1,COUNTIF(O$5:O558,"&gt;0")+1,""))</f>
        <v/>
      </c>
      <c r="P559" s="26" t="str">
        <f aca="false">IF(A559="","",IF(N559="Matched",1,IF(AND(N559="Value mismatch",N(I559)&lt;&gt;0),MIN(1,L559/I559),0)))</f>
        <v/>
      </c>
    </row>
    <row r="560" customFormat="false" ht="15" hidden="false" customHeight="true" outlineLevel="0" collapsed="false">
      <c r="A560" s="27"/>
      <c r="B560" s="27"/>
      <c r="C560" s="27"/>
      <c r="D560" s="28"/>
      <c r="E560" s="29"/>
      <c r="F560" s="29"/>
      <c r="G560" s="29"/>
      <c r="H560" s="29"/>
      <c r="I560" s="20" t="str">
        <f aca="false">IF(A560="","",N(F560)+N(G560)+N(H560))</f>
        <v/>
      </c>
      <c r="J560" s="21" t="str">
        <f aca="false">IF(A560="","",UPPER(TRIM(A560))&amp;"|"&amp;UPPER(SUBSTITUTE(SUBSTITUTE(SUBSTITUTE(SUBSTITUTE(SUBSTITUTE(TRIM(C560)," ",""),"-",""),"/",""),"\",""),".","")))</f>
        <v/>
      </c>
      <c r="K560" s="22" t="str">
        <f aca="false">IF(A560="","",IFERROR(MATCH(J560,'GSTR-2B'!$J$6:$J$1005,0),"–"))</f>
        <v/>
      </c>
      <c r="L560" s="23" t="str">
        <f aca="false">IF(OR(A560="",K560="–"),"",INDEX('GSTR-2B'!$I$6:$I$1005,K560))</f>
        <v/>
      </c>
      <c r="M560" s="20" t="str">
        <f aca="false">IF(L560="","",I560-L560)</f>
        <v/>
      </c>
      <c r="N560" s="24" t="str">
        <f aca="false">IF(A560="","",IF(K560="–",IF(COUNTIFS('GSTR-2B'!$A$6:$A$1005,A560,'GSTR-2B'!$E$6:$E$1005,"&gt;="&amp;(E560-Summary!$B$5),'GSTR-2B'!$E$6:$E$1005,"&lt;="&amp;(E560+Summary!$B$5))&gt;0,"Possible match – invoice no. differs","Not in 2B"),IF(ABS(M560)&lt;=Summary!$B$5,"Matched","Value mismatch")))</f>
        <v/>
      </c>
      <c r="O560" s="25" t="str">
        <f aca="false">IF(A560="","",IF(COUNTIF(A$6:A560,A560)=1,COUNTIF(O$5:O559,"&gt;0")+1,""))</f>
        <v/>
      </c>
      <c r="P560" s="26" t="str">
        <f aca="false">IF(A560="","",IF(N560="Matched",1,IF(AND(N560="Value mismatch",N(I560)&lt;&gt;0),MIN(1,L560/I560),0)))</f>
        <v/>
      </c>
    </row>
    <row r="561" customFormat="false" ht="15" hidden="false" customHeight="true" outlineLevel="0" collapsed="false">
      <c r="A561" s="27"/>
      <c r="B561" s="27"/>
      <c r="C561" s="27"/>
      <c r="D561" s="28"/>
      <c r="E561" s="29"/>
      <c r="F561" s="29"/>
      <c r="G561" s="29"/>
      <c r="H561" s="29"/>
      <c r="I561" s="20" t="str">
        <f aca="false">IF(A561="","",N(F561)+N(G561)+N(H561))</f>
        <v/>
      </c>
      <c r="J561" s="21" t="str">
        <f aca="false">IF(A561="","",UPPER(TRIM(A561))&amp;"|"&amp;UPPER(SUBSTITUTE(SUBSTITUTE(SUBSTITUTE(SUBSTITUTE(SUBSTITUTE(TRIM(C561)," ",""),"-",""),"/",""),"\",""),".","")))</f>
        <v/>
      </c>
      <c r="K561" s="22" t="str">
        <f aca="false">IF(A561="","",IFERROR(MATCH(J561,'GSTR-2B'!$J$6:$J$1005,0),"–"))</f>
        <v/>
      </c>
      <c r="L561" s="23" t="str">
        <f aca="false">IF(OR(A561="",K561="–"),"",INDEX('GSTR-2B'!$I$6:$I$1005,K561))</f>
        <v/>
      </c>
      <c r="M561" s="20" t="str">
        <f aca="false">IF(L561="","",I561-L561)</f>
        <v/>
      </c>
      <c r="N561" s="24" t="str">
        <f aca="false">IF(A561="","",IF(K561="–",IF(COUNTIFS('GSTR-2B'!$A$6:$A$1005,A561,'GSTR-2B'!$E$6:$E$1005,"&gt;="&amp;(E561-Summary!$B$5),'GSTR-2B'!$E$6:$E$1005,"&lt;="&amp;(E561+Summary!$B$5))&gt;0,"Possible match – invoice no. differs","Not in 2B"),IF(ABS(M561)&lt;=Summary!$B$5,"Matched","Value mismatch")))</f>
        <v/>
      </c>
      <c r="O561" s="25" t="str">
        <f aca="false">IF(A561="","",IF(COUNTIF(A$6:A561,A561)=1,COUNTIF(O$5:O560,"&gt;0")+1,""))</f>
        <v/>
      </c>
      <c r="P561" s="26" t="str">
        <f aca="false">IF(A561="","",IF(N561="Matched",1,IF(AND(N561="Value mismatch",N(I561)&lt;&gt;0),MIN(1,L561/I561),0)))</f>
        <v/>
      </c>
    </row>
    <row r="562" customFormat="false" ht="15" hidden="false" customHeight="true" outlineLevel="0" collapsed="false">
      <c r="A562" s="27"/>
      <c r="B562" s="27"/>
      <c r="C562" s="27"/>
      <c r="D562" s="28"/>
      <c r="E562" s="29"/>
      <c r="F562" s="29"/>
      <c r="G562" s="29"/>
      <c r="H562" s="29"/>
      <c r="I562" s="20" t="str">
        <f aca="false">IF(A562="","",N(F562)+N(G562)+N(H562))</f>
        <v/>
      </c>
      <c r="J562" s="21" t="str">
        <f aca="false">IF(A562="","",UPPER(TRIM(A562))&amp;"|"&amp;UPPER(SUBSTITUTE(SUBSTITUTE(SUBSTITUTE(SUBSTITUTE(SUBSTITUTE(TRIM(C562)," ",""),"-",""),"/",""),"\",""),".","")))</f>
        <v/>
      </c>
      <c r="K562" s="22" t="str">
        <f aca="false">IF(A562="","",IFERROR(MATCH(J562,'GSTR-2B'!$J$6:$J$1005,0),"–"))</f>
        <v/>
      </c>
      <c r="L562" s="23" t="str">
        <f aca="false">IF(OR(A562="",K562="–"),"",INDEX('GSTR-2B'!$I$6:$I$1005,K562))</f>
        <v/>
      </c>
      <c r="M562" s="20" t="str">
        <f aca="false">IF(L562="","",I562-L562)</f>
        <v/>
      </c>
      <c r="N562" s="24" t="str">
        <f aca="false">IF(A562="","",IF(K562="–",IF(COUNTIFS('GSTR-2B'!$A$6:$A$1005,A562,'GSTR-2B'!$E$6:$E$1005,"&gt;="&amp;(E562-Summary!$B$5),'GSTR-2B'!$E$6:$E$1005,"&lt;="&amp;(E562+Summary!$B$5))&gt;0,"Possible match – invoice no. differs","Not in 2B"),IF(ABS(M562)&lt;=Summary!$B$5,"Matched","Value mismatch")))</f>
        <v/>
      </c>
      <c r="O562" s="25" t="str">
        <f aca="false">IF(A562="","",IF(COUNTIF(A$6:A562,A562)=1,COUNTIF(O$5:O561,"&gt;0")+1,""))</f>
        <v/>
      </c>
      <c r="P562" s="26" t="str">
        <f aca="false">IF(A562="","",IF(N562="Matched",1,IF(AND(N562="Value mismatch",N(I562)&lt;&gt;0),MIN(1,L562/I562),0)))</f>
        <v/>
      </c>
    </row>
    <row r="563" customFormat="false" ht="15" hidden="false" customHeight="true" outlineLevel="0" collapsed="false">
      <c r="A563" s="27"/>
      <c r="B563" s="27"/>
      <c r="C563" s="27"/>
      <c r="D563" s="28"/>
      <c r="E563" s="29"/>
      <c r="F563" s="29"/>
      <c r="G563" s="29"/>
      <c r="H563" s="29"/>
      <c r="I563" s="20" t="str">
        <f aca="false">IF(A563="","",N(F563)+N(G563)+N(H563))</f>
        <v/>
      </c>
      <c r="J563" s="21" t="str">
        <f aca="false">IF(A563="","",UPPER(TRIM(A563))&amp;"|"&amp;UPPER(SUBSTITUTE(SUBSTITUTE(SUBSTITUTE(SUBSTITUTE(SUBSTITUTE(TRIM(C563)," ",""),"-",""),"/",""),"\",""),".","")))</f>
        <v/>
      </c>
      <c r="K563" s="22" t="str">
        <f aca="false">IF(A563="","",IFERROR(MATCH(J563,'GSTR-2B'!$J$6:$J$1005,0),"–"))</f>
        <v/>
      </c>
      <c r="L563" s="23" t="str">
        <f aca="false">IF(OR(A563="",K563="–"),"",INDEX('GSTR-2B'!$I$6:$I$1005,K563))</f>
        <v/>
      </c>
      <c r="M563" s="20" t="str">
        <f aca="false">IF(L563="","",I563-L563)</f>
        <v/>
      </c>
      <c r="N563" s="24" t="str">
        <f aca="false">IF(A563="","",IF(K563="–",IF(COUNTIFS('GSTR-2B'!$A$6:$A$1005,A563,'GSTR-2B'!$E$6:$E$1005,"&gt;="&amp;(E563-Summary!$B$5),'GSTR-2B'!$E$6:$E$1005,"&lt;="&amp;(E563+Summary!$B$5))&gt;0,"Possible match – invoice no. differs","Not in 2B"),IF(ABS(M563)&lt;=Summary!$B$5,"Matched","Value mismatch")))</f>
        <v/>
      </c>
      <c r="O563" s="25" t="str">
        <f aca="false">IF(A563="","",IF(COUNTIF(A$6:A563,A563)=1,COUNTIF(O$5:O562,"&gt;0")+1,""))</f>
        <v/>
      </c>
      <c r="P563" s="26" t="str">
        <f aca="false">IF(A563="","",IF(N563="Matched",1,IF(AND(N563="Value mismatch",N(I563)&lt;&gt;0),MIN(1,L563/I563),0)))</f>
        <v/>
      </c>
    </row>
    <row r="564" customFormat="false" ht="15" hidden="false" customHeight="true" outlineLevel="0" collapsed="false">
      <c r="A564" s="27"/>
      <c r="B564" s="27"/>
      <c r="C564" s="27"/>
      <c r="D564" s="28"/>
      <c r="E564" s="29"/>
      <c r="F564" s="29"/>
      <c r="G564" s="29"/>
      <c r="H564" s="29"/>
      <c r="I564" s="20" t="str">
        <f aca="false">IF(A564="","",N(F564)+N(G564)+N(H564))</f>
        <v/>
      </c>
      <c r="J564" s="21" t="str">
        <f aca="false">IF(A564="","",UPPER(TRIM(A564))&amp;"|"&amp;UPPER(SUBSTITUTE(SUBSTITUTE(SUBSTITUTE(SUBSTITUTE(SUBSTITUTE(TRIM(C564)," ",""),"-",""),"/",""),"\",""),".","")))</f>
        <v/>
      </c>
      <c r="K564" s="22" t="str">
        <f aca="false">IF(A564="","",IFERROR(MATCH(J564,'GSTR-2B'!$J$6:$J$1005,0),"–"))</f>
        <v/>
      </c>
      <c r="L564" s="23" t="str">
        <f aca="false">IF(OR(A564="",K564="–"),"",INDEX('GSTR-2B'!$I$6:$I$1005,K564))</f>
        <v/>
      </c>
      <c r="M564" s="20" t="str">
        <f aca="false">IF(L564="","",I564-L564)</f>
        <v/>
      </c>
      <c r="N564" s="24" t="str">
        <f aca="false">IF(A564="","",IF(K564="–",IF(COUNTIFS('GSTR-2B'!$A$6:$A$1005,A564,'GSTR-2B'!$E$6:$E$1005,"&gt;="&amp;(E564-Summary!$B$5),'GSTR-2B'!$E$6:$E$1005,"&lt;="&amp;(E564+Summary!$B$5))&gt;0,"Possible match – invoice no. differs","Not in 2B"),IF(ABS(M564)&lt;=Summary!$B$5,"Matched","Value mismatch")))</f>
        <v/>
      </c>
      <c r="O564" s="25" t="str">
        <f aca="false">IF(A564="","",IF(COUNTIF(A$6:A564,A564)=1,COUNTIF(O$5:O563,"&gt;0")+1,""))</f>
        <v/>
      </c>
      <c r="P564" s="26" t="str">
        <f aca="false">IF(A564="","",IF(N564="Matched",1,IF(AND(N564="Value mismatch",N(I564)&lt;&gt;0),MIN(1,L564/I564),0)))</f>
        <v/>
      </c>
    </row>
    <row r="565" customFormat="false" ht="15" hidden="false" customHeight="true" outlineLevel="0" collapsed="false">
      <c r="A565" s="27"/>
      <c r="B565" s="27"/>
      <c r="C565" s="27"/>
      <c r="D565" s="28"/>
      <c r="E565" s="29"/>
      <c r="F565" s="29"/>
      <c r="G565" s="29"/>
      <c r="H565" s="29"/>
      <c r="I565" s="20" t="str">
        <f aca="false">IF(A565="","",N(F565)+N(G565)+N(H565))</f>
        <v/>
      </c>
      <c r="J565" s="21" t="str">
        <f aca="false">IF(A565="","",UPPER(TRIM(A565))&amp;"|"&amp;UPPER(SUBSTITUTE(SUBSTITUTE(SUBSTITUTE(SUBSTITUTE(SUBSTITUTE(TRIM(C565)," ",""),"-",""),"/",""),"\",""),".","")))</f>
        <v/>
      </c>
      <c r="K565" s="22" t="str">
        <f aca="false">IF(A565="","",IFERROR(MATCH(J565,'GSTR-2B'!$J$6:$J$1005,0),"–"))</f>
        <v/>
      </c>
      <c r="L565" s="23" t="str">
        <f aca="false">IF(OR(A565="",K565="–"),"",INDEX('GSTR-2B'!$I$6:$I$1005,K565))</f>
        <v/>
      </c>
      <c r="M565" s="20" t="str">
        <f aca="false">IF(L565="","",I565-L565)</f>
        <v/>
      </c>
      <c r="N565" s="24" t="str">
        <f aca="false">IF(A565="","",IF(K565="–",IF(COUNTIFS('GSTR-2B'!$A$6:$A$1005,A565,'GSTR-2B'!$E$6:$E$1005,"&gt;="&amp;(E565-Summary!$B$5),'GSTR-2B'!$E$6:$E$1005,"&lt;="&amp;(E565+Summary!$B$5))&gt;0,"Possible match – invoice no. differs","Not in 2B"),IF(ABS(M565)&lt;=Summary!$B$5,"Matched","Value mismatch")))</f>
        <v/>
      </c>
      <c r="O565" s="25" t="str">
        <f aca="false">IF(A565="","",IF(COUNTIF(A$6:A565,A565)=1,COUNTIF(O$5:O564,"&gt;0")+1,""))</f>
        <v/>
      </c>
      <c r="P565" s="26" t="str">
        <f aca="false">IF(A565="","",IF(N565="Matched",1,IF(AND(N565="Value mismatch",N(I565)&lt;&gt;0),MIN(1,L565/I565),0)))</f>
        <v/>
      </c>
    </row>
    <row r="566" customFormat="false" ht="15" hidden="false" customHeight="true" outlineLevel="0" collapsed="false">
      <c r="A566" s="27"/>
      <c r="B566" s="27"/>
      <c r="C566" s="27"/>
      <c r="D566" s="28"/>
      <c r="E566" s="29"/>
      <c r="F566" s="29"/>
      <c r="G566" s="29"/>
      <c r="H566" s="29"/>
      <c r="I566" s="20" t="str">
        <f aca="false">IF(A566="","",N(F566)+N(G566)+N(H566))</f>
        <v/>
      </c>
      <c r="J566" s="21" t="str">
        <f aca="false">IF(A566="","",UPPER(TRIM(A566))&amp;"|"&amp;UPPER(SUBSTITUTE(SUBSTITUTE(SUBSTITUTE(SUBSTITUTE(SUBSTITUTE(TRIM(C566)," ",""),"-",""),"/",""),"\",""),".","")))</f>
        <v/>
      </c>
      <c r="K566" s="22" t="str">
        <f aca="false">IF(A566="","",IFERROR(MATCH(J566,'GSTR-2B'!$J$6:$J$1005,0),"–"))</f>
        <v/>
      </c>
      <c r="L566" s="23" t="str">
        <f aca="false">IF(OR(A566="",K566="–"),"",INDEX('GSTR-2B'!$I$6:$I$1005,K566))</f>
        <v/>
      </c>
      <c r="M566" s="20" t="str">
        <f aca="false">IF(L566="","",I566-L566)</f>
        <v/>
      </c>
      <c r="N566" s="24" t="str">
        <f aca="false">IF(A566="","",IF(K566="–",IF(COUNTIFS('GSTR-2B'!$A$6:$A$1005,A566,'GSTR-2B'!$E$6:$E$1005,"&gt;="&amp;(E566-Summary!$B$5),'GSTR-2B'!$E$6:$E$1005,"&lt;="&amp;(E566+Summary!$B$5))&gt;0,"Possible match – invoice no. differs","Not in 2B"),IF(ABS(M566)&lt;=Summary!$B$5,"Matched","Value mismatch")))</f>
        <v/>
      </c>
      <c r="O566" s="25" t="str">
        <f aca="false">IF(A566="","",IF(COUNTIF(A$6:A566,A566)=1,COUNTIF(O$5:O565,"&gt;0")+1,""))</f>
        <v/>
      </c>
      <c r="P566" s="26" t="str">
        <f aca="false">IF(A566="","",IF(N566="Matched",1,IF(AND(N566="Value mismatch",N(I566)&lt;&gt;0),MIN(1,L566/I566),0)))</f>
        <v/>
      </c>
    </row>
    <row r="567" customFormat="false" ht="15" hidden="false" customHeight="true" outlineLevel="0" collapsed="false">
      <c r="A567" s="27"/>
      <c r="B567" s="27"/>
      <c r="C567" s="27"/>
      <c r="D567" s="28"/>
      <c r="E567" s="29"/>
      <c r="F567" s="29"/>
      <c r="G567" s="29"/>
      <c r="H567" s="29"/>
      <c r="I567" s="20" t="str">
        <f aca="false">IF(A567="","",N(F567)+N(G567)+N(H567))</f>
        <v/>
      </c>
      <c r="J567" s="21" t="str">
        <f aca="false">IF(A567="","",UPPER(TRIM(A567))&amp;"|"&amp;UPPER(SUBSTITUTE(SUBSTITUTE(SUBSTITUTE(SUBSTITUTE(SUBSTITUTE(TRIM(C567)," ",""),"-",""),"/",""),"\",""),".","")))</f>
        <v/>
      </c>
      <c r="K567" s="22" t="str">
        <f aca="false">IF(A567="","",IFERROR(MATCH(J567,'GSTR-2B'!$J$6:$J$1005,0),"–"))</f>
        <v/>
      </c>
      <c r="L567" s="23" t="str">
        <f aca="false">IF(OR(A567="",K567="–"),"",INDEX('GSTR-2B'!$I$6:$I$1005,K567))</f>
        <v/>
      </c>
      <c r="M567" s="20" t="str">
        <f aca="false">IF(L567="","",I567-L567)</f>
        <v/>
      </c>
      <c r="N567" s="24" t="str">
        <f aca="false">IF(A567="","",IF(K567="–",IF(COUNTIFS('GSTR-2B'!$A$6:$A$1005,A567,'GSTR-2B'!$E$6:$E$1005,"&gt;="&amp;(E567-Summary!$B$5),'GSTR-2B'!$E$6:$E$1005,"&lt;="&amp;(E567+Summary!$B$5))&gt;0,"Possible match – invoice no. differs","Not in 2B"),IF(ABS(M567)&lt;=Summary!$B$5,"Matched","Value mismatch")))</f>
        <v/>
      </c>
      <c r="O567" s="25" t="str">
        <f aca="false">IF(A567="","",IF(COUNTIF(A$6:A567,A567)=1,COUNTIF(O$5:O566,"&gt;0")+1,""))</f>
        <v/>
      </c>
      <c r="P567" s="26" t="str">
        <f aca="false">IF(A567="","",IF(N567="Matched",1,IF(AND(N567="Value mismatch",N(I567)&lt;&gt;0),MIN(1,L567/I567),0)))</f>
        <v/>
      </c>
    </row>
    <row r="568" customFormat="false" ht="15" hidden="false" customHeight="true" outlineLevel="0" collapsed="false">
      <c r="A568" s="27"/>
      <c r="B568" s="27"/>
      <c r="C568" s="27"/>
      <c r="D568" s="28"/>
      <c r="E568" s="29"/>
      <c r="F568" s="29"/>
      <c r="G568" s="29"/>
      <c r="H568" s="29"/>
      <c r="I568" s="20" t="str">
        <f aca="false">IF(A568="","",N(F568)+N(G568)+N(H568))</f>
        <v/>
      </c>
      <c r="J568" s="21" t="str">
        <f aca="false">IF(A568="","",UPPER(TRIM(A568))&amp;"|"&amp;UPPER(SUBSTITUTE(SUBSTITUTE(SUBSTITUTE(SUBSTITUTE(SUBSTITUTE(TRIM(C568)," ",""),"-",""),"/",""),"\",""),".","")))</f>
        <v/>
      </c>
      <c r="K568" s="22" t="str">
        <f aca="false">IF(A568="","",IFERROR(MATCH(J568,'GSTR-2B'!$J$6:$J$1005,0),"–"))</f>
        <v/>
      </c>
      <c r="L568" s="23" t="str">
        <f aca="false">IF(OR(A568="",K568="–"),"",INDEX('GSTR-2B'!$I$6:$I$1005,K568))</f>
        <v/>
      </c>
      <c r="M568" s="20" t="str">
        <f aca="false">IF(L568="","",I568-L568)</f>
        <v/>
      </c>
      <c r="N568" s="24" t="str">
        <f aca="false">IF(A568="","",IF(K568="–",IF(COUNTIFS('GSTR-2B'!$A$6:$A$1005,A568,'GSTR-2B'!$E$6:$E$1005,"&gt;="&amp;(E568-Summary!$B$5),'GSTR-2B'!$E$6:$E$1005,"&lt;="&amp;(E568+Summary!$B$5))&gt;0,"Possible match – invoice no. differs","Not in 2B"),IF(ABS(M568)&lt;=Summary!$B$5,"Matched","Value mismatch")))</f>
        <v/>
      </c>
      <c r="O568" s="25" t="str">
        <f aca="false">IF(A568="","",IF(COUNTIF(A$6:A568,A568)=1,COUNTIF(O$5:O567,"&gt;0")+1,""))</f>
        <v/>
      </c>
      <c r="P568" s="26" t="str">
        <f aca="false">IF(A568="","",IF(N568="Matched",1,IF(AND(N568="Value mismatch",N(I568)&lt;&gt;0),MIN(1,L568/I568),0)))</f>
        <v/>
      </c>
    </row>
    <row r="569" customFormat="false" ht="15" hidden="false" customHeight="true" outlineLevel="0" collapsed="false">
      <c r="A569" s="27"/>
      <c r="B569" s="27"/>
      <c r="C569" s="27"/>
      <c r="D569" s="28"/>
      <c r="E569" s="29"/>
      <c r="F569" s="29"/>
      <c r="G569" s="29"/>
      <c r="H569" s="29"/>
      <c r="I569" s="20" t="str">
        <f aca="false">IF(A569="","",N(F569)+N(G569)+N(H569))</f>
        <v/>
      </c>
      <c r="J569" s="21" t="str">
        <f aca="false">IF(A569="","",UPPER(TRIM(A569))&amp;"|"&amp;UPPER(SUBSTITUTE(SUBSTITUTE(SUBSTITUTE(SUBSTITUTE(SUBSTITUTE(TRIM(C569)," ",""),"-",""),"/",""),"\",""),".","")))</f>
        <v/>
      </c>
      <c r="K569" s="22" t="str">
        <f aca="false">IF(A569="","",IFERROR(MATCH(J569,'GSTR-2B'!$J$6:$J$1005,0),"–"))</f>
        <v/>
      </c>
      <c r="L569" s="23" t="str">
        <f aca="false">IF(OR(A569="",K569="–"),"",INDEX('GSTR-2B'!$I$6:$I$1005,K569))</f>
        <v/>
      </c>
      <c r="M569" s="20" t="str">
        <f aca="false">IF(L569="","",I569-L569)</f>
        <v/>
      </c>
      <c r="N569" s="24" t="str">
        <f aca="false">IF(A569="","",IF(K569="–",IF(COUNTIFS('GSTR-2B'!$A$6:$A$1005,A569,'GSTR-2B'!$E$6:$E$1005,"&gt;="&amp;(E569-Summary!$B$5),'GSTR-2B'!$E$6:$E$1005,"&lt;="&amp;(E569+Summary!$B$5))&gt;0,"Possible match – invoice no. differs","Not in 2B"),IF(ABS(M569)&lt;=Summary!$B$5,"Matched","Value mismatch")))</f>
        <v/>
      </c>
      <c r="O569" s="25" t="str">
        <f aca="false">IF(A569="","",IF(COUNTIF(A$6:A569,A569)=1,COUNTIF(O$5:O568,"&gt;0")+1,""))</f>
        <v/>
      </c>
      <c r="P569" s="26" t="str">
        <f aca="false">IF(A569="","",IF(N569="Matched",1,IF(AND(N569="Value mismatch",N(I569)&lt;&gt;0),MIN(1,L569/I569),0)))</f>
        <v/>
      </c>
    </row>
    <row r="570" customFormat="false" ht="15" hidden="false" customHeight="true" outlineLevel="0" collapsed="false">
      <c r="A570" s="27"/>
      <c r="B570" s="27"/>
      <c r="C570" s="27"/>
      <c r="D570" s="28"/>
      <c r="E570" s="29"/>
      <c r="F570" s="29"/>
      <c r="G570" s="29"/>
      <c r="H570" s="29"/>
      <c r="I570" s="20" t="str">
        <f aca="false">IF(A570="","",N(F570)+N(G570)+N(H570))</f>
        <v/>
      </c>
      <c r="J570" s="21" t="str">
        <f aca="false">IF(A570="","",UPPER(TRIM(A570))&amp;"|"&amp;UPPER(SUBSTITUTE(SUBSTITUTE(SUBSTITUTE(SUBSTITUTE(SUBSTITUTE(TRIM(C570)," ",""),"-",""),"/",""),"\",""),".","")))</f>
        <v/>
      </c>
      <c r="K570" s="22" t="str">
        <f aca="false">IF(A570="","",IFERROR(MATCH(J570,'GSTR-2B'!$J$6:$J$1005,0),"–"))</f>
        <v/>
      </c>
      <c r="L570" s="23" t="str">
        <f aca="false">IF(OR(A570="",K570="–"),"",INDEX('GSTR-2B'!$I$6:$I$1005,K570))</f>
        <v/>
      </c>
      <c r="M570" s="20" t="str">
        <f aca="false">IF(L570="","",I570-L570)</f>
        <v/>
      </c>
      <c r="N570" s="24" t="str">
        <f aca="false">IF(A570="","",IF(K570="–",IF(COUNTIFS('GSTR-2B'!$A$6:$A$1005,A570,'GSTR-2B'!$E$6:$E$1005,"&gt;="&amp;(E570-Summary!$B$5),'GSTR-2B'!$E$6:$E$1005,"&lt;="&amp;(E570+Summary!$B$5))&gt;0,"Possible match – invoice no. differs","Not in 2B"),IF(ABS(M570)&lt;=Summary!$B$5,"Matched","Value mismatch")))</f>
        <v/>
      </c>
      <c r="O570" s="25" t="str">
        <f aca="false">IF(A570="","",IF(COUNTIF(A$6:A570,A570)=1,COUNTIF(O$5:O569,"&gt;0")+1,""))</f>
        <v/>
      </c>
      <c r="P570" s="26" t="str">
        <f aca="false">IF(A570="","",IF(N570="Matched",1,IF(AND(N570="Value mismatch",N(I570)&lt;&gt;0),MIN(1,L570/I570),0)))</f>
        <v/>
      </c>
    </row>
    <row r="571" customFormat="false" ht="15" hidden="false" customHeight="true" outlineLevel="0" collapsed="false">
      <c r="A571" s="27"/>
      <c r="B571" s="27"/>
      <c r="C571" s="27"/>
      <c r="D571" s="28"/>
      <c r="E571" s="29"/>
      <c r="F571" s="29"/>
      <c r="G571" s="29"/>
      <c r="H571" s="29"/>
      <c r="I571" s="20" t="str">
        <f aca="false">IF(A571="","",N(F571)+N(G571)+N(H571))</f>
        <v/>
      </c>
      <c r="J571" s="21" t="str">
        <f aca="false">IF(A571="","",UPPER(TRIM(A571))&amp;"|"&amp;UPPER(SUBSTITUTE(SUBSTITUTE(SUBSTITUTE(SUBSTITUTE(SUBSTITUTE(TRIM(C571)," ",""),"-",""),"/",""),"\",""),".","")))</f>
        <v/>
      </c>
      <c r="K571" s="22" t="str">
        <f aca="false">IF(A571="","",IFERROR(MATCH(J571,'GSTR-2B'!$J$6:$J$1005,0),"–"))</f>
        <v/>
      </c>
      <c r="L571" s="23" t="str">
        <f aca="false">IF(OR(A571="",K571="–"),"",INDEX('GSTR-2B'!$I$6:$I$1005,K571))</f>
        <v/>
      </c>
      <c r="M571" s="20" t="str">
        <f aca="false">IF(L571="","",I571-L571)</f>
        <v/>
      </c>
      <c r="N571" s="24" t="str">
        <f aca="false">IF(A571="","",IF(K571="–",IF(COUNTIFS('GSTR-2B'!$A$6:$A$1005,A571,'GSTR-2B'!$E$6:$E$1005,"&gt;="&amp;(E571-Summary!$B$5),'GSTR-2B'!$E$6:$E$1005,"&lt;="&amp;(E571+Summary!$B$5))&gt;0,"Possible match – invoice no. differs","Not in 2B"),IF(ABS(M571)&lt;=Summary!$B$5,"Matched","Value mismatch")))</f>
        <v/>
      </c>
      <c r="O571" s="25" t="str">
        <f aca="false">IF(A571="","",IF(COUNTIF(A$6:A571,A571)=1,COUNTIF(O$5:O570,"&gt;0")+1,""))</f>
        <v/>
      </c>
      <c r="P571" s="26" t="str">
        <f aca="false">IF(A571="","",IF(N571="Matched",1,IF(AND(N571="Value mismatch",N(I571)&lt;&gt;0),MIN(1,L571/I571),0)))</f>
        <v/>
      </c>
    </row>
    <row r="572" customFormat="false" ht="15" hidden="false" customHeight="true" outlineLevel="0" collapsed="false">
      <c r="A572" s="27"/>
      <c r="B572" s="27"/>
      <c r="C572" s="27"/>
      <c r="D572" s="28"/>
      <c r="E572" s="29"/>
      <c r="F572" s="29"/>
      <c r="G572" s="29"/>
      <c r="H572" s="29"/>
      <c r="I572" s="20" t="str">
        <f aca="false">IF(A572="","",N(F572)+N(G572)+N(H572))</f>
        <v/>
      </c>
      <c r="J572" s="21" t="str">
        <f aca="false">IF(A572="","",UPPER(TRIM(A572))&amp;"|"&amp;UPPER(SUBSTITUTE(SUBSTITUTE(SUBSTITUTE(SUBSTITUTE(SUBSTITUTE(TRIM(C572)," ",""),"-",""),"/",""),"\",""),".","")))</f>
        <v/>
      </c>
      <c r="K572" s="22" t="str">
        <f aca="false">IF(A572="","",IFERROR(MATCH(J572,'GSTR-2B'!$J$6:$J$1005,0),"–"))</f>
        <v/>
      </c>
      <c r="L572" s="23" t="str">
        <f aca="false">IF(OR(A572="",K572="–"),"",INDEX('GSTR-2B'!$I$6:$I$1005,K572))</f>
        <v/>
      </c>
      <c r="M572" s="20" t="str">
        <f aca="false">IF(L572="","",I572-L572)</f>
        <v/>
      </c>
      <c r="N572" s="24" t="str">
        <f aca="false">IF(A572="","",IF(K572="–",IF(COUNTIFS('GSTR-2B'!$A$6:$A$1005,A572,'GSTR-2B'!$E$6:$E$1005,"&gt;="&amp;(E572-Summary!$B$5),'GSTR-2B'!$E$6:$E$1005,"&lt;="&amp;(E572+Summary!$B$5))&gt;0,"Possible match – invoice no. differs","Not in 2B"),IF(ABS(M572)&lt;=Summary!$B$5,"Matched","Value mismatch")))</f>
        <v/>
      </c>
      <c r="O572" s="25" t="str">
        <f aca="false">IF(A572="","",IF(COUNTIF(A$6:A572,A572)=1,COUNTIF(O$5:O571,"&gt;0")+1,""))</f>
        <v/>
      </c>
      <c r="P572" s="26" t="str">
        <f aca="false">IF(A572="","",IF(N572="Matched",1,IF(AND(N572="Value mismatch",N(I572)&lt;&gt;0),MIN(1,L572/I572),0)))</f>
        <v/>
      </c>
    </row>
    <row r="573" customFormat="false" ht="15" hidden="false" customHeight="true" outlineLevel="0" collapsed="false">
      <c r="A573" s="27"/>
      <c r="B573" s="27"/>
      <c r="C573" s="27"/>
      <c r="D573" s="28"/>
      <c r="E573" s="29"/>
      <c r="F573" s="29"/>
      <c r="G573" s="29"/>
      <c r="H573" s="29"/>
      <c r="I573" s="20" t="str">
        <f aca="false">IF(A573="","",N(F573)+N(G573)+N(H573))</f>
        <v/>
      </c>
      <c r="J573" s="21" t="str">
        <f aca="false">IF(A573="","",UPPER(TRIM(A573))&amp;"|"&amp;UPPER(SUBSTITUTE(SUBSTITUTE(SUBSTITUTE(SUBSTITUTE(SUBSTITUTE(TRIM(C573)," ",""),"-",""),"/",""),"\",""),".","")))</f>
        <v/>
      </c>
      <c r="K573" s="22" t="str">
        <f aca="false">IF(A573="","",IFERROR(MATCH(J573,'GSTR-2B'!$J$6:$J$1005,0),"–"))</f>
        <v/>
      </c>
      <c r="L573" s="23" t="str">
        <f aca="false">IF(OR(A573="",K573="–"),"",INDEX('GSTR-2B'!$I$6:$I$1005,K573))</f>
        <v/>
      </c>
      <c r="M573" s="20" t="str">
        <f aca="false">IF(L573="","",I573-L573)</f>
        <v/>
      </c>
      <c r="N573" s="24" t="str">
        <f aca="false">IF(A573="","",IF(K573="–",IF(COUNTIFS('GSTR-2B'!$A$6:$A$1005,A573,'GSTR-2B'!$E$6:$E$1005,"&gt;="&amp;(E573-Summary!$B$5),'GSTR-2B'!$E$6:$E$1005,"&lt;="&amp;(E573+Summary!$B$5))&gt;0,"Possible match – invoice no. differs","Not in 2B"),IF(ABS(M573)&lt;=Summary!$B$5,"Matched","Value mismatch")))</f>
        <v/>
      </c>
      <c r="O573" s="25" t="str">
        <f aca="false">IF(A573="","",IF(COUNTIF(A$6:A573,A573)=1,COUNTIF(O$5:O572,"&gt;0")+1,""))</f>
        <v/>
      </c>
      <c r="P573" s="26" t="str">
        <f aca="false">IF(A573="","",IF(N573="Matched",1,IF(AND(N573="Value mismatch",N(I573)&lt;&gt;0),MIN(1,L573/I573),0)))</f>
        <v/>
      </c>
    </row>
    <row r="574" customFormat="false" ht="15" hidden="false" customHeight="true" outlineLevel="0" collapsed="false">
      <c r="A574" s="27"/>
      <c r="B574" s="27"/>
      <c r="C574" s="27"/>
      <c r="D574" s="28"/>
      <c r="E574" s="29"/>
      <c r="F574" s="29"/>
      <c r="G574" s="29"/>
      <c r="H574" s="29"/>
      <c r="I574" s="20" t="str">
        <f aca="false">IF(A574="","",N(F574)+N(G574)+N(H574))</f>
        <v/>
      </c>
      <c r="J574" s="21" t="str">
        <f aca="false">IF(A574="","",UPPER(TRIM(A574))&amp;"|"&amp;UPPER(SUBSTITUTE(SUBSTITUTE(SUBSTITUTE(SUBSTITUTE(SUBSTITUTE(TRIM(C574)," ",""),"-",""),"/",""),"\",""),".","")))</f>
        <v/>
      </c>
      <c r="K574" s="22" t="str">
        <f aca="false">IF(A574="","",IFERROR(MATCH(J574,'GSTR-2B'!$J$6:$J$1005,0),"–"))</f>
        <v/>
      </c>
      <c r="L574" s="23" t="str">
        <f aca="false">IF(OR(A574="",K574="–"),"",INDEX('GSTR-2B'!$I$6:$I$1005,K574))</f>
        <v/>
      </c>
      <c r="M574" s="20" t="str">
        <f aca="false">IF(L574="","",I574-L574)</f>
        <v/>
      </c>
      <c r="N574" s="24" t="str">
        <f aca="false">IF(A574="","",IF(K574="–",IF(COUNTIFS('GSTR-2B'!$A$6:$A$1005,A574,'GSTR-2B'!$E$6:$E$1005,"&gt;="&amp;(E574-Summary!$B$5),'GSTR-2B'!$E$6:$E$1005,"&lt;="&amp;(E574+Summary!$B$5))&gt;0,"Possible match – invoice no. differs","Not in 2B"),IF(ABS(M574)&lt;=Summary!$B$5,"Matched","Value mismatch")))</f>
        <v/>
      </c>
      <c r="O574" s="25" t="str">
        <f aca="false">IF(A574="","",IF(COUNTIF(A$6:A574,A574)=1,COUNTIF(O$5:O573,"&gt;0")+1,""))</f>
        <v/>
      </c>
      <c r="P574" s="26" t="str">
        <f aca="false">IF(A574="","",IF(N574="Matched",1,IF(AND(N574="Value mismatch",N(I574)&lt;&gt;0),MIN(1,L574/I574),0)))</f>
        <v/>
      </c>
    </row>
    <row r="575" customFormat="false" ht="15" hidden="false" customHeight="true" outlineLevel="0" collapsed="false">
      <c r="A575" s="27"/>
      <c r="B575" s="27"/>
      <c r="C575" s="27"/>
      <c r="D575" s="28"/>
      <c r="E575" s="29"/>
      <c r="F575" s="29"/>
      <c r="G575" s="29"/>
      <c r="H575" s="29"/>
      <c r="I575" s="20" t="str">
        <f aca="false">IF(A575="","",N(F575)+N(G575)+N(H575))</f>
        <v/>
      </c>
      <c r="J575" s="21" t="str">
        <f aca="false">IF(A575="","",UPPER(TRIM(A575))&amp;"|"&amp;UPPER(SUBSTITUTE(SUBSTITUTE(SUBSTITUTE(SUBSTITUTE(SUBSTITUTE(TRIM(C575)," ",""),"-",""),"/",""),"\",""),".","")))</f>
        <v/>
      </c>
      <c r="K575" s="22" t="str">
        <f aca="false">IF(A575="","",IFERROR(MATCH(J575,'GSTR-2B'!$J$6:$J$1005,0),"–"))</f>
        <v/>
      </c>
      <c r="L575" s="23" t="str">
        <f aca="false">IF(OR(A575="",K575="–"),"",INDEX('GSTR-2B'!$I$6:$I$1005,K575))</f>
        <v/>
      </c>
      <c r="M575" s="20" t="str">
        <f aca="false">IF(L575="","",I575-L575)</f>
        <v/>
      </c>
      <c r="N575" s="24" t="str">
        <f aca="false">IF(A575="","",IF(K575="–",IF(COUNTIFS('GSTR-2B'!$A$6:$A$1005,A575,'GSTR-2B'!$E$6:$E$1005,"&gt;="&amp;(E575-Summary!$B$5),'GSTR-2B'!$E$6:$E$1005,"&lt;="&amp;(E575+Summary!$B$5))&gt;0,"Possible match – invoice no. differs","Not in 2B"),IF(ABS(M575)&lt;=Summary!$B$5,"Matched","Value mismatch")))</f>
        <v/>
      </c>
      <c r="O575" s="25" t="str">
        <f aca="false">IF(A575="","",IF(COUNTIF(A$6:A575,A575)=1,COUNTIF(O$5:O574,"&gt;0")+1,""))</f>
        <v/>
      </c>
      <c r="P575" s="26" t="str">
        <f aca="false">IF(A575="","",IF(N575="Matched",1,IF(AND(N575="Value mismatch",N(I575)&lt;&gt;0),MIN(1,L575/I575),0)))</f>
        <v/>
      </c>
    </row>
    <row r="576" customFormat="false" ht="15" hidden="false" customHeight="true" outlineLevel="0" collapsed="false">
      <c r="A576" s="27"/>
      <c r="B576" s="27"/>
      <c r="C576" s="27"/>
      <c r="D576" s="28"/>
      <c r="E576" s="29"/>
      <c r="F576" s="29"/>
      <c r="G576" s="29"/>
      <c r="H576" s="29"/>
      <c r="I576" s="20" t="str">
        <f aca="false">IF(A576="","",N(F576)+N(G576)+N(H576))</f>
        <v/>
      </c>
      <c r="J576" s="21" t="str">
        <f aca="false">IF(A576="","",UPPER(TRIM(A576))&amp;"|"&amp;UPPER(SUBSTITUTE(SUBSTITUTE(SUBSTITUTE(SUBSTITUTE(SUBSTITUTE(TRIM(C576)," ",""),"-",""),"/",""),"\",""),".","")))</f>
        <v/>
      </c>
      <c r="K576" s="22" t="str">
        <f aca="false">IF(A576="","",IFERROR(MATCH(J576,'GSTR-2B'!$J$6:$J$1005,0),"–"))</f>
        <v/>
      </c>
      <c r="L576" s="23" t="str">
        <f aca="false">IF(OR(A576="",K576="–"),"",INDEX('GSTR-2B'!$I$6:$I$1005,K576))</f>
        <v/>
      </c>
      <c r="M576" s="20" t="str">
        <f aca="false">IF(L576="","",I576-L576)</f>
        <v/>
      </c>
      <c r="N576" s="24" t="str">
        <f aca="false">IF(A576="","",IF(K576="–",IF(COUNTIFS('GSTR-2B'!$A$6:$A$1005,A576,'GSTR-2B'!$E$6:$E$1005,"&gt;="&amp;(E576-Summary!$B$5),'GSTR-2B'!$E$6:$E$1005,"&lt;="&amp;(E576+Summary!$B$5))&gt;0,"Possible match – invoice no. differs","Not in 2B"),IF(ABS(M576)&lt;=Summary!$B$5,"Matched","Value mismatch")))</f>
        <v/>
      </c>
      <c r="O576" s="25" t="str">
        <f aca="false">IF(A576="","",IF(COUNTIF(A$6:A576,A576)=1,COUNTIF(O$5:O575,"&gt;0")+1,""))</f>
        <v/>
      </c>
      <c r="P576" s="26" t="str">
        <f aca="false">IF(A576="","",IF(N576="Matched",1,IF(AND(N576="Value mismatch",N(I576)&lt;&gt;0),MIN(1,L576/I576),0)))</f>
        <v/>
      </c>
    </row>
    <row r="577" customFormat="false" ht="15" hidden="false" customHeight="true" outlineLevel="0" collapsed="false">
      <c r="A577" s="27"/>
      <c r="B577" s="27"/>
      <c r="C577" s="27"/>
      <c r="D577" s="28"/>
      <c r="E577" s="29"/>
      <c r="F577" s="29"/>
      <c r="G577" s="29"/>
      <c r="H577" s="29"/>
      <c r="I577" s="20" t="str">
        <f aca="false">IF(A577="","",N(F577)+N(G577)+N(H577))</f>
        <v/>
      </c>
      <c r="J577" s="21" t="str">
        <f aca="false">IF(A577="","",UPPER(TRIM(A577))&amp;"|"&amp;UPPER(SUBSTITUTE(SUBSTITUTE(SUBSTITUTE(SUBSTITUTE(SUBSTITUTE(TRIM(C577)," ",""),"-",""),"/",""),"\",""),".","")))</f>
        <v/>
      </c>
      <c r="K577" s="22" t="str">
        <f aca="false">IF(A577="","",IFERROR(MATCH(J577,'GSTR-2B'!$J$6:$J$1005,0),"–"))</f>
        <v/>
      </c>
      <c r="L577" s="23" t="str">
        <f aca="false">IF(OR(A577="",K577="–"),"",INDEX('GSTR-2B'!$I$6:$I$1005,K577))</f>
        <v/>
      </c>
      <c r="M577" s="20" t="str">
        <f aca="false">IF(L577="","",I577-L577)</f>
        <v/>
      </c>
      <c r="N577" s="24" t="str">
        <f aca="false">IF(A577="","",IF(K577="–",IF(COUNTIFS('GSTR-2B'!$A$6:$A$1005,A577,'GSTR-2B'!$E$6:$E$1005,"&gt;="&amp;(E577-Summary!$B$5),'GSTR-2B'!$E$6:$E$1005,"&lt;="&amp;(E577+Summary!$B$5))&gt;0,"Possible match – invoice no. differs","Not in 2B"),IF(ABS(M577)&lt;=Summary!$B$5,"Matched","Value mismatch")))</f>
        <v/>
      </c>
      <c r="O577" s="25" t="str">
        <f aca="false">IF(A577="","",IF(COUNTIF(A$6:A577,A577)=1,COUNTIF(O$5:O576,"&gt;0")+1,""))</f>
        <v/>
      </c>
      <c r="P577" s="26" t="str">
        <f aca="false">IF(A577="","",IF(N577="Matched",1,IF(AND(N577="Value mismatch",N(I577)&lt;&gt;0),MIN(1,L577/I577),0)))</f>
        <v/>
      </c>
    </row>
    <row r="578" customFormat="false" ht="15" hidden="false" customHeight="true" outlineLevel="0" collapsed="false">
      <c r="A578" s="27"/>
      <c r="B578" s="27"/>
      <c r="C578" s="27"/>
      <c r="D578" s="28"/>
      <c r="E578" s="29"/>
      <c r="F578" s="29"/>
      <c r="G578" s="29"/>
      <c r="H578" s="29"/>
      <c r="I578" s="20" t="str">
        <f aca="false">IF(A578="","",N(F578)+N(G578)+N(H578))</f>
        <v/>
      </c>
      <c r="J578" s="21" t="str">
        <f aca="false">IF(A578="","",UPPER(TRIM(A578))&amp;"|"&amp;UPPER(SUBSTITUTE(SUBSTITUTE(SUBSTITUTE(SUBSTITUTE(SUBSTITUTE(TRIM(C578)," ",""),"-",""),"/",""),"\",""),".","")))</f>
        <v/>
      </c>
      <c r="K578" s="22" t="str">
        <f aca="false">IF(A578="","",IFERROR(MATCH(J578,'GSTR-2B'!$J$6:$J$1005,0),"–"))</f>
        <v/>
      </c>
      <c r="L578" s="23" t="str">
        <f aca="false">IF(OR(A578="",K578="–"),"",INDEX('GSTR-2B'!$I$6:$I$1005,K578))</f>
        <v/>
      </c>
      <c r="M578" s="20" t="str">
        <f aca="false">IF(L578="","",I578-L578)</f>
        <v/>
      </c>
      <c r="N578" s="24" t="str">
        <f aca="false">IF(A578="","",IF(K578="–",IF(COUNTIFS('GSTR-2B'!$A$6:$A$1005,A578,'GSTR-2B'!$E$6:$E$1005,"&gt;="&amp;(E578-Summary!$B$5),'GSTR-2B'!$E$6:$E$1005,"&lt;="&amp;(E578+Summary!$B$5))&gt;0,"Possible match – invoice no. differs","Not in 2B"),IF(ABS(M578)&lt;=Summary!$B$5,"Matched","Value mismatch")))</f>
        <v/>
      </c>
      <c r="O578" s="25" t="str">
        <f aca="false">IF(A578="","",IF(COUNTIF(A$6:A578,A578)=1,COUNTIF(O$5:O577,"&gt;0")+1,""))</f>
        <v/>
      </c>
      <c r="P578" s="26" t="str">
        <f aca="false">IF(A578="","",IF(N578="Matched",1,IF(AND(N578="Value mismatch",N(I578)&lt;&gt;0),MIN(1,L578/I578),0)))</f>
        <v/>
      </c>
    </row>
    <row r="579" customFormat="false" ht="15" hidden="false" customHeight="true" outlineLevel="0" collapsed="false">
      <c r="A579" s="27"/>
      <c r="B579" s="27"/>
      <c r="C579" s="27"/>
      <c r="D579" s="28"/>
      <c r="E579" s="29"/>
      <c r="F579" s="29"/>
      <c r="G579" s="29"/>
      <c r="H579" s="29"/>
      <c r="I579" s="20" t="str">
        <f aca="false">IF(A579="","",N(F579)+N(G579)+N(H579))</f>
        <v/>
      </c>
      <c r="J579" s="21" t="str">
        <f aca="false">IF(A579="","",UPPER(TRIM(A579))&amp;"|"&amp;UPPER(SUBSTITUTE(SUBSTITUTE(SUBSTITUTE(SUBSTITUTE(SUBSTITUTE(TRIM(C579)," ",""),"-",""),"/",""),"\",""),".","")))</f>
        <v/>
      </c>
      <c r="K579" s="22" t="str">
        <f aca="false">IF(A579="","",IFERROR(MATCH(J579,'GSTR-2B'!$J$6:$J$1005,0),"–"))</f>
        <v/>
      </c>
      <c r="L579" s="23" t="str">
        <f aca="false">IF(OR(A579="",K579="–"),"",INDEX('GSTR-2B'!$I$6:$I$1005,K579))</f>
        <v/>
      </c>
      <c r="M579" s="20" t="str">
        <f aca="false">IF(L579="","",I579-L579)</f>
        <v/>
      </c>
      <c r="N579" s="24" t="str">
        <f aca="false">IF(A579="","",IF(K579="–",IF(COUNTIFS('GSTR-2B'!$A$6:$A$1005,A579,'GSTR-2B'!$E$6:$E$1005,"&gt;="&amp;(E579-Summary!$B$5),'GSTR-2B'!$E$6:$E$1005,"&lt;="&amp;(E579+Summary!$B$5))&gt;0,"Possible match – invoice no. differs","Not in 2B"),IF(ABS(M579)&lt;=Summary!$B$5,"Matched","Value mismatch")))</f>
        <v/>
      </c>
      <c r="O579" s="25" t="str">
        <f aca="false">IF(A579="","",IF(COUNTIF(A$6:A579,A579)=1,COUNTIF(O$5:O578,"&gt;0")+1,""))</f>
        <v/>
      </c>
      <c r="P579" s="26" t="str">
        <f aca="false">IF(A579="","",IF(N579="Matched",1,IF(AND(N579="Value mismatch",N(I579)&lt;&gt;0),MIN(1,L579/I579),0)))</f>
        <v/>
      </c>
    </row>
    <row r="580" customFormat="false" ht="15" hidden="false" customHeight="true" outlineLevel="0" collapsed="false">
      <c r="A580" s="27"/>
      <c r="B580" s="27"/>
      <c r="C580" s="27"/>
      <c r="D580" s="28"/>
      <c r="E580" s="29"/>
      <c r="F580" s="29"/>
      <c r="G580" s="29"/>
      <c r="H580" s="29"/>
      <c r="I580" s="20" t="str">
        <f aca="false">IF(A580="","",N(F580)+N(G580)+N(H580))</f>
        <v/>
      </c>
      <c r="J580" s="21" t="str">
        <f aca="false">IF(A580="","",UPPER(TRIM(A580))&amp;"|"&amp;UPPER(SUBSTITUTE(SUBSTITUTE(SUBSTITUTE(SUBSTITUTE(SUBSTITUTE(TRIM(C580)," ",""),"-",""),"/",""),"\",""),".","")))</f>
        <v/>
      </c>
      <c r="K580" s="22" t="str">
        <f aca="false">IF(A580="","",IFERROR(MATCH(J580,'GSTR-2B'!$J$6:$J$1005,0),"–"))</f>
        <v/>
      </c>
      <c r="L580" s="23" t="str">
        <f aca="false">IF(OR(A580="",K580="–"),"",INDEX('GSTR-2B'!$I$6:$I$1005,K580))</f>
        <v/>
      </c>
      <c r="M580" s="20" t="str">
        <f aca="false">IF(L580="","",I580-L580)</f>
        <v/>
      </c>
      <c r="N580" s="24" t="str">
        <f aca="false">IF(A580="","",IF(K580="–",IF(COUNTIFS('GSTR-2B'!$A$6:$A$1005,A580,'GSTR-2B'!$E$6:$E$1005,"&gt;="&amp;(E580-Summary!$B$5),'GSTR-2B'!$E$6:$E$1005,"&lt;="&amp;(E580+Summary!$B$5))&gt;0,"Possible match – invoice no. differs","Not in 2B"),IF(ABS(M580)&lt;=Summary!$B$5,"Matched","Value mismatch")))</f>
        <v/>
      </c>
      <c r="O580" s="25" t="str">
        <f aca="false">IF(A580="","",IF(COUNTIF(A$6:A580,A580)=1,COUNTIF(O$5:O579,"&gt;0")+1,""))</f>
        <v/>
      </c>
      <c r="P580" s="26" t="str">
        <f aca="false">IF(A580="","",IF(N580="Matched",1,IF(AND(N580="Value mismatch",N(I580)&lt;&gt;0),MIN(1,L580/I580),0)))</f>
        <v/>
      </c>
    </row>
    <row r="581" customFormat="false" ht="15" hidden="false" customHeight="true" outlineLevel="0" collapsed="false">
      <c r="A581" s="27"/>
      <c r="B581" s="27"/>
      <c r="C581" s="27"/>
      <c r="D581" s="28"/>
      <c r="E581" s="29"/>
      <c r="F581" s="29"/>
      <c r="G581" s="29"/>
      <c r="H581" s="29"/>
      <c r="I581" s="20" t="str">
        <f aca="false">IF(A581="","",N(F581)+N(G581)+N(H581))</f>
        <v/>
      </c>
      <c r="J581" s="21" t="str">
        <f aca="false">IF(A581="","",UPPER(TRIM(A581))&amp;"|"&amp;UPPER(SUBSTITUTE(SUBSTITUTE(SUBSTITUTE(SUBSTITUTE(SUBSTITUTE(TRIM(C581)," ",""),"-",""),"/",""),"\",""),".","")))</f>
        <v/>
      </c>
      <c r="K581" s="22" t="str">
        <f aca="false">IF(A581="","",IFERROR(MATCH(J581,'GSTR-2B'!$J$6:$J$1005,0),"–"))</f>
        <v/>
      </c>
      <c r="L581" s="23" t="str">
        <f aca="false">IF(OR(A581="",K581="–"),"",INDEX('GSTR-2B'!$I$6:$I$1005,K581))</f>
        <v/>
      </c>
      <c r="M581" s="20" t="str">
        <f aca="false">IF(L581="","",I581-L581)</f>
        <v/>
      </c>
      <c r="N581" s="24" t="str">
        <f aca="false">IF(A581="","",IF(K581="–",IF(COUNTIFS('GSTR-2B'!$A$6:$A$1005,A581,'GSTR-2B'!$E$6:$E$1005,"&gt;="&amp;(E581-Summary!$B$5),'GSTR-2B'!$E$6:$E$1005,"&lt;="&amp;(E581+Summary!$B$5))&gt;0,"Possible match – invoice no. differs","Not in 2B"),IF(ABS(M581)&lt;=Summary!$B$5,"Matched","Value mismatch")))</f>
        <v/>
      </c>
      <c r="O581" s="25" t="str">
        <f aca="false">IF(A581="","",IF(COUNTIF(A$6:A581,A581)=1,COUNTIF(O$5:O580,"&gt;0")+1,""))</f>
        <v/>
      </c>
      <c r="P581" s="26" t="str">
        <f aca="false">IF(A581="","",IF(N581="Matched",1,IF(AND(N581="Value mismatch",N(I581)&lt;&gt;0),MIN(1,L581/I581),0)))</f>
        <v/>
      </c>
    </row>
    <row r="582" customFormat="false" ht="15" hidden="false" customHeight="true" outlineLevel="0" collapsed="false">
      <c r="A582" s="27"/>
      <c r="B582" s="27"/>
      <c r="C582" s="27"/>
      <c r="D582" s="28"/>
      <c r="E582" s="29"/>
      <c r="F582" s="29"/>
      <c r="G582" s="29"/>
      <c r="H582" s="29"/>
      <c r="I582" s="20" t="str">
        <f aca="false">IF(A582="","",N(F582)+N(G582)+N(H582))</f>
        <v/>
      </c>
      <c r="J582" s="21" t="str">
        <f aca="false">IF(A582="","",UPPER(TRIM(A582))&amp;"|"&amp;UPPER(SUBSTITUTE(SUBSTITUTE(SUBSTITUTE(SUBSTITUTE(SUBSTITUTE(TRIM(C582)," ",""),"-",""),"/",""),"\",""),".","")))</f>
        <v/>
      </c>
      <c r="K582" s="22" t="str">
        <f aca="false">IF(A582="","",IFERROR(MATCH(J582,'GSTR-2B'!$J$6:$J$1005,0),"–"))</f>
        <v/>
      </c>
      <c r="L582" s="23" t="str">
        <f aca="false">IF(OR(A582="",K582="–"),"",INDEX('GSTR-2B'!$I$6:$I$1005,K582))</f>
        <v/>
      </c>
      <c r="M582" s="20" t="str">
        <f aca="false">IF(L582="","",I582-L582)</f>
        <v/>
      </c>
      <c r="N582" s="24" t="str">
        <f aca="false">IF(A582="","",IF(K582="–",IF(COUNTIFS('GSTR-2B'!$A$6:$A$1005,A582,'GSTR-2B'!$E$6:$E$1005,"&gt;="&amp;(E582-Summary!$B$5),'GSTR-2B'!$E$6:$E$1005,"&lt;="&amp;(E582+Summary!$B$5))&gt;0,"Possible match – invoice no. differs","Not in 2B"),IF(ABS(M582)&lt;=Summary!$B$5,"Matched","Value mismatch")))</f>
        <v/>
      </c>
      <c r="O582" s="25" t="str">
        <f aca="false">IF(A582="","",IF(COUNTIF(A$6:A582,A582)=1,COUNTIF(O$5:O581,"&gt;0")+1,""))</f>
        <v/>
      </c>
      <c r="P582" s="26" t="str">
        <f aca="false">IF(A582="","",IF(N582="Matched",1,IF(AND(N582="Value mismatch",N(I582)&lt;&gt;0),MIN(1,L582/I582),0)))</f>
        <v/>
      </c>
    </row>
    <row r="583" customFormat="false" ht="15" hidden="false" customHeight="true" outlineLevel="0" collapsed="false">
      <c r="A583" s="27"/>
      <c r="B583" s="27"/>
      <c r="C583" s="27"/>
      <c r="D583" s="28"/>
      <c r="E583" s="29"/>
      <c r="F583" s="29"/>
      <c r="G583" s="29"/>
      <c r="H583" s="29"/>
      <c r="I583" s="20" t="str">
        <f aca="false">IF(A583="","",N(F583)+N(G583)+N(H583))</f>
        <v/>
      </c>
      <c r="J583" s="21" t="str">
        <f aca="false">IF(A583="","",UPPER(TRIM(A583))&amp;"|"&amp;UPPER(SUBSTITUTE(SUBSTITUTE(SUBSTITUTE(SUBSTITUTE(SUBSTITUTE(TRIM(C583)," ",""),"-",""),"/",""),"\",""),".","")))</f>
        <v/>
      </c>
      <c r="K583" s="22" t="str">
        <f aca="false">IF(A583="","",IFERROR(MATCH(J583,'GSTR-2B'!$J$6:$J$1005,0),"–"))</f>
        <v/>
      </c>
      <c r="L583" s="23" t="str">
        <f aca="false">IF(OR(A583="",K583="–"),"",INDEX('GSTR-2B'!$I$6:$I$1005,K583))</f>
        <v/>
      </c>
      <c r="M583" s="20" t="str">
        <f aca="false">IF(L583="","",I583-L583)</f>
        <v/>
      </c>
      <c r="N583" s="24" t="str">
        <f aca="false">IF(A583="","",IF(K583="–",IF(COUNTIFS('GSTR-2B'!$A$6:$A$1005,A583,'GSTR-2B'!$E$6:$E$1005,"&gt;="&amp;(E583-Summary!$B$5),'GSTR-2B'!$E$6:$E$1005,"&lt;="&amp;(E583+Summary!$B$5))&gt;0,"Possible match – invoice no. differs","Not in 2B"),IF(ABS(M583)&lt;=Summary!$B$5,"Matched","Value mismatch")))</f>
        <v/>
      </c>
      <c r="O583" s="25" t="str">
        <f aca="false">IF(A583="","",IF(COUNTIF(A$6:A583,A583)=1,COUNTIF(O$5:O582,"&gt;0")+1,""))</f>
        <v/>
      </c>
      <c r="P583" s="26" t="str">
        <f aca="false">IF(A583="","",IF(N583="Matched",1,IF(AND(N583="Value mismatch",N(I583)&lt;&gt;0),MIN(1,L583/I583),0)))</f>
        <v/>
      </c>
    </row>
    <row r="584" customFormat="false" ht="15" hidden="false" customHeight="true" outlineLevel="0" collapsed="false">
      <c r="A584" s="27"/>
      <c r="B584" s="27"/>
      <c r="C584" s="27"/>
      <c r="D584" s="28"/>
      <c r="E584" s="29"/>
      <c r="F584" s="29"/>
      <c r="G584" s="29"/>
      <c r="H584" s="29"/>
      <c r="I584" s="20" t="str">
        <f aca="false">IF(A584="","",N(F584)+N(G584)+N(H584))</f>
        <v/>
      </c>
      <c r="J584" s="21" t="str">
        <f aca="false">IF(A584="","",UPPER(TRIM(A584))&amp;"|"&amp;UPPER(SUBSTITUTE(SUBSTITUTE(SUBSTITUTE(SUBSTITUTE(SUBSTITUTE(TRIM(C584)," ",""),"-",""),"/",""),"\",""),".","")))</f>
        <v/>
      </c>
      <c r="K584" s="22" t="str">
        <f aca="false">IF(A584="","",IFERROR(MATCH(J584,'GSTR-2B'!$J$6:$J$1005,0),"–"))</f>
        <v/>
      </c>
      <c r="L584" s="23" t="str">
        <f aca="false">IF(OR(A584="",K584="–"),"",INDEX('GSTR-2B'!$I$6:$I$1005,K584))</f>
        <v/>
      </c>
      <c r="M584" s="20" t="str">
        <f aca="false">IF(L584="","",I584-L584)</f>
        <v/>
      </c>
      <c r="N584" s="24" t="str">
        <f aca="false">IF(A584="","",IF(K584="–",IF(COUNTIFS('GSTR-2B'!$A$6:$A$1005,A584,'GSTR-2B'!$E$6:$E$1005,"&gt;="&amp;(E584-Summary!$B$5),'GSTR-2B'!$E$6:$E$1005,"&lt;="&amp;(E584+Summary!$B$5))&gt;0,"Possible match – invoice no. differs","Not in 2B"),IF(ABS(M584)&lt;=Summary!$B$5,"Matched","Value mismatch")))</f>
        <v/>
      </c>
      <c r="O584" s="25" t="str">
        <f aca="false">IF(A584="","",IF(COUNTIF(A$6:A584,A584)=1,COUNTIF(O$5:O583,"&gt;0")+1,""))</f>
        <v/>
      </c>
      <c r="P584" s="26" t="str">
        <f aca="false">IF(A584="","",IF(N584="Matched",1,IF(AND(N584="Value mismatch",N(I584)&lt;&gt;0),MIN(1,L584/I584),0)))</f>
        <v/>
      </c>
    </row>
    <row r="585" customFormat="false" ht="15" hidden="false" customHeight="true" outlineLevel="0" collapsed="false">
      <c r="A585" s="27"/>
      <c r="B585" s="27"/>
      <c r="C585" s="27"/>
      <c r="D585" s="28"/>
      <c r="E585" s="29"/>
      <c r="F585" s="29"/>
      <c r="G585" s="29"/>
      <c r="H585" s="29"/>
      <c r="I585" s="20" t="str">
        <f aca="false">IF(A585="","",N(F585)+N(G585)+N(H585))</f>
        <v/>
      </c>
      <c r="J585" s="21" t="str">
        <f aca="false">IF(A585="","",UPPER(TRIM(A585))&amp;"|"&amp;UPPER(SUBSTITUTE(SUBSTITUTE(SUBSTITUTE(SUBSTITUTE(SUBSTITUTE(TRIM(C585)," ",""),"-",""),"/",""),"\",""),".","")))</f>
        <v/>
      </c>
      <c r="K585" s="22" t="str">
        <f aca="false">IF(A585="","",IFERROR(MATCH(J585,'GSTR-2B'!$J$6:$J$1005,0),"–"))</f>
        <v/>
      </c>
      <c r="L585" s="23" t="str">
        <f aca="false">IF(OR(A585="",K585="–"),"",INDEX('GSTR-2B'!$I$6:$I$1005,K585))</f>
        <v/>
      </c>
      <c r="M585" s="20" t="str">
        <f aca="false">IF(L585="","",I585-L585)</f>
        <v/>
      </c>
      <c r="N585" s="24" t="str">
        <f aca="false">IF(A585="","",IF(K585="–",IF(COUNTIFS('GSTR-2B'!$A$6:$A$1005,A585,'GSTR-2B'!$E$6:$E$1005,"&gt;="&amp;(E585-Summary!$B$5),'GSTR-2B'!$E$6:$E$1005,"&lt;="&amp;(E585+Summary!$B$5))&gt;0,"Possible match – invoice no. differs","Not in 2B"),IF(ABS(M585)&lt;=Summary!$B$5,"Matched","Value mismatch")))</f>
        <v/>
      </c>
      <c r="O585" s="25" t="str">
        <f aca="false">IF(A585="","",IF(COUNTIF(A$6:A585,A585)=1,COUNTIF(O$5:O584,"&gt;0")+1,""))</f>
        <v/>
      </c>
      <c r="P585" s="26" t="str">
        <f aca="false">IF(A585="","",IF(N585="Matched",1,IF(AND(N585="Value mismatch",N(I585)&lt;&gt;0),MIN(1,L585/I585),0)))</f>
        <v/>
      </c>
    </row>
    <row r="586" customFormat="false" ht="15" hidden="false" customHeight="true" outlineLevel="0" collapsed="false">
      <c r="A586" s="27"/>
      <c r="B586" s="27"/>
      <c r="C586" s="27"/>
      <c r="D586" s="28"/>
      <c r="E586" s="29"/>
      <c r="F586" s="29"/>
      <c r="G586" s="29"/>
      <c r="H586" s="29"/>
      <c r="I586" s="20" t="str">
        <f aca="false">IF(A586="","",N(F586)+N(G586)+N(H586))</f>
        <v/>
      </c>
      <c r="J586" s="21" t="str">
        <f aca="false">IF(A586="","",UPPER(TRIM(A586))&amp;"|"&amp;UPPER(SUBSTITUTE(SUBSTITUTE(SUBSTITUTE(SUBSTITUTE(SUBSTITUTE(TRIM(C586)," ",""),"-",""),"/",""),"\",""),".","")))</f>
        <v/>
      </c>
      <c r="K586" s="22" t="str">
        <f aca="false">IF(A586="","",IFERROR(MATCH(J586,'GSTR-2B'!$J$6:$J$1005,0),"–"))</f>
        <v/>
      </c>
      <c r="L586" s="23" t="str">
        <f aca="false">IF(OR(A586="",K586="–"),"",INDEX('GSTR-2B'!$I$6:$I$1005,K586))</f>
        <v/>
      </c>
      <c r="M586" s="20" t="str">
        <f aca="false">IF(L586="","",I586-L586)</f>
        <v/>
      </c>
      <c r="N586" s="24" t="str">
        <f aca="false">IF(A586="","",IF(K586="–",IF(COUNTIFS('GSTR-2B'!$A$6:$A$1005,A586,'GSTR-2B'!$E$6:$E$1005,"&gt;="&amp;(E586-Summary!$B$5),'GSTR-2B'!$E$6:$E$1005,"&lt;="&amp;(E586+Summary!$B$5))&gt;0,"Possible match – invoice no. differs","Not in 2B"),IF(ABS(M586)&lt;=Summary!$B$5,"Matched","Value mismatch")))</f>
        <v/>
      </c>
      <c r="O586" s="25" t="str">
        <f aca="false">IF(A586="","",IF(COUNTIF(A$6:A586,A586)=1,COUNTIF(O$5:O585,"&gt;0")+1,""))</f>
        <v/>
      </c>
      <c r="P586" s="26" t="str">
        <f aca="false">IF(A586="","",IF(N586="Matched",1,IF(AND(N586="Value mismatch",N(I586)&lt;&gt;0),MIN(1,L586/I586),0)))</f>
        <v/>
      </c>
    </row>
    <row r="587" customFormat="false" ht="15" hidden="false" customHeight="true" outlineLevel="0" collapsed="false">
      <c r="A587" s="27"/>
      <c r="B587" s="27"/>
      <c r="C587" s="27"/>
      <c r="D587" s="28"/>
      <c r="E587" s="29"/>
      <c r="F587" s="29"/>
      <c r="G587" s="29"/>
      <c r="H587" s="29"/>
      <c r="I587" s="20" t="str">
        <f aca="false">IF(A587="","",N(F587)+N(G587)+N(H587))</f>
        <v/>
      </c>
      <c r="J587" s="21" t="str">
        <f aca="false">IF(A587="","",UPPER(TRIM(A587))&amp;"|"&amp;UPPER(SUBSTITUTE(SUBSTITUTE(SUBSTITUTE(SUBSTITUTE(SUBSTITUTE(TRIM(C587)," ",""),"-",""),"/",""),"\",""),".","")))</f>
        <v/>
      </c>
      <c r="K587" s="22" t="str">
        <f aca="false">IF(A587="","",IFERROR(MATCH(J587,'GSTR-2B'!$J$6:$J$1005,0),"–"))</f>
        <v/>
      </c>
      <c r="L587" s="23" t="str">
        <f aca="false">IF(OR(A587="",K587="–"),"",INDEX('GSTR-2B'!$I$6:$I$1005,K587))</f>
        <v/>
      </c>
      <c r="M587" s="20" t="str">
        <f aca="false">IF(L587="","",I587-L587)</f>
        <v/>
      </c>
      <c r="N587" s="24" t="str">
        <f aca="false">IF(A587="","",IF(K587="–",IF(COUNTIFS('GSTR-2B'!$A$6:$A$1005,A587,'GSTR-2B'!$E$6:$E$1005,"&gt;="&amp;(E587-Summary!$B$5),'GSTR-2B'!$E$6:$E$1005,"&lt;="&amp;(E587+Summary!$B$5))&gt;0,"Possible match – invoice no. differs","Not in 2B"),IF(ABS(M587)&lt;=Summary!$B$5,"Matched","Value mismatch")))</f>
        <v/>
      </c>
      <c r="O587" s="25" t="str">
        <f aca="false">IF(A587="","",IF(COUNTIF(A$6:A587,A587)=1,COUNTIF(O$5:O586,"&gt;0")+1,""))</f>
        <v/>
      </c>
      <c r="P587" s="26" t="str">
        <f aca="false">IF(A587="","",IF(N587="Matched",1,IF(AND(N587="Value mismatch",N(I587)&lt;&gt;0),MIN(1,L587/I587),0)))</f>
        <v/>
      </c>
    </row>
    <row r="588" customFormat="false" ht="15" hidden="false" customHeight="true" outlineLevel="0" collapsed="false">
      <c r="A588" s="27"/>
      <c r="B588" s="27"/>
      <c r="C588" s="27"/>
      <c r="D588" s="28"/>
      <c r="E588" s="29"/>
      <c r="F588" s="29"/>
      <c r="G588" s="29"/>
      <c r="H588" s="29"/>
      <c r="I588" s="20" t="str">
        <f aca="false">IF(A588="","",N(F588)+N(G588)+N(H588))</f>
        <v/>
      </c>
      <c r="J588" s="21" t="str">
        <f aca="false">IF(A588="","",UPPER(TRIM(A588))&amp;"|"&amp;UPPER(SUBSTITUTE(SUBSTITUTE(SUBSTITUTE(SUBSTITUTE(SUBSTITUTE(TRIM(C588)," ",""),"-",""),"/",""),"\",""),".","")))</f>
        <v/>
      </c>
      <c r="K588" s="22" t="str">
        <f aca="false">IF(A588="","",IFERROR(MATCH(J588,'GSTR-2B'!$J$6:$J$1005,0),"–"))</f>
        <v/>
      </c>
      <c r="L588" s="23" t="str">
        <f aca="false">IF(OR(A588="",K588="–"),"",INDEX('GSTR-2B'!$I$6:$I$1005,K588))</f>
        <v/>
      </c>
      <c r="M588" s="20" t="str">
        <f aca="false">IF(L588="","",I588-L588)</f>
        <v/>
      </c>
      <c r="N588" s="24" t="str">
        <f aca="false">IF(A588="","",IF(K588="–",IF(COUNTIFS('GSTR-2B'!$A$6:$A$1005,A588,'GSTR-2B'!$E$6:$E$1005,"&gt;="&amp;(E588-Summary!$B$5),'GSTR-2B'!$E$6:$E$1005,"&lt;="&amp;(E588+Summary!$B$5))&gt;0,"Possible match – invoice no. differs","Not in 2B"),IF(ABS(M588)&lt;=Summary!$B$5,"Matched","Value mismatch")))</f>
        <v/>
      </c>
      <c r="O588" s="25" t="str">
        <f aca="false">IF(A588="","",IF(COUNTIF(A$6:A588,A588)=1,COUNTIF(O$5:O587,"&gt;0")+1,""))</f>
        <v/>
      </c>
      <c r="P588" s="26" t="str">
        <f aca="false">IF(A588="","",IF(N588="Matched",1,IF(AND(N588="Value mismatch",N(I588)&lt;&gt;0),MIN(1,L588/I588),0)))</f>
        <v/>
      </c>
    </row>
    <row r="589" customFormat="false" ht="15" hidden="false" customHeight="true" outlineLevel="0" collapsed="false">
      <c r="A589" s="27"/>
      <c r="B589" s="27"/>
      <c r="C589" s="27"/>
      <c r="D589" s="28"/>
      <c r="E589" s="29"/>
      <c r="F589" s="29"/>
      <c r="G589" s="29"/>
      <c r="H589" s="29"/>
      <c r="I589" s="20" t="str">
        <f aca="false">IF(A589="","",N(F589)+N(G589)+N(H589))</f>
        <v/>
      </c>
      <c r="J589" s="21" t="str">
        <f aca="false">IF(A589="","",UPPER(TRIM(A589))&amp;"|"&amp;UPPER(SUBSTITUTE(SUBSTITUTE(SUBSTITUTE(SUBSTITUTE(SUBSTITUTE(TRIM(C589)," ",""),"-",""),"/",""),"\",""),".","")))</f>
        <v/>
      </c>
      <c r="K589" s="22" t="str">
        <f aca="false">IF(A589="","",IFERROR(MATCH(J589,'GSTR-2B'!$J$6:$J$1005,0),"–"))</f>
        <v/>
      </c>
      <c r="L589" s="23" t="str">
        <f aca="false">IF(OR(A589="",K589="–"),"",INDEX('GSTR-2B'!$I$6:$I$1005,K589))</f>
        <v/>
      </c>
      <c r="M589" s="20" t="str">
        <f aca="false">IF(L589="","",I589-L589)</f>
        <v/>
      </c>
      <c r="N589" s="24" t="str">
        <f aca="false">IF(A589="","",IF(K589="–",IF(COUNTIFS('GSTR-2B'!$A$6:$A$1005,A589,'GSTR-2B'!$E$6:$E$1005,"&gt;="&amp;(E589-Summary!$B$5),'GSTR-2B'!$E$6:$E$1005,"&lt;="&amp;(E589+Summary!$B$5))&gt;0,"Possible match – invoice no. differs","Not in 2B"),IF(ABS(M589)&lt;=Summary!$B$5,"Matched","Value mismatch")))</f>
        <v/>
      </c>
      <c r="O589" s="25" t="str">
        <f aca="false">IF(A589="","",IF(COUNTIF(A$6:A589,A589)=1,COUNTIF(O$5:O588,"&gt;0")+1,""))</f>
        <v/>
      </c>
      <c r="P589" s="26" t="str">
        <f aca="false">IF(A589="","",IF(N589="Matched",1,IF(AND(N589="Value mismatch",N(I589)&lt;&gt;0),MIN(1,L589/I589),0)))</f>
        <v/>
      </c>
    </row>
    <row r="590" customFormat="false" ht="15" hidden="false" customHeight="true" outlineLevel="0" collapsed="false">
      <c r="A590" s="27"/>
      <c r="B590" s="27"/>
      <c r="C590" s="27"/>
      <c r="D590" s="28"/>
      <c r="E590" s="29"/>
      <c r="F590" s="29"/>
      <c r="G590" s="29"/>
      <c r="H590" s="29"/>
      <c r="I590" s="20" t="str">
        <f aca="false">IF(A590="","",N(F590)+N(G590)+N(H590))</f>
        <v/>
      </c>
      <c r="J590" s="21" t="str">
        <f aca="false">IF(A590="","",UPPER(TRIM(A590))&amp;"|"&amp;UPPER(SUBSTITUTE(SUBSTITUTE(SUBSTITUTE(SUBSTITUTE(SUBSTITUTE(TRIM(C590)," ",""),"-",""),"/",""),"\",""),".","")))</f>
        <v/>
      </c>
      <c r="K590" s="22" t="str">
        <f aca="false">IF(A590="","",IFERROR(MATCH(J590,'GSTR-2B'!$J$6:$J$1005,0),"–"))</f>
        <v/>
      </c>
      <c r="L590" s="23" t="str">
        <f aca="false">IF(OR(A590="",K590="–"),"",INDEX('GSTR-2B'!$I$6:$I$1005,K590))</f>
        <v/>
      </c>
      <c r="M590" s="20" t="str">
        <f aca="false">IF(L590="","",I590-L590)</f>
        <v/>
      </c>
      <c r="N590" s="24" t="str">
        <f aca="false">IF(A590="","",IF(K590="–",IF(COUNTIFS('GSTR-2B'!$A$6:$A$1005,A590,'GSTR-2B'!$E$6:$E$1005,"&gt;="&amp;(E590-Summary!$B$5),'GSTR-2B'!$E$6:$E$1005,"&lt;="&amp;(E590+Summary!$B$5))&gt;0,"Possible match – invoice no. differs","Not in 2B"),IF(ABS(M590)&lt;=Summary!$B$5,"Matched","Value mismatch")))</f>
        <v/>
      </c>
      <c r="O590" s="25" t="str">
        <f aca="false">IF(A590="","",IF(COUNTIF(A$6:A590,A590)=1,COUNTIF(O$5:O589,"&gt;0")+1,""))</f>
        <v/>
      </c>
      <c r="P590" s="26" t="str">
        <f aca="false">IF(A590="","",IF(N590="Matched",1,IF(AND(N590="Value mismatch",N(I590)&lt;&gt;0),MIN(1,L590/I590),0)))</f>
        <v/>
      </c>
    </row>
    <row r="591" customFormat="false" ht="15" hidden="false" customHeight="true" outlineLevel="0" collapsed="false">
      <c r="A591" s="27"/>
      <c r="B591" s="27"/>
      <c r="C591" s="27"/>
      <c r="D591" s="28"/>
      <c r="E591" s="29"/>
      <c r="F591" s="29"/>
      <c r="G591" s="29"/>
      <c r="H591" s="29"/>
      <c r="I591" s="20" t="str">
        <f aca="false">IF(A591="","",N(F591)+N(G591)+N(H591))</f>
        <v/>
      </c>
      <c r="J591" s="21" t="str">
        <f aca="false">IF(A591="","",UPPER(TRIM(A591))&amp;"|"&amp;UPPER(SUBSTITUTE(SUBSTITUTE(SUBSTITUTE(SUBSTITUTE(SUBSTITUTE(TRIM(C591)," ",""),"-",""),"/",""),"\",""),".","")))</f>
        <v/>
      </c>
      <c r="K591" s="22" t="str">
        <f aca="false">IF(A591="","",IFERROR(MATCH(J591,'GSTR-2B'!$J$6:$J$1005,0),"–"))</f>
        <v/>
      </c>
      <c r="L591" s="23" t="str">
        <f aca="false">IF(OR(A591="",K591="–"),"",INDEX('GSTR-2B'!$I$6:$I$1005,K591))</f>
        <v/>
      </c>
      <c r="M591" s="20" t="str">
        <f aca="false">IF(L591="","",I591-L591)</f>
        <v/>
      </c>
      <c r="N591" s="24" t="str">
        <f aca="false">IF(A591="","",IF(K591="–",IF(COUNTIFS('GSTR-2B'!$A$6:$A$1005,A591,'GSTR-2B'!$E$6:$E$1005,"&gt;="&amp;(E591-Summary!$B$5),'GSTR-2B'!$E$6:$E$1005,"&lt;="&amp;(E591+Summary!$B$5))&gt;0,"Possible match – invoice no. differs","Not in 2B"),IF(ABS(M591)&lt;=Summary!$B$5,"Matched","Value mismatch")))</f>
        <v/>
      </c>
      <c r="O591" s="25" t="str">
        <f aca="false">IF(A591="","",IF(COUNTIF(A$6:A591,A591)=1,COUNTIF(O$5:O590,"&gt;0")+1,""))</f>
        <v/>
      </c>
      <c r="P591" s="26" t="str">
        <f aca="false">IF(A591="","",IF(N591="Matched",1,IF(AND(N591="Value mismatch",N(I591)&lt;&gt;0),MIN(1,L591/I591),0)))</f>
        <v/>
      </c>
    </row>
    <row r="592" customFormat="false" ht="15" hidden="false" customHeight="true" outlineLevel="0" collapsed="false">
      <c r="A592" s="27"/>
      <c r="B592" s="27"/>
      <c r="C592" s="27"/>
      <c r="D592" s="28"/>
      <c r="E592" s="29"/>
      <c r="F592" s="29"/>
      <c r="G592" s="29"/>
      <c r="H592" s="29"/>
      <c r="I592" s="20" t="str">
        <f aca="false">IF(A592="","",N(F592)+N(G592)+N(H592))</f>
        <v/>
      </c>
      <c r="J592" s="21" t="str">
        <f aca="false">IF(A592="","",UPPER(TRIM(A592))&amp;"|"&amp;UPPER(SUBSTITUTE(SUBSTITUTE(SUBSTITUTE(SUBSTITUTE(SUBSTITUTE(TRIM(C592)," ",""),"-",""),"/",""),"\",""),".","")))</f>
        <v/>
      </c>
      <c r="K592" s="22" t="str">
        <f aca="false">IF(A592="","",IFERROR(MATCH(J592,'GSTR-2B'!$J$6:$J$1005,0),"–"))</f>
        <v/>
      </c>
      <c r="L592" s="23" t="str">
        <f aca="false">IF(OR(A592="",K592="–"),"",INDEX('GSTR-2B'!$I$6:$I$1005,K592))</f>
        <v/>
      </c>
      <c r="M592" s="20" t="str">
        <f aca="false">IF(L592="","",I592-L592)</f>
        <v/>
      </c>
      <c r="N592" s="24" t="str">
        <f aca="false">IF(A592="","",IF(K592="–",IF(COUNTIFS('GSTR-2B'!$A$6:$A$1005,A592,'GSTR-2B'!$E$6:$E$1005,"&gt;="&amp;(E592-Summary!$B$5),'GSTR-2B'!$E$6:$E$1005,"&lt;="&amp;(E592+Summary!$B$5))&gt;0,"Possible match – invoice no. differs","Not in 2B"),IF(ABS(M592)&lt;=Summary!$B$5,"Matched","Value mismatch")))</f>
        <v/>
      </c>
      <c r="O592" s="25" t="str">
        <f aca="false">IF(A592="","",IF(COUNTIF(A$6:A592,A592)=1,COUNTIF(O$5:O591,"&gt;0")+1,""))</f>
        <v/>
      </c>
      <c r="P592" s="26" t="str">
        <f aca="false">IF(A592="","",IF(N592="Matched",1,IF(AND(N592="Value mismatch",N(I592)&lt;&gt;0),MIN(1,L592/I592),0)))</f>
        <v/>
      </c>
    </row>
    <row r="593" customFormat="false" ht="15" hidden="false" customHeight="true" outlineLevel="0" collapsed="false">
      <c r="A593" s="27"/>
      <c r="B593" s="27"/>
      <c r="C593" s="27"/>
      <c r="D593" s="28"/>
      <c r="E593" s="29"/>
      <c r="F593" s="29"/>
      <c r="G593" s="29"/>
      <c r="H593" s="29"/>
      <c r="I593" s="20" t="str">
        <f aca="false">IF(A593="","",N(F593)+N(G593)+N(H593))</f>
        <v/>
      </c>
      <c r="J593" s="21" t="str">
        <f aca="false">IF(A593="","",UPPER(TRIM(A593))&amp;"|"&amp;UPPER(SUBSTITUTE(SUBSTITUTE(SUBSTITUTE(SUBSTITUTE(SUBSTITUTE(TRIM(C593)," ",""),"-",""),"/",""),"\",""),".","")))</f>
        <v/>
      </c>
      <c r="K593" s="22" t="str">
        <f aca="false">IF(A593="","",IFERROR(MATCH(J593,'GSTR-2B'!$J$6:$J$1005,0),"–"))</f>
        <v/>
      </c>
      <c r="L593" s="23" t="str">
        <f aca="false">IF(OR(A593="",K593="–"),"",INDEX('GSTR-2B'!$I$6:$I$1005,K593))</f>
        <v/>
      </c>
      <c r="M593" s="20" t="str">
        <f aca="false">IF(L593="","",I593-L593)</f>
        <v/>
      </c>
      <c r="N593" s="24" t="str">
        <f aca="false">IF(A593="","",IF(K593="–",IF(COUNTIFS('GSTR-2B'!$A$6:$A$1005,A593,'GSTR-2B'!$E$6:$E$1005,"&gt;="&amp;(E593-Summary!$B$5),'GSTR-2B'!$E$6:$E$1005,"&lt;="&amp;(E593+Summary!$B$5))&gt;0,"Possible match – invoice no. differs","Not in 2B"),IF(ABS(M593)&lt;=Summary!$B$5,"Matched","Value mismatch")))</f>
        <v/>
      </c>
      <c r="O593" s="25" t="str">
        <f aca="false">IF(A593="","",IF(COUNTIF(A$6:A593,A593)=1,COUNTIF(O$5:O592,"&gt;0")+1,""))</f>
        <v/>
      </c>
      <c r="P593" s="26" t="str">
        <f aca="false">IF(A593="","",IF(N593="Matched",1,IF(AND(N593="Value mismatch",N(I593)&lt;&gt;0),MIN(1,L593/I593),0)))</f>
        <v/>
      </c>
    </row>
    <row r="594" customFormat="false" ht="15" hidden="false" customHeight="true" outlineLevel="0" collapsed="false">
      <c r="A594" s="27"/>
      <c r="B594" s="27"/>
      <c r="C594" s="27"/>
      <c r="D594" s="28"/>
      <c r="E594" s="29"/>
      <c r="F594" s="29"/>
      <c r="G594" s="29"/>
      <c r="H594" s="29"/>
      <c r="I594" s="20" t="str">
        <f aca="false">IF(A594="","",N(F594)+N(G594)+N(H594))</f>
        <v/>
      </c>
      <c r="J594" s="21" t="str">
        <f aca="false">IF(A594="","",UPPER(TRIM(A594))&amp;"|"&amp;UPPER(SUBSTITUTE(SUBSTITUTE(SUBSTITUTE(SUBSTITUTE(SUBSTITUTE(TRIM(C594)," ",""),"-",""),"/",""),"\",""),".","")))</f>
        <v/>
      </c>
      <c r="K594" s="22" t="str">
        <f aca="false">IF(A594="","",IFERROR(MATCH(J594,'GSTR-2B'!$J$6:$J$1005,0),"–"))</f>
        <v/>
      </c>
      <c r="L594" s="23" t="str">
        <f aca="false">IF(OR(A594="",K594="–"),"",INDEX('GSTR-2B'!$I$6:$I$1005,K594))</f>
        <v/>
      </c>
      <c r="M594" s="20" t="str">
        <f aca="false">IF(L594="","",I594-L594)</f>
        <v/>
      </c>
      <c r="N594" s="24" t="str">
        <f aca="false">IF(A594="","",IF(K594="–",IF(COUNTIFS('GSTR-2B'!$A$6:$A$1005,A594,'GSTR-2B'!$E$6:$E$1005,"&gt;="&amp;(E594-Summary!$B$5),'GSTR-2B'!$E$6:$E$1005,"&lt;="&amp;(E594+Summary!$B$5))&gt;0,"Possible match – invoice no. differs","Not in 2B"),IF(ABS(M594)&lt;=Summary!$B$5,"Matched","Value mismatch")))</f>
        <v/>
      </c>
      <c r="O594" s="25" t="str">
        <f aca="false">IF(A594="","",IF(COUNTIF(A$6:A594,A594)=1,COUNTIF(O$5:O593,"&gt;0")+1,""))</f>
        <v/>
      </c>
      <c r="P594" s="26" t="str">
        <f aca="false">IF(A594="","",IF(N594="Matched",1,IF(AND(N594="Value mismatch",N(I594)&lt;&gt;0),MIN(1,L594/I594),0)))</f>
        <v/>
      </c>
    </row>
    <row r="595" customFormat="false" ht="15" hidden="false" customHeight="true" outlineLevel="0" collapsed="false">
      <c r="A595" s="27"/>
      <c r="B595" s="27"/>
      <c r="C595" s="27"/>
      <c r="D595" s="28"/>
      <c r="E595" s="29"/>
      <c r="F595" s="29"/>
      <c r="G595" s="29"/>
      <c r="H595" s="29"/>
      <c r="I595" s="20" t="str">
        <f aca="false">IF(A595="","",N(F595)+N(G595)+N(H595))</f>
        <v/>
      </c>
      <c r="J595" s="21" t="str">
        <f aca="false">IF(A595="","",UPPER(TRIM(A595))&amp;"|"&amp;UPPER(SUBSTITUTE(SUBSTITUTE(SUBSTITUTE(SUBSTITUTE(SUBSTITUTE(TRIM(C595)," ",""),"-",""),"/",""),"\",""),".","")))</f>
        <v/>
      </c>
      <c r="K595" s="22" t="str">
        <f aca="false">IF(A595="","",IFERROR(MATCH(J595,'GSTR-2B'!$J$6:$J$1005,0),"–"))</f>
        <v/>
      </c>
      <c r="L595" s="23" t="str">
        <f aca="false">IF(OR(A595="",K595="–"),"",INDEX('GSTR-2B'!$I$6:$I$1005,K595))</f>
        <v/>
      </c>
      <c r="M595" s="20" t="str">
        <f aca="false">IF(L595="","",I595-L595)</f>
        <v/>
      </c>
      <c r="N595" s="24" t="str">
        <f aca="false">IF(A595="","",IF(K595="–",IF(COUNTIFS('GSTR-2B'!$A$6:$A$1005,A595,'GSTR-2B'!$E$6:$E$1005,"&gt;="&amp;(E595-Summary!$B$5),'GSTR-2B'!$E$6:$E$1005,"&lt;="&amp;(E595+Summary!$B$5))&gt;0,"Possible match – invoice no. differs","Not in 2B"),IF(ABS(M595)&lt;=Summary!$B$5,"Matched","Value mismatch")))</f>
        <v/>
      </c>
      <c r="O595" s="25" t="str">
        <f aca="false">IF(A595="","",IF(COUNTIF(A$6:A595,A595)=1,COUNTIF(O$5:O594,"&gt;0")+1,""))</f>
        <v/>
      </c>
      <c r="P595" s="26" t="str">
        <f aca="false">IF(A595="","",IF(N595="Matched",1,IF(AND(N595="Value mismatch",N(I595)&lt;&gt;0),MIN(1,L595/I595),0)))</f>
        <v/>
      </c>
    </row>
    <row r="596" customFormat="false" ht="15" hidden="false" customHeight="true" outlineLevel="0" collapsed="false">
      <c r="A596" s="27"/>
      <c r="B596" s="27"/>
      <c r="C596" s="27"/>
      <c r="D596" s="28"/>
      <c r="E596" s="29"/>
      <c r="F596" s="29"/>
      <c r="G596" s="29"/>
      <c r="H596" s="29"/>
      <c r="I596" s="20" t="str">
        <f aca="false">IF(A596="","",N(F596)+N(G596)+N(H596))</f>
        <v/>
      </c>
      <c r="J596" s="21" t="str">
        <f aca="false">IF(A596="","",UPPER(TRIM(A596))&amp;"|"&amp;UPPER(SUBSTITUTE(SUBSTITUTE(SUBSTITUTE(SUBSTITUTE(SUBSTITUTE(TRIM(C596)," ",""),"-",""),"/",""),"\",""),".","")))</f>
        <v/>
      </c>
      <c r="K596" s="22" t="str">
        <f aca="false">IF(A596="","",IFERROR(MATCH(J596,'GSTR-2B'!$J$6:$J$1005,0),"–"))</f>
        <v/>
      </c>
      <c r="L596" s="23" t="str">
        <f aca="false">IF(OR(A596="",K596="–"),"",INDEX('GSTR-2B'!$I$6:$I$1005,K596))</f>
        <v/>
      </c>
      <c r="M596" s="20" t="str">
        <f aca="false">IF(L596="","",I596-L596)</f>
        <v/>
      </c>
      <c r="N596" s="24" t="str">
        <f aca="false">IF(A596="","",IF(K596="–",IF(COUNTIFS('GSTR-2B'!$A$6:$A$1005,A596,'GSTR-2B'!$E$6:$E$1005,"&gt;="&amp;(E596-Summary!$B$5),'GSTR-2B'!$E$6:$E$1005,"&lt;="&amp;(E596+Summary!$B$5))&gt;0,"Possible match – invoice no. differs","Not in 2B"),IF(ABS(M596)&lt;=Summary!$B$5,"Matched","Value mismatch")))</f>
        <v/>
      </c>
      <c r="O596" s="25" t="str">
        <f aca="false">IF(A596="","",IF(COUNTIF(A$6:A596,A596)=1,COUNTIF(O$5:O595,"&gt;0")+1,""))</f>
        <v/>
      </c>
      <c r="P596" s="26" t="str">
        <f aca="false">IF(A596="","",IF(N596="Matched",1,IF(AND(N596="Value mismatch",N(I596)&lt;&gt;0),MIN(1,L596/I596),0)))</f>
        <v/>
      </c>
    </row>
    <row r="597" customFormat="false" ht="15" hidden="false" customHeight="true" outlineLevel="0" collapsed="false">
      <c r="A597" s="27"/>
      <c r="B597" s="27"/>
      <c r="C597" s="27"/>
      <c r="D597" s="28"/>
      <c r="E597" s="29"/>
      <c r="F597" s="29"/>
      <c r="G597" s="29"/>
      <c r="H597" s="29"/>
      <c r="I597" s="20" t="str">
        <f aca="false">IF(A597="","",N(F597)+N(G597)+N(H597))</f>
        <v/>
      </c>
      <c r="J597" s="21" t="str">
        <f aca="false">IF(A597="","",UPPER(TRIM(A597))&amp;"|"&amp;UPPER(SUBSTITUTE(SUBSTITUTE(SUBSTITUTE(SUBSTITUTE(SUBSTITUTE(TRIM(C597)," ",""),"-",""),"/",""),"\",""),".","")))</f>
        <v/>
      </c>
      <c r="K597" s="22" t="str">
        <f aca="false">IF(A597="","",IFERROR(MATCH(J597,'GSTR-2B'!$J$6:$J$1005,0),"–"))</f>
        <v/>
      </c>
      <c r="L597" s="23" t="str">
        <f aca="false">IF(OR(A597="",K597="–"),"",INDEX('GSTR-2B'!$I$6:$I$1005,K597))</f>
        <v/>
      </c>
      <c r="M597" s="20" t="str">
        <f aca="false">IF(L597="","",I597-L597)</f>
        <v/>
      </c>
      <c r="N597" s="24" t="str">
        <f aca="false">IF(A597="","",IF(K597="–",IF(COUNTIFS('GSTR-2B'!$A$6:$A$1005,A597,'GSTR-2B'!$E$6:$E$1005,"&gt;="&amp;(E597-Summary!$B$5),'GSTR-2B'!$E$6:$E$1005,"&lt;="&amp;(E597+Summary!$B$5))&gt;0,"Possible match – invoice no. differs","Not in 2B"),IF(ABS(M597)&lt;=Summary!$B$5,"Matched","Value mismatch")))</f>
        <v/>
      </c>
      <c r="O597" s="25" t="str">
        <f aca="false">IF(A597="","",IF(COUNTIF(A$6:A597,A597)=1,COUNTIF(O$5:O596,"&gt;0")+1,""))</f>
        <v/>
      </c>
      <c r="P597" s="26" t="str">
        <f aca="false">IF(A597="","",IF(N597="Matched",1,IF(AND(N597="Value mismatch",N(I597)&lt;&gt;0),MIN(1,L597/I597),0)))</f>
        <v/>
      </c>
    </row>
    <row r="598" customFormat="false" ht="15" hidden="false" customHeight="true" outlineLevel="0" collapsed="false">
      <c r="A598" s="27"/>
      <c r="B598" s="27"/>
      <c r="C598" s="27"/>
      <c r="D598" s="28"/>
      <c r="E598" s="29"/>
      <c r="F598" s="29"/>
      <c r="G598" s="29"/>
      <c r="H598" s="29"/>
      <c r="I598" s="20" t="str">
        <f aca="false">IF(A598="","",N(F598)+N(G598)+N(H598))</f>
        <v/>
      </c>
      <c r="J598" s="21" t="str">
        <f aca="false">IF(A598="","",UPPER(TRIM(A598))&amp;"|"&amp;UPPER(SUBSTITUTE(SUBSTITUTE(SUBSTITUTE(SUBSTITUTE(SUBSTITUTE(TRIM(C598)," ",""),"-",""),"/",""),"\",""),".","")))</f>
        <v/>
      </c>
      <c r="K598" s="22" t="str">
        <f aca="false">IF(A598="","",IFERROR(MATCH(J598,'GSTR-2B'!$J$6:$J$1005,0),"–"))</f>
        <v/>
      </c>
      <c r="L598" s="23" t="str">
        <f aca="false">IF(OR(A598="",K598="–"),"",INDEX('GSTR-2B'!$I$6:$I$1005,K598))</f>
        <v/>
      </c>
      <c r="M598" s="20" t="str">
        <f aca="false">IF(L598="","",I598-L598)</f>
        <v/>
      </c>
      <c r="N598" s="24" t="str">
        <f aca="false">IF(A598="","",IF(K598="–",IF(COUNTIFS('GSTR-2B'!$A$6:$A$1005,A598,'GSTR-2B'!$E$6:$E$1005,"&gt;="&amp;(E598-Summary!$B$5),'GSTR-2B'!$E$6:$E$1005,"&lt;="&amp;(E598+Summary!$B$5))&gt;0,"Possible match – invoice no. differs","Not in 2B"),IF(ABS(M598)&lt;=Summary!$B$5,"Matched","Value mismatch")))</f>
        <v/>
      </c>
      <c r="O598" s="25" t="str">
        <f aca="false">IF(A598="","",IF(COUNTIF(A$6:A598,A598)=1,COUNTIF(O$5:O597,"&gt;0")+1,""))</f>
        <v/>
      </c>
      <c r="P598" s="26" t="str">
        <f aca="false">IF(A598="","",IF(N598="Matched",1,IF(AND(N598="Value mismatch",N(I598)&lt;&gt;0),MIN(1,L598/I598),0)))</f>
        <v/>
      </c>
    </row>
    <row r="599" customFormat="false" ht="15" hidden="false" customHeight="true" outlineLevel="0" collapsed="false">
      <c r="A599" s="27"/>
      <c r="B599" s="27"/>
      <c r="C599" s="27"/>
      <c r="D599" s="28"/>
      <c r="E599" s="29"/>
      <c r="F599" s="29"/>
      <c r="G599" s="29"/>
      <c r="H599" s="29"/>
      <c r="I599" s="20" t="str">
        <f aca="false">IF(A599="","",N(F599)+N(G599)+N(H599))</f>
        <v/>
      </c>
      <c r="J599" s="21" t="str">
        <f aca="false">IF(A599="","",UPPER(TRIM(A599))&amp;"|"&amp;UPPER(SUBSTITUTE(SUBSTITUTE(SUBSTITUTE(SUBSTITUTE(SUBSTITUTE(TRIM(C599)," ",""),"-",""),"/",""),"\",""),".","")))</f>
        <v/>
      </c>
      <c r="K599" s="22" t="str">
        <f aca="false">IF(A599="","",IFERROR(MATCH(J599,'GSTR-2B'!$J$6:$J$1005,0),"–"))</f>
        <v/>
      </c>
      <c r="L599" s="23" t="str">
        <f aca="false">IF(OR(A599="",K599="–"),"",INDEX('GSTR-2B'!$I$6:$I$1005,K599))</f>
        <v/>
      </c>
      <c r="M599" s="20" t="str">
        <f aca="false">IF(L599="","",I599-L599)</f>
        <v/>
      </c>
      <c r="N599" s="24" t="str">
        <f aca="false">IF(A599="","",IF(K599="–",IF(COUNTIFS('GSTR-2B'!$A$6:$A$1005,A599,'GSTR-2B'!$E$6:$E$1005,"&gt;="&amp;(E599-Summary!$B$5),'GSTR-2B'!$E$6:$E$1005,"&lt;="&amp;(E599+Summary!$B$5))&gt;0,"Possible match – invoice no. differs","Not in 2B"),IF(ABS(M599)&lt;=Summary!$B$5,"Matched","Value mismatch")))</f>
        <v/>
      </c>
      <c r="O599" s="25" t="str">
        <f aca="false">IF(A599="","",IF(COUNTIF(A$6:A599,A599)=1,COUNTIF(O$5:O598,"&gt;0")+1,""))</f>
        <v/>
      </c>
      <c r="P599" s="26" t="str">
        <f aca="false">IF(A599="","",IF(N599="Matched",1,IF(AND(N599="Value mismatch",N(I599)&lt;&gt;0),MIN(1,L599/I599),0)))</f>
        <v/>
      </c>
    </row>
    <row r="600" customFormat="false" ht="15" hidden="false" customHeight="true" outlineLevel="0" collapsed="false">
      <c r="A600" s="27"/>
      <c r="B600" s="27"/>
      <c r="C600" s="27"/>
      <c r="D600" s="28"/>
      <c r="E600" s="29"/>
      <c r="F600" s="29"/>
      <c r="G600" s="29"/>
      <c r="H600" s="29"/>
      <c r="I600" s="20" t="str">
        <f aca="false">IF(A600="","",N(F600)+N(G600)+N(H600))</f>
        <v/>
      </c>
      <c r="J600" s="21" t="str">
        <f aca="false">IF(A600="","",UPPER(TRIM(A600))&amp;"|"&amp;UPPER(SUBSTITUTE(SUBSTITUTE(SUBSTITUTE(SUBSTITUTE(SUBSTITUTE(TRIM(C600)," ",""),"-",""),"/",""),"\",""),".","")))</f>
        <v/>
      </c>
      <c r="K600" s="22" t="str">
        <f aca="false">IF(A600="","",IFERROR(MATCH(J600,'GSTR-2B'!$J$6:$J$1005,0),"–"))</f>
        <v/>
      </c>
      <c r="L600" s="23" t="str">
        <f aca="false">IF(OR(A600="",K600="–"),"",INDEX('GSTR-2B'!$I$6:$I$1005,K600))</f>
        <v/>
      </c>
      <c r="M600" s="20" t="str">
        <f aca="false">IF(L600="","",I600-L600)</f>
        <v/>
      </c>
      <c r="N600" s="24" t="str">
        <f aca="false">IF(A600="","",IF(K600="–",IF(COUNTIFS('GSTR-2B'!$A$6:$A$1005,A600,'GSTR-2B'!$E$6:$E$1005,"&gt;="&amp;(E600-Summary!$B$5),'GSTR-2B'!$E$6:$E$1005,"&lt;="&amp;(E600+Summary!$B$5))&gt;0,"Possible match – invoice no. differs","Not in 2B"),IF(ABS(M600)&lt;=Summary!$B$5,"Matched","Value mismatch")))</f>
        <v/>
      </c>
      <c r="O600" s="25" t="str">
        <f aca="false">IF(A600="","",IF(COUNTIF(A$6:A600,A600)=1,COUNTIF(O$5:O599,"&gt;0")+1,""))</f>
        <v/>
      </c>
      <c r="P600" s="26" t="str">
        <f aca="false">IF(A600="","",IF(N600="Matched",1,IF(AND(N600="Value mismatch",N(I600)&lt;&gt;0),MIN(1,L600/I600),0)))</f>
        <v/>
      </c>
    </row>
    <row r="601" customFormat="false" ht="15" hidden="false" customHeight="true" outlineLevel="0" collapsed="false">
      <c r="A601" s="27"/>
      <c r="B601" s="27"/>
      <c r="C601" s="27"/>
      <c r="D601" s="28"/>
      <c r="E601" s="29"/>
      <c r="F601" s="29"/>
      <c r="G601" s="29"/>
      <c r="H601" s="29"/>
      <c r="I601" s="20" t="str">
        <f aca="false">IF(A601="","",N(F601)+N(G601)+N(H601))</f>
        <v/>
      </c>
      <c r="J601" s="21" t="str">
        <f aca="false">IF(A601="","",UPPER(TRIM(A601))&amp;"|"&amp;UPPER(SUBSTITUTE(SUBSTITUTE(SUBSTITUTE(SUBSTITUTE(SUBSTITUTE(TRIM(C601)," ",""),"-",""),"/",""),"\",""),".","")))</f>
        <v/>
      </c>
      <c r="K601" s="22" t="str">
        <f aca="false">IF(A601="","",IFERROR(MATCH(J601,'GSTR-2B'!$J$6:$J$1005,0),"–"))</f>
        <v/>
      </c>
      <c r="L601" s="23" t="str">
        <f aca="false">IF(OR(A601="",K601="–"),"",INDEX('GSTR-2B'!$I$6:$I$1005,K601))</f>
        <v/>
      </c>
      <c r="M601" s="20" t="str">
        <f aca="false">IF(L601="","",I601-L601)</f>
        <v/>
      </c>
      <c r="N601" s="24" t="str">
        <f aca="false">IF(A601="","",IF(K601="–",IF(COUNTIFS('GSTR-2B'!$A$6:$A$1005,A601,'GSTR-2B'!$E$6:$E$1005,"&gt;="&amp;(E601-Summary!$B$5),'GSTR-2B'!$E$6:$E$1005,"&lt;="&amp;(E601+Summary!$B$5))&gt;0,"Possible match – invoice no. differs","Not in 2B"),IF(ABS(M601)&lt;=Summary!$B$5,"Matched","Value mismatch")))</f>
        <v/>
      </c>
      <c r="O601" s="25" t="str">
        <f aca="false">IF(A601="","",IF(COUNTIF(A$6:A601,A601)=1,COUNTIF(O$5:O600,"&gt;0")+1,""))</f>
        <v/>
      </c>
      <c r="P601" s="26" t="str">
        <f aca="false">IF(A601="","",IF(N601="Matched",1,IF(AND(N601="Value mismatch",N(I601)&lt;&gt;0),MIN(1,L601/I601),0)))</f>
        <v/>
      </c>
    </row>
    <row r="602" customFormat="false" ht="15" hidden="false" customHeight="true" outlineLevel="0" collapsed="false">
      <c r="A602" s="27"/>
      <c r="B602" s="27"/>
      <c r="C602" s="27"/>
      <c r="D602" s="28"/>
      <c r="E602" s="29"/>
      <c r="F602" s="29"/>
      <c r="G602" s="29"/>
      <c r="H602" s="29"/>
      <c r="I602" s="20" t="str">
        <f aca="false">IF(A602="","",N(F602)+N(G602)+N(H602))</f>
        <v/>
      </c>
      <c r="J602" s="21" t="str">
        <f aca="false">IF(A602="","",UPPER(TRIM(A602))&amp;"|"&amp;UPPER(SUBSTITUTE(SUBSTITUTE(SUBSTITUTE(SUBSTITUTE(SUBSTITUTE(TRIM(C602)," ",""),"-",""),"/",""),"\",""),".","")))</f>
        <v/>
      </c>
      <c r="K602" s="22" t="str">
        <f aca="false">IF(A602="","",IFERROR(MATCH(J602,'GSTR-2B'!$J$6:$J$1005,0),"–"))</f>
        <v/>
      </c>
      <c r="L602" s="23" t="str">
        <f aca="false">IF(OR(A602="",K602="–"),"",INDEX('GSTR-2B'!$I$6:$I$1005,K602))</f>
        <v/>
      </c>
      <c r="M602" s="20" t="str">
        <f aca="false">IF(L602="","",I602-L602)</f>
        <v/>
      </c>
      <c r="N602" s="24" t="str">
        <f aca="false">IF(A602="","",IF(K602="–",IF(COUNTIFS('GSTR-2B'!$A$6:$A$1005,A602,'GSTR-2B'!$E$6:$E$1005,"&gt;="&amp;(E602-Summary!$B$5),'GSTR-2B'!$E$6:$E$1005,"&lt;="&amp;(E602+Summary!$B$5))&gt;0,"Possible match – invoice no. differs","Not in 2B"),IF(ABS(M602)&lt;=Summary!$B$5,"Matched","Value mismatch")))</f>
        <v/>
      </c>
      <c r="O602" s="25" t="str">
        <f aca="false">IF(A602="","",IF(COUNTIF(A$6:A602,A602)=1,COUNTIF(O$5:O601,"&gt;0")+1,""))</f>
        <v/>
      </c>
      <c r="P602" s="26" t="str">
        <f aca="false">IF(A602="","",IF(N602="Matched",1,IF(AND(N602="Value mismatch",N(I602)&lt;&gt;0),MIN(1,L602/I602),0)))</f>
        <v/>
      </c>
    </row>
    <row r="603" customFormat="false" ht="15" hidden="false" customHeight="true" outlineLevel="0" collapsed="false">
      <c r="A603" s="27"/>
      <c r="B603" s="27"/>
      <c r="C603" s="27"/>
      <c r="D603" s="28"/>
      <c r="E603" s="29"/>
      <c r="F603" s="29"/>
      <c r="G603" s="29"/>
      <c r="H603" s="29"/>
      <c r="I603" s="20" t="str">
        <f aca="false">IF(A603="","",N(F603)+N(G603)+N(H603))</f>
        <v/>
      </c>
      <c r="J603" s="21" t="str">
        <f aca="false">IF(A603="","",UPPER(TRIM(A603))&amp;"|"&amp;UPPER(SUBSTITUTE(SUBSTITUTE(SUBSTITUTE(SUBSTITUTE(SUBSTITUTE(TRIM(C603)," ",""),"-",""),"/",""),"\",""),".","")))</f>
        <v/>
      </c>
      <c r="K603" s="22" t="str">
        <f aca="false">IF(A603="","",IFERROR(MATCH(J603,'GSTR-2B'!$J$6:$J$1005,0),"–"))</f>
        <v/>
      </c>
      <c r="L603" s="23" t="str">
        <f aca="false">IF(OR(A603="",K603="–"),"",INDEX('GSTR-2B'!$I$6:$I$1005,K603))</f>
        <v/>
      </c>
      <c r="M603" s="20" t="str">
        <f aca="false">IF(L603="","",I603-L603)</f>
        <v/>
      </c>
      <c r="N603" s="24" t="str">
        <f aca="false">IF(A603="","",IF(K603="–",IF(COUNTIFS('GSTR-2B'!$A$6:$A$1005,A603,'GSTR-2B'!$E$6:$E$1005,"&gt;="&amp;(E603-Summary!$B$5),'GSTR-2B'!$E$6:$E$1005,"&lt;="&amp;(E603+Summary!$B$5))&gt;0,"Possible match – invoice no. differs","Not in 2B"),IF(ABS(M603)&lt;=Summary!$B$5,"Matched","Value mismatch")))</f>
        <v/>
      </c>
      <c r="O603" s="25" t="str">
        <f aca="false">IF(A603="","",IF(COUNTIF(A$6:A603,A603)=1,COUNTIF(O$5:O602,"&gt;0")+1,""))</f>
        <v/>
      </c>
      <c r="P603" s="26" t="str">
        <f aca="false">IF(A603="","",IF(N603="Matched",1,IF(AND(N603="Value mismatch",N(I603)&lt;&gt;0),MIN(1,L603/I603),0)))</f>
        <v/>
      </c>
    </row>
    <row r="604" customFormat="false" ht="15" hidden="false" customHeight="true" outlineLevel="0" collapsed="false">
      <c r="A604" s="27"/>
      <c r="B604" s="27"/>
      <c r="C604" s="27"/>
      <c r="D604" s="28"/>
      <c r="E604" s="29"/>
      <c r="F604" s="29"/>
      <c r="G604" s="29"/>
      <c r="H604" s="29"/>
      <c r="I604" s="20" t="str">
        <f aca="false">IF(A604="","",N(F604)+N(G604)+N(H604))</f>
        <v/>
      </c>
      <c r="J604" s="21" t="str">
        <f aca="false">IF(A604="","",UPPER(TRIM(A604))&amp;"|"&amp;UPPER(SUBSTITUTE(SUBSTITUTE(SUBSTITUTE(SUBSTITUTE(SUBSTITUTE(TRIM(C604)," ",""),"-",""),"/",""),"\",""),".","")))</f>
        <v/>
      </c>
      <c r="K604" s="22" t="str">
        <f aca="false">IF(A604="","",IFERROR(MATCH(J604,'GSTR-2B'!$J$6:$J$1005,0),"–"))</f>
        <v/>
      </c>
      <c r="L604" s="23" t="str">
        <f aca="false">IF(OR(A604="",K604="–"),"",INDEX('GSTR-2B'!$I$6:$I$1005,K604))</f>
        <v/>
      </c>
      <c r="M604" s="20" t="str">
        <f aca="false">IF(L604="","",I604-L604)</f>
        <v/>
      </c>
      <c r="N604" s="24" t="str">
        <f aca="false">IF(A604="","",IF(K604="–",IF(COUNTIFS('GSTR-2B'!$A$6:$A$1005,A604,'GSTR-2B'!$E$6:$E$1005,"&gt;="&amp;(E604-Summary!$B$5),'GSTR-2B'!$E$6:$E$1005,"&lt;="&amp;(E604+Summary!$B$5))&gt;0,"Possible match – invoice no. differs","Not in 2B"),IF(ABS(M604)&lt;=Summary!$B$5,"Matched","Value mismatch")))</f>
        <v/>
      </c>
      <c r="O604" s="25" t="str">
        <f aca="false">IF(A604="","",IF(COUNTIF(A$6:A604,A604)=1,COUNTIF(O$5:O603,"&gt;0")+1,""))</f>
        <v/>
      </c>
      <c r="P604" s="26" t="str">
        <f aca="false">IF(A604="","",IF(N604="Matched",1,IF(AND(N604="Value mismatch",N(I604)&lt;&gt;0),MIN(1,L604/I604),0)))</f>
        <v/>
      </c>
    </row>
    <row r="605" customFormat="false" ht="15" hidden="false" customHeight="true" outlineLevel="0" collapsed="false">
      <c r="A605" s="27"/>
      <c r="B605" s="27"/>
      <c r="C605" s="27"/>
      <c r="D605" s="28"/>
      <c r="E605" s="29"/>
      <c r="F605" s="29"/>
      <c r="G605" s="29"/>
      <c r="H605" s="29"/>
      <c r="I605" s="20" t="str">
        <f aca="false">IF(A605="","",N(F605)+N(G605)+N(H605))</f>
        <v/>
      </c>
      <c r="J605" s="21" t="str">
        <f aca="false">IF(A605="","",UPPER(TRIM(A605))&amp;"|"&amp;UPPER(SUBSTITUTE(SUBSTITUTE(SUBSTITUTE(SUBSTITUTE(SUBSTITUTE(TRIM(C605)," ",""),"-",""),"/",""),"\",""),".","")))</f>
        <v/>
      </c>
      <c r="K605" s="22" t="str">
        <f aca="false">IF(A605="","",IFERROR(MATCH(J605,'GSTR-2B'!$J$6:$J$1005,0),"–"))</f>
        <v/>
      </c>
      <c r="L605" s="23" t="str">
        <f aca="false">IF(OR(A605="",K605="–"),"",INDEX('GSTR-2B'!$I$6:$I$1005,K605))</f>
        <v/>
      </c>
      <c r="M605" s="20" t="str">
        <f aca="false">IF(L605="","",I605-L605)</f>
        <v/>
      </c>
      <c r="N605" s="24" t="str">
        <f aca="false">IF(A605="","",IF(K605="–",IF(COUNTIFS('GSTR-2B'!$A$6:$A$1005,A605,'GSTR-2B'!$E$6:$E$1005,"&gt;="&amp;(E605-Summary!$B$5),'GSTR-2B'!$E$6:$E$1005,"&lt;="&amp;(E605+Summary!$B$5))&gt;0,"Possible match – invoice no. differs","Not in 2B"),IF(ABS(M605)&lt;=Summary!$B$5,"Matched","Value mismatch")))</f>
        <v/>
      </c>
      <c r="O605" s="25" t="str">
        <f aca="false">IF(A605="","",IF(COUNTIF(A$6:A605,A605)=1,COUNTIF(O$5:O604,"&gt;0")+1,""))</f>
        <v/>
      </c>
      <c r="P605" s="26" t="str">
        <f aca="false">IF(A605="","",IF(N605="Matched",1,IF(AND(N605="Value mismatch",N(I605)&lt;&gt;0),MIN(1,L605/I605),0)))</f>
        <v/>
      </c>
    </row>
    <row r="606" customFormat="false" ht="15" hidden="false" customHeight="true" outlineLevel="0" collapsed="false">
      <c r="A606" s="27"/>
      <c r="B606" s="27"/>
      <c r="C606" s="27"/>
      <c r="D606" s="28"/>
      <c r="E606" s="29"/>
      <c r="F606" s="29"/>
      <c r="G606" s="29"/>
      <c r="H606" s="29"/>
      <c r="I606" s="20" t="str">
        <f aca="false">IF(A606="","",N(F606)+N(G606)+N(H606))</f>
        <v/>
      </c>
      <c r="J606" s="21" t="str">
        <f aca="false">IF(A606="","",UPPER(TRIM(A606))&amp;"|"&amp;UPPER(SUBSTITUTE(SUBSTITUTE(SUBSTITUTE(SUBSTITUTE(SUBSTITUTE(TRIM(C606)," ",""),"-",""),"/",""),"\",""),".","")))</f>
        <v/>
      </c>
      <c r="K606" s="22" t="str">
        <f aca="false">IF(A606="","",IFERROR(MATCH(J606,'GSTR-2B'!$J$6:$J$1005,0),"–"))</f>
        <v/>
      </c>
      <c r="L606" s="23" t="str">
        <f aca="false">IF(OR(A606="",K606="–"),"",INDEX('GSTR-2B'!$I$6:$I$1005,K606))</f>
        <v/>
      </c>
      <c r="M606" s="20" t="str">
        <f aca="false">IF(L606="","",I606-L606)</f>
        <v/>
      </c>
      <c r="N606" s="24" t="str">
        <f aca="false">IF(A606="","",IF(K606="–",IF(COUNTIFS('GSTR-2B'!$A$6:$A$1005,A606,'GSTR-2B'!$E$6:$E$1005,"&gt;="&amp;(E606-Summary!$B$5),'GSTR-2B'!$E$6:$E$1005,"&lt;="&amp;(E606+Summary!$B$5))&gt;0,"Possible match – invoice no. differs","Not in 2B"),IF(ABS(M606)&lt;=Summary!$B$5,"Matched","Value mismatch")))</f>
        <v/>
      </c>
      <c r="O606" s="25" t="str">
        <f aca="false">IF(A606="","",IF(COUNTIF(A$6:A606,A606)=1,COUNTIF(O$5:O605,"&gt;0")+1,""))</f>
        <v/>
      </c>
      <c r="P606" s="26" t="str">
        <f aca="false">IF(A606="","",IF(N606="Matched",1,IF(AND(N606="Value mismatch",N(I606)&lt;&gt;0),MIN(1,L606/I606),0)))</f>
        <v/>
      </c>
    </row>
    <row r="607" customFormat="false" ht="15" hidden="false" customHeight="true" outlineLevel="0" collapsed="false">
      <c r="A607" s="27"/>
      <c r="B607" s="27"/>
      <c r="C607" s="27"/>
      <c r="D607" s="28"/>
      <c r="E607" s="29"/>
      <c r="F607" s="29"/>
      <c r="G607" s="29"/>
      <c r="H607" s="29"/>
      <c r="I607" s="20" t="str">
        <f aca="false">IF(A607="","",N(F607)+N(G607)+N(H607))</f>
        <v/>
      </c>
      <c r="J607" s="21" t="str">
        <f aca="false">IF(A607="","",UPPER(TRIM(A607))&amp;"|"&amp;UPPER(SUBSTITUTE(SUBSTITUTE(SUBSTITUTE(SUBSTITUTE(SUBSTITUTE(TRIM(C607)," ",""),"-",""),"/",""),"\",""),".","")))</f>
        <v/>
      </c>
      <c r="K607" s="22" t="str">
        <f aca="false">IF(A607="","",IFERROR(MATCH(J607,'GSTR-2B'!$J$6:$J$1005,0),"–"))</f>
        <v/>
      </c>
      <c r="L607" s="23" t="str">
        <f aca="false">IF(OR(A607="",K607="–"),"",INDEX('GSTR-2B'!$I$6:$I$1005,K607))</f>
        <v/>
      </c>
      <c r="M607" s="20" t="str">
        <f aca="false">IF(L607="","",I607-L607)</f>
        <v/>
      </c>
      <c r="N607" s="24" t="str">
        <f aca="false">IF(A607="","",IF(K607="–",IF(COUNTIFS('GSTR-2B'!$A$6:$A$1005,A607,'GSTR-2B'!$E$6:$E$1005,"&gt;="&amp;(E607-Summary!$B$5),'GSTR-2B'!$E$6:$E$1005,"&lt;="&amp;(E607+Summary!$B$5))&gt;0,"Possible match – invoice no. differs","Not in 2B"),IF(ABS(M607)&lt;=Summary!$B$5,"Matched","Value mismatch")))</f>
        <v/>
      </c>
      <c r="O607" s="25" t="str">
        <f aca="false">IF(A607="","",IF(COUNTIF(A$6:A607,A607)=1,COUNTIF(O$5:O606,"&gt;0")+1,""))</f>
        <v/>
      </c>
      <c r="P607" s="26" t="str">
        <f aca="false">IF(A607="","",IF(N607="Matched",1,IF(AND(N607="Value mismatch",N(I607)&lt;&gt;0),MIN(1,L607/I607),0)))</f>
        <v/>
      </c>
    </row>
    <row r="608" customFormat="false" ht="15" hidden="false" customHeight="true" outlineLevel="0" collapsed="false">
      <c r="A608" s="27"/>
      <c r="B608" s="27"/>
      <c r="C608" s="27"/>
      <c r="D608" s="28"/>
      <c r="E608" s="29"/>
      <c r="F608" s="29"/>
      <c r="G608" s="29"/>
      <c r="H608" s="29"/>
      <c r="I608" s="20" t="str">
        <f aca="false">IF(A608="","",N(F608)+N(G608)+N(H608))</f>
        <v/>
      </c>
      <c r="J608" s="21" t="str">
        <f aca="false">IF(A608="","",UPPER(TRIM(A608))&amp;"|"&amp;UPPER(SUBSTITUTE(SUBSTITUTE(SUBSTITUTE(SUBSTITUTE(SUBSTITUTE(TRIM(C608)," ",""),"-",""),"/",""),"\",""),".","")))</f>
        <v/>
      </c>
      <c r="K608" s="22" t="str">
        <f aca="false">IF(A608="","",IFERROR(MATCH(J608,'GSTR-2B'!$J$6:$J$1005,0),"–"))</f>
        <v/>
      </c>
      <c r="L608" s="23" t="str">
        <f aca="false">IF(OR(A608="",K608="–"),"",INDEX('GSTR-2B'!$I$6:$I$1005,K608))</f>
        <v/>
      </c>
      <c r="M608" s="20" t="str">
        <f aca="false">IF(L608="","",I608-L608)</f>
        <v/>
      </c>
      <c r="N608" s="24" t="str">
        <f aca="false">IF(A608="","",IF(K608="–",IF(COUNTIFS('GSTR-2B'!$A$6:$A$1005,A608,'GSTR-2B'!$E$6:$E$1005,"&gt;="&amp;(E608-Summary!$B$5),'GSTR-2B'!$E$6:$E$1005,"&lt;="&amp;(E608+Summary!$B$5))&gt;0,"Possible match – invoice no. differs","Not in 2B"),IF(ABS(M608)&lt;=Summary!$B$5,"Matched","Value mismatch")))</f>
        <v/>
      </c>
      <c r="O608" s="25" t="str">
        <f aca="false">IF(A608="","",IF(COUNTIF(A$6:A608,A608)=1,COUNTIF(O$5:O607,"&gt;0")+1,""))</f>
        <v/>
      </c>
      <c r="P608" s="26" t="str">
        <f aca="false">IF(A608="","",IF(N608="Matched",1,IF(AND(N608="Value mismatch",N(I608)&lt;&gt;0),MIN(1,L608/I608),0)))</f>
        <v/>
      </c>
    </row>
    <row r="609" customFormat="false" ht="15" hidden="false" customHeight="true" outlineLevel="0" collapsed="false">
      <c r="A609" s="27"/>
      <c r="B609" s="27"/>
      <c r="C609" s="27"/>
      <c r="D609" s="28"/>
      <c r="E609" s="29"/>
      <c r="F609" s="29"/>
      <c r="G609" s="29"/>
      <c r="H609" s="29"/>
      <c r="I609" s="20" t="str">
        <f aca="false">IF(A609="","",N(F609)+N(G609)+N(H609))</f>
        <v/>
      </c>
      <c r="J609" s="21" t="str">
        <f aca="false">IF(A609="","",UPPER(TRIM(A609))&amp;"|"&amp;UPPER(SUBSTITUTE(SUBSTITUTE(SUBSTITUTE(SUBSTITUTE(SUBSTITUTE(TRIM(C609)," ",""),"-",""),"/",""),"\",""),".","")))</f>
        <v/>
      </c>
      <c r="K609" s="22" t="str">
        <f aca="false">IF(A609="","",IFERROR(MATCH(J609,'GSTR-2B'!$J$6:$J$1005,0),"–"))</f>
        <v/>
      </c>
      <c r="L609" s="23" t="str">
        <f aca="false">IF(OR(A609="",K609="–"),"",INDEX('GSTR-2B'!$I$6:$I$1005,K609))</f>
        <v/>
      </c>
      <c r="M609" s="20" t="str">
        <f aca="false">IF(L609="","",I609-L609)</f>
        <v/>
      </c>
      <c r="N609" s="24" t="str">
        <f aca="false">IF(A609="","",IF(K609="–",IF(COUNTIFS('GSTR-2B'!$A$6:$A$1005,A609,'GSTR-2B'!$E$6:$E$1005,"&gt;="&amp;(E609-Summary!$B$5),'GSTR-2B'!$E$6:$E$1005,"&lt;="&amp;(E609+Summary!$B$5))&gt;0,"Possible match – invoice no. differs","Not in 2B"),IF(ABS(M609)&lt;=Summary!$B$5,"Matched","Value mismatch")))</f>
        <v/>
      </c>
      <c r="O609" s="25" t="str">
        <f aca="false">IF(A609="","",IF(COUNTIF(A$6:A609,A609)=1,COUNTIF(O$5:O608,"&gt;0")+1,""))</f>
        <v/>
      </c>
      <c r="P609" s="26" t="str">
        <f aca="false">IF(A609="","",IF(N609="Matched",1,IF(AND(N609="Value mismatch",N(I609)&lt;&gt;0),MIN(1,L609/I609),0)))</f>
        <v/>
      </c>
    </row>
    <row r="610" customFormat="false" ht="15" hidden="false" customHeight="true" outlineLevel="0" collapsed="false">
      <c r="A610" s="27"/>
      <c r="B610" s="27"/>
      <c r="C610" s="27"/>
      <c r="D610" s="28"/>
      <c r="E610" s="29"/>
      <c r="F610" s="29"/>
      <c r="G610" s="29"/>
      <c r="H610" s="29"/>
      <c r="I610" s="20" t="str">
        <f aca="false">IF(A610="","",N(F610)+N(G610)+N(H610))</f>
        <v/>
      </c>
      <c r="J610" s="21" t="str">
        <f aca="false">IF(A610="","",UPPER(TRIM(A610))&amp;"|"&amp;UPPER(SUBSTITUTE(SUBSTITUTE(SUBSTITUTE(SUBSTITUTE(SUBSTITUTE(TRIM(C610)," ",""),"-",""),"/",""),"\",""),".","")))</f>
        <v/>
      </c>
      <c r="K610" s="22" t="str">
        <f aca="false">IF(A610="","",IFERROR(MATCH(J610,'GSTR-2B'!$J$6:$J$1005,0),"–"))</f>
        <v/>
      </c>
      <c r="L610" s="23" t="str">
        <f aca="false">IF(OR(A610="",K610="–"),"",INDEX('GSTR-2B'!$I$6:$I$1005,K610))</f>
        <v/>
      </c>
      <c r="M610" s="20" t="str">
        <f aca="false">IF(L610="","",I610-L610)</f>
        <v/>
      </c>
      <c r="N610" s="24" t="str">
        <f aca="false">IF(A610="","",IF(K610="–",IF(COUNTIFS('GSTR-2B'!$A$6:$A$1005,A610,'GSTR-2B'!$E$6:$E$1005,"&gt;="&amp;(E610-Summary!$B$5),'GSTR-2B'!$E$6:$E$1005,"&lt;="&amp;(E610+Summary!$B$5))&gt;0,"Possible match – invoice no. differs","Not in 2B"),IF(ABS(M610)&lt;=Summary!$B$5,"Matched","Value mismatch")))</f>
        <v/>
      </c>
      <c r="O610" s="25" t="str">
        <f aca="false">IF(A610="","",IF(COUNTIF(A$6:A610,A610)=1,COUNTIF(O$5:O609,"&gt;0")+1,""))</f>
        <v/>
      </c>
      <c r="P610" s="26" t="str">
        <f aca="false">IF(A610="","",IF(N610="Matched",1,IF(AND(N610="Value mismatch",N(I610)&lt;&gt;0),MIN(1,L610/I610),0)))</f>
        <v/>
      </c>
    </row>
    <row r="611" customFormat="false" ht="15" hidden="false" customHeight="true" outlineLevel="0" collapsed="false">
      <c r="A611" s="27"/>
      <c r="B611" s="27"/>
      <c r="C611" s="27"/>
      <c r="D611" s="28"/>
      <c r="E611" s="29"/>
      <c r="F611" s="29"/>
      <c r="G611" s="29"/>
      <c r="H611" s="29"/>
      <c r="I611" s="20" t="str">
        <f aca="false">IF(A611="","",N(F611)+N(G611)+N(H611))</f>
        <v/>
      </c>
      <c r="J611" s="21" t="str">
        <f aca="false">IF(A611="","",UPPER(TRIM(A611))&amp;"|"&amp;UPPER(SUBSTITUTE(SUBSTITUTE(SUBSTITUTE(SUBSTITUTE(SUBSTITUTE(TRIM(C611)," ",""),"-",""),"/",""),"\",""),".","")))</f>
        <v/>
      </c>
      <c r="K611" s="22" t="str">
        <f aca="false">IF(A611="","",IFERROR(MATCH(J611,'GSTR-2B'!$J$6:$J$1005,0),"–"))</f>
        <v/>
      </c>
      <c r="L611" s="23" t="str">
        <f aca="false">IF(OR(A611="",K611="–"),"",INDEX('GSTR-2B'!$I$6:$I$1005,K611))</f>
        <v/>
      </c>
      <c r="M611" s="20" t="str">
        <f aca="false">IF(L611="","",I611-L611)</f>
        <v/>
      </c>
      <c r="N611" s="24" t="str">
        <f aca="false">IF(A611="","",IF(K611="–",IF(COUNTIFS('GSTR-2B'!$A$6:$A$1005,A611,'GSTR-2B'!$E$6:$E$1005,"&gt;="&amp;(E611-Summary!$B$5),'GSTR-2B'!$E$6:$E$1005,"&lt;="&amp;(E611+Summary!$B$5))&gt;0,"Possible match – invoice no. differs","Not in 2B"),IF(ABS(M611)&lt;=Summary!$B$5,"Matched","Value mismatch")))</f>
        <v/>
      </c>
      <c r="O611" s="25" t="str">
        <f aca="false">IF(A611="","",IF(COUNTIF(A$6:A611,A611)=1,COUNTIF(O$5:O610,"&gt;0")+1,""))</f>
        <v/>
      </c>
      <c r="P611" s="26" t="str">
        <f aca="false">IF(A611="","",IF(N611="Matched",1,IF(AND(N611="Value mismatch",N(I611)&lt;&gt;0),MIN(1,L611/I611),0)))</f>
        <v/>
      </c>
    </row>
    <row r="612" customFormat="false" ht="15" hidden="false" customHeight="true" outlineLevel="0" collapsed="false">
      <c r="A612" s="27"/>
      <c r="B612" s="27"/>
      <c r="C612" s="27"/>
      <c r="D612" s="28"/>
      <c r="E612" s="29"/>
      <c r="F612" s="29"/>
      <c r="G612" s="29"/>
      <c r="H612" s="29"/>
      <c r="I612" s="20" t="str">
        <f aca="false">IF(A612="","",N(F612)+N(G612)+N(H612))</f>
        <v/>
      </c>
      <c r="J612" s="21" t="str">
        <f aca="false">IF(A612="","",UPPER(TRIM(A612))&amp;"|"&amp;UPPER(SUBSTITUTE(SUBSTITUTE(SUBSTITUTE(SUBSTITUTE(SUBSTITUTE(TRIM(C612)," ",""),"-",""),"/",""),"\",""),".","")))</f>
        <v/>
      </c>
      <c r="K612" s="22" t="str">
        <f aca="false">IF(A612="","",IFERROR(MATCH(J612,'GSTR-2B'!$J$6:$J$1005,0),"–"))</f>
        <v/>
      </c>
      <c r="L612" s="23" t="str">
        <f aca="false">IF(OR(A612="",K612="–"),"",INDEX('GSTR-2B'!$I$6:$I$1005,K612))</f>
        <v/>
      </c>
      <c r="M612" s="20" t="str">
        <f aca="false">IF(L612="","",I612-L612)</f>
        <v/>
      </c>
      <c r="N612" s="24" t="str">
        <f aca="false">IF(A612="","",IF(K612="–",IF(COUNTIFS('GSTR-2B'!$A$6:$A$1005,A612,'GSTR-2B'!$E$6:$E$1005,"&gt;="&amp;(E612-Summary!$B$5),'GSTR-2B'!$E$6:$E$1005,"&lt;="&amp;(E612+Summary!$B$5))&gt;0,"Possible match – invoice no. differs","Not in 2B"),IF(ABS(M612)&lt;=Summary!$B$5,"Matched","Value mismatch")))</f>
        <v/>
      </c>
      <c r="O612" s="25" t="str">
        <f aca="false">IF(A612="","",IF(COUNTIF(A$6:A612,A612)=1,COUNTIF(O$5:O611,"&gt;0")+1,""))</f>
        <v/>
      </c>
      <c r="P612" s="26" t="str">
        <f aca="false">IF(A612="","",IF(N612="Matched",1,IF(AND(N612="Value mismatch",N(I612)&lt;&gt;0),MIN(1,L612/I612),0)))</f>
        <v/>
      </c>
    </row>
    <row r="613" customFormat="false" ht="15" hidden="false" customHeight="true" outlineLevel="0" collapsed="false">
      <c r="A613" s="27"/>
      <c r="B613" s="27"/>
      <c r="C613" s="27"/>
      <c r="D613" s="28"/>
      <c r="E613" s="29"/>
      <c r="F613" s="29"/>
      <c r="G613" s="29"/>
      <c r="H613" s="29"/>
      <c r="I613" s="20" t="str">
        <f aca="false">IF(A613="","",N(F613)+N(G613)+N(H613))</f>
        <v/>
      </c>
      <c r="J613" s="21" t="str">
        <f aca="false">IF(A613="","",UPPER(TRIM(A613))&amp;"|"&amp;UPPER(SUBSTITUTE(SUBSTITUTE(SUBSTITUTE(SUBSTITUTE(SUBSTITUTE(TRIM(C613)," ",""),"-",""),"/",""),"\",""),".","")))</f>
        <v/>
      </c>
      <c r="K613" s="22" t="str">
        <f aca="false">IF(A613="","",IFERROR(MATCH(J613,'GSTR-2B'!$J$6:$J$1005,0),"–"))</f>
        <v/>
      </c>
      <c r="L613" s="23" t="str">
        <f aca="false">IF(OR(A613="",K613="–"),"",INDEX('GSTR-2B'!$I$6:$I$1005,K613))</f>
        <v/>
      </c>
      <c r="M613" s="20" t="str">
        <f aca="false">IF(L613="","",I613-L613)</f>
        <v/>
      </c>
      <c r="N613" s="24" t="str">
        <f aca="false">IF(A613="","",IF(K613="–",IF(COUNTIFS('GSTR-2B'!$A$6:$A$1005,A613,'GSTR-2B'!$E$6:$E$1005,"&gt;="&amp;(E613-Summary!$B$5),'GSTR-2B'!$E$6:$E$1005,"&lt;="&amp;(E613+Summary!$B$5))&gt;0,"Possible match – invoice no. differs","Not in 2B"),IF(ABS(M613)&lt;=Summary!$B$5,"Matched","Value mismatch")))</f>
        <v/>
      </c>
      <c r="O613" s="25" t="str">
        <f aca="false">IF(A613="","",IF(COUNTIF(A$6:A613,A613)=1,COUNTIF(O$5:O612,"&gt;0")+1,""))</f>
        <v/>
      </c>
      <c r="P613" s="26" t="str">
        <f aca="false">IF(A613="","",IF(N613="Matched",1,IF(AND(N613="Value mismatch",N(I613)&lt;&gt;0),MIN(1,L613/I613),0)))</f>
        <v/>
      </c>
    </row>
    <row r="614" customFormat="false" ht="15" hidden="false" customHeight="true" outlineLevel="0" collapsed="false">
      <c r="A614" s="27"/>
      <c r="B614" s="27"/>
      <c r="C614" s="27"/>
      <c r="D614" s="28"/>
      <c r="E614" s="29"/>
      <c r="F614" s="29"/>
      <c r="G614" s="29"/>
      <c r="H614" s="29"/>
      <c r="I614" s="20" t="str">
        <f aca="false">IF(A614="","",N(F614)+N(G614)+N(H614))</f>
        <v/>
      </c>
      <c r="J614" s="21" t="str">
        <f aca="false">IF(A614="","",UPPER(TRIM(A614))&amp;"|"&amp;UPPER(SUBSTITUTE(SUBSTITUTE(SUBSTITUTE(SUBSTITUTE(SUBSTITUTE(TRIM(C614)," ",""),"-",""),"/",""),"\",""),".","")))</f>
        <v/>
      </c>
      <c r="K614" s="22" t="str">
        <f aca="false">IF(A614="","",IFERROR(MATCH(J614,'GSTR-2B'!$J$6:$J$1005,0),"–"))</f>
        <v/>
      </c>
      <c r="L614" s="23" t="str">
        <f aca="false">IF(OR(A614="",K614="–"),"",INDEX('GSTR-2B'!$I$6:$I$1005,K614))</f>
        <v/>
      </c>
      <c r="M614" s="20" t="str">
        <f aca="false">IF(L614="","",I614-L614)</f>
        <v/>
      </c>
      <c r="N614" s="24" t="str">
        <f aca="false">IF(A614="","",IF(K614="–",IF(COUNTIFS('GSTR-2B'!$A$6:$A$1005,A614,'GSTR-2B'!$E$6:$E$1005,"&gt;="&amp;(E614-Summary!$B$5),'GSTR-2B'!$E$6:$E$1005,"&lt;="&amp;(E614+Summary!$B$5))&gt;0,"Possible match – invoice no. differs","Not in 2B"),IF(ABS(M614)&lt;=Summary!$B$5,"Matched","Value mismatch")))</f>
        <v/>
      </c>
      <c r="O614" s="25" t="str">
        <f aca="false">IF(A614="","",IF(COUNTIF(A$6:A614,A614)=1,COUNTIF(O$5:O613,"&gt;0")+1,""))</f>
        <v/>
      </c>
      <c r="P614" s="26" t="str">
        <f aca="false">IF(A614="","",IF(N614="Matched",1,IF(AND(N614="Value mismatch",N(I614)&lt;&gt;0),MIN(1,L614/I614),0)))</f>
        <v/>
      </c>
    </row>
    <row r="615" customFormat="false" ht="15" hidden="false" customHeight="true" outlineLevel="0" collapsed="false">
      <c r="A615" s="27"/>
      <c r="B615" s="27"/>
      <c r="C615" s="27"/>
      <c r="D615" s="28"/>
      <c r="E615" s="29"/>
      <c r="F615" s="29"/>
      <c r="G615" s="29"/>
      <c r="H615" s="29"/>
      <c r="I615" s="20" t="str">
        <f aca="false">IF(A615="","",N(F615)+N(G615)+N(H615))</f>
        <v/>
      </c>
      <c r="J615" s="21" t="str">
        <f aca="false">IF(A615="","",UPPER(TRIM(A615))&amp;"|"&amp;UPPER(SUBSTITUTE(SUBSTITUTE(SUBSTITUTE(SUBSTITUTE(SUBSTITUTE(TRIM(C615)," ",""),"-",""),"/",""),"\",""),".","")))</f>
        <v/>
      </c>
      <c r="K615" s="22" t="str">
        <f aca="false">IF(A615="","",IFERROR(MATCH(J615,'GSTR-2B'!$J$6:$J$1005,0),"–"))</f>
        <v/>
      </c>
      <c r="L615" s="23" t="str">
        <f aca="false">IF(OR(A615="",K615="–"),"",INDEX('GSTR-2B'!$I$6:$I$1005,K615))</f>
        <v/>
      </c>
      <c r="M615" s="20" t="str">
        <f aca="false">IF(L615="","",I615-L615)</f>
        <v/>
      </c>
      <c r="N615" s="24" t="str">
        <f aca="false">IF(A615="","",IF(K615="–",IF(COUNTIFS('GSTR-2B'!$A$6:$A$1005,A615,'GSTR-2B'!$E$6:$E$1005,"&gt;="&amp;(E615-Summary!$B$5),'GSTR-2B'!$E$6:$E$1005,"&lt;="&amp;(E615+Summary!$B$5))&gt;0,"Possible match – invoice no. differs","Not in 2B"),IF(ABS(M615)&lt;=Summary!$B$5,"Matched","Value mismatch")))</f>
        <v/>
      </c>
      <c r="O615" s="25" t="str">
        <f aca="false">IF(A615="","",IF(COUNTIF(A$6:A615,A615)=1,COUNTIF(O$5:O614,"&gt;0")+1,""))</f>
        <v/>
      </c>
      <c r="P615" s="26" t="str">
        <f aca="false">IF(A615="","",IF(N615="Matched",1,IF(AND(N615="Value mismatch",N(I615)&lt;&gt;0),MIN(1,L615/I615),0)))</f>
        <v/>
      </c>
    </row>
    <row r="616" customFormat="false" ht="15" hidden="false" customHeight="true" outlineLevel="0" collapsed="false">
      <c r="A616" s="27"/>
      <c r="B616" s="27"/>
      <c r="C616" s="27"/>
      <c r="D616" s="28"/>
      <c r="E616" s="29"/>
      <c r="F616" s="29"/>
      <c r="G616" s="29"/>
      <c r="H616" s="29"/>
      <c r="I616" s="20" t="str">
        <f aca="false">IF(A616="","",N(F616)+N(G616)+N(H616))</f>
        <v/>
      </c>
      <c r="J616" s="21" t="str">
        <f aca="false">IF(A616="","",UPPER(TRIM(A616))&amp;"|"&amp;UPPER(SUBSTITUTE(SUBSTITUTE(SUBSTITUTE(SUBSTITUTE(SUBSTITUTE(TRIM(C616)," ",""),"-",""),"/",""),"\",""),".","")))</f>
        <v/>
      </c>
      <c r="K616" s="22" t="str">
        <f aca="false">IF(A616="","",IFERROR(MATCH(J616,'GSTR-2B'!$J$6:$J$1005,0),"–"))</f>
        <v/>
      </c>
      <c r="L616" s="23" t="str">
        <f aca="false">IF(OR(A616="",K616="–"),"",INDEX('GSTR-2B'!$I$6:$I$1005,K616))</f>
        <v/>
      </c>
      <c r="M616" s="20" t="str">
        <f aca="false">IF(L616="","",I616-L616)</f>
        <v/>
      </c>
      <c r="N616" s="24" t="str">
        <f aca="false">IF(A616="","",IF(K616="–",IF(COUNTIFS('GSTR-2B'!$A$6:$A$1005,A616,'GSTR-2B'!$E$6:$E$1005,"&gt;="&amp;(E616-Summary!$B$5),'GSTR-2B'!$E$6:$E$1005,"&lt;="&amp;(E616+Summary!$B$5))&gt;0,"Possible match – invoice no. differs","Not in 2B"),IF(ABS(M616)&lt;=Summary!$B$5,"Matched","Value mismatch")))</f>
        <v/>
      </c>
      <c r="O616" s="25" t="str">
        <f aca="false">IF(A616="","",IF(COUNTIF(A$6:A616,A616)=1,COUNTIF(O$5:O615,"&gt;0")+1,""))</f>
        <v/>
      </c>
      <c r="P616" s="26" t="str">
        <f aca="false">IF(A616="","",IF(N616="Matched",1,IF(AND(N616="Value mismatch",N(I616)&lt;&gt;0),MIN(1,L616/I616),0)))</f>
        <v/>
      </c>
    </row>
    <row r="617" customFormat="false" ht="15" hidden="false" customHeight="true" outlineLevel="0" collapsed="false">
      <c r="A617" s="27"/>
      <c r="B617" s="27"/>
      <c r="C617" s="27"/>
      <c r="D617" s="28"/>
      <c r="E617" s="29"/>
      <c r="F617" s="29"/>
      <c r="G617" s="29"/>
      <c r="H617" s="29"/>
      <c r="I617" s="20" t="str">
        <f aca="false">IF(A617="","",N(F617)+N(G617)+N(H617))</f>
        <v/>
      </c>
      <c r="J617" s="21" t="str">
        <f aca="false">IF(A617="","",UPPER(TRIM(A617))&amp;"|"&amp;UPPER(SUBSTITUTE(SUBSTITUTE(SUBSTITUTE(SUBSTITUTE(SUBSTITUTE(TRIM(C617)," ",""),"-",""),"/",""),"\",""),".","")))</f>
        <v/>
      </c>
      <c r="K617" s="22" t="str">
        <f aca="false">IF(A617="","",IFERROR(MATCH(J617,'GSTR-2B'!$J$6:$J$1005,0),"–"))</f>
        <v/>
      </c>
      <c r="L617" s="23" t="str">
        <f aca="false">IF(OR(A617="",K617="–"),"",INDEX('GSTR-2B'!$I$6:$I$1005,K617))</f>
        <v/>
      </c>
      <c r="M617" s="20" t="str">
        <f aca="false">IF(L617="","",I617-L617)</f>
        <v/>
      </c>
      <c r="N617" s="24" t="str">
        <f aca="false">IF(A617="","",IF(K617="–",IF(COUNTIFS('GSTR-2B'!$A$6:$A$1005,A617,'GSTR-2B'!$E$6:$E$1005,"&gt;="&amp;(E617-Summary!$B$5),'GSTR-2B'!$E$6:$E$1005,"&lt;="&amp;(E617+Summary!$B$5))&gt;0,"Possible match – invoice no. differs","Not in 2B"),IF(ABS(M617)&lt;=Summary!$B$5,"Matched","Value mismatch")))</f>
        <v/>
      </c>
      <c r="O617" s="25" t="str">
        <f aca="false">IF(A617="","",IF(COUNTIF(A$6:A617,A617)=1,COUNTIF(O$5:O616,"&gt;0")+1,""))</f>
        <v/>
      </c>
      <c r="P617" s="26" t="str">
        <f aca="false">IF(A617="","",IF(N617="Matched",1,IF(AND(N617="Value mismatch",N(I617)&lt;&gt;0),MIN(1,L617/I617),0)))</f>
        <v/>
      </c>
    </row>
    <row r="618" customFormat="false" ht="15" hidden="false" customHeight="true" outlineLevel="0" collapsed="false">
      <c r="A618" s="27"/>
      <c r="B618" s="27"/>
      <c r="C618" s="27"/>
      <c r="D618" s="28"/>
      <c r="E618" s="29"/>
      <c r="F618" s="29"/>
      <c r="G618" s="29"/>
      <c r="H618" s="29"/>
      <c r="I618" s="20" t="str">
        <f aca="false">IF(A618="","",N(F618)+N(G618)+N(H618))</f>
        <v/>
      </c>
      <c r="J618" s="21" t="str">
        <f aca="false">IF(A618="","",UPPER(TRIM(A618))&amp;"|"&amp;UPPER(SUBSTITUTE(SUBSTITUTE(SUBSTITUTE(SUBSTITUTE(SUBSTITUTE(TRIM(C618)," ",""),"-",""),"/",""),"\",""),".","")))</f>
        <v/>
      </c>
      <c r="K618" s="22" t="str">
        <f aca="false">IF(A618="","",IFERROR(MATCH(J618,'GSTR-2B'!$J$6:$J$1005,0),"–"))</f>
        <v/>
      </c>
      <c r="L618" s="23" t="str">
        <f aca="false">IF(OR(A618="",K618="–"),"",INDEX('GSTR-2B'!$I$6:$I$1005,K618))</f>
        <v/>
      </c>
      <c r="M618" s="20" t="str">
        <f aca="false">IF(L618="","",I618-L618)</f>
        <v/>
      </c>
      <c r="N618" s="24" t="str">
        <f aca="false">IF(A618="","",IF(K618="–",IF(COUNTIFS('GSTR-2B'!$A$6:$A$1005,A618,'GSTR-2B'!$E$6:$E$1005,"&gt;="&amp;(E618-Summary!$B$5),'GSTR-2B'!$E$6:$E$1005,"&lt;="&amp;(E618+Summary!$B$5))&gt;0,"Possible match – invoice no. differs","Not in 2B"),IF(ABS(M618)&lt;=Summary!$B$5,"Matched","Value mismatch")))</f>
        <v/>
      </c>
      <c r="O618" s="25" t="str">
        <f aca="false">IF(A618="","",IF(COUNTIF(A$6:A618,A618)=1,COUNTIF(O$5:O617,"&gt;0")+1,""))</f>
        <v/>
      </c>
      <c r="P618" s="26" t="str">
        <f aca="false">IF(A618="","",IF(N618="Matched",1,IF(AND(N618="Value mismatch",N(I618)&lt;&gt;0),MIN(1,L618/I618),0)))</f>
        <v/>
      </c>
    </row>
    <row r="619" customFormat="false" ht="15" hidden="false" customHeight="true" outlineLevel="0" collapsed="false">
      <c r="A619" s="27"/>
      <c r="B619" s="27"/>
      <c r="C619" s="27"/>
      <c r="D619" s="28"/>
      <c r="E619" s="29"/>
      <c r="F619" s="29"/>
      <c r="G619" s="29"/>
      <c r="H619" s="29"/>
      <c r="I619" s="20" t="str">
        <f aca="false">IF(A619="","",N(F619)+N(G619)+N(H619))</f>
        <v/>
      </c>
      <c r="J619" s="21" t="str">
        <f aca="false">IF(A619="","",UPPER(TRIM(A619))&amp;"|"&amp;UPPER(SUBSTITUTE(SUBSTITUTE(SUBSTITUTE(SUBSTITUTE(SUBSTITUTE(TRIM(C619)," ",""),"-",""),"/",""),"\",""),".","")))</f>
        <v/>
      </c>
      <c r="K619" s="22" t="str">
        <f aca="false">IF(A619="","",IFERROR(MATCH(J619,'GSTR-2B'!$J$6:$J$1005,0),"–"))</f>
        <v/>
      </c>
      <c r="L619" s="23" t="str">
        <f aca="false">IF(OR(A619="",K619="–"),"",INDEX('GSTR-2B'!$I$6:$I$1005,K619))</f>
        <v/>
      </c>
      <c r="M619" s="20" t="str">
        <f aca="false">IF(L619="","",I619-L619)</f>
        <v/>
      </c>
      <c r="N619" s="24" t="str">
        <f aca="false">IF(A619="","",IF(K619="–",IF(COUNTIFS('GSTR-2B'!$A$6:$A$1005,A619,'GSTR-2B'!$E$6:$E$1005,"&gt;="&amp;(E619-Summary!$B$5),'GSTR-2B'!$E$6:$E$1005,"&lt;="&amp;(E619+Summary!$B$5))&gt;0,"Possible match – invoice no. differs","Not in 2B"),IF(ABS(M619)&lt;=Summary!$B$5,"Matched","Value mismatch")))</f>
        <v/>
      </c>
      <c r="O619" s="25" t="str">
        <f aca="false">IF(A619="","",IF(COUNTIF(A$6:A619,A619)=1,COUNTIF(O$5:O618,"&gt;0")+1,""))</f>
        <v/>
      </c>
      <c r="P619" s="26" t="str">
        <f aca="false">IF(A619="","",IF(N619="Matched",1,IF(AND(N619="Value mismatch",N(I619)&lt;&gt;0),MIN(1,L619/I619),0)))</f>
        <v/>
      </c>
    </row>
    <row r="620" customFormat="false" ht="15" hidden="false" customHeight="true" outlineLevel="0" collapsed="false">
      <c r="A620" s="27"/>
      <c r="B620" s="27"/>
      <c r="C620" s="27"/>
      <c r="D620" s="28"/>
      <c r="E620" s="29"/>
      <c r="F620" s="29"/>
      <c r="G620" s="29"/>
      <c r="H620" s="29"/>
      <c r="I620" s="20" t="str">
        <f aca="false">IF(A620="","",N(F620)+N(G620)+N(H620))</f>
        <v/>
      </c>
      <c r="J620" s="21" t="str">
        <f aca="false">IF(A620="","",UPPER(TRIM(A620))&amp;"|"&amp;UPPER(SUBSTITUTE(SUBSTITUTE(SUBSTITUTE(SUBSTITUTE(SUBSTITUTE(TRIM(C620)," ",""),"-",""),"/",""),"\",""),".","")))</f>
        <v/>
      </c>
      <c r="K620" s="22" t="str">
        <f aca="false">IF(A620="","",IFERROR(MATCH(J620,'GSTR-2B'!$J$6:$J$1005,0),"–"))</f>
        <v/>
      </c>
      <c r="L620" s="23" t="str">
        <f aca="false">IF(OR(A620="",K620="–"),"",INDEX('GSTR-2B'!$I$6:$I$1005,K620))</f>
        <v/>
      </c>
      <c r="M620" s="20" t="str">
        <f aca="false">IF(L620="","",I620-L620)</f>
        <v/>
      </c>
      <c r="N620" s="24" t="str">
        <f aca="false">IF(A620="","",IF(K620="–",IF(COUNTIFS('GSTR-2B'!$A$6:$A$1005,A620,'GSTR-2B'!$E$6:$E$1005,"&gt;="&amp;(E620-Summary!$B$5),'GSTR-2B'!$E$6:$E$1005,"&lt;="&amp;(E620+Summary!$B$5))&gt;0,"Possible match – invoice no. differs","Not in 2B"),IF(ABS(M620)&lt;=Summary!$B$5,"Matched","Value mismatch")))</f>
        <v/>
      </c>
      <c r="O620" s="25" t="str">
        <f aca="false">IF(A620="","",IF(COUNTIF(A$6:A620,A620)=1,COUNTIF(O$5:O619,"&gt;0")+1,""))</f>
        <v/>
      </c>
      <c r="P620" s="26" t="str">
        <f aca="false">IF(A620="","",IF(N620="Matched",1,IF(AND(N620="Value mismatch",N(I620)&lt;&gt;0),MIN(1,L620/I620),0)))</f>
        <v/>
      </c>
    </row>
    <row r="621" customFormat="false" ht="15" hidden="false" customHeight="true" outlineLevel="0" collapsed="false">
      <c r="A621" s="27"/>
      <c r="B621" s="27"/>
      <c r="C621" s="27"/>
      <c r="D621" s="28"/>
      <c r="E621" s="29"/>
      <c r="F621" s="29"/>
      <c r="G621" s="29"/>
      <c r="H621" s="29"/>
      <c r="I621" s="20" t="str">
        <f aca="false">IF(A621="","",N(F621)+N(G621)+N(H621))</f>
        <v/>
      </c>
      <c r="J621" s="21" t="str">
        <f aca="false">IF(A621="","",UPPER(TRIM(A621))&amp;"|"&amp;UPPER(SUBSTITUTE(SUBSTITUTE(SUBSTITUTE(SUBSTITUTE(SUBSTITUTE(TRIM(C621)," ",""),"-",""),"/",""),"\",""),".","")))</f>
        <v/>
      </c>
      <c r="K621" s="22" t="str">
        <f aca="false">IF(A621="","",IFERROR(MATCH(J621,'GSTR-2B'!$J$6:$J$1005,0),"–"))</f>
        <v/>
      </c>
      <c r="L621" s="23" t="str">
        <f aca="false">IF(OR(A621="",K621="–"),"",INDEX('GSTR-2B'!$I$6:$I$1005,K621))</f>
        <v/>
      </c>
      <c r="M621" s="20" t="str">
        <f aca="false">IF(L621="","",I621-L621)</f>
        <v/>
      </c>
      <c r="N621" s="24" t="str">
        <f aca="false">IF(A621="","",IF(K621="–",IF(COUNTIFS('GSTR-2B'!$A$6:$A$1005,A621,'GSTR-2B'!$E$6:$E$1005,"&gt;="&amp;(E621-Summary!$B$5),'GSTR-2B'!$E$6:$E$1005,"&lt;="&amp;(E621+Summary!$B$5))&gt;0,"Possible match – invoice no. differs","Not in 2B"),IF(ABS(M621)&lt;=Summary!$B$5,"Matched","Value mismatch")))</f>
        <v/>
      </c>
      <c r="O621" s="25" t="str">
        <f aca="false">IF(A621="","",IF(COUNTIF(A$6:A621,A621)=1,COUNTIF(O$5:O620,"&gt;0")+1,""))</f>
        <v/>
      </c>
      <c r="P621" s="26" t="str">
        <f aca="false">IF(A621="","",IF(N621="Matched",1,IF(AND(N621="Value mismatch",N(I621)&lt;&gt;0),MIN(1,L621/I621),0)))</f>
        <v/>
      </c>
    </row>
    <row r="622" customFormat="false" ht="15" hidden="false" customHeight="true" outlineLevel="0" collapsed="false">
      <c r="A622" s="27"/>
      <c r="B622" s="27"/>
      <c r="C622" s="27"/>
      <c r="D622" s="28"/>
      <c r="E622" s="29"/>
      <c r="F622" s="29"/>
      <c r="G622" s="29"/>
      <c r="H622" s="29"/>
      <c r="I622" s="20" t="str">
        <f aca="false">IF(A622="","",N(F622)+N(G622)+N(H622))</f>
        <v/>
      </c>
      <c r="J622" s="21" t="str">
        <f aca="false">IF(A622="","",UPPER(TRIM(A622))&amp;"|"&amp;UPPER(SUBSTITUTE(SUBSTITUTE(SUBSTITUTE(SUBSTITUTE(SUBSTITUTE(TRIM(C622)," ",""),"-",""),"/",""),"\",""),".","")))</f>
        <v/>
      </c>
      <c r="K622" s="22" t="str">
        <f aca="false">IF(A622="","",IFERROR(MATCH(J622,'GSTR-2B'!$J$6:$J$1005,0),"–"))</f>
        <v/>
      </c>
      <c r="L622" s="23" t="str">
        <f aca="false">IF(OR(A622="",K622="–"),"",INDEX('GSTR-2B'!$I$6:$I$1005,K622))</f>
        <v/>
      </c>
      <c r="M622" s="20" t="str">
        <f aca="false">IF(L622="","",I622-L622)</f>
        <v/>
      </c>
      <c r="N622" s="24" t="str">
        <f aca="false">IF(A622="","",IF(K622="–",IF(COUNTIFS('GSTR-2B'!$A$6:$A$1005,A622,'GSTR-2B'!$E$6:$E$1005,"&gt;="&amp;(E622-Summary!$B$5),'GSTR-2B'!$E$6:$E$1005,"&lt;="&amp;(E622+Summary!$B$5))&gt;0,"Possible match – invoice no. differs","Not in 2B"),IF(ABS(M622)&lt;=Summary!$B$5,"Matched","Value mismatch")))</f>
        <v/>
      </c>
      <c r="O622" s="25" t="str">
        <f aca="false">IF(A622="","",IF(COUNTIF(A$6:A622,A622)=1,COUNTIF(O$5:O621,"&gt;0")+1,""))</f>
        <v/>
      </c>
      <c r="P622" s="26" t="str">
        <f aca="false">IF(A622="","",IF(N622="Matched",1,IF(AND(N622="Value mismatch",N(I622)&lt;&gt;0),MIN(1,L622/I622),0)))</f>
        <v/>
      </c>
    </row>
    <row r="623" customFormat="false" ht="15" hidden="false" customHeight="true" outlineLevel="0" collapsed="false">
      <c r="A623" s="27"/>
      <c r="B623" s="27"/>
      <c r="C623" s="27"/>
      <c r="D623" s="28"/>
      <c r="E623" s="29"/>
      <c r="F623" s="29"/>
      <c r="G623" s="29"/>
      <c r="H623" s="29"/>
      <c r="I623" s="20" t="str">
        <f aca="false">IF(A623="","",N(F623)+N(G623)+N(H623))</f>
        <v/>
      </c>
      <c r="J623" s="21" t="str">
        <f aca="false">IF(A623="","",UPPER(TRIM(A623))&amp;"|"&amp;UPPER(SUBSTITUTE(SUBSTITUTE(SUBSTITUTE(SUBSTITUTE(SUBSTITUTE(TRIM(C623)," ",""),"-",""),"/",""),"\",""),".","")))</f>
        <v/>
      </c>
      <c r="K623" s="22" t="str">
        <f aca="false">IF(A623="","",IFERROR(MATCH(J623,'GSTR-2B'!$J$6:$J$1005,0),"–"))</f>
        <v/>
      </c>
      <c r="L623" s="23" t="str">
        <f aca="false">IF(OR(A623="",K623="–"),"",INDEX('GSTR-2B'!$I$6:$I$1005,K623))</f>
        <v/>
      </c>
      <c r="M623" s="20" t="str">
        <f aca="false">IF(L623="","",I623-L623)</f>
        <v/>
      </c>
      <c r="N623" s="24" t="str">
        <f aca="false">IF(A623="","",IF(K623="–",IF(COUNTIFS('GSTR-2B'!$A$6:$A$1005,A623,'GSTR-2B'!$E$6:$E$1005,"&gt;="&amp;(E623-Summary!$B$5),'GSTR-2B'!$E$6:$E$1005,"&lt;="&amp;(E623+Summary!$B$5))&gt;0,"Possible match – invoice no. differs","Not in 2B"),IF(ABS(M623)&lt;=Summary!$B$5,"Matched","Value mismatch")))</f>
        <v/>
      </c>
      <c r="O623" s="25" t="str">
        <f aca="false">IF(A623="","",IF(COUNTIF(A$6:A623,A623)=1,COUNTIF(O$5:O622,"&gt;0")+1,""))</f>
        <v/>
      </c>
      <c r="P623" s="26" t="str">
        <f aca="false">IF(A623="","",IF(N623="Matched",1,IF(AND(N623="Value mismatch",N(I623)&lt;&gt;0),MIN(1,L623/I623),0)))</f>
        <v/>
      </c>
    </row>
    <row r="624" customFormat="false" ht="15" hidden="false" customHeight="true" outlineLevel="0" collapsed="false">
      <c r="A624" s="27"/>
      <c r="B624" s="27"/>
      <c r="C624" s="27"/>
      <c r="D624" s="28"/>
      <c r="E624" s="29"/>
      <c r="F624" s="29"/>
      <c r="G624" s="29"/>
      <c r="H624" s="29"/>
      <c r="I624" s="20" t="str">
        <f aca="false">IF(A624="","",N(F624)+N(G624)+N(H624))</f>
        <v/>
      </c>
      <c r="J624" s="21" t="str">
        <f aca="false">IF(A624="","",UPPER(TRIM(A624))&amp;"|"&amp;UPPER(SUBSTITUTE(SUBSTITUTE(SUBSTITUTE(SUBSTITUTE(SUBSTITUTE(TRIM(C624)," ",""),"-",""),"/",""),"\",""),".","")))</f>
        <v/>
      </c>
      <c r="K624" s="22" t="str">
        <f aca="false">IF(A624="","",IFERROR(MATCH(J624,'GSTR-2B'!$J$6:$J$1005,0),"–"))</f>
        <v/>
      </c>
      <c r="L624" s="23" t="str">
        <f aca="false">IF(OR(A624="",K624="–"),"",INDEX('GSTR-2B'!$I$6:$I$1005,K624))</f>
        <v/>
      </c>
      <c r="M624" s="20" t="str">
        <f aca="false">IF(L624="","",I624-L624)</f>
        <v/>
      </c>
      <c r="N624" s="24" t="str">
        <f aca="false">IF(A624="","",IF(K624="–",IF(COUNTIFS('GSTR-2B'!$A$6:$A$1005,A624,'GSTR-2B'!$E$6:$E$1005,"&gt;="&amp;(E624-Summary!$B$5),'GSTR-2B'!$E$6:$E$1005,"&lt;="&amp;(E624+Summary!$B$5))&gt;0,"Possible match – invoice no. differs","Not in 2B"),IF(ABS(M624)&lt;=Summary!$B$5,"Matched","Value mismatch")))</f>
        <v/>
      </c>
      <c r="O624" s="25" t="str">
        <f aca="false">IF(A624="","",IF(COUNTIF(A$6:A624,A624)=1,COUNTIF(O$5:O623,"&gt;0")+1,""))</f>
        <v/>
      </c>
      <c r="P624" s="26" t="str">
        <f aca="false">IF(A624="","",IF(N624="Matched",1,IF(AND(N624="Value mismatch",N(I624)&lt;&gt;0),MIN(1,L624/I624),0)))</f>
        <v/>
      </c>
    </row>
    <row r="625" customFormat="false" ht="15" hidden="false" customHeight="true" outlineLevel="0" collapsed="false">
      <c r="A625" s="27"/>
      <c r="B625" s="27"/>
      <c r="C625" s="27"/>
      <c r="D625" s="28"/>
      <c r="E625" s="29"/>
      <c r="F625" s="29"/>
      <c r="G625" s="29"/>
      <c r="H625" s="29"/>
      <c r="I625" s="20" t="str">
        <f aca="false">IF(A625="","",N(F625)+N(G625)+N(H625))</f>
        <v/>
      </c>
      <c r="J625" s="21" t="str">
        <f aca="false">IF(A625="","",UPPER(TRIM(A625))&amp;"|"&amp;UPPER(SUBSTITUTE(SUBSTITUTE(SUBSTITUTE(SUBSTITUTE(SUBSTITUTE(TRIM(C625)," ",""),"-",""),"/",""),"\",""),".","")))</f>
        <v/>
      </c>
      <c r="K625" s="22" t="str">
        <f aca="false">IF(A625="","",IFERROR(MATCH(J625,'GSTR-2B'!$J$6:$J$1005,0),"–"))</f>
        <v/>
      </c>
      <c r="L625" s="23" t="str">
        <f aca="false">IF(OR(A625="",K625="–"),"",INDEX('GSTR-2B'!$I$6:$I$1005,K625))</f>
        <v/>
      </c>
      <c r="M625" s="20" t="str">
        <f aca="false">IF(L625="","",I625-L625)</f>
        <v/>
      </c>
      <c r="N625" s="24" t="str">
        <f aca="false">IF(A625="","",IF(K625="–",IF(COUNTIFS('GSTR-2B'!$A$6:$A$1005,A625,'GSTR-2B'!$E$6:$E$1005,"&gt;="&amp;(E625-Summary!$B$5),'GSTR-2B'!$E$6:$E$1005,"&lt;="&amp;(E625+Summary!$B$5))&gt;0,"Possible match – invoice no. differs","Not in 2B"),IF(ABS(M625)&lt;=Summary!$B$5,"Matched","Value mismatch")))</f>
        <v/>
      </c>
      <c r="O625" s="25" t="str">
        <f aca="false">IF(A625="","",IF(COUNTIF(A$6:A625,A625)=1,COUNTIF(O$5:O624,"&gt;0")+1,""))</f>
        <v/>
      </c>
      <c r="P625" s="26" t="str">
        <f aca="false">IF(A625="","",IF(N625="Matched",1,IF(AND(N625="Value mismatch",N(I625)&lt;&gt;0),MIN(1,L625/I625),0)))</f>
        <v/>
      </c>
    </row>
    <row r="626" customFormat="false" ht="15" hidden="false" customHeight="true" outlineLevel="0" collapsed="false">
      <c r="A626" s="27"/>
      <c r="B626" s="27"/>
      <c r="C626" s="27"/>
      <c r="D626" s="28"/>
      <c r="E626" s="29"/>
      <c r="F626" s="29"/>
      <c r="G626" s="29"/>
      <c r="H626" s="29"/>
      <c r="I626" s="20" t="str">
        <f aca="false">IF(A626="","",N(F626)+N(G626)+N(H626))</f>
        <v/>
      </c>
      <c r="J626" s="21" t="str">
        <f aca="false">IF(A626="","",UPPER(TRIM(A626))&amp;"|"&amp;UPPER(SUBSTITUTE(SUBSTITUTE(SUBSTITUTE(SUBSTITUTE(SUBSTITUTE(TRIM(C626)," ",""),"-",""),"/",""),"\",""),".","")))</f>
        <v/>
      </c>
      <c r="K626" s="22" t="str">
        <f aca="false">IF(A626="","",IFERROR(MATCH(J626,'GSTR-2B'!$J$6:$J$1005,0),"–"))</f>
        <v/>
      </c>
      <c r="L626" s="23" t="str">
        <f aca="false">IF(OR(A626="",K626="–"),"",INDEX('GSTR-2B'!$I$6:$I$1005,K626))</f>
        <v/>
      </c>
      <c r="M626" s="20" t="str">
        <f aca="false">IF(L626="","",I626-L626)</f>
        <v/>
      </c>
      <c r="N626" s="24" t="str">
        <f aca="false">IF(A626="","",IF(K626="–",IF(COUNTIFS('GSTR-2B'!$A$6:$A$1005,A626,'GSTR-2B'!$E$6:$E$1005,"&gt;="&amp;(E626-Summary!$B$5),'GSTR-2B'!$E$6:$E$1005,"&lt;="&amp;(E626+Summary!$B$5))&gt;0,"Possible match – invoice no. differs","Not in 2B"),IF(ABS(M626)&lt;=Summary!$B$5,"Matched","Value mismatch")))</f>
        <v/>
      </c>
      <c r="O626" s="25" t="str">
        <f aca="false">IF(A626="","",IF(COUNTIF(A$6:A626,A626)=1,COUNTIF(O$5:O625,"&gt;0")+1,""))</f>
        <v/>
      </c>
      <c r="P626" s="26" t="str">
        <f aca="false">IF(A626="","",IF(N626="Matched",1,IF(AND(N626="Value mismatch",N(I626)&lt;&gt;0),MIN(1,L626/I626),0)))</f>
        <v/>
      </c>
    </row>
    <row r="627" customFormat="false" ht="15" hidden="false" customHeight="true" outlineLevel="0" collapsed="false">
      <c r="A627" s="27"/>
      <c r="B627" s="27"/>
      <c r="C627" s="27"/>
      <c r="D627" s="28"/>
      <c r="E627" s="29"/>
      <c r="F627" s="29"/>
      <c r="G627" s="29"/>
      <c r="H627" s="29"/>
      <c r="I627" s="20" t="str">
        <f aca="false">IF(A627="","",N(F627)+N(G627)+N(H627))</f>
        <v/>
      </c>
      <c r="J627" s="21" t="str">
        <f aca="false">IF(A627="","",UPPER(TRIM(A627))&amp;"|"&amp;UPPER(SUBSTITUTE(SUBSTITUTE(SUBSTITUTE(SUBSTITUTE(SUBSTITUTE(TRIM(C627)," ",""),"-",""),"/",""),"\",""),".","")))</f>
        <v/>
      </c>
      <c r="K627" s="22" t="str">
        <f aca="false">IF(A627="","",IFERROR(MATCH(J627,'GSTR-2B'!$J$6:$J$1005,0),"–"))</f>
        <v/>
      </c>
      <c r="L627" s="23" t="str">
        <f aca="false">IF(OR(A627="",K627="–"),"",INDEX('GSTR-2B'!$I$6:$I$1005,K627))</f>
        <v/>
      </c>
      <c r="M627" s="20" t="str">
        <f aca="false">IF(L627="","",I627-L627)</f>
        <v/>
      </c>
      <c r="N627" s="24" t="str">
        <f aca="false">IF(A627="","",IF(K627="–",IF(COUNTIFS('GSTR-2B'!$A$6:$A$1005,A627,'GSTR-2B'!$E$6:$E$1005,"&gt;="&amp;(E627-Summary!$B$5),'GSTR-2B'!$E$6:$E$1005,"&lt;="&amp;(E627+Summary!$B$5))&gt;0,"Possible match – invoice no. differs","Not in 2B"),IF(ABS(M627)&lt;=Summary!$B$5,"Matched","Value mismatch")))</f>
        <v/>
      </c>
      <c r="O627" s="25" t="str">
        <f aca="false">IF(A627="","",IF(COUNTIF(A$6:A627,A627)=1,COUNTIF(O$5:O626,"&gt;0")+1,""))</f>
        <v/>
      </c>
      <c r="P627" s="26" t="str">
        <f aca="false">IF(A627="","",IF(N627="Matched",1,IF(AND(N627="Value mismatch",N(I627)&lt;&gt;0),MIN(1,L627/I627),0)))</f>
        <v/>
      </c>
    </row>
    <row r="628" customFormat="false" ht="15" hidden="false" customHeight="true" outlineLevel="0" collapsed="false">
      <c r="A628" s="27"/>
      <c r="B628" s="27"/>
      <c r="C628" s="27"/>
      <c r="D628" s="28"/>
      <c r="E628" s="29"/>
      <c r="F628" s="29"/>
      <c r="G628" s="29"/>
      <c r="H628" s="29"/>
      <c r="I628" s="20" t="str">
        <f aca="false">IF(A628="","",N(F628)+N(G628)+N(H628))</f>
        <v/>
      </c>
      <c r="J628" s="21" t="str">
        <f aca="false">IF(A628="","",UPPER(TRIM(A628))&amp;"|"&amp;UPPER(SUBSTITUTE(SUBSTITUTE(SUBSTITUTE(SUBSTITUTE(SUBSTITUTE(TRIM(C628)," ",""),"-",""),"/",""),"\",""),".","")))</f>
        <v/>
      </c>
      <c r="K628" s="22" t="str">
        <f aca="false">IF(A628="","",IFERROR(MATCH(J628,'GSTR-2B'!$J$6:$J$1005,0),"–"))</f>
        <v/>
      </c>
      <c r="L628" s="23" t="str">
        <f aca="false">IF(OR(A628="",K628="–"),"",INDEX('GSTR-2B'!$I$6:$I$1005,K628))</f>
        <v/>
      </c>
      <c r="M628" s="20" t="str">
        <f aca="false">IF(L628="","",I628-L628)</f>
        <v/>
      </c>
      <c r="N628" s="24" t="str">
        <f aca="false">IF(A628="","",IF(K628="–",IF(COUNTIFS('GSTR-2B'!$A$6:$A$1005,A628,'GSTR-2B'!$E$6:$E$1005,"&gt;="&amp;(E628-Summary!$B$5),'GSTR-2B'!$E$6:$E$1005,"&lt;="&amp;(E628+Summary!$B$5))&gt;0,"Possible match – invoice no. differs","Not in 2B"),IF(ABS(M628)&lt;=Summary!$B$5,"Matched","Value mismatch")))</f>
        <v/>
      </c>
      <c r="O628" s="25" t="str">
        <f aca="false">IF(A628="","",IF(COUNTIF(A$6:A628,A628)=1,COUNTIF(O$5:O627,"&gt;0")+1,""))</f>
        <v/>
      </c>
      <c r="P628" s="26" t="str">
        <f aca="false">IF(A628="","",IF(N628="Matched",1,IF(AND(N628="Value mismatch",N(I628)&lt;&gt;0),MIN(1,L628/I628),0)))</f>
        <v/>
      </c>
    </row>
    <row r="629" customFormat="false" ht="15" hidden="false" customHeight="true" outlineLevel="0" collapsed="false">
      <c r="A629" s="27"/>
      <c r="B629" s="27"/>
      <c r="C629" s="27"/>
      <c r="D629" s="28"/>
      <c r="E629" s="29"/>
      <c r="F629" s="29"/>
      <c r="G629" s="29"/>
      <c r="H629" s="29"/>
      <c r="I629" s="20" t="str">
        <f aca="false">IF(A629="","",N(F629)+N(G629)+N(H629))</f>
        <v/>
      </c>
      <c r="J629" s="21" t="str">
        <f aca="false">IF(A629="","",UPPER(TRIM(A629))&amp;"|"&amp;UPPER(SUBSTITUTE(SUBSTITUTE(SUBSTITUTE(SUBSTITUTE(SUBSTITUTE(TRIM(C629)," ",""),"-",""),"/",""),"\",""),".","")))</f>
        <v/>
      </c>
      <c r="K629" s="22" t="str">
        <f aca="false">IF(A629="","",IFERROR(MATCH(J629,'GSTR-2B'!$J$6:$J$1005,0),"–"))</f>
        <v/>
      </c>
      <c r="L629" s="23" t="str">
        <f aca="false">IF(OR(A629="",K629="–"),"",INDEX('GSTR-2B'!$I$6:$I$1005,K629))</f>
        <v/>
      </c>
      <c r="M629" s="20" t="str">
        <f aca="false">IF(L629="","",I629-L629)</f>
        <v/>
      </c>
      <c r="N629" s="24" t="str">
        <f aca="false">IF(A629="","",IF(K629="–",IF(COUNTIFS('GSTR-2B'!$A$6:$A$1005,A629,'GSTR-2B'!$E$6:$E$1005,"&gt;="&amp;(E629-Summary!$B$5),'GSTR-2B'!$E$6:$E$1005,"&lt;="&amp;(E629+Summary!$B$5))&gt;0,"Possible match – invoice no. differs","Not in 2B"),IF(ABS(M629)&lt;=Summary!$B$5,"Matched","Value mismatch")))</f>
        <v/>
      </c>
      <c r="O629" s="25" t="str">
        <f aca="false">IF(A629="","",IF(COUNTIF(A$6:A629,A629)=1,COUNTIF(O$5:O628,"&gt;0")+1,""))</f>
        <v/>
      </c>
      <c r="P629" s="26" t="str">
        <f aca="false">IF(A629="","",IF(N629="Matched",1,IF(AND(N629="Value mismatch",N(I629)&lt;&gt;0),MIN(1,L629/I629),0)))</f>
        <v/>
      </c>
    </row>
    <row r="630" customFormat="false" ht="15" hidden="false" customHeight="true" outlineLevel="0" collapsed="false">
      <c r="A630" s="27"/>
      <c r="B630" s="27"/>
      <c r="C630" s="27"/>
      <c r="D630" s="28"/>
      <c r="E630" s="29"/>
      <c r="F630" s="29"/>
      <c r="G630" s="29"/>
      <c r="H630" s="29"/>
      <c r="I630" s="20" t="str">
        <f aca="false">IF(A630="","",N(F630)+N(G630)+N(H630))</f>
        <v/>
      </c>
      <c r="J630" s="21" t="str">
        <f aca="false">IF(A630="","",UPPER(TRIM(A630))&amp;"|"&amp;UPPER(SUBSTITUTE(SUBSTITUTE(SUBSTITUTE(SUBSTITUTE(SUBSTITUTE(TRIM(C630)," ",""),"-",""),"/",""),"\",""),".","")))</f>
        <v/>
      </c>
      <c r="K630" s="22" t="str">
        <f aca="false">IF(A630="","",IFERROR(MATCH(J630,'GSTR-2B'!$J$6:$J$1005,0),"–"))</f>
        <v/>
      </c>
      <c r="L630" s="23" t="str">
        <f aca="false">IF(OR(A630="",K630="–"),"",INDEX('GSTR-2B'!$I$6:$I$1005,K630))</f>
        <v/>
      </c>
      <c r="M630" s="20" t="str">
        <f aca="false">IF(L630="","",I630-L630)</f>
        <v/>
      </c>
      <c r="N630" s="24" t="str">
        <f aca="false">IF(A630="","",IF(K630="–",IF(COUNTIFS('GSTR-2B'!$A$6:$A$1005,A630,'GSTR-2B'!$E$6:$E$1005,"&gt;="&amp;(E630-Summary!$B$5),'GSTR-2B'!$E$6:$E$1005,"&lt;="&amp;(E630+Summary!$B$5))&gt;0,"Possible match – invoice no. differs","Not in 2B"),IF(ABS(M630)&lt;=Summary!$B$5,"Matched","Value mismatch")))</f>
        <v/>
      </c>
      <c r="O630" s="25" t="str">
        <f aca="false">IF(A630="","",IF(COUNTIF(A$6:A630,A630)=1,COUNTIF(O$5:O629,"&gt;0")+1,""))</f>
        <v/>
      </c>
      <c r="P630" s="26" t="str">
        <f aca="false">IF(A630="","",IF(N630="Matched",1,IF(AND(N630="Value mismatch",N(I630)&lt;&gt;0),MIN(1,L630/I630),0)))</f>
        <v/>
      </c>
    </row>
    <row r="631" customFormat="false" ht="15" hidden="false" customHeight="true" outlineLevel="0" collapsed="false">
      <c r="A631" s="27"/>
      <c r="B631" s="27"/>
      <c r="C631" s="27"/>
      <c r="D631" s="28"/>
      <c r="E631" s="29"/>
      <c r="F631" s="29"/>
      <c r="G631" s="29"/>
      <c r="H631" s="29"/>
      <c r="I631" s="20" t="str">
        <f aca="false">IF(A631="","",N(F631)+N(G631)+N(H631))</f>
        <v/>
      </c>
      <c r="J631" s="21" t="str">
        <f aca="false">IF(A631="","",UPPER(TRIM(A631))&amp;"|"&amp;UPPER(SUBSTITUTE(SUBSTITUTE(SUBSTITUTE(SUBSTITUTE(SUBSTITUTE(TRIM(C631)," ",""),"-",""),"/",""),"\",""),".","")))</f>
        <v/>
      </c>
      <c r="K631" s="22" t="str">
        <f aca="false">IF(A631="","",IFERROR(MATCH(J631,'GSTR-2B'!$J$6:$J$1005,0),"–"))</f>
        <v/>
      </c>
      <c r="L631" s="23" t="str">
        <f aca="false">IF(OR(A631="",K631="–"),"",INDEX('GSTR-2B'!$I$6:$I$1005,K631))</f>
        <v/>
      </c>
      <c r="M631" s="20" t="str">
        <f aca="false">IF(L631="","",I631-L631)</f>
        <v/>
      </c>
      <c r="N631" s="24" t="str">
        <f aca="false">IF(A631="","",IF(K631="–",IF(COUNTIFS('GSTR-2B'!$A$6:$A$1005,A631,'GSTR-2B'!$E$6:$E$1005,"&gt;="&amp;(E631-Summary!$B$5),'GSTR-2B'!$E$6:$E$1005,"&lt;="&amp;(E631+Summary!$B$5))&gt;0,"Possible match – invoice no. differs","Not in 2B"),IF(ABS(M631)&lt;=Summary!$B$5,"Matched","Value mismatch")))</f>
        <v/>
      </c>
      <c r="O631" s="25" t="str">
        <f aca="false">IF(A631="","",IF(COUNTIF(A$6:A631,A631)=1,COUNTIF(O$5:O630,"&gt;0")+1,""))</f>
        <v/>
      </c>
      <c r="P631" s="26" t="str">
        <f aca="false">IF(A631="","",IF(N631="Matched",1,IF(AND(N631="Value mismatch",N(I631)&lt;&gt;0),MIN(1,L631/I631),0)))</f>
        <v/>
      </c>
    </row>
    <row r="632" customFormat="false" ht="15" hidden="false" customHeight="true" outlineLevel="0" collapsed="false">
      <c r="A632" s="27"/>
      <c r="B632" s="27"/>
      <c r="C632" s="27"/>
      <c r="D632" s="28"/>
      <c r="E632" s="29"/>
      <c r="F632" s="29"/>
      <c r="G632" s="29"/>
      <c r="H632" s="29"/>
      <c r="I632" s="20" t="str">
        <f aca="false">IF(A632="","",N(F632)+N(G632)+N(H632))</f>
        <v/>
      </c>
      <c r="J632" s="21" t="str">
        <f aca="false">IF(A632="","",UPPER(TRIM(A632))&amp;"|"&amp;UPPER(SUBSTITUTE(SUBSTITUTE(SUBSTITUTE(SUBSTITUTE(SUBSTITUTE(TRIM(C632)," ",""),"-",""),"/",""),"\",""),".","")))</f>
        <v/>
      </c>
      <c r="K632" s="22" t="str">
        <f aca="false">IF(A632="","",IFERROR(MATCH(J632,'GSTR-2B'!$J$6:$J$1005,0),"–"))</f>
        <v/>
      </c>
      <c r="L632" s="23" t="str">
        <f aca="false">IF(OR(A632="",K632="–"),"",INDEX('GSTR-2B'!$I$6:$I$1005,K632))</f>
        <v/>
      </c>
      <c r="M632" s="20" t="str">
        <f aca="false">IF(L632="","",I632-L632)</f>
        <v/>
      </c>
      <c r="N632" s="24" t="str">
        <f aca="false">IF(A632="","",IF(K632="–",IF(COUNTIFS('GSTR-2B'!$A$6:$A$1005,A632,'GSTR-2B'!$E$6:$E$1005,"&gt;="&amp;(E632-Summary!$B$5),'GSTR-2B'!$E$6:$E$1005,"&lt;="&amp;(E632+Summary!$B$5))&gt;0,"Possible match – invoice no. differs","Not in 2B"),IF(ABS(M632)&lt;=Summary!$B$5,"Matched","Value mismatch")))</f>
        <v/>
      </c>
      <c r="O632" s="25" t="str">
        <f aca="false">IF(A632="","",IF(COUNTIF(A$6:A632,A632)=1,COUNTIF(O$5:O631,"&gt;0")+1,""))</f>
        <v/>
      </c>
      <c r="P632" s="26" t="str">
        <f aca="false">IF(A632="","",IF(N632="Matched",1,IF(AND(N632="Value mismatch",N(I632)&lt;&gt;0),MIN(1,L632/I632),0)))</f>
        <v/>
      </c>
    </row>
    <row r="633" customFormat="false" ht="15" hidden="false" customHeight="true" outlineLevel="0" collapsed="false">
      <c r="A633" s="27"/>
      <c r="B633" s="27"/>
      <c r="C633" s="27"/>
      <c r="D633" s="28"/>
      <c r="E633" s="29"/>
      <c r="F633" s="29"/>
      <c r="G633" s="29"/>
      <c r="H633" s="29"/>
      <c r="I633" s="20" t="str">
        <f aca="false">IF(A633="","",N(F633)+N(G633)+N(H633))</f>
        <v/>
      </c>
      <c r="J633" s="21" t="str">
        <f aca="false">IF(A633="","",UPPER(TRIM(A633))&amp;"|"&amp;UPPER(SUBSTITUTE(SUBSTITUTE(SUBSTITUTE(SUBSTITUTE(SUBSTITUTE(TRIM(C633)," ",""),"-",""),"/",""),"\",""),".","")))</f>
        <v/>
      </c>
      <c r="K633" s="22" t="str">
        <f aca="false">IF(A633="","",IFERROR(MATCH(J633,'GSTR-2B'!$J$6:$J$1005,0),"–"))</f>
        <v/>
      </c>
      <c r="L633" s="23" t="str">
        <f aca="false">IF(OR(A633="",K633="–"),"",INDEX('GSTR-2B'!$I$6:$I$1005,K633))</f>
        <v/>
      </c>
      <c r="M633" s="20" t="str">
        <f aca="false">IF(L633="","",I633-L633)</f>
        <v/>
      </c>
      <c r="N633" s="24" t="str">
        <f aca="false">IF(A633="","",IF(K633="–",IF(COUNTIFS('GSTR-2B'!$A$6:$A$1005,A633,'GSTR-2B'!$E$6:$E$1005,"&gt;="&amp;(E633-Summary!$B$5),'GSTR-2B'!$E$6:$E$1005,"&lt;="&amp;(E633+Summary!$B$5))&gt;0,"Possible match – invoice no. differs","Not in 2B"),IF(ABS(M633)&lt;=Summary!$B$5,"Matched","Value mismatch")))</f>
        <v/>
      </c>
      <c r="O633" s="25" t="str">
        <f aca="false">IF(A633="","",IF(COUNTIF(A$6:A633,A633)=1,COUNTIF(O$5:O632,"&gt;0")+1,""))</f>
        <v/>
      </c>
      <c r="P633" s="26" t="str">
        <f aca="false">IF(A633="","",IF(N633="Matched",1,IF(AND(N633="Value mismatch",N(I633)&lt;&gt;0),MIN(1,L633/I633),0)))</f>
        <v/>
      </c>
    </row>
    <row r="634" customFormat="false" ht="15" hidden="false" customHeight="true" outlineLevel="0" collapsed="false">
      <c r="A634" s="27"/>
      <c r="B634" s="27"/>
      <c r="C634" s="27"/>
      <c r="D634" s="28"/>
      <c r="E634" s="29"/>
      <c r="F634" s="29"/>
      <c r="G634" s="29"/>
      <c r="H634" s="29"/>
      <c r="I634" s="20" t="str">
        <f aca="false">IF(A634="","",N(F634)+N(G634)+N(H634))</f>
        <v/>
      </c>
      <c r="J634" s="21" t="str">
        <f aca="false">IF(A634="","",UPPER(TRIM(A634))&amp;"|"&amp;UPPER(SUBSTITUTE(SUBSTITUTE(SUBSTITUTE(SUBSTITUTE(SUBSTITUTE(TRIM(C634)," ",""),"-",""),"/",""),"\",""),".","")))</f>
        <v/>
      </c>
      <c r="K634" s="22" t="str">
        <f aca="false">IF(A634="","",IFERROR(MATCH(J634,'GSTR-2B'!$J$6:$J$1005,0),"–"))</f>
        <v/>
      </c>
      <c r="L634" s="23" t="str">
        <f aca="false">IF(OR(A634="",K634="–"),"",INDEX('GSTR-2B'!$I$6:$I$1005,K634))</f>
        <v/>
      </c>
      <c r="M634" s="20" t="str">
        <f aca="false">IF(L634="","",I634-L634)</f>
        <v/>
      </c>
      <c r="N634" s="24" t="str">
        <f aca="false">IF(A634="","",IF(K634="–",IF(COUNTIFS('GSTR-2B'!$A$6:$A$1005,A634,'GSTR-2B'!$E$6:$E$1005,"&gt;="&amp;(E634-Summary!$B$5),'GSTR-2B'!$E$6:$E$1005,"&lt;="&amp;(E634+Summary!$B$5))&gt;0,"Possible match – invoice no. differs","Not in 2B"),IF(ABS(M634)&lt;=Summary!$B$5,"Matched","Value mismatch")))</f>
        <v/>
      </c>
      <c r="O634" s="25" t="str">
        <f aca="false">IF(A634="","",IF(COUNTIF(A$6:A634,A634)=1,COUNTIF(O$5:O633,"&gt;0")+1,""))</f>
        <v/>
      </c>
      <c r="P634" s="26" t="str">
        <f aca="false">IF(A634="","",IF(N634="Matched",1,IF(AND(N634="Value mismatch",N(I634)&lt;&gt;0),MIN(1,L634/I634),0)))</f>
        <v/>
      </c>
    </row>
    <row r="635" customFormat="false" ht="15" hidden="false" customHeight="true" outlineLevel="0" collapsed="false">
      <c r="A635" s="27"/>
      <c r="B635" s="27"/>
      <c r="C635" s="27"/>
      <c r="D635" s="28"/>
      <c r="E635" s="29"/>
      <c r="F635" s="29"/>
      <c r="G635" s="29"/>
      <c r="H635" s="29"/>
      <c r="I635" s="20" t="str">
        <f aca="false">IF(A635="","",N(F635)+N(G635)+N(H635))</f>
        <v/>
      </c>
      <c r="J635" s="21" t="str">
        <f aca="false">IF(A635="","",UPPER(TRIM(A635))&amp;"|"&amp;UPPER(SUBSTITUTE(SUBSTITUTE(SUBSTITUTE(SUBSTITUTE(SUBSTITUTE(TRIM(C635)," ",""),"-",""),"/",""),"\",""),".","")))</f>
        <v/>
      </c>
      <c r="K635" s="22" t="str">
        <f aca="false">IF(A635="","",IFERROR(MATCH(J635,'GSTR-2B'!$J$6:$J$1005,0),"–"))</f>
        <v/>
      </c>
      <c r="L635" s="23" t="str">
        <f aca="false">IF(OR(A635="",K635="–"),"",INDEX('GSTR-2B'!$I$6:$I$1005,K635))</f>
        <v/>
      </c>
      <c r="M635" s="20" t="str">
        <f aca="false">IF(L635="","",I635-L635)</f>
        <v/>
      </c>
      <c r="N635" s="24" t="str">
        <f aca="false">IF(A635="","",IF(K635="–",IF(COUNTIFS('GSTR-2B'!$A$6:$A$1005,A635,'GSTR-2B'!$E$6:$E$1005,"&gt;="&amp;(E635-Summary!$B$5),'GSTR-2B'!$E$6:$E$1005,"&lt;="&amp;(E635+Summary!$B$5))&gt;0,"Possible match – invoice no. differs","Not in 2B"),IF(ABS(M635)&lt;=Summary!$B$5,"Matched","Value mismatch")))</f>
        <v/>
      </c>
      <c r="O635" s="25" t="str">
        <f aca="false">IF(A635="","",IF(COUNTIF(A$6:A635,A635)=1,COUNTIF(O$5:O634,"&gt;0")+1,""))</f>
        <v/>
      </c>
      <c r="P635" s="26" t="str">
        <f aca="false">IF(A635="","",IF(N635="Matched",1,IF(AND(N635="Value mismatch",N(I635)&lt;&gt;0),MIN(1,L635/I635),0)))</f>
        <v/>
      </c>
    </row>
    <row r="636" customFormat="false" ht="15" hidden="false" customHeight="true" outlineLevel="0" collapsed="false">
      <c r="A636" s="27"/>
      <c r="B636" s="27"/>
      <c r="C636" s="27"/>
      <c r="D636" s="28"/>
      <c r="E636" s="29"/>
      <c r="F636" s="29"/>
      <c r="G636" s="29"/>
      <c r="H636" s="29"/>
      <c r="I636" s="20" t="str">
        <f aca="false">IF(A636="","",N(F636)+N(G636)+N(H636))</f>
        <v/>
      </c>
      <c r="J636" s="21" t="str">
        <f aca="false">IF(A636="","",UPPER(TRIM(A636))&amp;"|"&amp;UPPER(SUBSTITUTE(SUBSTITUTE(SUBSTITUTE(SUBSTITUTE(SUBSTITUTE(TRIM(C636)," ",""),"-",""),"/",""),"\",""),".","")))</f>
        <v/>
      </c>
      <c r="K636" s="22" t="str">
        <f aca="false">IF(A636="","",IFERROR(MATCH(J636,'GSTR-2B'!$J$6:$J$1005,0),"–"))</f>
        <v/>
      </c>
      <c r="L636" s="23" t="str">
        <f aca="false">IF(OR(A636="",K636="–"),"",INDEX('GSTR-2B'!$I$6:$I$1005,K636))</f>
        <v/>
      </c>
      <c r="M636" s="20" t="str">
        <f aca="false">IF(L636="","",I636-L636)</f>
        <v/>
      </c>
      <c r="N636" s="24" t="str">
        <f aca="false">IF(A636="","",IF(K636="–",IF(COUNTIFS('GSTR-2B'!$A$6:$A$1005,A636,'GSTR-2B'!$E$6:$E$1005,"&gt;="&amp;(E636-Summary!$B$5),'GSTR-2B'!$E$6:$E$1005,"&lt;="&amp;(E636+Summary!$B$5))&gt;0,"Possible match – invoice no. differs","Not in 2B"),IF(ABS(M636)&lt;=Summary!$B$5,"Matched","Value mismatch")))</f>
        <v/>
      </c>
      <c r="O636" s="25" t="str">
        <f aca="false">IF(A636="","",IF(COUNTIF(A$6:A636,A636)=1,COUNTIF(O$5:O635,"&gt;0")+1,""))</f>
        <v/>
      </c>
      <c r="P636" s="26" t="str">
        <f aca="false">IF(A636="","",IF(N636="Matched",1,IF(AND(N636="Value mismatch",N(I636)&lt;&gt;0),MIN(1,L636/I636),0)))</f>
        <v/>
      </c>
    </row>
    <row r="637" customFormat="false" ht="15" hidden="false" customHeight="true" outlineLevel="0" collapsed="false">
      <c r="A637" s="27"/>
      <c r="B637" s="27"/>
      <c r="C637" s="27"/>
      <c r="D637" s="28"/>
      <c r="E637" s="29"/>
      <c r="F637" s="29"/>
      <c r="G637" s="29"/>
      <c r="H637" s="29"/>
      <c r="I637" s="20" t="str">
        <f aca="false">IF(A637="","",N(F637)+N(G637)+N(H637))</f>
        <v/>
      </c>
      <c r="J637" s="21" t="str">
        <f aca="false">IF(A637="","",UPPER(TRIM(A637))&amp;"|"&amp;UPPER(SUBSTITUTE(SUBSTITUTE(SUBSTITUTE(SUBSTITUTE(SUBSTITUTE(TRIM(C637)," ",""),"-",""),"/",""),"\",""),".","")))</f>
        <v/>
      </c>
      <c r="K637" s="22" t="str">
        <f aca="false">IF(A637="","",IFERROR(MATCH(J637,'GSTR-2B'!$J$6:$J$1005,0),"–"))</f>
        <v/>
      </c>
      <c r="L637" s="23" t="str">
        <f aca="false">IF(OR(A637="",K637="–"),"",INDEX('GSTR-2B'!$I$6:$I$1005,K637))</f>
        <v/>
      </c>
      <c r="M637" s="20" t="str">
        <f aca="false">IF(L637="","",I637-L637)</f>
        <v/>
      </c>
      <c r="N637" s="24" t="str">
        <f aca="false">IF(A637="","",IF(K637="–",IF(COUNTIFS('GSTR-2B'!$A$6:$A$1005,A637,'GSTR-2B'!$E$6:$E$1005,"&gt;="&amp;(E637-Summary!$B$5),'GSTR-2B'!$E$6:$E$1005,"&lt;="&amp;(E637+Summary!$B$5))&gt;0,"Possible match – invoice no. differs","Not in 2B"),IF(ABS(M637)&lt;=Summary!$B$5,"Matched","Value mismatch")))</f>
        <v/>
      </c>
      <c r="O637" s="25" t="str">
        <f aca="false">IF(A637="","",IF(COUNTIF(A$6:A637,A637)=1,COUNTIF(O$5:O636,"&gt;0")+1,""))</f>
        <v/>
      </c>
      <c r="P637" s="26" t="str">
        <f aca="false">IF(A637="","",IF(N637="Matched",1,IF(AND(N637="Value mismatch",N(I637)&lt;&gt;0),MIN(1,L637/I637),0)))</f>
        <v/>
      </c>
    </row>
    <row r="638" customFormat="false" ht="15" hidden="false" customHeight="true" outlineLevel="0" collapsed="false">
      <c r="A638" s="27"/>
      <c r="B638" s="27"/>
      <c r="C638" s="27"/>
      <c r="D638" s="28"/>
      <c r="E638" s="29"/>
      <c r="F638" s="29"/>
      <c r="G638" s="29"/>
      <c r="H638" s="29"/>
      <c r="I638" s="20" t="str">
        <f aca="false">IF(A638="","",N(F638)+N(G638)+N(H638))</f>
        <v/>
      </c>
      <c r="J638" s="21" t="str">
        <f aca="false">IF(A638="","",UPPER(TRIM(A638))&amp;"|"&amp;UPPER(SUBSTITUTE(SUBSTITUTE(SUBSTITUTE(SUBSTITUTE(SUBSTITUTE(TRIM(C638)," ",""),"-",""),"/",""),"\",""),".","")))</f>
        <v/>
      </c>
      <c r="K638" s="22" t="str">
        <f aca="false">IF(A638="","",IFERROR(MATCH(J638,'GSTR-2B'!$J$6:$J$1005,0),"–"))</f>
        <v/>
      </c>
      <c r="L638" s="23" t="str">
        <f aca="false">IF(OR(A638="",K638="–"),"",INDEX('GSTR-2B'!$I$6:$I$1005,K638))</f>
        <v/>
      </c>
      <c r="M638" s="20" t="str">
        <f aca="false">IF(L638="","",I638-L638)</f>
        <v/>
      </c>
      <c r="N638" s="24" t="str">
        <f aca="false">IF(A638="","",IF(K638="–",IF(COUNTIFS('GSTR-2B'!$A$6:$A$1005,A638,'GSTR-2B'!$E$6:$E$1005,"&gt;="&amp;(E638-Summary!$B$5),'GSTR-2B'!$E$6:$E$1005,"&lt;="&amp;(E638+Summary!$B$5))&gt;0,"Possible match – invoice no. differs","Not in 2B"),IF(ABS(M638)&lt;=Summary!$B$5,"Matched","Value mismatch")))</f>
        <v/>
      </c>
      <c r="O638" s="25" t="str">
        <f aca="false">IF(A638="","",IF(COUNTIF(A$6:A638,A638)=1,COUNTIF(O$5:O637,"&gt;0")+1,""))</f>
        <v/>
      </c>
      <c r="P638" s="26" t="str">
        <f aca="false">IF(A638="","",IF(N638="Matched",1,IF(AND(N638="Value mismatch",N(I638)&lt;&gt;0),MIN(1,L638/I638),0)))</f>
        <v/>
      </c>
    </row>
    <row r="639" customFormat="false" ht="15" hidden="false" customHeight="true" outlineLevel="0" collapsed="false">
      <c r="A639" s="27"/>
      <c r="B639" s="27"/>
      <c r="C639" s="27"/>
      <c r="D639" s="28"/>
      <c r="E639" s="29"/>
      <c r="F639" s="29"/>
      <c r="G639" s="29"/>
      <c r="H639" s="29"/>
      <c r="I639" s="20" t="str">
        <f aca="false">IF(A639="","",N(F639)+N(G639)+N(H639))</f>
        <v/>
      </c>
      <c r="J639" s="21" t="str">
        <f aca="false">IF(A639="","",UPPER(TRIM(A639))&amp;"|"&amp;UPPER(SUBSTITUTE(SUBSTITUTE(SUBSTITUTE(SUBSTITUTE(SUBSTITUTE(TRIM(C639)," ",""),"-",""),"/",""),"\",""),".","")))</f>
        <v/>
      </c>
      <c r="K639" s="22" t="str">
        <f aca="false">IF(A639="","",IFERROR(MATCH(J639,'GSTR-2B'!$J$6:$J$1005,0),"–"))</f>
        <v/>
      </c>
      <c r="L639" s="23" t="str">
        <f aca="false">IF(OR(A639="",K639="–"),"",INDEX('GSTR-2B'!$I$6:$I$1005,K639))</f>
        <v/>
      </c>
      <c r="M639" s="20" t="str">
        <f aca="false">IF(L639="","",I639-L639)</f>
        <v/>
      </c>
      <c r="N639" s="24" t="str">
        <f aca="false">IF(A639="","",IF(K639="–",IF(COUNTIFS('GSTR-2B'!$A$6:$A$1005,A639,'GSTR-2B'!$E$6:$E$1005,"&gt;="&amp;(E639-Summary!$B$5),'GSTR-2B'!$E$6:$E$1005,"&lt;="&amp;(E639+Summary!$B$5))&gt;0,"Possible match – invoice no. differs","Not in 2B"),IF(ABS(M639)&lt;=Summary!$B$5,"Matched","Value mismatch")))</f>
        <v/>
      </c>
      <c r="O639" s="25" t="str">
        <f aca="false">IF(A639="","",IF(COUNTIF(A$6:A639,A639)=1,COUNTIF(O$5:O638,"&gt;0")+1,""))</f>
        <v/>
      </c>
      <c r="P639" s="26" t="str">
        <f aca="false">IF(A639="","",IF(N639="Matched",1,IF(AND(N639="Value mismatch",N(I639)&lt;&gt;0),MIN(1,L639/I639),0)))</f>
        <v/>
      </c>
    </row>
    <row r="640" customFormat="false" ht="15" hidden="false" customHeight="true" outlineLevel="0" collapsed="false">
      <c r="A640" s="27"/>
      <c r="B640" s="27"/>
      <c r="C640" s="27"/>
      <c r="D640" s="28"/>
      <c r="E640" s="29"/>
      <c r="F640" s="29"/>
      <c r="G640" s="29"/>
      <c r="H640" s="29"/>
      <c r="I640" s="20" t="str">
        <f aca="false">IF(A640="","",N(F640)+N(G640)+N(H640))</f>
        <v/>
      </c>
      <c r="J640" s="21" t="str">
        <f aca="false">IF(A640="","",UPPER(TRIM(A640))&amp;"|"&amp;UPPER(SUBSTITUTE(SUBSTITUTE(SUBSTITUTE(SUBSTITUTE(SUBSTITUTE(TRIM(C640)," ",""),"-",""),"/",""),"\",""),".","")))</f>
        <v/>
      </c>
      <c r="K640" s="22" t="str">
        <f aca="false">IF(A640="","",IFERROR(MATCH(J640,'GSTR-2B'!$J$6:$J$1005,0),"–"))</f>
        <v/>
      </c>
      <c r="L640" s="23" t="str">
        <f aca="false">IF(OR(A640="",K640="–"),"",INDEX('GSTR-2B'!$I$6:$I$1005,K640))</f>
        <v/>
      </c>
      <c r="M640" s="20" t="str">
        <f aca="false">IF(L640="","",I640-L640)</f>
        <v/>
      </c>
      <c r="N640" s="24" t="str">
        <f aca="false">IF(A640="","",IF(K640="–",IF(COUNTIFS('GSTR-2B'!$A$6:$A$1005,A640,'GSTR-2B'!$E$6:$E$1005,"&gt;="&amp;(E640-Summary!$B$5),'GSTR-2B'!$E$6:$E$1005,"&lt;="&amp;(E640+Summary!$B$5))&gt;0,"Possible match – invoice no. differs","Not in 2B"),IF(ABS(M640)&lt;=Summary!$B$5,"Matched","Value mismatch")))</f>
        <v/>
      </c>
      <c r="O640" s="25" t="str">
        <f aca="false">IF(A640="","",IF(COUNTIF(A$6:A640,A640)=1,COUNTIF(O$5:O639,"&gt;0")+1,""))</f>
        <v/>
      </c>
      <c r="P640" s="26" t="str">
        <f aca="false">IF(A640="","",IF(N640="Matched",1,IF(AND(N640="Value mismatch",N(I640)&lt;&gt;0),MIN(1,L640/I640),0)))</f>
        <v/>
      </c>
    </row>
    <row r="641" customFormat="false" ht="15" hidden="false" customHeight="true" outlineLevel="0" collapsed="false">
      <c r="A641" s="27"/>
      <c r="B641" s="27"/>
      <c r="C641" s="27"/>
      <c r="D641" s="28"/>
      <c r="E641" s="29"/>
      <c r="F641" s="29"/>
      <c r="G641" s="29"/>
      <c r="H641" s="29"/>
      <c r="I641" s="20" t="str">
        <f aca="false">IF(A641="","",N(F641)+N(G641)+N(H641))</f>
        <v/>
      </c>
      <c r="J641" s="21" t="str">
        <f aca="false">IF(A641="","",UPPER(TRIM(A641))&amp;"|"&amp;UPPER(SUBSTITUTE(SUBSTITUTE(SUBSTITUTE(SUBSTITUTE(SUBSTITUTE(TRIM(C641)," ",""),"-",""),"/",""),"\",""),".","")))</f>
        <v/>
      </c>
      <c r="K641" s="22" t="str">
        <f aca="false">IF(A641="","",IFERROR(MATCH(J641,'GSTR-2B'!$J$6:$J$1005,0),"–"))</f>
        <v/>
      </c>
      <c r="L641" s="23" t="str">
        <f aca="false">IF(OR(A641="",K641="–"),"",INDEX('GSTR-2B'!$I$6:$I$1005,K641))</f>
        <v/>
      </c>
      <c r="M641" s="20" t="str">
        <f aca="false">IF(L641="","",I641-L641)</f>
        <v/>
      </c>
      <c r="N641" s="24" t="str">
        <f aca="false">IF(A641="","",IF(K641="–",IF(COUNTIFS('GSTR-2B'!$A$6:$A$1005,A641,'GSTR-2B'!$E$6:$E$1005,"&gt;="&amp;(E641-Summary!$B$5),'GSTR-2B'!$E$6:$E$1005,"&lt;="&amp;(E641+Summary!$B$5))&gt;0,"Possible match – invoice no. differs","Not in 2B"),IF(ABS(M641)&lt;=Summary!$B$5,"Matched","Value mismatch")))</f>
        <v/>
      </c>
      <c r="O641" s="25" t="str">
        <f aca="false">IF(A641="","",IF(COUNTIF(A$6:A641,A641)=1,COUNTIF(O$5:O640,"&gt;0")+1,""))</f>
        <v/>
      </c>
      <c r="P641" s="26" t="str">
        <f aca="false">IF(A641="","",IF(N641="Matched",1,IF(AND(N641="Value mismatch",N(I641)&lt;&gt;0),MIN(1,L641/I641),0)))</f>
        <v/>
      </c>
    </row>
    <row r="642" customFormat="false" ht="15" hidden="false" customHeight="true" outlineLevel="0" collapsed="false">
      <c r="A642" s="27"/>
      <c r="B642" s="27"/>
      <c r="C642" s="27"/>
      <c r="D642" s="28"/>
      <c r="E642" s="29"/>
      <c r="F642" s="29"/>
      <c r="G642" s="29"/>
      <c r="H642" s="29"/>
      <c r="I642" s="20" t="str">
        <f aca="false">IF(A642="","",N(F642)+N(G642)+N(H642))</f>
        <v/>
      </c>
      <c r="J642" s="21" t="str">
        <f aca="false">IF(A642="","",UPPER(TRIM(A642))&amp;"|"&amp;UPPER(SUBSTITUTE(SUBSTITUTE(SUBSTITUTE(SUBSTITUTE(SUBSTITUTE(TRIM(C642)," ",""),"-",""),"/",""),"\",""),".","")))</f>
        <v/>
      </c>
      <c r="K642" s="22" t="str">
        <f aca="false">IF(A642="","",IFERROR(MATCH(J642,'GSTR-2B'!$J$6:$J$1005,0),"–"))</f>
        <v/>
      </c>
      <c r="L642" s="23" t="str">
        <f aca="false">IF(OR(A642="",K642="–"),"",INDEX('GSTR-2B'!$I$6:$I$1005,K642))</f>
        <v/>
      </c>
      <c r="M642" s="20" t="str">
        <f aca="false">IF(L642="","",I642-L642)</f>
        <v/>
      </c>
      <c r="N642" s="24" t="str">
        <f aca="false">IF(A642="","",IF(K642="–",IF(COUNTIFS('GSTR-2B'!$A$6:$A$1005,A642,'GSTR-2B'!$E$6:$E$1005,"&gt;="&amp;(E642-Summary!$B$5),'GSTR-2B'!$E$6:$E$1005,"&lt;="&amp;(E642+Summary!$B$5))&gt;0,"Possible match – invoice no. differs","Not in 2B"),IF(ABS(M642)&lt;=Summary!$B$5,"Matched","Value mismatch")))</f>
        <v/>
      </c>
      <c r="O642" s="25" t="str">
        <f aca="false">IF(A642="","",IF(COUNTIF(A$6:A642,A642)=1,COUNTIF(O$5:O641,"&gt;0")+1,""))</f>
        <v/>
      </c>
      <c r="P642" s="26" t="str">
        <f aca="false">IF(A642="","",IF(N642="Matched",1,IF(AND(N642="Value mismatch",N(I642)&lt;&gt;0),MIN(1,L642/I642),0)))</f>
        <v/>
      </c>
    </row>
    <row r="643" customFormat="false" ht="15" hidden="false" customHeight="true" outlineLevel="0" collapsed="false">
      <c r="A643" s="27"/>
      <c r="B643" s="27"/>
      <c r="C643" s="27"/>
      <c r="D643" s="28"/>
      <c r="E643" s="29"/>
      <c r="F643" s="29"/>
      <c r="G643" s="29"/>
      <c r="H643" s="29"/>
      <c r="I643" s="20" t="str">
        <f aca="false">IF(A643="","",N(F643)+N(G643)+N(H643))</f>
        <v/>
      </c>
      <c r="J643" s="21" t="str">
        <f aca="false">IF(A643="","",UPPER(TRIM(A643))&amp;"|"&amp;UPPER(SUBSTITUTE(SUBSTITUTE(SUBSTITUTE(SUBSTITUTE(SUBSTITUTE(TRIM(C643)," ",""),"-",""),"/",""),"\",""),".","")))</f>
        <v/>
      </c>
      <c r="K643" s="22" t="str">
        <f aca="false">IF(A643="","",IFERROR(MATCH(J643,'GSTR-2B'!$J$6:$J$1005,0),"–"))</f>
        <v/>
      </c>
      <c r="L643" s="23" t="str">
        <f aca="false">IF(OR(A643="",K643="–"),"",INDEX('GSTR-2B'!$I$6:$I$1005,K643))</f>
        <v/>
      </c>
      <c r="M643" s="20" t="str">
        <f aca="false">IF(L643="","",I643-L643)</f>
        <v/>
      </c>
      <c r="N643" s="24" t="str">
        <f aca="false">IF(A643="","",IF(K643="–",IF(COUNTIFS('GSTR-2B'!$A$6:$A$1005,A643,'GSTR-2B'!$E$6:$E$1005,"&gt;="&amp;(E643-Summary!$B$5),'GSTR-2B'!$E$6:$E$1005,"&lt;="&amp;(E643+Summary!$B$5))&gt;0,"Possible match – invoice no. differs","Not in 2B"),IF(ABS(M643)&lt;=Summary!$B$5,"Matched","Value mismatch")))</f>
        <v/>
      </c>
      <c r="O643" s="25" t="str">
        <f aca="false">IF(A643="","",IF(COUNTIF(A$6:A643,A643)=1,COUNTIF(O$5:O642,"&gt;0")+1,""))</f>
        <v/>
      </c>
      <c r="P643" s="26" t="str">
        <f aca="false">IF(A643="","",IF(N643="Matched",1,IF(AND(N643="Value mismatch",N(I643)&lt;&gt;0),MIN(1,L643/I643),0)))</f>
        <v/>
      </c>
    </row>
    <row r="644" customFormat="false" ht="15" hidden="false" customHeight="true" outlineLevel="0" collapsed="false">
      <c r="A644" s="27"/>
      <c r="B644" s="27"/>
      <c r="C644" s="27"/>
      <c r="D644" s="28"/>
      <c r="E644" s="29"/>
      <c r="F644" s="29"/>
      <c r="G644" s="29"/>
      <c r="H644" s="29"/>
      <c r="I644" s="20" t="str">
        <f aca="false">IF(A644="","",N(F644)+N(G644)+N(H644))</f>
        <v/>
      </c>
      <c r="J644" s="21" t="str">
        <f aca="false">IF(A644="","",UPPER(TRIM(A644))&amp;"|"&amp;UPPER(SUBSTITUTE(SUBSTITUTE(SUBSTITUTE(SUBSTITUTE(SUBSTITUTE(TRIM(C644)," ",""),"-",""),"/",""),"\",""),".","")))</f>
        <v/>
      </c>
      <c r="K644" s="22" t="str">
        <f aca="false">IF(A644="","",IFERROR(MATCH(J644,'GSTR-2B'!$J$6:$J$1005,0),"–"))</f>
        <v/>
      </c>
      <c r="L644" s="23" t="str">
        <f aca="false">IF(OR(A644="",K644="–"),"",INDEX('GSTR-2B'!$I$6:$I$1005,K644))</f>
        <v/>
      </c>
      <c r="M644" s="20" t="str">
        <f aca="false">IF(L644="","",I644-L644)</f>
        <v/>
      </c>
      <c r="N644" s="24" t="str">
        <f aca="false">IF(A644="","",IF(K644="–",IF(COUNTIFS('GSTR-2B'!$A$6:$A$1005,A644,'GSTR-2B'!$E$6:$E$1005,"&gt;="&amp;(E644-Summary!$B$5),'GSTR-2B'!$E$6:$E$1005,"&lt;="&amp;(E644+Summary!$B$5))&gt;0,"Possible match – invoice no. differs","Not in 2B"),IF(ABS(M644)&lt;=Summary!$B$5,"Matched","Value mismatch")))</f>
        <v/>
      </c>
      <c r="O644" s="25" t="str">
        <f aca="false">IF(A644="","",IF(COUNTIF(A$6:A644,A644)=1,COUNTIF(O$5:O643,"&gt;0")+1,""))</f>
        <v/>
      </c>
      <c r="P644" s="26" t="str">
        <f aca="false">IF(A644="","",IF(N644="Matched",1,IF(AND(N644="Value mismatch",N(I644)&lt;&gt;0),MIN(1,L644/I644),0)))</f>
        <v/>
      </c>
    </row>
    <row r="645" customFormat="false" ht="15" hidden="false" customHeight="true" outlineLevel="0" collapsed="false">
      <c r="A645" s="27"/>
      <c r="B645" s="27"/>
      <c r="C645" s="27"/>
      <c r="D645" s="28"/>
      <c r="E645" s="29"/>
      <c r="F645" s="29"/>
      <c r="G645" s="29"/>
      <c r="H645" s="29"/>
      <c r="I645" s="20" t="str">
        <f aca="false">IF(A645="","",N(F645)+N(G645)+N(H645))</f>
        <v/>
      </c>
      <c r="J645" s="21" t="str">
        <f aca="false">IF(A645="","",UPPER(TRIM(A645))&amp;"|"&amp;UPPER(SUBSTITUTE(SUBSTITUTE(SUBSTITUTE(SUBSTITUTE(SUBSTITUTE(TRIM(C645)," ",""),"-",""),"/",""),"\",""),".","")))</f>
        <v/>
      </c>
      <c r="K645" s="22" t="str">
        <f aca="false">IF(A645="","",IFERROR(MATCH(J645,'GSTR-2B'!$J$6:$J$1005,0),"–"))</f>
        <v/>
      </c>
      <c r="L645" s="23" t="str">
        <f aca="false">IF(OR(A645="",K645="–"),"",INDEX('GSTR-2B'!$I$6:$I$1005,K645))</f>
        <v/>
      </c>
      <c r="M645" s="20" t="str">
        <f aca="false">IF(L645="","",I645-L645)</f>
        <v/>
      </c>
      <c r="N645" s="24" t="str">
        <f aca="false">IF(A645="","",IF(K645="–",IF(COUNTIFS('GSTR-2B'!$A$6:$A$1005,A645,'GSTR-2B'!$E$6:$E$1005,"&gt;="&amp;(E645-Summary!$B$5),'GSTR-2B'!$E$6:$E$1005,"&lt;="&amp;(E645+Summary!$B$5))&gt;0,"Possible match – invoice no. differs","Not in 2B"),IF(ABS(M645)&lt;=Summary!$B$5,"Matched","Value mismatch")))</f>
        <v/>
      </c>
      <c r="O645" s="25" t="str">
        <f aca="false">IF(A645="","",IF(COUNTIF(A$6:A645,A645)=1,COUNTIF(O$5:O644,"&gt;0")+1,""))</f>
        <v/>
      </c>
      <c r="P645" s="26" t="str">
        <f aca="false">IF(A645="","",IF(N645="Matched",1,IF(AND(N645="Value mismatch",N(I645)&lt;&gt;0),MIN(1,L645/I645),0)))</f>
        <v/>
      </c>
    </row>
    <row r="646" customFormat="false" ht="15" hidden="false" customHeight="true" outlineLevel="0" collapsed="false">
      <c r="A646" s="27"/>
      <c r="B646" s="27"/>
      <c r="C646" s="27"/>
      <c r="D646" s="28"/>
      <c r="E646" s="29"/>
      <c r="F646" s="29"/>
      <c r="G646" s="29"/>
      <c r="H646" s="29"/>
      <c r="I646" s="20" t="str">
        <f aca="false">IF(A646="","",N(F646)+N(G646)+N(H646))</f>
        <v/>
      </c>
      <c r="J646" s="21" t="str">
        <f aca="false">IF(A646="","",UPPER(TRIM(A646))&amp;"|"&amp;UPPER(SUBSTITUTE(SUBSTITUTE(SUBSTITUTE(SUBSTITUTE(SUBSTITUTE(TRIM(C646)," ",""),"-",""),"/",""),"\",""),".","")))</f>
        <v/>
      </c>
      <c r="K646" s="22" t="str">
        <f aca="false">IF(A646="","",IFERROR(MATCH(J646,'GSTR-2B'!$J$6:$J$1005,0),"–"))</f>
        <v/>
      </c>
      <c r="L646" s="23" t="str">
        <f aca="false">IF(OR(A646="",K646="–"),"",INDEX('GSTR-2B'!$I$6:$I$1005,K646))</f>
        <v/>
      </c>
      <c r="M646" s="20" t="str">
        <f aca="false">IF(L646="","",I646-L646)</f>
        <v/>
      </c>
      <c r="N646" s="24" t="str">
        <f aca="false">IF(A646="","",IF(K646="–",IF(COUNTIFS('GSTR-2B'!$A$6:$A$1005,A646,'GSTR-2B'!$E$6:$E$1005,"&gt;="&amp;(E646-Summary!$B$5),'GSTR-2B'!$E$6:$E$1005,"&lt;="&amp;(E646+Summary!$B$5))&gt;0,"Possible match – invoice no. differs","Not in 2B"),IF(ABS(M646)&lt;=Summary!$B$5,"Matched","Value mismatch")))</f>
        <v/>
      </c>
      <c r="O646" s="25" t="str">
        <f aca="false">IF(A646="","",IF(COUNTIF(A$6:A646,A646)=1,COUNTIF(O$5:O645,"&gt;0")+1,""))</f>
        <v/>
      </c>
      <c r="P646" s="26" t="str">
        <f aca="false">IF(A646="","",IF(N646="Matched",1,IF(AND(N646="Value mismatch",N(I646)&lt;&gt;0),MIN(1,L646/I646),0)))</f>
        <v/>
      </c>
    </row>
    <row r="647" customFormat="false" ht="15" hidden="false" customHeight="true" outlineLevel="0" collapsed="false">
      <c r="A647" s="27"/>
      <c r="B647" s="27"/>
      <c r="C647" s="27"/>
      <c r="D647" s="28"/>
      <c r="E647" s="29"/>
      <c r="F647" s="29"/>
      <c r="G647" s="29"/>
      <c r="H647" s="29"/>
      <c r="I647" s="20" t="str">
        <f aca="false">IF(A647="","",N(F647)+N(G647)+N(H647))</f>
        <v/>
      </c>
      <c r="J647" s="21" t="str">
        <f aca="false">IF(A647="","",UPPER(TRIM(A647))&amp;"|"&amp;UPPER(SUBSTITUTE(SUBSTITUTE(SUBSTITUTE(SUBSTITUTE(SUBSTITUTE(TRIM(C647)," ",""),"-",""),"/",""),"\",""),".","")))</f>
        <v/>
      </c>
      <c r="K647" s="22" t="str">
        <f aca="false">IF(A647="","",IFERROR(MATCH(J647,'GSTR-2B'!$J$6:$J$1005,0),"–"))</f>
        <v/>
      </c>
      <c r="L647" s="23" t="str">
        <f aca="false">IF(OR(A647="",K647="–"),"",INDEX('GSTR-2B'!$I$6:$I$1005,K647))</f>
        <v/>
      </c>
      <c r="M647" s="20" t="str">
        <f aca="false">IF(L647="","",I647-L647)</f>
        <v/>
      </c>
      <c r="N647" s="24" t="str">
        <f aca="false">IF(A647="","",IF(K647="–",IF(COUNTIFS('GSTR-2B'!$A$6:$A$1005,A647,'GSTR-2B'!$E$6:$E$1005,"&gt;="&amp;(E647-Summary!$B$5),'GSTR-2B'!$E$6:$E$1005,"&lt;="&amp;(E647+Summary!$B$5))&gt;0,"Possible match – invoice no. differs","Not in 2B"),IF(ABS(M647)&lt;=Summary!$B$5,"Matched","Value mismatch")))</f>
        <v/>
      </c>
      <c r="O647" s="25" t="str">
        <f aca="false">IF(A647="","",IF(COUNTIF(A$6:A647,A647)=1,COUNTIF(O$5:O646,"&gt;0")+1,""))</f>
        <v/>
      </c>
      <c r="P647" s="26" t="str">
        <f aca="false">IF(A647="","",IF(N647="Matched",1,IF(AND(N647="Value mismatch",N(I647)&lt;&gt;0),MIN(1,L647/I647),0)))</f>
        <v/>
      </c>
    </row>
    <row r="648" customFormat="false" ht="15" hidden="false" customHeight="true" outlineLevel="0" collapsed="false">
      <c r="A648" s="27"/>
      <c r="B648" s="27"/>
      <c r="C648" s="27"/>
      <c r="D648" s="28"/>
      <c r="E648" s="29"/>
      <c r="F648" s="29"/>
      <c r="G648" s="29"/>
      <c r="H648" s="29"/>
      <c r="I648" s="20" t="str">
        <f aca="false">IF(A648="","",N(F648)+N(G648)+N(H648))</f>
        <v/>
      </c>
      <c r="J648" s="21" t="str">
        <f aca="false">IF(A648="","",UPPER(TRIM(A648))&amp;"|"&amp;UPPER(SUBSTITUTE(SUBSTITUTE(SUBSTITUTE(SUBSTITUTE(SUBSTITUTE(TRIM(C648)," ",""),"-",""),"/",""),"\",""),".","")))</f>
        <v/>
      </c>
      <c r="K648" s="22" t="str">
        <f aca="false">IF(A648="","",IFERROR(MATCH(J648,'GSTR-2B'!$J$6:$J$1005,0),"–"))</f>
        <v/>
      </c>
      <c r="L648" s="23" t="str">
        <f aca="false">IF(OR(A648="",K648="–"),"",INDEX('GSTR-2B'!$I$6:$I$1005,K648))</f>
        <v/>
      </c>
      <c r="M648" s="20" t="str">
        <f aca="false">IF(L648="","",I648-L648)</f>
        <v/>
      </c>
      <c r="N648" s="24" t="str">
        <f aca="false">IF(A648="","",IF(K648="–",IF(COUNTIFS('GSTR-2B'!$A$6:$A$1005,A648,'GSTR-2B'!$E$6:$E$1005,"&gt;="&amp;(E648-Summary!$B$5),'GSTR-2B'!$E$6:$E$1005,"&lt;="&amp;(E648+Summary!$B$5))&gt;0,"Possible match – invoice no. differs","Not in 2B"),IF(ABS(M648)&lt;=Summary!$B$5,"Matched","Value mismatch")))</f>
        <v/>
      </c>
      <c r="O648" s="25" t="str">
        <f aca="false">IF(A648="","",IF(COUNTIF(A$6:A648,A648)=1,COUNTIF(O$5:O647,"&gt;0")+1,""))</f>
        <v/>
      </c>
      <c r="P648" s="26" t="str">
        <f aca="false">IF(A648="","",IF(N648="Matched",1,IF(AND(N648="Value mismatch",N(I648)&lt;&gt;0),MIN(1,L648/I648),0)))</f>
        <v/>
      </c>
    </row>
    <row r="649" customFormat="false" ht="15" hidden="false" customHeight="true" outlineLevel="0" collapsed="false">
      <c r="A649" s="27"/>
      <c r="B649" s="27"/>
      <c r="C649" s="27"/>
      <c r="D649" s="28"/>
      <c r="E649" s="29"/>
      <c r="F649" s="29"/>
      <c r="G649" s="29"/>
      <c r="H649" s="29"/>
      <c r="I649" s="20" t="str">
        <f aca="false">IF(A649="","",N(F649)+N(G649)+N(H649))</f>
        <v/>
      </c>
      <c r="J649" s="21" t="str">
        <f aca="false">IF(A649="","",UPPER(TRIM(A649))&amp;"|"&amp;UPPER(SUBSTITUTE(SUBSTITUTE(SUBSTITUTE(SUBSTITUTE(SUBSTITUTE(TRIM(C649)," ",""),"-",""),"/",""),"\",""),".","")))</f>
        <v/>
      </c>
      <c r="K649" s="22" t="str">
        <f aca="false">IF(A649="","",IFERROR(MATCH(J649,'GSTR-2B'!$J$6:$J$1005,0),"–"))</f>
        <v/>
      </c>
      <c r="L649" s="23" t="str">
        <f aca="false">IF(OR(A649="",K649="–"),"",INDEX('GSTR-2B'!$I$6:$I$1005,K649))</f>
        <v/>
      </c>
      <c r="M649" s="20" t="str">
        <f aca="false">IF(L649="","",I649-L649)</f>
        <v/>
      </c>
      <c r="N649" s="24" t="str">
        <f aca="false">IF(A649="","",IF(K649="–",IF(COUNTIFS('GSTR-2B'!$A$6:$A$1005,A649,'GSTR-2B'!$E$6:$E$1005,"&gt;="&amp;(E649-Summary!$B$5),'GSTR-2B'!$E$6:$E$1005,"&lt;="&amp;(E649+Summary!$B$5))&gt;0,"Possible match – invoice no. differs","Not in 2B"),IF(ABS(M649)&lt;=Summary!$B$5,"Matched","Value mismatch")))</f>
        <v/>
      </c>
      <c r="O649" s="25" t="str">
        <f aca="false">IF(A649="","",IF(COUNTIF(A$6:A649,A649)=1,COUNTIF(O$5:O648,"&gt;0")+1,""))</f>
        <v/>
      </c>
      <c r="P649" s="26" t="str">
        <f aca="false">IF(A649="","",IF(N649="Matched",1,IF(AND(N649="Value mismatch",N(I649)&lt;&gt;0),MIN(1,L649/I649),0)))</f>
        <v/>
      </c>
    </row>
    <row r="650" customFormat="false" ht="15" hidden="false" customHeight="true" outlineLevel="0" collapsed="false">
      <c r="A650" s="27"/>
      <c r="B650" s="27"/>
      <c r="C650" s="27"/>
      <c r="D650" s="28"/>
      <c r="E650" s="29"/>
      <c r="F650" s="29"/>
      <c r="G650" s="29"/>
      <c r="H650" s="29"/>
      <c r="I650" s="20" t="str">
        <f aca="false">IF(A650="","",N(F650)+N(G650)+N(H650))</f>
        <v/>
      </c>
      <c r="J650" s="21" t="str">
        <f aca="false">IF(A650="","",UPPER(TRIM(A650))&amp;"|"&amp;UPPER(SUBSTITUTE(SUBSTITUTE(SUBSTITUTE(SUBSTITUTE(SUBSTITUTE(TRIM(C650)," ",""),"-",""),"/",""),"\",""),".","")))</f>
        <v/>
      </c>
      <c r="K650" s="22" t="str">
        <f aca="false">IF(A650="","",IFERROR(MATCH(J650,'GSTR-2B'!$J$6:$J$1005,0),"–"))</f>
        <v/>
      </c>
      <c r="L650" s="23" t="str">
        <f aca="false">IF(OR(A650="",K650="–"),"",INDEX('GSTR-2B'!$I$6:$I$1005,K650))</f>
        <v/>
      </c>
      <c r="M650" s="20" t="str">
        <f aca="false">IF(L650="","",I650-L650)</f>
        <v/>
      </c>
      <c r="N650" s="24" t="str">
        <f aca="false">IF(A650="","",IF(K650="–",IF(COUNTIFS('GSTR-2B'!$A$6:$A$1005,A650,'GSTR-2B'!$E$6:$E$1005,"&gt;="&amp;(E650-Summary!$B$5),'GSTR-2B'!$E$6:$E$1005,"&lt;="&amp;(E650+Summary!$B$5))&gt;0,"Possible match – invoice no. differs","Not in 2B"),IF(ABS(M650)&lt;=Summary!$B$5,"Matched","Value mismatch")))</f>
        <v/>
      </c>
      <c r="O650" s="25" t="str">
        <f aca="false">IF(A650="","",IF(COUNTIF(A$6:A650,A650)=1,COUNTIF(O$5:O649,"&gt;0")+1,""))</f>
        <v/>
      </c>
      <c r="P650" s="26" t="str">
        <f aca="false">IF(A650="","",IF(N650="Matched",1,IF(AND(N650="Value mismatch",N(I650)&lt;&gt;0),MIN(1,L650/I650),0)))</f>
        <v/>
      </c>
    </row>
    <row r="651" customFormat="false" ht="15" hidden="false" customHeight="true" outlineLevel="0" collapsed="false">
      <c r="A651" s="27"/>
      <c r="B651" s="27"/>
      <c r="C651" s="27"/>
      <c r="D651" s="28"/>
      <c r="E651" s="29"/>
      <c r="F651" s="29"/>
      <c r="G651" s="29"/>
      <c r="H651" s="29"/>
      <c r="I651" s="20" t="str">
        <f aca="false">IF(A651="","",N(F651)+N(G651)+N(H651))</f>
        <v/>
      </c>
      <c r="J651" s="21" t="str">
        <f aca="false">IF(A651="","",UPPER(TRIM(A651))&amp;"|"&amp;UPPER(SUBSTITUTE(SUBSTITUTE(SUBSTITUTE(SUBSTITUTE(SUBSTITUTE(TRIM(C651)," ",""),"-",""),"/",""),"\",""),".","")))</f>
        <v/>
      </c>
      <c r="K651" s="22" t="str">
        <f aca="false">IF(A651="","",IFERROR(MATCH(J651,'GSTR-2B'!$J$6:$J$1005,0),"–"))</f>
        <v/>
      </c>
      <c r="L651" s="23" t="str">
        <f aca="false">IF(OR(A651="",K651="–"),"",INDEX('GSTR-2B'!$I$6:$I$1005,K651))</f>
        <v/>
      </c>
      <c r="M651" s="20" t="str">
        <f aca="false">IF(L651="","",I651-L651)</f>
        <v/>
      </c>
      <c r="N651" s="24" t="str">
        <f aca="false">IF(A651="","",IF(K651="–",IF(COUNTIFS('GSTR-2B'!$A$6:$A$1005,A651,'GSTR-2B'!$E$6:$E$1005,"&gt;="&amp;(E651-Summary!$B$5),'GSTR-2B'!$E$6:$E$1005,"&lt;="&amp;(E651+Summary!$B$5))&gt;0,"Possible match – invoice no. differs","Not in 2B"),IF(ABS(M651)&lt;=Summary!$B$5,"Matched","Value mismatch")))</f>
        <v/>
      </c>
      <c r="O651" s="25" t="str">
        <f aca="false">IF(A651="","",IF(COUNTIF(A$6:A651,A651)=1,COUNTIF(O$5:O650,"&gt;0")+1,""))</f>
        <v/>
      </c>
      <c r="P651" s="26" t="str">
        <f aca="false">IF(A651="","",IF(N651="Matched",1,IF(AND(N651="Value mismatch",N(I651)&lt;&gt;0),MIN(1,L651/I651),0)))</f>
        <v/>
      </c>
    </row>
    <row r="652" customFormat="false" ht="15" hidden="false" customHeight="true" outlineLevel="0" collapsed="false">
      <c r="A652" s="27"/>
      <c r="B652" s="27"/>
      <c r="C652" s="27"/>
      <c r="D652" s="28"/>
      <c r="E652" s="29"/>
      <c r="F652" s="29"/>
      <c r="G652" s="29"/>
      <c r="H652" s="29"/>
      <c r="I652" s="20" t="str">
        <f aca="false">IF(A652="","",N(F652)+N(G652)+N(H652))</f>
        <v/>
      </c>
      <c r="J652" s="21" t="str">
        <f aca="false">IF(A652="","",UPPER(TRIM(A652))&amp;"|"&amp;UPPER(SUBSTITUTE(SUBSTITUTE(SUBSTITUTE(SUBSTITUTE(SUBSTITUTE(TRIM(C652)," ",""),"-",""),"/",""),"\",""),".","")))</f>
        <v/>
      </c>
      <c r="K652" s="22" t="str">
        <f aca="false">IF(A652="","",IFERROR(MATCH(J652,'GSTR-2B'!$J$6:$J$1005,0),"–"))</f>
        <v/>
      </c>
      <c r="L652" s="23" t="str">
        <f aca="false">IF(OR(A652="",K652="–"),"",INDEX('GSTR-2B'!$I$6:$I$1005,K652))</f>
        <v/>
      </c>
      <c r="M652" s="20" t="str">
        <f aca="false">IF(L652="","",I652-L652)</f>
        <v/>
      </c>
      <c r="N652" s="24" t="str">
        <f aca="false">IF(A652="","",IF(K652="–",IF(COUNTIFS('GSTR-2B'!$A$6:$A$1005,A652,'GSTR-2B'!$E$6:$E$1005,"&gt;="&amp;(E652-Summary!$B$5),'GSTR-2B'!$E$6:$E$1005,"&lt;="&amp;(E652+Summary!$B$5))&gt;0,"Possible match – invoice no. differs","Not in 2B"),IF(ABS(M652)&lt;=Summary!$B$5,"Matched","Value mismatch")))</f>
        <v/>
      </c>
      <c r="O652" s="25" t="str">
        <f aca="false">IF(A652="","",IF(COUNTIF(A$6:A652,A652)=1,COUNTIF(O$5:O651,"&gt;0")+1,""))</f>
        <v/>
      </c>
      <c r="P652" s="26" t="str">
        <f aca="false">IF(A652="","",IF(N652="Matched",1,IF(AND(N652="Value mismatch",N(I652)&lt;&gt;0),MIN(1,L652/I652),0)))</f>
        <v/>
      </c>
    </row>
    <row r="653" customFormat="false" ht="15" hidden="false" customHeight="true" outlineLevel="0" collapsed="false">
      <c r="A653" s="27"/>
      <c r="B653" s="27"/>
      <c r="C653" s="27"/>
      <c r="D653" s="28"/>
      <c r="E653" s="29"/>
      <c r="F653" s="29"/>
      <c r="G653" s="29"/>
      <c r="H653" s="29"/>
      <c r="I653" s="20" t="str">
        <f aca="false">IF(A653="","",N(F653)+N(G653)+N(H653))</f>
        <v/>
      </c>
      <c r="J653" s="21" t="str">
        <f aca="false">IF(A653="","",UPPER(TRIM(A653))&amp;"|"&amp;UPPER(SUBSTITUTE(SUBSTITUTE(SUBSTITUTE(SUBSTITUTE(SUBSTITUTE(TRIM(C653)," ",""),"-",""),"/",""),"\",""),".","")))</f>
        <v/>
      </c>
      <c r="K653" s="22" t="str">
        <f aca="false">IF(A653="","",IFERROR(MATCH(J653,'GSTR-2B'!$J$6:$J$1005,0),"–"))</f>
        <v/>
      </c>
      <c r="L653" s="23" t="str">
        <f aca="false">IF(OR(A653="",K653="–"),"",INDEX('GSTR-2B'!$I$6:$I$1005,K653))</f>
        <v/>
      </c>
      <c r="M653" s="20" t="str">
        <f aca="false">IF(L653="","",I653-L653)</f>
        <v/>
      </c>
      <c r="N653" s="24" t="str">
        <f aca="false">IF(A653="","",IF(K653="–",IF(COUNTIFS('GSTR-2B'!$A$6:$A$1005,A653,'GSTR-2B'!$E$6:$E$1005,"&gt;="&amp;(E653-Summary!$B$5),'GSTR-2B'!$E$6:$E$1005,"&lt;="&amp;(E653+Summary!$B$5))&gt;0,"Possible match – invoice no. differs","Not in 2B"),IF(ABS(M653)&lt;=Summary!$B$5,"Matched","Value mismatch")))</f>
        <v/>
      </c>
      <c r="O653" s="25" t="str">
        <f aca="false">IF(A653="","",IF(COUNTIF(A$6:A653,A653)=1,COUNTIF(O$5:O652,"&gt;0")+1,""))</f>
        <v/>
      </c>
      <c r="P653" s="26" t="str">
        <f aca="false">IF(A653="","",IF(N653="Matched",1,IF(AND(N653="Value mismatch",N(I653)&lt;&gt;0),MIN(1,L653/I653),0)))</f>
        <v/>
      </c>
    </row>
    <row r="654" customFormat="false" ht="15" hidden="false" customHeight="true" outlineLevel="0" collapsed="false">
      <c r="A654" s="27"/>
      <c r="B654" s="27"/>
      <c r="C654" s="27"/>
      <c r="D654" s="28"/>
      <c r="E654" s="29"/>
      <c r="F654" s="29"/>
      <c r="G654" s="29"/>
      <c r="H654" s="29"/>
      <c r="I654" s="20" t="str">
        <f aca="false">IF(A654="","",N(F654)+N(G654)+N(H654))</f>
        <v/>
      </c>
      <c r="J654" s="21" t="str">
        <f aca="false">IF(A654="","",UPPER(TRIM(A654))&amp;"|"&amp;UPPER(SUBSTITUTE(SUBSTITUTE(SUBSTITUTE(SUBSTITUTE(SUBSTITUTE(TRIM(C654)," ",""),"-",""),"/",""),"\",""),".","")))</f>
        <v/>
      </c>
      <c r="K654" s="22" t="str">
        <f aca="false">IF(A654="","",IFERROR(MATCH(J654,'GSTR-2B'!$J$6:$J$1005,0),"–"))</f>
        <v/>
      </c>
      <c r="L654" s="23" t="str">
        <f aca="false">IF(OR(A654="",K654="–"),"",INDEX('GSTR-2B'!$I$6:$I$1005,K654))</f>
        <v/>
      </c>
      <c r="M654" s="20" t="str">
        <f aca="false">IF(L654="","",I654-L654)</f>
        <v/>
      </c>
      <c r="N654" s="24" t="str">
        <f aca="false">IF(A654="","",IF(K654="–",IF(COUNTIFS('GSTR-2B'!$A$6:$A$1005,A654,'GSTR-2B'!$E$6:$E$1005,"&gt;="&amp;(E654-Summary!$B$5),'GSTR-2B'!$E$6:$E$1005,"&lt;="&amp;(E654+Summary!$B$5))&gt;0,"Possible match – invoice no. differs","Not in 2B"),IF(ABS(M654)&lt;=Summary!$B$5,"Matched","Value mismatch")))</f>
        <v/>
      </c>
      <c r="O654" s="25" t="str">
        <f aca="false">IF(A654="","",IF(COUNTIF(A$6:A654,A654)=1,COUNTIF(O$5:O653,"&gt;0")+1,""))</f>
        <v/>
      </c>
      <c r="P654" s="26" t="str">
        <f aca="false">IF(A654="","",IF(N654="Matched",1,IF(AND(N654="Value mismatch",N(I654)&lt;&gt;0),MIN(1,L654/I654),0)))</f>
        <v/>
      </c>
    </row>
    <row r="655" customFormat="false" ht="15" hidden="false" customHeight="true" outlineLevel="0" collapsed="false">
      <c r="A655" s="27"/>
      <c r="B655" s="27"/>
      <c r="C655" s="27"/>
      <c r="D655" s="28"/>
      <c r="E655" s="29"/>
      <c r="F655" s="29"/>
      <c r="G655" s="29"/>
      <c r="H655" s="29"/>
      <c r="I655" s="20" t="str">
        <f aca="false">IF(A655="","",N(F655)+N(G655)+N(H655))</f>
        <v/>
      </c>
      <c r="J655" s="21" t="str">
        <f aca="false">IF(A655="","",UPPER(TRIM(A655))&amp;"|"&amp;UPPER(SUBSTITUTE(SUBSTITUTE(SUBSTITUTE(SUBSTITUTE(SUBSTITUTE(TRIM(C655)," ",""),"-",""),"/",""),"\",""),".","")))</f>
        <v/>
      </c>
      <c r="K655" s="22" t="str">
        <f aca="false">IF(A655="","",IFERROR(MATCH(J655,'GSTR-2B'!$J$6:$J$1005,0),"–"))</f>
        <v/>
      </c>
      <c r="L655" s="23" t="str">
        <f aca="false">IF(OR(A655="",K655="–"),"",INDEX('GSTR-2B'!$I$6:$I$1005,K655))</f>
        <v/>
      </c>
      <c r="M655" s="20" t="str">
        <f aca="false">IF(L655="","",I655-L655)</f>
        <v/>
      </c>
      <c r="N655" s="24" t="str">
        <f aca="false">IF(A655="","",IF(K655="–",IF(COUNTIFS('GSTR-2B'!$A$6:$A$1005,A655,'GSTR-2B'!$E$6:$E$1005,"&gt;="&amp;(E655-Summary!$B$5),'GSTR-2B'!$E$6:$E$1005,"&lt;="&amp;(E655+Summary!$B$5))&gt;0,"Possible match – invoice no. differs","Not in 2B"),IF(ABS(M655)&lt;=Summary!$B$5,"Matched","Value mismatch")))</f>
        <v/>
      </c>
      <c r="O655" s="25" t="str">
        <f aca="false">IF(A655="","",IF(COUNTIF(A$6:A655,A655)=1,COUNTIF(O$5:O654,"&gt;0")+1,""))</f>
        <v/>
      </c>
      <c r="P655" s="26" t="str">
        <f aca="false">IF(A655="","",IF(N655="Matched",1,IF(AND(N655="Value mismatch",N(I655)&lt;&gt;0),MIN(1,L655/I655),0)))</f>
        <v/>
      </c>
    </row>
    <row r="656" customFormat="false" ht="15" hidden="false" customHeight="true" outlineLevel="0" collapsed="false">
      <c r="A656" s="27"/>
      <c r="B656" s="27"/>
      <c r="C656" s="27"/>
      <c r="D656" s="28"/>
      <c r="E656" s="29"/>
      <c r="F656" s="29"/>
      <c r="G656" s="29"/>
      <c r="H656" s="29"/>
      <c r="I656" s="20" t="str">
        <f aca="false">IF(A656="","",N(F656)+N(G656)+N(H656))</f>
        <v/>
      </c>
      <c r="J656" s="21" t="str">
        <f aca="false">IF(A656="","",UPPER(TRIM(A656))&amp;"|"&amp;UPPER(SUBSTITUTE(SUBSTITUTE(SUBSTITUTE(SUBSTITUTE(SUBSTITUTE(TRIM(C656)," ",""),"-",""),"/",""),"\",""),".","")))</f>
        <v/>
      </c>
      <c r="K656" s="22" t="str">
        <f aca="false">IF(A656="","",IFERROR(MATCH(J656,'GSTR-2B'!$J$6:$J$1005,0),"–"))</f>
        <v/>
      </c>
      <c r="L656" s="23" t="str">
        <f aca="false">IF(OR(A656="",K656="–"),"",INDEX('GSTR-2B'!$I$6:$I$1005,K656))</f>
        <v/>
      </c>
      <c r="M656" s="20" t="str">
        <f aca="false">IF(L656="","",I656-L656)</f>
        <v/>
      </c>
      <c r="N656" s="24" t="str">
        <f aca="false">IF(A656="","",IF(K656="–",IF(COUNTIFS('GSTR-2B'!$A$6:$A$1005,A656,'GSTR-2B'!$E$6:$E$1005,"&gt;="&amp;(E656-Summary!$B$5),'GSTR-2B'!$E$6:$E$1005,"&lt;="&amp;(E656+Summary!$B$5))&gt;0,"Possible match – invoice no. differs","Not in 2B"),IF(ABS(M656)&lt;=Summary!$B$5,"Matched","Value mismatch")))</f>
        <v/>
      </c>
      <c r="O656" s="25" t="str">
        <f aca="false">IF(A656="","",IF(COUNTIF(A$6:A656,A656)=1,COUNTIF(O$5:O655,"&gt;0")+1,""))</f>
        <v/>
      </c>
      <c r="P656" s="26" t="str">
        <f aca="false">IF(A656="","",IF(N656="Matched",1,IF(AND(N656="Value mismatch",N(I656)&lt;&gt;0),MIN(1,L656/I656),0)))</f>
        <v/>
      </c>
    </row>
    <row r="657" customFormat="false" ht="15" hidden="false" customHeight="true" outlineLevel="0" collapsed="false">
      <c r="A657" s="27"/>
      <c r="B657" s="27"/>
      <c r="C657" s="27"/>
      <c r="D657" s="28"/>
      <c r="E657" s="29"/>
      <c r="F657" s="29"/>
      <c r="G657" s="29"/>
      <c r="H657" s="29"/>
      <c r="I657" s="20" t="str">
        <f aca="false">IF(A657="","",N(F657)+N(G657)+N(H657))</f>
        <v/>
      </c>
      <c r="J657" s="21" t="str">
        <f aca="false">IF(A657="","",UPPER(TRIM(A657))&amp;"|"&amp;UPPER(SUBSTITUTE(SUBSTITUTE(SUBSTITUTE(SUBSTITUTE(SUBSTITUTE(TRIM(C657)," ",""),"-",""),"/",""),"\",""),".","")))</f>
        <v/>
      </c>
      <c r="K657" s="22" t="str">
        <f aca="false">IF(A657="","",IFERROR(MATCH(J657,'GSTR-2B'!$J$6:$J$1005,0),"–"))</f>
        <v/>
      </c>
      <c r="L657" s="23" t="str">
        <f aca="false">IF(OR(A657="",K657="–"),"",INDEX('GSTR-2B'!$I$6:$I$1005,K657))</f>
        <v/>
      </c>
      <c r="M657" s="20" t="str">
        <f aca="false">IF(L657="","",I657-L657)</f>
        <v/>
      </c>
      <c r="N657" s="24" t="str">
        <f aca="false">IF(A657="","",IF(K657="–",IF(COUNTIFS('GSTR-2B'!$A$6:$A$1005,A657,'GSTR-2B'!$E$6:$E$1005,"&gt;="&amp;(E657-Summary!$B$5),'GSTR-2B'!$E$6:$E$1005,"&lt;="&amp;(E657+Summary!$B$5))&gt;0,"Possible match – invoice no. differs","Not in 2B"),IF(ABS(M657)&lt;=Summary!$B$5,"Matched","Value mismatch")))</f>
        <v/>
      </c>
      <c r="O657" s="25" t="str">
        <f aca="false">IF(A657="","",IF(COUNTIF(A$6:A657,A657)=1,COUNTIF(O$5:O656,"&gt;0")+1,""))</f>
        <v/>
      </c>
      <c r="P657" s="26" t="str">
        <f aca="false">IF(A657="","",IF(N657="Matched",1,IF(AND(N657="Value mismatch",N(I657)&lt;&gt;0),MIN(1,L657/I657),0)))</f>
        <v/>
      </c>
    </row>
    <row r="658" customFormat="false" ht="15" hidden="false" customHeight="true" outlineLevel="0" collapsed="false">
      <c r="A658" s="27"/>
      <c r="B658" s="27"/>
      <c r="C658" s="27"/>
      <c r="D658" s="28"/>
      <c r="E658" s="29"/>
      <c r="F658" s="29"/>
      <c r="G658" s="29"/>
      <c r="H658" s="29"/>
      <c r="I658" s="20" t="str">
        <f aca="false">IF(A658="","",N(F658)+N(G658)+N(H658))</f>
        <v/>
      </c>
      <c r="J658" s="21" t="str">
        <f aca="false">IF(A658="","",UPPER(TRIM(A658))&amp;"|"&amp;UPPER(SUBSTITUTE(SUBSTITUTE(SUBSTITUTE(SUBSTITUTE(SUBSTITUTE(TRIM(C658)," ",""),"-",""),"/",""),"\",""),".","")))</f>
        <v/>
      </c>
      <c r="K658" s="22" t="str">
        <f aca="false">IF(A658="","",IFERROR(MATCH(J658,'GSTR-2B'!$J$6:$J$1005,0),"–"))</f>
        <v/>
      </c>
      <c r="L658" s="23" t="str">
        <f aca="false">IF(OR(A658="",K658="–"),"",INDEX('GSTR-2B'!$I$6:$I$1005,K658))</f>
        <v/>
      </c>
      <c r="M658" s="20" t="str">
        <f aca="false">IF(L658="","",I658-L658)</f>
        <v/>
      </c>
      <c r="N658" s="24" t="str">
        <f aca="false">IF(A658="","",IF(K658="–",IF(COUNTIFS('GSTR-2B'!$A$6:$A$1005,A658,'GSTR-2B'!$E$6:$E$1005,"&gt;="&amp;(E658-Summary!$B$5),'GSTR-2B'!$E$6:$E$1005,"&lt;="&amp;(E658+Summary!$B$5))&gt;0,"Possible match – invoice no. differs","Not in 2B"),IF(ABS(M658)&lt;=Summary!$B$5,"Matched","Value mismatch")))</f>
        <v/>
      </c>
      <c r="O658" s="25" t="str">
        <f aca="false">IF(A658="","",IF(COUNTIF(A$6:A658,A658)=1,COUNTIF(O$5:O657,"&gt;0")+1,""))</f>
        <v/>
      </c>
      <c r="P658" s="26" t="str">
        <f aca="false">IF(A658="","",IF(N658="Matched",1,IF(AND(N658="Value mismatch",N(I658)&lt;&gt;0),MIN(1,L658/I658),0)))</f>
        <v/>
      </c>
    </row>
    <row r="659" customFormat="false" ht="15" hidden="false" customHeight="true" outlineLevel="0" collapsed="false">
      <c r="A659" s="27"/>
      <c r="B659" s="27"/>
      <c r="C659" s="27"/>
      <c r="D659" s="28"/>
      <c r="E659" s="29"/>
      <c r="F659" s="29"/>
      <c r="G659" s="29"/>
      <c r="H659" s="29"/>
      <c r="I659" s="20" t="str">
        <f aca="false">IF(A659="","",N(F659)+N(G659)+N(H659))</f>
        <v/>
      </c>
      <c r="J659" s="21" t="str">
        <f aca="false">IF(A659="","",UPPER(TRIM(A659))&amp;"|"&amp;UPPER(SUBSTITUTE(SUBSTITUTE(SUBSTITUTE(SUBSTITUTE(SUBSTITUTE(TRIM(C659)," ",""),"-",""),"/",""),"\",""),".","")))</f>
        <v/>
      </c>
      <c r="K659" s="22" t="str">
        <f aca="false">IF(A659="","",IFERROR(MATCH(J659,'GSTR-2B'!$J$6:$J$1005,0),"–"))</f>
        <v/>
      </c>
      <c r="L659" s="23" t="str">
        <f aca="false">IF(OR(A659="",K659="–"),"",INDEX('GSTR-2B'!$I$6:$I$1005,K659))</f>
        <v/>
      </c>
      <c r="M659" s="20" t="str">
        <f aca="false">IF(L659="","",I659-L659)</f>
        <v/>
      </c>
      <c r="N659" s="24" t="str">
        <f aca="false">IF(A659="","",IF(K659="–",IF(COUNTIFS('GSTR-2B'!$A$6:$A$1005,A659,'GSTR-2B'!$E$6:$E$1005,"&gt;="&amp;(E659-Summary!$B$5),'GSTR-2B'!$E$6:$E$1005,"&lt;="&amp;(E659+Summary!$B$5))&gt;0,"Possible match – invoice no. differs","Not in 2B"),IF(ABS(M659)&lt;=Summary!$B$5,"Matched","Value mismatch")))</f>
        <v/>
      </c>
      <c r="O659" s="25" t="str">
        <f aca="false">IF(A659="","",IF(COUNTIF(A$6:A659,A659)=1,COUNTIF(O$5:O658,"&gt;0")+1,""))</f>
        <v/>
      </c>
      <c r="P659" s="26" t="str">
        <f aca="false">IF(A659="","",IF(N659="Matched",1,IF(AND(N659="Value mismatch",N(I659)&lt;&gt;0),MIN(1,L659/I659),0)))</f>
        <v/>
      </c>
    </row>
    <row r="660" customFormat="false" ht="15" hidden="false" customHeight="true" outlineLevel="0" collapsed="false">
      <c r="A660" s="27"/>
      <c r="B660" s="27"/>
      <c r="C660" s="27"/>
      <c r="D660" s="28"/>
      <c r="E660" s="29"/>
      <c r="F660" s="29"/>
      <c r="G660" s="29"/>
      <c r="H660" s="29"/>
      <c r="I660" s="20" t="str">
        <f aca="false">IF(A660="","",N(F660)+N(G660)+N(H660))</f>
        <v/>
      </c>
      <c r="J660" s="21" t="str">
        <f aca="false">IF(A660="","",UPPER(TRIM(A660))&amp;"|"&amp;UPPER(SUBSTITUTE(SUBSTITUTE(SUBSTITUTE(SUBSTITUTE(SUBSTITUTE(TRIM(C660)," ",""),"-",""),"/",""),"\",""),".","")))</f>
        <v/>
      </c>
      <c r="K660" s="22" t="str">
        <f aca="false">IF(A660="","",IFERROR(MATCH(J660,'GSTR-2B'!$J$6:$J$1005,0),"–"))</f>
        <v/>
      </c>
      <c r="L660" s="23" t="str">
        <f aca="false">IF(OR(A660="",K660="–"),"",INDEX('GSTR-2B'!$I$6:$I$1005,K660))</f>
        <v/>
      </c>
      <c r="M660" s="20" t="str">
        <f aca="false">IF(L660="","",I660-L660)</f>
        <v/>
      </c>
      <c r="N660" s="24" t="str">
        <f aca="false">IF(A660="","",IF(K660="–",IF(COUNTIFS('GSTR-2B'!$A$6:$A$1005,A660,'GSTR-2B'!$E$6:$E$1005,"&gt;="&amp;(E660-Summary!$B$5),'GSTR-2B'!$E$6:$E$1005,"&lt;="&amp;(E660+Summary!$B$5))&gt;0,"Possible match – invoice no. differs","Not in 2B"),IF(ABS(M660)&lt;=Summary!$B$5,"Matched","Value mismatch")))</f>
        <v/>
      </c>
      <c r="O660" s="25" t="str">
        <f aca="false">IF(A660="","",IF(COUNTIF(A$6:A660,A660)=1,COUNTIF(O$5:O659,"&gt;0")+1,""))</f>
        <v/>
      </c>
      <c r="P660" s="26" t="str">
        <f aca="false">IF(A660="","",IF(N660="Matched",1,IF(AND(N660="Value mismatch",N(I660)&lt;&gt;0),MIN(1,L660/I660),0)))</f>
        <v/>
      </c>
    </row>
    <row r="661" customFormat="false" ht="15" hidden="false" customHeight="true" outlineLevel="0" collapsed="false">
      <c r="A661" s="27"/>
      <c r="B661" s="27"/>
      <c r="C661" s="27"/>
      <c r="D661" s="28"/>
      <c r="E661" s="29"/>
      <c r="F661" s="29"/>
      <c r="G661" s="29"/>
      <c r="H661" s="29"/>
      <c r="I661" s="20" t="str">
        <f aca="false">IF(A661="","",N(F661)+N(G661)+N(H661))</f>
        <v/>
      </c>
      <c r="J661" s="21" t="str">
        <f aca="false">IF(A661="","",UPPER(TRIM(A661))&amp;"|"&amp;UPPER(SUBSTITUTE(SUBSTITUTE(SUBSTITUTE(SUBSTITUTE(SUBSTITUTE(TRIM(C661)," ",""),"-",""),"/",""),"\",""),".","")))</f>
        <v/>
      </c>
      <c r="K661" s="22" t="str">
        <f aca="false">IF(A661="","",IFERROR(MATCH(J661,'GSTR-2B'!$J$6:$J$1005,0),"–"))</f>
        <v/>
      </c>
      <c r="L661" s="23" t="str">
        <f aca="false">IF(OR(A661="",K661="–"),"",INDEX('GSTR-2B'!$I$6:$I$1005,K661))</f>
        <v/>
      </c>
      <c r="M661" s="20" t="str">
        <f aca="false">IF(L661="","",I661-L661)</f>
        <v/>
      </c>
      <c r="N661" s="24" t="str">
        <f aca="false">IF(A661="","",IF(K661="–",IF(COUNTIFS('GSTR-2B'!$A$6:$A$1005,A661,'GSTR-2B'!$E$6:$E$1005,"&gt;="&amp;(E661-Summary!$B$5),'GSTR-2B'!$E$6:$E$1005,"&lt;="&amp;(E661+Summary!$B$5))&gt;0,"Possible match – invoice no. differs","Not in 2B"),IF(ABS(M661)&lt;=Summary!$B$5,"Matched","Value mismatch")))</f>
        <v/>
      </c>
      <c r="O661" s="25" t="str">
        <f aca="false">IF(A661="","",IF(COUNTIF(A$6:A661,A661)=1,COUNTIF(O$5:O660,"&gt;0")+1,""))</f>
        <v/>
      </c>
      <c r="P661" s="26" t="str">
        <f aca="false">IF(A661="","",IF(N661="Matched",1,IF(AND(N661="Value mismatch",N(I661)&lt;&gt;0),MIN(1,L661/I661),0)))</f>
        <v/>
      </c>
    </row>
    <row r="662" customFormat="false" ht="15" hidden="false" customHeight="true" outlineLevel="0" collapsed="false">
      <c r="A662" s="27"/>
      <c r="B662" s="27"/>
      <c r="C662" s="27"/>
      <c r="D662" s="28"/>
      <c r="E662" s="29"/>
      <c r="F662" s="29"/>
      <c r="G662" s="29"/>
      <c r="H662" s="29"/>
      <c r="I662" s="20" t="str">
        <f aca="false">IF(A662="","",N(F662)+N(G662)+N(H662))</f>
        <v/>
      </c>
      <c r="J662" s="21" t="str">
        <f aca="false">IF(A662="","",UPPER(TRIM(A662))&amp;"|"&amp;UPPER(SUBSTITUTE(SUBSTITUTE(SUBSTITUTE(SUBSTITUTE(SUBSTITUTE(TRIM(C662)," ",""),"-",""),"/",""),"\",""),".","")))</f>
        <v/>
      </c>
      <c r="K662" s="22" t="str">
        <f aca="false">IF(A662="","",IFERROR(MATCH(J662,'GSTR-2B'!$J$6:$J$1005,0),"–"))</f>
        <v/>
      </c>
      <c r="L662" s="23" t="str">
        <f aca="false">IF(OR(A662="",K662="–"),"",INDEX('GSTR-2B'!$I$6:$I$1005,K662))</f>
        <v/>
      </c>
      <c r="M662" s="20" t="str">
        <f aca="false">IF(L662="","",I662-L662)</f>
        <v/>
      </c>
      <c r="N662" s="24" t="str">
        <f aca="false">IF(A662="","",IF(K662="–",IF(COUNTIFS('GSTR-2B'!$A$6:$A$1005,A662,'GSTR-2B'!$E$6:$E$1005,"&gt;="&amp;(E662-Summary!$B$5),'GSTR-2B'!$E$6:$E$1005,"&lt;="&amp;(E662+Summary!$B$5))&gt;0,"Possible match – invoice no. differs","Not in 2B"),IF(ABS(M662)&lt;=Summary!$B$5,"Matched","Value mismatch")))</f>
        <v/>
      </c>
      <c r="O662" s="25" t="str">
        <f aca="false">IF(A662="","",IF(COUNTIF(A$6:A662,A662)=1,COUNTIF(O$5:O661,"&gt;0")+1,""))</f>
        <v/>
      </c>
      <c r="P662" s="26" t="str">
        <f aca="false">IF(A662="","",IF(N662="Matched",1,IF(AND(N662="Value mismatch",N(I662)&lt;&gt;0),MIN(1,L662/I662),0)))</f>
        <v/>
      </c>
    </row>
    <row r="663" customFormat="false" ht="15" hidden="false" customHeight="true" outlineLevel="0" collapsed="false">
      <c r="A663" s="27"/>
      <c r="B663" s="27"/>
      <c r="C663" s="27"/>
      <c r="D663" s="28"/>
      <c r="E663" s="29"/>
      <c r="F663" s="29"/>
      <c r="G663" s="29"/>
      <c r="H663" s="29"/>
      <c r="I663" s="20" t="str">
        <f aca="false">IF(A663="","",N(F663)+N(G663)+N(H663))</f>
        <v/>
      </c>
      <c r="J663" s="21" t="str">
        <f aca="false">IF(A663="","",UPPER(TRIM(A663))&amp;"|"&amp;UPPER(SUBSTITUTE(SUBSTITUTE(SUBSTITUTE(SUBSTITUTE(SUBSTITUTE(TRIM(C663)," ",""),"-",""),"/",""),"\",""),".","")))</f>
        <v/>
      </c>
      <c r="K663" s="22" t="str">
        <f aca="false">IF(A663="","",IFERROR(MATCH(J663,'GSTR-2B'!$J$6:$J$1005,0),"–"))</f>
        <v/>
      </c>
      <c r="L663" s="23" t="str">
        <f aca="false">IF(OR(A663="",K663="–"),"",INDEX('GSTR-2B'!$I$6:$I$1005,K663))</f>
        <v/>
      </c>
      <c r="M663" s="20" t="str">
        <f aca="false">IF(L663="","",I663-L663)</f>
        <v/>
      </c>
      <c r="N663" s="24" t="str">
        <f aca="false">IF(A663="","",IF(K663="–",IF(COUNTIFS('GSTR-2B'!$A$6:$A$1005,A663,'GSTR-2B'!$E$6:$E$1005,"&gt;="&amp;(E663-Summary!$B$5),'GSTR-2B'!$E$6:$E$1005,"&lt;="&amp;(E663+Summary!$B$5))&gt;0,"Possible match – invoice no. differs","Not in 2B"),IF(ABS(M663)&lt;=Summary!$B$5,"Matched","Value mismatch")))</f>
        <v/>
      </c>
      <c r="O663" s="25" t="str">
        <f aca="false">IF(A663="","",IF(COUNTIF(A$6:A663,A663)=1,COUNTIF(O$5:O662,"&gt;0")+1,""))</f>
        <v/>
      </c>
      <c r="P663" s="26" t="str">
        <f aca="false">IF(A663="","",IF(N663="Matched",1,IF(AND(N663="Value mismatch",N(I663)&lt;&gt;0),MIN(1,L663/I663),0)))</f>
        <v/>
      </c>
    </row>
    <row r="664" customFormat="false" ht="15" hidden="false" customHeight="true" outlineLevel="0" collapsed="false">
      <c r="A664" s="27"/>
      <c r="B664" s="27"/>
      <c r="C664" s="27"/>
      <c r="D664" s="28"/>
      <c r="E664" s="29"/>
      <c r="F664" s="29"/>
      <c r="G664" s="29"/>
      <c r="H664" s="29"/>
      <c r="I664" s="20" t="str">
        <f aca="false">IF(A664="","",N(F664)+N(G664)+N(H664))</f>
        <v/>
      </c>
      <c r="J664" s="21" t="str">
        <f aca="false">IF(A664="","",UPPER(TRIM(A664))&amp;"|"&amp;UPPER(SUBSTITUTE(SUBSTITUTE(SUBSTITUTE(SUBSTITUTE(SUBSTITUTE(TRIM(C664)," ",""),"-",""),"/",""),"\",""),".","")))</f>
        <v/>
      </c>
      <c r="K664" s="22" t="str">
        <f aca="false">IF(A664="","",IFERROR(MATCH(J664,'GSTR-2B'!$J$6:$J$1005,0),"–"))</f>
        <v/>
      </c>
      <c r="L664" s="23" t="str">
        <f aca="false">IF(OR(A664="",K664="–"),"",INDEX('GSTR-2B'!$I$6:$I$1005,K664))</f>
        <v/>
      </c>
      <c r="M664" s="20" t="str">
        <f aca="false">IF(L664="","",I664-L664)</f>
        <v/>
      </c>
      <c r="N664" s="24" t="str">
        <f aca="false">IF(A664="","",IF(K664="–",IF(COUNTIFS('GSTR-2B'!$A$6:$A$1005,A664,'GSTR-2B'!$E$6:$E$1005,"&gt;="&amp;(E664-Summary!$B$5),'GSTR-2B'!$E$6:$E$1005,"&lt;="&amp;(E664+Summary!$B$5))&gt;0,"Possible match – invoice no. differs","Not in 2B"),IF(ABS(M664)&lt;=Summary!$B$5,"Matched","Value mismatch")))</f>
        <v/>
      </c>
      <c r="O664" s="25" t="str">
        <f aca="false">IF(A664="","",IF(COUNTIF(A$6:A664,A664)=1,COUNTIF(O$5:O663,"&gt;0")+1,""))</f>
        <v/>
      </c>
      <c r="P664" s="26" t="str">
        <f aca="false">IF(A664="","",IF(N664="Matched",1,IF(AND(N664="Value mismatch",N(I664)&lt;&gt;0),MIN(1,L664/I664),0)))</f>
        <v/>
      </c>
    </row>
    <row r="665" customFormat="false" ht="15" hidden="false" customHeight="true" outlineLevel="0" collapsed="false">
      <c r="A665" s="27"/>
      <c r="B665" s="27"/>
      <c r="C665" s="27"/>
      <c r="D665" s="28"/>
      <c r="E665" s="29"/>
      <c r="F665" s="29"/>
      <c r="G665" s="29"/>
      <c r="H665" s="29"/>
      <c r="I665" s="20" t="str">
        <f aca="false">IF(A665="","",N(F665)+N(G665)+N(H665))</f>
        <v/>
      </c>
      <c r="J665" s="21" t="str">
        <f aca="false">IF(A665="","",UPPER(TRIM(A665))&amp;"|"&amp;UPPER(SUBSTITUTE(SUBSTITUTE(SUBSTITUTE(SUBSTITUTE(SUBSTITUTE(TRIM(C665)," ",""),"-",""),"/",""),"\",""),".","")))</f>
        <v/>
      </c>
      <c r="K665" s="22" t="str">
        <f aca="false">IF(A665="","",IFERROR(MATCH(J665,'GSTR-2B'!$J$6:$J$1005,0),"–"))</f>
        <v/>
      </c>
      <c r="L665" s="23" t="str">
        <f aca="false">IF(OR(A665="",K665="–"),"",INDEX('GSTR-2B'!$I$6:$I$1005,K665))</f>
        <v/>
      </c>
      <c r="M665" s="20" t="str">
        <f aca="false">IF(L665="","",I665-L665)</f>
        <v/>
      </c>
      <c r="N665" s="24" t="str">
        <f aca="false">IF(A665="","",IF(K665="–",IF(COUNTIFS('GSTR-2B'!$A$6:$A$1005,A665,'GSTR-2B'!$E$6:$E$1005,"&gt;="&amp;(E665-Summary!$B$5),'GSTR-2B'!$E$6:$E$1005,"&lt;="&amp;(E665+Summary!$B$5))&gt;0,"Possible match – invoice no. differs","Not in 2B"),IF(ABS(M665)&lt;=Summary!$B$5,"Matched","Value mismatch")))</f>
        <v/>
      </c>
      <c r="O665" s="25" t="str">
        <f aca="false">IF(A665="","",IF(COUNTIF(A$6:A665,A665)=1,COUNTIF(O$5:O664,"&gt;0")+1,""))</f>
        <v/>
      </c>
      <c r="P665" s="26" t="str">
        <f aca="false">IF(A665="","",IF(N665="Matched",1,IF(AND(N665="Value mismatch",N(I665)&lt;&gt;0),MIN(1,L665/I665),0)))</f>
        <v/>
      </c>
    </row>
    <row r="666" customFormat="false" ht="15" hidden="false" customHeight="true" outlineLevel="0" collapsed="false">
      <c r="A666" s="27"/>
      <c r="B666" s="27"/>
      <c r="C666" s="27"/>
      <c r="D666" s="28"/>
      <c r="E666" s="29"/>
      <c r="F666" s="29"/>
      <c r="G666" s="29"/>
      <c r="H666" s="29"/>
      <c r="I666" s="20" t="str">
        <f aca="false">IF(A666="","",N(F666)+N(G666)+N(H666))</f>
        <v/>
      </c>
      <c r="J666" s="21" t="str">
        <f aca="false">IF(A666="","",UPPER(TRIM(A666))&amp;"|"&amp;UPPER(SUBSTITUTE(SUBSTITUTE(SUBSTITUTE(SUBSTITUTE(SUBSTITUTE(TRIM(C666)," ",""),"-",""),"/",""),"\",""),".","")))</f>
        <v/>
      </c>
      <c r="K666" s="22" t="str">
        <f aca="false">IF(A666="","",IFERROR(MATCH(J666,'GSTR-2B'!$J$6:$J$1005,0),"–"))</f>
        <v/>
      </c>
      <c r="L666" s="23" t="str">
        <f aca="false">IF(OR(A666="",K666="–"),"",INDEX('GSTR-2B'!$I$6:$I$1005,K666))</f>
        <v/>
      </c>
      <c r="M666" s="20" t="str">
        <f aca="false">IF(L666="","",I666-L666)</f>
        <v/>
      </c>
      <c r="N666" s="24" t="str">
        <f aca="false">IF(A666="","",IF(K666="–",IF(COUNTIFS('GSTR-2B'!$A$6:$A$1005,A666,'GSTR-2B'!$E$6:$E$1005,"&gt;="&amp;(E666-Summary!$B$5),'GSTR-2B'!$E$6:$E$1005,"&lt;="&amp;(E666+Summary!$B$5))&gt;0,"Possible match – invoice no. differs","Not in 2B"),IF(ABS(M666)&lt;=Summary!$B$5,"Matched","Value mismatch")))</f>
        <v/>
      </c>
      <c r="O666" s="25" t="str">
        <f aca="false">IF(A666="","",IF(COUNTIF(A$6:A666,A666)=1,COUNTIF(O$5:O665,"&gt;0")+1,""))</f>
        <v/>
      </c>
      <c r="P666" s="26" t="str">
        <f aca="false">IF(A666="","",IF(N666="Matched",1,IF(AND(N666="Value mismatch",N(I666)&lt;&gt;0),MIN(1,L666/I666),0)))</f>
        <v/>
      </c>
    </row>
    <row r="667" customFormat="false" ht="15" hidden="false" customHeight="true" outlineLevel="0" collapsed="false">
      <c r="A667" s="27"/>
      <c r="B667" s="27"/>
      <c r="C667" s="27"/>
      <c r="D667" s="28"/>
      <c r="E667" s="29"/>
      <c r="F667" s="29"/>
      <c r="G667" s="29"/>
      <c r="H667" s="29"/>
      <c r="I667" s="20" t="str">
        <f aca="false">IF(A667="","",N(F667)+N(G667)+N(H667))</f>
        <v/>
      </c>
      <c r="J667" s="21" t="str">
        <f aca="false">IF(A667="","",UPPER(TRIM(A667))&amp;"|"&amp;UPPER(SUBSTITUTE(SUBSTITUTE(SUBSTITUTE(SUBSTITUTE(SUBSTITUTE(TRIM(C667)," ",""),"-",""),"/",""),"\",""),".","")))</f>
        <v/>
      </c>
      <c r="K667" s="22" t="str">
        <f aca="false">IF(A667="","",IFERROR(MATCH(J667,'GSTR-2B'!$J$6:$J$1005,0),"–"))</f>
        <v/>
      </c>
      <c r="L667" s="23" t="str">
        <f aca="false">IF(OR(A667="",K667="–"),"",INDEX('GSTR-2B'!$I$6:$I$1005,K667))</f>
        <v/>
      </c>
      <c r="M667" s="20" t="str">
        <f aca="false">IF(L667="","",I667-L667)</f>
        <v/>
      </c>
      <c r="N667" s="24" t="str">
        <f aca="false">IF(A667="","",IF(K667="–",IF(COUNTIFS('GSTR-2B'!$A$6:$A$1005,A667,'GSTR-2B'!$E$6:$E$1005,"&gt;="&amp;(E667-Summary!$B$5),'GSTR-2B'!$E$6:$E$1005,"&lt;="&amp;(E667+Summary!$B$5))&gt;0,"Possible match – invoice no. differs","Not in 2B"),IF(ABS(M667)&lt;=Summary!$B$5,"Matched","Value mismatch")))</f>
        <v/>
      </c>
      <c r="O667" s="25" t="str">
        <f aca="false">IF(A667="","",IF(COUNTIF(A$6:A667,A667)=1,COUNTIF(O$5:O666,"&gt;0")+1,""))</f>
        <v/>
      </c>
      <c r="P667" s="26" t="str">
        <f aca="false">IF(A667="","",IF(N667="Matched",1,IF(AND(N667="Value mismatch",N(I667)&lt;&gt;0),MIN(1,L667/I667),0)))</f>
        <v/>
      </c>
    </row>
    <row r="668" customFormat="false" ht="15" hidden="false" customHeight="true" outlineLevel="0" collapsed="false">
      <c r="A668" s="27"/>
      <c r="B668" s="27"/>
      <c r="C668" s="27"/>
      <c r="D668" s="28"/>
      <c r="E668" s="29"/>
      <c r="F668" s="29"/>
      <c r="G668" s="29"/>
      <c r="H668" s="29"/>
      <c r="I668" s="20" t="str">
        <f aca="false">IF(A668="","",N(F668)+N(G668)+N(H668))</f>
        <v/>
      </c>
      <c r="J668" s="21" t="str">
        <f aca="false">IF(A668="","",UPPER(TRIM(A668))&amp;"|"&amp;UPPER(SUBSTITUTE(SUBSTITUTE(SUBSTITUTE(SUBSTITUTE(SUBSTITUTE(TRIM(C668)," ",""),"-",""),"/",""),"\",""),".","")))</f>
        <v/>
      </c>
      <c r="K668" s="22" t="str">
        <f aca="false">IF(A668="","",IFERROR(MATCH(J668,'GSTR-2B'!$J$6:$J$1005,0),"–"))</f>
        <v/>
      </c>
      <c r="L668" s="23" t="str">
        <f aca="false">IF(OR(A668="",K668="–"),"",INDEX('GSTR-2B'!$I$6:$I$1005,K668))</f>
        <v/>
      </c>
      <c r="M668" s="20" t="str">
        <f aca="false">IF(L668="","",I668-L668)</f>
        <v/>
      </c>
      <c r="N668" s="24" t="str">
        <f aca="false">IF(A668="","",IF(K668="–",IF(COUNTIFS('GSTR-2B'!$A$6:$A$1005,A668,'GSTR-2B'!$E$6:$E$1005,"&gt;="&amp;(E668-Summary!$B$5),'GSTR-2B'!$E$6:$E$1005,"&lt;="&amp;(E668+Summary!$B$5))&gt;0,"Possible match – invoice no. differs","Not in 2B"),IF(ABS(M668)&lt;=Summary!$B$5,"Matched","Value mismatch")))</f>
        <v/>
      </c>
      <c r="O668" s="25" t="str">
        <f aca="false">IF(A668="","",IF(COUNTIF(A$6:A668,A668)=1,COUNTIF(O$5:O667,"&gt;0")+1,""))</f>
        <v/>
      </c>
      <c r="P668" s="26" t="str">
        <f aca="false">IF(A668="","",IF(N668="Matched",1,IF(AND(N668="Value mismatch",N(I668)&lt;&gt;0),MIN(1,L668/I668),0)))</f>
        <v/>
      </c>
    </row>
    <row r="669" customFormat="false" ht="15" hidden="false" customHeight="true" outlineLevel="0" collapsed="false">
      <c r="A669" s="27"/>
      <c r="B669" s="27"/>
      <c r="C669" s="27"/>
      <c r="D669" s="28"/>
      <c r="E669" s="29"/>
      <c r="F669" s="29"/>
      <c r="G669" s="29"/>
      <c r="H669" s="29"/>
      <c r="I669" s="20" t="str">
        <f aca="false">IF(A669="","",N(F669)+N(G669)+N(H669))</f>
        <v/>
      </c>
      <c r="J669" s="21" t="str">
        <f aca="false">IF(A669="","",UPPER(TRIM(A669))&amp;"|"&amp;UPPER(SUBSTITUTE(SUBSTITUTE(SUBSTITUTE(SUBSTITUTE(SUBSTITUTE(TRIM(C669)," ",""),"-",""),"/",""),"\",""),".","")))</f>
        <v/>
      </c>
      <c r="K669" s="22" t="str">
        <f aca="false">IF(A669="","",IFERROR(MATCH(J669,'GSTR-2B'!$J$6:$J$1005,0),"–"))</f>
        <v/>
      </c>
      <c r="L669" s="23" t="str">
        <f aca="false">IF(OR(A669="",K669="–"),"",INDEX('GSTR-2B'!$I$6:$I$1005,K669))</f>
        <v/>
      </c>
      <c r="M669" s="20" t="str">
        <f aca="false">IF(L669="","",I669-L669)</f>
        <v/>
      </c>
      <c r="N669" s="24" t="str">
        <f aca="false">IF(A669="","",IF(K669="–",IF(COUNTIFS('GSTR-2B'!$A$6:$A$1005,A669,'GSTR-2B'!$E$6:$E$1005,"&gt;="&amp;(E669-Summary!$B$5),'GSTR-2B'!$E$6:$E$1005,"&lt;="&amp;(E669+Summary!$B$5))&gt;0,"Possible match – invoice no. differs","Not in 2B"),IF(ABS(M669)&lt;=Summary!$B$5,"Matched","Value mismatch")))</f>
        <v/>
      </c>
      <c r="O669" s="25" t="str">
        <f aca="false">IF(A669="","",IF(COUNTIF(A$6:A669,A669)=1,COUNTIF(O$5:O668,"&gt;0")+1,""))</f>
        <v/>
      </c>
      <c r="P669" s="26" t="str">
        <f aca="false">IF(A669="","",IF(N669="Matched",1,IF(AND(N669="Value mismatch",N(I669)&lt;&gt;0),MIN(1,L669/I669),0)))</f>
        <v/>
      </c>
    </row>
    <row r="670" customFormat="false" ht="15" hidden="false" customHeight="true" outlineLevel="0" collapsed="false">
      <c r="A670" s="27"/>
      <c r="B670" s="27"/>
      <c r="C670" s="27"/>
      <c r="D670" s="28"/>
      <c r="E670" s="29"/>
      <c r="F670" s="29"/>
      <c r="G670" s="29"/>
      <c r="H670" s="29"/>
      <c r="I670" s="20" t="str">
        <f aca="false">IF(A670="","",N(F670)+N(G670)+N(H670))</f>
        <v/>
      </c>
      <c r="J670" s="21" t="str">
        <f aca="false">IF(A670="","",UPPER(TRIM(A670))&amp;"|"&amp;UPPER(SUBSTITUTE(SUBSTITUTE(SUBSTITUTE(SUBSTITUTE(SUBSTITUTE(TRIM(C670)," ",""),"-",""),"/",""),"\",""),".","")))</f>
        <v/>
      </c>
      <c r="K670" s="22" t="str">
        <f aca="false">IF(A670="","",IFERROR(MATCH(J670,'GSTR-2B'!$J$6:$J$1005,0),"–"))</f>
        <v/>
      </c>
      <c r="L670" s="23" t="str">
        <f aca="false">IF(OR(A670="",K670="–"),"",INDEX('GSTR-2B'!$I$6:$I$1005,K670))</f>
        <v/>
      </c>
      <c r="M670" s="20" t="str">
        <f aca="false">IF(L670="","",I670-L670)</f>
        <v/>
      </c>
      <c r="N670" s="24" t="str">
        <f aca="false">IF(A670="","",IF(K670="–",IF(COUNTIFS('GSTR-2B'!$A$6:$A$1005,A670,'GSTR-2B'!$E$6:$E$1005,"&gt;="&amp;(E670-Summary!$B$5),'GSTR-2B'!$E$6:$E$1005,"&lt;="&amp;(E670+Summary!$B$5))&gt;0,"Possible match – invoice no. differs","Not in 2B"),IF(ABS(M670)&lt;=Summary!$B$5,"Matched","Value mismatch")))</f>
        <v/>
      </c>
      <c r="O670" s="25" t="str">
        <f aca="false">IF(A670="","",IF(COUNTIF(A$6:A670,A670)=1,COUNTIF(O$5:O669,"&gt;0")+1,""))</f>
        <v/>
      </c>
      <c r="P670" s="26" t="str">
        <f aca="false">IF(A670="","",IF(N670="Matched",1,IF(AND(N670="Value mismatch",N(I670)&lt;&gt;0),MIN(1,L670/I670),0)))</f>
        <v/>
      </c>
    </row>
    <row r="671" customFormat="false" ht="15" hidden="false" customHeight="true" outlineLevel="0" collapsed="false">
      <c r="A671" s="27"/>
      <c r="B671" s="27"/>
      <c r="C671" s="27"/>
      <c r="D671" s="28"/>
      <c r="E671" s="29"/>
      <c r="F671" s="29"/>
      <c r="G671" s="29"/>
      <c r="H671" s="29"/>
      <c r="I671" s="20" t="str">
        <f aca="false">IF(A671="","",N(F671)+N(G671)+N(H671))</f>
        <v/>
      </c>
      <c r="J671" s="21" t="str">
        <f aca="false">IF(A671="","",UPPER(TRIM(A671))&amp;"|"&amp;UPPER(SUBSTITUTE(SUBSTITUTE(SUBSTITUTE(SUBSTITUTE(SUBSTITUTE(TRIM(C671)," ",""),"-",""),"/",""),"\",""),".","")))</f>
        <v/>
      </c>
      <c r="K671" s="22" t="str">
        <f aca="false">IF(A671="","",IFERROR(MATCH(J671,'GSTR-2B'!$J$6:$J$1005,0),"–"))</f>
        <v/>
      </c>
      <c r="L671" s="23" t="str">
        <f aca="false">IF(OR(A671="",K671="–"),"",INDEX('GSTR-2B'!$I$6:$I$1005,K671))</f>
        <v/>
      </c>
      <c r="M671" s="20" t="str">
        <f aca="false">IF(L671="","",I671-L671)</f>
        <v/>
      </c>
      <c r="N671" s="24" t="str">
        <f aca="false">IF(A671="","",IF(K671="–",IF(COUNTIFS('GSTR-2B'!$A$6:$A$1005,A671,'GSTR-2B'!$E$6:$E$1005,"&gt;="&amp;(E671-Summary!$B$5),'GSTR-2B'!$E$6:$E$1005,"&lt;="&amp;(E671+Summary!$B$5))&gt;0,"Possible match – invoice no. differs","Not in 2B"),IF(ABS(M671)&lt;=Summary!$B$5,"Matched","Value mismatch")))</f>
        <v/>
      </c>
      <c r="O671" s="25" t="str">
        <f aca="false">IF(A671="","",IF(COUNTIF(A$6:A671,A671)=1,COUNTIF(O$5:O670,"&gt;0")+1,""))</f>
        <v/>
      </c>
      <c r="P671" s="26" t="str">
        <f aca="false">IF(A671="","",IF(N671="Matched",1,IF(AND(N671="Value mismatch",N(I671)&lt;&gt;0),MIN(1,L671/I671),0)))</f>
        <v/>
      </c>
    </row>
    <row r="672" customFormat="false" ht="15" hidden="false" customHeight="true" outlineLevel="0" collapsed="false">
      <c r="A672" s="27"/>
      <c r="B672" s="27"/>
      <c r="C672" s="27"/>
      <c r="D672" s="28"/>
      <c r="E672" s="29"/>
      <c r="F672" s="29"/>
      <c r="G672" s="29"/>
      <c r="H672" s="29"/>
      <c r="I672" s="20" t="str">
        <f aca="false">IF(A672="","",N(F672)+N(G672)+N(H672))</f>
        <v/>
      </c>
      <c r="J672" s="21" t="str">
        <f aca="false">IF(A672="","",UPPER(TRIM(A672))&amp;"|"&amp;UPPER(SUBSTITUTE(SUBSTITUTE(SUBSTITUTE(SUBSTITUTE(SUBSTITUTE(TRIM(C672)," ",""),"-",""),"/",""),"\",""),".","")))</f>
        <v/>
      </c>
      <c r="K672" s="22" t="str">
        <f aca="false">IF(A672="","",IFERROR(MATCH(J672,'GSTR-2B'!$J$6:$J$1005,0),"–"))</f>
        <v/>
      </c>
      <c r="L672" s="23" t="str">
        <f aca="false">IF(OR(A672="",K672="–"),"",INDEX('GSTR-2B'!$I$6:$I$1005,K672))</f>
        <v/>
      </c>
      <c r="M672" s="20" t="str">
        <f aca="false">IF(L672="","",I672-L672)</f>
        <v/>
      </c>
      <c r="N672" s="24" t="str">
        <f aca="false">IF(A672="","",IF(K672="–",IF(COUNTIFS('GSTR-2B'!$A$6:$A$1005,A672,'GSTR-2B'!$E$6:$E$1005,"&gt;="&amp;(E672-Summary!$B$5),'GSTR-2B'!$E$6:$E$1005,"&lt;="&amp;(E672+Summary!$B$5))&gt;0,"Possible match – invoice no. differs","Not in 2B"),IF(ABS(M672)&lt;=Summary!$B$5,"Matched","Value mismatch")))</f>
        <v/>
      </c>
      <c r="O672" s="25" t="str">
        <f aca="false">IF(A672="","",IF(COUNTIF(A$6:A672,A672)=1,COUNTIF(O$5:O671,"&gt;0")+1,""))</f>
        <v/>
      </c>
      <c r="P672" s="26" t="str">
        <f aca="false">IF(A672="","",IF(N672="Matched",1,IF(AND(N672="Value mismatch",N(I672)&lt;&gt;0),MIN(1,L672/I672),0)))</f>
        <v/>
      </c>
    </row>
    <row r="673" customFormat="false" ht="15" hidden="false" customHeight="true" outlineLevel="0" collapsed="false">
      <c r="A673" s="27"/>
      <c r="B673" s="27"/>
      <c r="C673" s="27"/>
      <c r="D673" s="28"/>
      <c r="E673" s="29"/>
      <c r="F673" s="29"/>
      <c r="G673" s="29"/>
      <c r="H673" s="29"/>
      <c r="I673" s="20" t="str">
        <f aca="false">IF(A673="","",N(F673)+N(G673)+N(H673))</f>
        <v/>
      </c>
      <c r="J673" s="21" t="str">
        <f aca="false">IF(A673="","",UPPER(TRIM(A673))&amp;"|"&amp;UPPER(SUBSTITUTE(SUBSTITUTE(SUBSTITUTE(SUBSTITUTE(SUBSTITUTE(TRIM(C673)," ",""),"-",""),"/",""),"\",""),".","")))</f>
        <v/>
      </c>
      <c r="K673" s="22" t="str">
        <f aca="false">IF(A673="","",IFERROR(MATCH(J673,'GSTR-2B'!$J$6:$J$1005,0),"–"))</f>
        <v/>
      </c>
      <c r="L673" s="23" t="str">
        <f aca="false">IF(OR(A673="",K673="–"),"",INDEX('GSTR-2B'!$I$6:$I$1005,K673))</f>
        <v/>
      </c>
      <c r="M673" s="20" t="str">
        <f aca="false">IF(L673="","",I673-L673)</f>
        <v/>
      </c>
      <c r="N673" s="24" t="str">
        <f aca="false">IF(A673="","",IF(K673="–",IF(COUNTIFS('GSTR-2B'!$A$6:$A$1005,A673,'GSTR-2B'!$E$6:$E$1005,"&gt;="&amp;(E673-Summary!$B$5),'GSTR-2B'!$E$6:$E$1005,"&lt;="&amp;(E673+Summary!$B$5))&gt;0,"Possible match – invoice no. differs","Not in 2B"),IF(ABS(M673)&lt;=Summary!$B$5,"Matched","Value mismatch")))</f>
        <v/>
      </c>
      <c r="O673" s="25" t="str">
        <f aca="false">IF(A673="","",IF(COUNTIF(A$6:A673,A673)=1,COUNTIF(O$5:O672,"&gt;0")+1,""))</f>
        <v/>
      </c>
      <c r="P673" s="26" t="str">
        <f aca="false">IF(A673="","",IF(N673="Matched",1,IF(AND(N673="Value mismatch",N(I673)&lt;&gt;0),MIN(1,L673/I673),0)))</f>
        <v/>
      </c>
    </row>
    <row r="674" customFormat="false" ht="15" hidden="false" customHeight="true" outlineLevel="0" collapsed="false">
      <c r="A674" s="27"/>
      <c r="B674" s="27"/>
      <c r="C674" s="27"/>
      <c r="D674" s="28"/>
      <c r="E674" s="29"/>
      <c r="F674" s="29"/>
      <c r="G674" s="29"/>
      <c r="H674" s="29"/>
      <c r="I674" s="20" t="str">
        <f aca="false">IF(A674="","",N(F674)+N(G674)+N(H674))</f>
        <v/>
      </c>
      <c r="J674" s="21" t="str">
        <f aca="false">IF(A674="","",UPPER(TRIM(A674))&amp;"|"&amp;UPPER(SUBSTITUTE(SUBSTITUTE(SUBSTITUTE(SUBSTITUTE(SUBSTITUTE(TRIM(C674)," ",""),"-",""),"/",""),"\",""),".","")))</f>
        <v/>
      </c>
      <c r="K674" s="22" t="str">
        <f aca="false">IF(A674="","",IFERROR(MATCH(J674,'GSTR-2B'!$J$6:$J$1005,0),"–"))</f>
        <v/>
      </c>
      <c r="L674" s="23" t="str">
        <f aca="false">IF(OR(A674="",K674="–"),"",INDEX('GSTR-2B'!$I$6:$I$1005,K674))</f>
        <v/>
      </c>
      <c r="M674" s="20" t="str">
        <f aca="false">IF(L674="","",I674-L674)</f>
        <v/>
      </c>
      <c r="N674" s="24" t="str">
        <f aca="false">IF(A674="","",IF(K674="–",IF(COUNTIFS('GSTR-2B'!$A$6:$A$1005,A674,'GSTR-2B'!$E$6:$E$1005,"&gt;="&amp;(E674-Summary!$B$5),'GSTR-2B'!$E$6:$E$1005,"&lt;="&amp;(E674+Summary!$B$5))&gt;0,"Possible match – invoice no. differs","Not in 2B"),IF(ABS(M674)&lt;=Summary!$B$5,"Matched","Value mismatch")))</f>
        <v/>
      </c>
      <c r="O674" s="25" t="str">
        <f aca="false">IF(A674="","",IF(COUNTIF(A$6:A674,A674)=1,COUNTIF(O$5:O673,"&gt;0")+1,""))</f>
        <v/>
      </c>
      <c r="P674" s="26" t="str">
        <f aca="false">IF(A674="","",IF(N674="Matched",1,IF(AND(N674="Value mismatch",N(I674)&lt;&gt;0),MIN(1,L674/I674),0)))</f>
        <v/>
      </c>
    </row>
    <row r="675" customFormat="false" ht="15" hidden="false" customHeight="true" outlineLevel="0" collapsed="false">
      <c r="A675" s="27"/>
      <c r="B675" s="27"/>
      <c r="C675" s="27"/>
      <c r="D675" s="28"/>
      <c r="E675" s="29"/>
      <c r="F675" s="29"/>
      <c r="G675" s="29"/>
      <c r="H675" s="29"/>
      <c r="I675" s="20" t="str">
        <f aca="false">IF(A675="","",N(F675)+N(G675)+N(H675))</f>
        <v/>
      </c>
      <c r="J675" s="21" t="str">
        <f aca="false">IF(A675="","",UPPER(TRIM(A675))&amp;"|"&amp;UPPER(SUBSTITUTE(SUBSTITUTE(SUBSTITUTE(SUBSTITUTE(SUBSTITUTE(TRIM(C675)," ",""),"-",""),"/",""),"\",""),".","")))</f>
        <v/>
      </c>
      <c r="K675" s="22" t="str">
        <f aca="false">IF(A675="","",IFERROR(MATCH(J675,'GSTR-2B'!$J$6:$J$1005,0),"–"))</f>
        <v/>
      </c>
      <c r="L675" s="23" t="str">
        <f aca="false">IF(OR(A675="",K675="–"),"",INDEX('GSTR-2B'!$I$6:$I$1005,K675))</f>
        <v/>
      </c>
      <c r="M675" s="20" t="str">
        <f aca="false">IF(L675="","",I675-L675)</f>
        <v/>
      </c>
      <c r="N675" s="24" t="str">
        <f aca="false">IF(A675="","",IF(K675="–",IF(COUNTIFS('GSTR-2B'!$A$6:$A$1005,A675,'GSTR-2B'!$E$6:$E$1005,"&gt;="&amp;(E675-Summary!$B$5),'GSTR-2B'!$E$6:$E$1005,"&lt;="&amp;(E675+Summary!$B$5))&gt;0,"Possible match – invoice no. differs","Not in 2B"),IF(ABS(M675)&lt;=Summary!$B$5,"Matched","Value mismatch")))</f>
        <v/>
      </c>
      <c r="O675" s="25" t="str">
        <f aca="false">IF(A675="","",IF(COUNTIF(A$6:A675,A675)=1,COUNTIF(O$5:O674,"&gt;0")+1,""))</f>
        <v/>
      </c>
      <c r="P675" s="26" t="str">
        <f aca="false">IF(A675="","",IF(N675="Matched",1,IF(AND(N675="Value mismatch",N(I675)&lt;&gt;0),MIN(1,L675/I675),0)))</f>
        <v/>
      </c>
    </row>
    <row r="676" customFormat="false" ht="15" hidden="false" customHeight="true" outlineLevel="0" collapsed="false">
      <c r="A676" s="27"/>
      <c r="B676" s="27"/>
      <c r="C676" s="27"/>
      <c r="D676" s="28"/>
      <c r="E676" s="29"/>
      <c r="F676" s="29"/>
      <c r="G676" s="29"/>
      <c r="H676" s="29"/>
      <c r="I676" s="20" t="str">
        <f aca="false">IF(A676="","",N(F676)+N(G676)+N(H676))</f>
        <v/>
      </c>
      <c r="J676" s="21" t="str">
        <f aca="false">IF(A676="","",UPPER(TRIM(A676))&amp;"|"&amp;UPPER(SUBSTITUTE(SUBSTITUTE(SUBSTITUTE(SUBSTITUTE(SUBSTITUTE(TRIM(C676)," ",""),"-",""),"/",""),"\",""),".","")))</f>
        <v/>
      </c>
      <c r="K676" s="22" t="str">
        <f aca="false">IF(A676="","",IFERROR(MATCH(J676,'GSTR-2B'!$J$6:$J$1005,0),"–"))</f>
        <v/>
      </c>
      <c r="L676" s="23" t="str">
        <f aca="false">IF(OR(A676="",K676="–"),"",INDEX('GSTR-2B'!$I$6:$I$1005,K676))</f>
        <v/>
      </c>
      <c r="M676" s="20" t="str">
        <f aca="false">IF(L676="","",I676-L676)</f>
        <v/>
      </c>
      <c r="N676" s="24" t="str">
        <f aca="false">IF(A676="","",IF(K676="–",IF(COUNTIFS('GSTR-2B'!$A$6:$A$1005,A676,'GSTR-2B'!$E$6:$E$1005,"&gt;="&amp;(E676-Summary!$B$5),'GSTR-2B'!$E$6:$E$1005,"&lt;="&amp;(E676+Summary!$B$5))&gt;0,"Possible match – invoice no. differs","Not in 2B"),IF(ABS(M676)&lt;=Summary!$B$5,"Matched","Value mismatch")))</f>
        <v/>
      </c>
      <c r="O676" s="25" t="str">
        <f aca="false">IF(A676="","",IF(COUNTIF(A$6:A676,A676)=1,COUNTIF(O$5:O675,"&gt;0")+1,""))</f>
        <v/>
      </c>
      <c r="P676" s="26" t="str">
        <f aca="false">IF(A676="","",IF(N676="Matched",1,IF(AND(N676="Value mismatch",N(I676)&lt;&gt;0),MIN(1,L676/I676),0)))</f>
        <v/>
      </c>
    </row>
    <row r="677" customFormat="false" ht="15" hidden="false" customHeight="true" outlineLevel="0" collapsed="false">
      <c r="A677" s="27"/>
      <c r="B677" s="27"/>
      <c r="C677" s="27"/>
      <c r="D677" s="28"/>
      <c r="E677" s="29"/>
      <c r="F677" s="29"/>
      <c r="G677" s="29"/>
      <c r="H677" s="29"/>
      <c r="I677" s="20" t="str">
        <f aca="false">IF(A677="","",N(F677)+N(G677)+N(H677))</f>
        <v/>
      </c>
      <c r="J677" s="21" t="str">
        <f aca="false">IF(A677="","",UPPER(TRIM(A677))&amp;"|"&amp;UPPER(SUBSTITUTE(SUBSTITUTE(SUBSTITUTE(SUBSTITUTE(SUBSTITUTE(TRIM(C677)," ",""),"-",""),"/",""),"\",""),".","")))</f>
        <v/>
      </c>
      <c r="K677" s="22" t="str">
        <f aca="false">IF(A677="","",IFERROR(MATCH(J677,'GSTR-2B'!$J$6:$J$1005,0),"–"))</f>
        <v/>
      </c>
      <c r="L677" s="23" t="str">
        <f aca="false">IF(OR(A677="",K677="–"),"",INDEX('GSTR-2B'!$I$6:$I$1005,K677))</f>
        <v/>
      </c>
      <c r="M677" s="20" t="str">
        <f aca="false">IF(L677="","",I677-L677)</f>
        <v/>
      </c>
      <c r="N677" s="24" t="str">
        <f aca="false">IF(A677="","",IF(K677="–",IF(COUNTIFS('GSTR-2B'!$A$6:$A$1005,A677,'GSTR-2B'!$E$6:$E$1005,"&gt;="&amp;(E677-Summary!$B$5),'GSTR-2B'!$E$6:$E$1005,"&lt;="&amp;(E677+Summary!$B$5))&gt;0,"Possible match – invoice no. differs","Not in 2B"),IF(ABS(M677)&lt;=Summary!$B$5,"Matched","Value mismatch")))</f>
        <v/>
      </c>
      <c r="O677" s="25" t="str">
        <f aca="false">IF(A677="","",IF(COUNTIF(A$6:A677,A677)=1,COUNTIF(O$5:O676,"&gt;0")+1,""))</f>
        <v/>
      </c>
      <c r="P677" s="26" t="str">
        <f aca="false">IF(A677="","",IF(N677="Matched",1,IF(AND(N677="Value mismatch",N(I677)&lt;&gt;0),MIN(1,L677/I677),0)))</f>
        <v/>
      </c>
    </row>
    <row r="678" customFormat="false" ht="15" hidden="false" customHeight="true" outlineLevel="0" collapsed="false">
      <c r="A678" s="27"/>
      <c r="B678" s="27"/>
      <c r="C678" s="27"/>
      <c r="D678" s="28"/>
      <c r="E678" s="29"/>
      <c r="F678" s="29"/>
      <c r="G678" s="29"/>
      <c r="H678" s="29"/>
      <c r="I678" s="20" t="str">
        <f aca="false">IF(A678="","",N(F678)+N(G678)+N(H678))</f>
        <v/>
      </c>
      <c r="J678" s="21" t="str">
        <f aca="false">IF(A678="","",UPPER(TRIM(A678))&amp;"|"&amp;UPPER(SUBSTITUTE(SUBSTITUTE(SUBSTITUTE(SUBSTITUTE(SUBSTITUTE(TRIM(C678)," ",""),"-",""),"/",""),"\",""),".","")))</f>
        <v/>
      </c>
      <c r="K678" s="22" t="str">
        <f aca="false">IF(A678="","",IFERROR(MATCH(J678,'GSTR-2B'!$J$6:$J$1005,0),"–"))</f>
        <v/>
      </c>
      <c r="L678" s="23" t="str">
        <f aca="false">IF(OR(A678="",K678="–"),"",INDEX('GSTR-2B'!$I$6:$I$1005,K678))</f>
        <v/>
      </c>
      <c r="M678" s="20" t="str">
        <f aca="false">IF(L678="","",I678-L678)</f>
        <v/>
      </c>
      <c r="N678" s="24" t="str">
        <f aca="false">IF(A678="","",IF(K678="–",IF(COUNTIFS('GSTR-2B'!$A$6:$A$1005,A678,'GSTR-2B'!$E$6:$E$1005,"&gt;="&amp;(E678-Summary!$B$5),'GSTR-2B'!$E$6:$E$1005,"&lt;="&amp;(E678+Summary!$B$5))&gt;0,"Possible match – invoice no. differs","Not in 2B"),IF(ABS(M678)&lt;=Summary!$B$5,"Matched","Value mismatch")))</f>
        <v/>
      </c>
      <c r="O678" s="25" t="str">
        <f aca="false">IF(A678="","",IF(COUNTIF(A$6:A678,A678)=1,COUNTIF(O$5:O677,"&gt;0")+1,""))</f>
        <v/>
      </c>
      <c r="P678" s="26" t="str">
        <f aca="false">IF(A678="","",IF(N678="Matched",1,IF(AND(N678="Value mismatch",N(I678)&lt;&gt;0),MIN(1,L678/I678),0)))</f>
        <v/>
      </c>
    </row>
    <row r="679" customFormat="false" ht="15" hidden="false" customHeight="true" outlineLevel="0" collapsed="false">
      <c r="A679" s="27"/>
      <c r="B679" s="27"/>
      <c r="C679" s="27"/>
      <c r="D679" s="28"/>
      <c r="E679" s="29"/>
      <c r="F679" s="29"/>
      <c r="G679" s="29"/>
      <c r="H679" s="29"/>
      <c r="I679" s="20" t="str">
        <f aca="false">IF(A679="","",N(F679)+N(G679)+N(H679))</f>
        <v/>
      </c>
      <c r="J679" s="21" t="str">
        <f aca="false">IF(A679="","",UPPER(TRIM(A679))&amp;"|"&amp;UPPER(SUBSTITUTE(SUBSTITUTE(SUBSTITUTE(SUBSTITUTE(SUBSTITUTE(TRIM(C679)," ",""),"-",""),"/",""),"\",""),".","")))</f>
        <v/>
      </c>
      <c r="K679" s="22" t="str">
        <f aca="false">IF(A679="","",IFERROR(MATCH(J679,'GSTR-2B'!$J$6:$J$1005,0),"–"))</f>
        <v/>
      </c>
      <c r="L679" s="23" t="str">
        <f aca="false">IF(OR(A679="",K679="–"),"",INDEX('GSTR-2B'!$I$6:$I$1005,K679))</f>
        <v/>
      </c>
      <c r="M679" s="20" t="str">
        <f aca="false">IF(L679="","",I679-L679)</f>
        <v/>
      </c>
      <c r="N679" s="24" t="str">
        <f aca="false">IF(A679="","",IF(K679="–",IF(COUNTIFS('GSTR-2B'!$A$6:$A$1005,A679,'GSTR-2B'!$E$6:$E$1005,"&gt;="&amp;(E679-Summary!$B$5),'GSTR-2B'!$E$6:$E$1005,"&lt;="&amp;(E679+Summary!$B$5))&gt;0,"Possible match – invoice no. differs","Not in 2B"),IF(ABS(M679)&lt;=Summary!$B$5,"Matched","Value mismatch")))</f>
        <v/>
      </c>
      <c r="O679" s="25" t="str">
        <f aca="false">IF(A679="","",IF(COUNTIF(A$6:A679,A679)=1,COUNTIF(O$5:O678,"&gt;0")+1,""))</f>
        <v/>
      </c>
      <c r="P679" s="26" t="str">
        <f aca="false">IF(A679="","",IF(N679="Matched",1,IF(AND(N679="Value mismatch",N(I679)&lt;&gt;0),MIN(1,L679/I679),0)))</f>
        <v/>
      </c>
    </row>
    <row r="680" customFormat="false" ht="15" hidden="false" customHeight="true" outlineLevel="0" collapsed="false">
      <c r="A680" s="27"/>
      <c r="B680" s="27"/>
      <c r="C680" s="27"/>
      <c r="D680" s="28"/>
      <c r="E680" s="29"/>
      <c r="F680" s="29"/>
      <c r="G680" s="29"/>
      <c r="H680" s="29"/>
      <c r="I680" s="20" t="str">
        <f aca="false">IF(A680="","",N(F680)+N(G680)+N(H680))</f>
        <v/>
      </c>
      <c r="J680" s="21" t="str">
        <f aca="false">IF(A680="","",UPPER(TRIM(A680))&amp;"|"&amp;UPPER(SUBSTITUTE(SUBSTITUTE(SUBSTITUTE(SUBSTITUTE(SUBSTITUTE(TRIM(C680)," ",""),"-",""),"/",""),"\",""),".","")))</f>
        <v/>
      </c>
      <c r="K680" s="22" t="str">
        <f aca="false">IF(A680="","",IFERROR(MATCH(J680,'GSTR-2B'!$J$6:$J$1005,0),"–"))</f>
        <v/>
      </c>
      <c r="L680" s="23" t="str">
        <f aca="false">IF(OR(A680="",K680="–"),"",INDEX('GSTR-2B'!$I$6:$I$1005,K680))</f>
        <v/>
      </c>
      <c r="M680" s="20" t="str">
        <f aca="false">IF(L680="","",I680-L680)</f>
        <v/>
      </c>
      <c r="N680" s="24" t="str">
        <f aca="false">IF(A680="","",IF(K680="–",IF(COUNTIFS('GSTR-2B'!$A$6:$A$1005,A680,'GSTR-2B'!$E$6:$E$1005,"&gt;="&amp;(E680-Summary!$B$5),'GSTR-2B'!$E$6:$E$1005,"&lt;="&amp;(E680+Summary!$B$5))&gt;0,"Possible match – invoice no. differs","Not in 2B"),IF(ABS(M680)&lt;=Summary!$B$5,"Matched","Value mismatch")))</f>
        <v/>
      </c>
      <c r="O680" s="25" t="str">
        <f aca="false">IF(A680="","",IF(COUNTIF(A$6:A680,A680)=1,COUNTIF(O$5:O679,"&gt;0")+1,""))</f>
        <v/>
      </c>
      <c r="P680" s="26" t="str">
        <f aca="false">IF(A680="","",IF(N680="Matched",1,IF(AND(N680="Value mismatch",N(I680)&lt;&gt;0),MIN(1,L680/I680),0)))</f>
        <v/>
      </c>
    </row>
    <row r="681" customFormat="false" ht="15" hidden="false" customHeight="true" outlineLevel="0" collapsed="false">
      <c r="A681" s="27"/>
      <c r="B681" s="27"/>
      <c r="C681" s="27"/>
      <c r="D681" s="28"/>
      <c r="E681" s="29"/>
      <c r="F681" s="29"/>
      <c r="G681" s="29"/>
      <c r="H681" s="29"/>
      <c r="I681" s="20" t="str">
        <f aca="false">IF(A681="","",N(F681)+N(G681)+N(H681))</f>
        <v/>
      </c>
      <c r="J681" s="21" t="str">
        <f aca="false">IF(A681="","",UPPER(TRIM(A681))&amp;"|"&amp;UPPER(SUBSTITUTE(SUBSTITUTE(SUBSTITUTE(SUBSTITUTE(SUBSTITUTE(TRIM(C681)," ",""),"-",""),"/",""),"\",""),".","")))</f>
        <v/>
      </c>
      <c r="K681" s="22" t="str">
        <f aca="false">IF(A681="","",IFERROR(MATCH(J681,'GSTR-2B'!$J$6:$J$1005,0),"–"))</f>
        <v/>
      </c>
      <c r="L681" s="23" t="str">
        <f aca="false">IF(OR(A681="",K681="–"),"",INDEX('GSTR-2B'!$I$6:$I$1005,K681))</f>
        <v/>
      </c>
      <c r="M681" s="20" t="str">
        <f aca="false">IF(L681="","",I681-L681)</f>
        <v/>
      </c>
      <c r="N681" s="24" t="str">
        <f aca="false">IF(A681="","",IF(K681="–",IF(COUNTIFS('GSTR-2B'!$A$6:$A$1005,A681,'GSTR-2B'!$E$6:$E$1005,"&gt;="&amp;(E681-Summary!$B$5),'GSTR-2B'!$E$6:$E$1005,"&lt;="&amp;(E681+Summary!$B$5))&gt;0,"Possible match – invoice no. differs","Not in 2B"),IF(ABS(M681)&lt;=Summary!$B$5,"Matched","Value mismatch")))</f>
        <v/>
      </c>
      <c r="O681" s="25" t="str">
        <f aca="false">IF(A681="","",IF(COUNTIF(A$6:A681,A681)=1,COUNTIF(O$5:O680,"&gt;0")+1,""))</f>
        <v/>
      </c>
      <c r="P681" s="26" t="str">
        <f aca="false">IF(A681="","",IF(N681="Matched",1,IF(AND(N681="Value mismatch",N(I681)&lt;&gt;0),MIN(1,L681/I681),0)))</f>
        <v/>
      </c>
    </row>
    <row r="682" customFormat="false" ht="15" hidden="false" customHeight="true" outlineLevel="0" collapsed="false">
      <c r="A682" s="27"/>
      <c r="B682" s="27"/>
      <c r="C682" s="27"/>
      <c r="D682" s="28"/>
      <c r="E682" s="29"/>
      <c r="F682" s="29"/>
      <c r="G682" s="29"/>
      <c r="H682" s="29"/>
      <c r="I682" s="20" t="str">
        <f aca="false">IF(A682="","",N(F682)+N(G682)+N(H682))</f>
        <v/>
      </c>
      <c r="J682" s="21" t="str">
        <f aca="false">IF(A682="","",UPPER(TRIM(A682))&amp;"|"&amp;UPPER(SUBSTITUTE(SUBSTITUTE(SUBSTITUTE(SUBSTITUTE(SUBSTITUTE(TRIM(C682)," ",""),"-",""),"/",""),"\",""),".","")))</f>
        <v/>
      </c>
      <c r="K682" s="22" t="str">
        <f aca="false">IF(A682="","",IFERROR(MATCH(J682,'GSTR-2B'!$J$6:$J$1005,0),"–"))</f>
        <v/>
      </c>
      <c r="L682" s="23" t="str">
        <f aca="false">IF(OR(A682="",K682="–"),"",INDEX('GSTR-2B'!$I$6:$I$1005,K682))</f>
        <v/>
      </c>
      <c r="M682" s="20" t="str">
        <f aca="false">IF(L682="","",I682-L682)</f>
        <v/>
      </c>
      <c r="N682" s="24" t="str">
        <f aca="false">IF(A682="","",IF(K682="–",IF(COUNTIFS('GSTR-2B'!$A$6:$A$1005,A682,'GSTR-2B'!$E$6:$E$1005,"&gt;="&amp;(E682-Summary!$B$5),'GSTR-2B'!$E$6:$E$1005,"&lt;="&amp;(E682+Summary!$B$5))&gt;0,"Possible match – invoice no. differs","Not in 2B"),IF(ABS(M682)&lt;=Summary!$B$5,"Matched","Value mismatch")))</f>
        <v/>
      </c>
      <c r="O682" s="25" t="str">
        <f aca="false">IF(A682="","",IF(COUNTIF(A$6:A682,A682)=1,COUNTIF(O$5:O681,"&gt;0")+1,""))</f>
        <v/>
      </c>
      <c r="P682" s="26" t="str">
        <f aca="false">IF(A682="","",IF(N682="Matched",1,IF(AND(N682="Value mismatch",N(I682)&lt;&gt;0),MIN(1,L682/I682),0)))</f>
        <v/>
      </c>
    </row>
    <row r="683" customFormat="false" ht="15" hidden="false" customHeight="true" outlineLevel="0" collapsed="false">
      <c r="A683" s="27"/>
      <c r="B683" s="27"/>
      <c r="C683" s="27"/>
      <c r="D683" s="28"/>
      <c r="E683" s="29"/>
      <c r="F683" s="29"/>
      <c r="G683" s="29"/>
      <c r="H683" s="29"/>
      <c r="I683" s="20" t="str">
        <f aca="false">IF(A683="","",N(F683)+N(G683)+N(H683))</f>
        <v/>
      </c>
      <c r="J683" s="21" t="str">
        <f aca="false">IF(A683="","",UPPER(TRIM(A683))&amp;"|"&amp;UPPER(SUBSTITUTE(SUBSTITUTE(SUBSTITUTE(SUBSTITUTE(SUBSTITUTE(TRIM(C683)," ",""),"-",""),"/",""),"\",""),".","")))</f>
        <v/>
      </c>
      <c r="K683" s="22" t="str">
        <f aca="false">IF(A683="","",IFERROR(MATCH(J683,'GSTR-2B'!$J$6:$J$1005,0),"–"))</f>
        <v/>
      </c>
      <c r="L683" s="23" t="str">
        <f aca="false">IF(OR(A683="",K683="–"),"",INDEX('GSTR-2B'!$I$6:$I$1005,K683))</f>
        <v/>
      </c>
      <c r="M683" s="20" t="str">
        <f aca="false">IF(L683="","",I683-L683)</f>
        <v/>
      </c>
      <c r="N683" s="24" t="str">
        <f aca="false">IF(A683="","",IF(K683="–",IF(COUNTIFS('GSTR-2B'!$A$6:$A$1005,A683,'GSTR-2B'!$E$6:$E$1005,"&gt;="&amp;(E683-Summary!$B$5),'GSTR-2B'!$E$6:$E$1005,"&lt;="&amp;(E683+Summary!$B$5))&gt;0,"Possible match – invoice no. differs","Not in 2B"),IF(ABS(M683)&lt;=Summary!$B$5,"Matched","Value mismatch")))</f>
        <v/>
      </c>
      <c r="O683" s="25" t="str">
        <f aca="false">IF(A683="","",IF(COUNTIF(A$6:A683,A683)=1,COUNTIF(O$5:O682,"&gt;0")+1,""))</f>
        <v/>
      </c>
      <c r="P683" s="26" t="str">
        <f aca="false">IF(A683="","",IF(N683="Matched",1,IF(AND(N683="Value mismatch",N(I683)&lt;&gt;0),MIN(1,L683/I683),0)))</f>
        <v/>
      </c>
    </row>
    <row r="684" customFormat="false" ht="15" hidden="false" customHeight="true" outlineLevel="0" collapsed="false">
      <c r="A684" s="27"/>
      <c r="B684" s="27"/>
      <c r="C684" s="27"/>
      <c r="D684" s="28"/>
      <c r="E684" s="29"/>
      <c r="F684" s="29"/>
      <c r="G684" s="29"/>
      <c r="H684" s="29"/>
      <c r="I684" s="20" t="str">
        <f aca="false">IF(A684="","",N(F684)+N(G684)+N(H684))</f>
        <v/>
      </c>
      <c r="J684" s="21" t="str">
        <f aca="false">IF(A684="","",UPPER(TRIM(A684))&amp;"|"&amp;UPPER(SUBSTITUTE(SUBSTITUTE(SUBSTITUTE(SUBSTITUTE(SUBSTITUTE(TRIM(C684)," ",""),"-",""),"/",""),"\",""),".","")))</f>
        <v/>
      </c>
      <c r="K684" s="22" t="str">
        <f aca="false">IF(A684="","",IFERROR(MATCH(J684,'GSTR-2B'!$J$6:$J$1005,0),"–"))</f>
        <v/>
      </c>
      <c r="L684" s="23" t="str">
        <f aca="false">IF(OR(A684="",K684="–"),"",INDEX('GSTR-2B'!$I$6:$I$1005,K684))</f>
        <v/>
      </c>
      <c r="M684" s="20" t="str">
        <f aca="false">IF(L684="","",I684-L684)</f>
        <v/>
      </c>
      <c r="N684" s="24" t="str">
        <f aca="false">IF(A684="","",IF(K684="–",IF(COUNTIFS('GSTR-2B'!$A$6:$A$1005,A684,'GSTR-2B'!$E$6:$E$1005,"&gt;="&amp;(E684-Summary!$B$5),'GSTR-2B'!$E$6:$E$1005,"&lt;="&amp;(E684+Summary!$B$5))&gt;0,"Possible match – invoice no. differs","Not in 2B"),IF(ABS(M684)&lt;=Summary!$B$5,"Matched","Value mismatch")))</f>
        <v/>
      </c>
      <c r="O684" s="25" t="str">
        <f aca="false">IF(A684="","",IF(COUNTIF(A$6:A684,A684)=1,COUNTIF(O$5:O683,"&gt;0")+1,""))</f>
        <v/>
      </c>
      <c r="P684" s="26" t="str">
        <f aca="false">IF(A684="","",IF(N684="Matched",1,IF(AND(N684="Value mismatch",N(I684)&lt;&gt;0),MIN(1,L684/I684),0)))</f>
        <v/>
      </c>
    </row>
    <row r="685" customFormat="false" ht="15" hidden="false" customHeight="true" outlineLevel="0" collapsed="false">
      <c r="A685" s="27"/>
      <c r="B685" s="27"/>
      <c r="C685" s="27"/>
      <c r="D685" s="28"/>
      <c r="E685" s="29"/>
      <c r="F685" s="29"/>
      <c r="G685" s="29"/>
      <c r="H685" s="29"/>
      <c r="I685" s="20" t="str">
        <f aca="false">IF(A685="","",N(F685)+N(G685)+N(H685))</f>
        <v/>
      </c>
      <c r="J685" s="21" t="str">
        <f aca="false">IF(A685="","",UPPER(TRIM(A685))&amp;"|"&amp;UPPER(SUBSTITUTE(SUBSTITUTE(SUBSTITUTE(SUBSTITUTE(SUBSTITUTE(TRIM(C685)," ",""),"-",""),"/",""),"\",""),".","")))</f>
        <v/>
      </c>
      <c r="K685" s="22" t="str">
        <f aca="false">IF(A685="","",IFERROR(MATCH(J685,'GSTR-2B'!$J$6:$J$1005,0),"–"))</f>
        <v/>
      </c>
      <c r="L685" s="23" t="str">
        <f aca="false">IF(OR(A685="",K685="–"),"",INDEX('GSTR-2B'!$I$6:$I$1005,K685))</f>
        <v/>
      </c>
      <c r="M685" s="20" t="str">
        <f aca="false">IF(L685="","",I685-L685)</f>
        <v/>
      </c>
      <c r="N685" s="24" t="str">
        <f aca="false">IF(A685="","",IF(K685="–",IF(COUNTIFS('GSTR-2B'!$A$6:$A$1005,A685,'GSTR-2B'!$E$6:$E$1005,"&gt;="&amp;(E685-Summary!$B$5),'GSTR-2B'!$E$6:$E$1005,"&lt;="&amp;(E685+Summary!$B$5))&gt;0,"Possible match – invoice no. differs","Not in 2B"),IF(ABS(M685)&lt;=Summary!$B$5,"Matched","Value mismatch")))</f>
        <v/>
      </c>
      <c r="O685" s="25" t="str">
        <f aca="false">IF(A685="","",IF(COUNTIF(A$6:A685,A685)=1,COUNTIF(O$5:O684,"&gt;0")+1,""))</f>
        <v/>
      </c>
      <c r="P685" s="26" t="str">
        <f aca="false">IF(A685="","",IF(N685="Matched",1,IF(AND(N685="Value mismatch",N(I685)&lt;&gt;0),MIN(1,L685/I685),0)))</f>
        <v/>
      </c>
    </row>
    <row r="686" customFormat="false" ht="15" hidden="false" customHeight="true" outlineLevel="0" collapsed="false">
      <c r="A686" s="27"/>
      <c r="B686" s="27"/>
      <c r="C686" s="27"/>
      <c r="D686" s="28"/>
      <c r="E686" s="29"/>
      <c r="F686" s="29"/>
      <c r="G686" s="29"/>
      <c r="H686" s="29"/>
      <c r="I686" s="20" t="str">
        <f aca="false">IF(A686="","",N(F686)+N(G686)+N(H686))</f>
        <v/>
      </c>
      <c r="J686" s="21" t="str">
        <f aca="false">IF(A686="","",UPPER(TRIM(A686))&amp;"|"&amp;UPPER(SUBSTITUTE(SUBSTITUTE(SUBSTITUTE(SUBSTITUTE(SUBSTITUTE(TRIM(C686)," ",""),"-",""),"/",""),"\",""),".","")))</f>
        <v/>
      </c>
      <c r="K686" s="22" t="str">
        <f aca="false">IF(A686="","",IFERROR(MATCH(J686,'GSTR-2B'!$J$6:$J$1005,0),"–"))</f>
        <v/>
      </c>
      <c r="L686" s="23" t="str">
        <f aca="false">IF(OR(A686="",K686="–"),"",INDEX('GSTR-2B'!$I$6:$I$1005,K686))</f>
        <v/>
      </c>
      <c r="M686" s="20" t="str">
        <f aca="false">IF(L686="","",I686-L686)</f>
        <v/>
      </c>
      <c r="N686" s="24" t="str">
        <f aca="false">IF(A686="","",IF(K686="–",IF(COUNTIFS('GSTR-2B'!$A$6:$A$1005,A686,'GSTR-2B'!$E$6:$E$1005,"&gt;="&amp;(E686-Summary!$B$5),'GSTR-2B'!$E$6:$E$1005,"&lt;="&amp;(E686+Summary!$B$5))&gt;0,"Possible match – invoice no. differs","Not in 2B"),IF(ABS(M686)&lt;=Summary!$B$5,"Matched","Value mismatch")))</f>
        <v/>
      </c>
      <c r="O686" s="25" t="str">
        <f aca="false">IF(A686="","",IF(COUNTIF(A$6:A686,A686)=1,COUNTIF(O$5:O685,"&gt;0")+1,""))</f>
        <v/>
      </c>
      <c r="P686" s="26" t="str">
        <f aca="false">IF(A686="","",IF(N686="Matched",1,IF(AND(N686="Value mismatch",N(I686)&lt;&gt;0),MIN(1,L686/I686),0)))</f>
        <v/>
      </c>
    </row>
    <row r="687" customFormat="false" ht="15" hidden="false" customHeight="true" outlineLevel="0" collapsed="false">
      <c r="A687" s="27"/>
      <c r="B687" s="27"/>
      <c r="C687" s="27"/>
      <c r="D687" s="28"/>
      <c r="E687" s="29"/>
      <c r="F687" s="29"/>
      <c r="G687" s="29"/>
      <c r="H687" s="29"/>
      <c r="I687" s="20" t="str">
        <f aca="false">IF(A687="","",N(F687)+N(G687)+N(H687))</f>
        <v/>
      </c>
      <c r="J687" s="21" t="str">
        <f aca="false">IF(A687="","",UPPER(TRIM(A687))&amp;"|"&amp;UPPER(SUBSTITUTE(SUBSTITUTE(SUBSTITUTE(SUBSTITUTE(SUBSTITUTE(TRIM(C687)," ",""),"-",""),"/",""),"\",""),".","")))</f>
        <v/>
      </c>
      <c r="K687" s="22" t="str">
        <f aca="false">IF(A687="","",IFERROR(MATCH(J687,'GSTR-2B'!$J$6:$J$1005,0),"–"))</f>
        <v/>
      </c>
      <c r="L687" s="23" t="str">
        <f aca="false">IF(OR(A687="",K687="–"),"",INDEX('GSTR-2B'!$I$6:$I$1005,K687))</f>
        <v/>
      </c>
      <c r="M687" s="20" t="str">
        <f aca="false">IF(L687="","",I687-L687)</f>
        <v/>
      </c>
      <c r="N687" s="24" t="str">
        <f aca="false">IF(A687="","",IF(K687="–",IF(COUNTIFS('GSTR-2B'!$A$6:$A$1005,A687,'GSTR-2B'!$E$6:$E$1005,"&gt;="&amp;(E687-Summary!$B$5),'GSTR-2B'!$E$6:$E$1005,"&lt;="&amp;(E687+Summary!$B$5))&gt;0,"Possible match – invoice no. differs","Not in 2B"),IF(ABS(M687)&lt;=Summary!$B$5,"Matched","Value mismatch")))</f>
        <v/>
      </c>
      <c r="O687" s="25" t="str">
        <f aca="false">IF(A687="","",IF(COUNTIF(A$6:A687,A687)=1,COUNTIF(O$5:O686,"&gt;0")+1,""))</f>
        <v/>
      </c>
      <c r="P687" s="26" t="str">
        <f aca="false">IF(A687="","",IF(N687="Matched",1,IF(AND(N687="Value mismatch",N(I687)&lt;&gt;0),MIN(1,L687/I687),0)))</f>
        <v/>
      </c>
    </row>
    <row r="688" customFormat="false" ht="15" hidden="false" customHeight="true" outlineLevel="0" collapsed="false">
      <c r="A688" s="27"/>
      <c r="B688" s="27"/>
      <c r="C688" s="27"/>
      <c r="D688" s="28"/>
      <c r="E688" s="29"/>
      <c r="F688" s="29"/>
      <c r="G688" s="29"/>
      <c r="H688" s="29"/>
      <c r="I688" s="20" t="str">
        <f aca="false">IF(A688="","",N(F688)+N(G688)+N(H688))</f>
        <v/>
      </c>
      <c r="J688" s="21" t="str">
        <f aca="false">IF(A688="","",UPPER(TRIM(A688))&amp;"|"&amp;UPPER(SUBSTITUTE(SUBSTITUTE(SUBSTITUTE(SUBSTITUTE(SUBSTITUTE(TRIM(C688)," ",""),"-",""),"/",""),"\",""),".","")))</f>
        <v/>
      </c>
      <c r="K688" s="22" t="str">
        <f aca="false">IF(A688="","",IFERROR(MATCH(J688,'GSTR-2B'!$J$6:$J$1005,0),"–"))</f>
        <v/>
      </c>
      <c r="L688" s="23" t="str">
        <f aca="false">IF(OR(A688="",K688="–"),"",INDEX('GSTR-2B'!$I$6:$I$1005,K688))</f>
        <v/>
      </c>
      <c r="M688" s="20" t="str">
        <f aca="false">IF(L688="","",I688-L688)</f>
        <v/>
      </c>
      <c r="N688" s="24" t="str">
        <f aca="false">IF(A688="","",IF(K688="–",IF(COUNTIFS('GSTR-2B'!$A$6:$A$1005,A688,'GSTR-2B'!$E$6:$E$1005,"&gt;="&amp;(E688-Summary!$B$5),'GSTR-2B'!$E$6:$E$1005,"&lt;="&amp;(E688+Summary!$B$5))&gt;0,"Possible match – invoice no. differs","Not in 2B"),IF(ABS(M688)&lt;=Summary!$B$5,"Matched","Value mismatch")))</f>
        <v/>
      </c>
      <c r="O688" s="25" t="str">
        <f aca="false">IF(A688="","",IF(COUNTIF(A$6:A688,A688)=1,COUNTIF(O$5:O687,"&gt;0")+1,""))</f>
        <v/>
      </c>
      <c r="P688" s="26" t="str">
        <f aca="false">IF(A688="","",IF(N688="Matched",1,IF(AND(N688="Value mismatch",N(I688)&lt;&gt;0),MIN(1,L688/I688),0)))</f>
        <v/>
      </c>
    </row>
    <row r="689" customFormat="false" ht="15" hidden="false" customHeight="true" outlineLevel="0" collapsed="false">
      <c r="A689" s="27"/>
      <c r="B689" s="27"/>
      <c r="C689" s="27"/>
      <c r="D689" s="28"/>
      <c r="E689" s="29"/>
      <c r="F689" s="29"/>
      <c r="G689" s="29"/>
      <c r="H689" s="29"/>
      <c r="I689" s="20" t="str">
        <f aca="false">IF(A689="","",N(F689)+N(G689)+N(H689))</f>
        <v/>
      </c>
      <c r="J689" s="21" t="str">
        <f aca="false">IF(A689="","",UPPER(TRIM(A689))&amp;"|"&amp;UPPER(SUBSTITUTE(SUBSTITUTE(SUBSTITUTE(SUBSTITUTE(SUBSTITUTE(TRIM(C689)," ",""),"-",""),"/",""),"\",""),".","")))</f>
        <v/>
      </c>
      <c r="K689" s="22" t="str">
        <f aca="false">IF(A689="","",IFERROR(MATCH(J689,'GSTR-2B'!$J$6:$J$1005,0),"–"))</f>
        <v/>
      </c>
      <c r="L689" s="23" t="str">
        <f aca="false">IF(OR(A689="",K689="–"),"",INDEX('GSTR-2B'!$I$6:$I$1005,K689))</f>
        <v/>
      </c>
      <c r="M689" s="20" t="str">
        <f aca="false">IF(L689="","",I689-L689)</f>
        <v/>
      </c>
      <c r="N689" s="24" t="str">
        <f aca="false">IF(A689="","",IF(K689="–",IF(COUNTIFS('GSTR-2B'!$A$6:$A$1005,A689,'GSTR-2B'!$E$6:$E$1005,"&gt;="&amp;(E689-Summary!$B$5),'GSTR-2B'!$E$6:$E$1005,"&lt;="&amp;(E689+Summary!$B$5))&gt;0,"Possible match – invoice no. differs","Not in 2B"),IF(ABS(M689)&lt;=Summary!$B$5,"Matched","Value mismatch")))</f>
        <v/>
      </c>
      <c r="O689" s="25" t="str">
        <f aca="false">IF(A689="","",IF(COUNTIF(A$6:A689,A689)=1,COUNTIF(O$5:O688,"&gt;0")+1,""))</f>
        <v/>
      </c>
      <c r="P689" s="26" t="str">
        <f aca="false">IF(A689="","",IF(N689="Matched",1,IF(AND(N689="Value mismatch",N(I689)&lt;&gt;0),MIN(1,L689/I689),0)))</f>
        <v/>
      </c>
    </row>
    <row r="690" customFormat="false" ht="15" hidden="false" customHeight="true" outlineLevel="0" collapsed="false">
      <c r="A690" s="27"/>
      <c r="B690" s="27"/>
      <c r="C690" s="27"/>
      <c r="D690" s="28"/>
      <c r="E690" s="29"/>
      <c r="F690" s="29"/>
      <c r="G690" s="29"/>
      <c r="H690" s="29"/>
      <c r="I690" s="20" t="str">
        <f aca="false">IF(A690="","",N(F690)+N(G690)+N(H690))</f>
        <v/>
      </c>
      <c r="J690" s="21" t="str">
        <f aca="false">IF(A690="","",UPPER(TRIM(A690))&amp;"|"&amp;UPPER(SUBSTITUTE(SUBSTITUTE(SUBSTITUTE(SUBSTITUTE(SUBSTITUTE(TRIM(C690)," ",""),"-",""),"/",""),"\",""),".","")))</f>
        <v/>
      </c>
      <c r="K690" s="22" t="str">
        <f aca="false">IF(A690="","",IFERROR(MATCH(J690,'GSTR-2B'!$J$6:$J$1005,0),"–"))</f>
        <v/>
      </c>
      <c r="L690" s="23" t="str">
        <f aca="false">IF(OR(A690="",K690="–"),"",INDEX('GSTR-2B'!$I$6:$I$1005,K690))</f>
        <v/>
      </c>
      <c r="M690" s="20" t="str">
        <f aca="false">IF(L690="","",I690-L690)</f>
        <v/>
      </c>
      <c r="N690" s="24" t="str">
        <f aca="false">IF(A690="","",IF(K690="–",IF(COUNTIFS('GSTR-2B'!$A$6:$A$1005,A690,'GSTR-2B'!$E$6:$E$1005,"&gt;="&amp;(E690-Summary!$B$5),'GSTR-2B'!$E$6:$E$1005,"&lt;="&amp;(E690+Summary!$B$5))&gt;0,"Possible match – invoice no. differs","Not in 2B"),IF(ABS(M690)&lt;=Summary!$B$5,"Matched","Value mismatch")))</f>
        <v/>
      </c>
      <c r="O690" s="25" t="str">
        <f aca="false">IF(A690="","",IF(COUNTIF(A$6:A690,A690)=1,COUNTIF(O$5:O689,"&gt;0")+1,""))</f>
        <v/>
      </c>
      <c r="P690" s="26" t="str">
        <f aca="false">IF(A690="","",IF(N690="Matched",1,IF(AND(N690="Value mismatch",N(I690)&lt;&gt;0),MIN(1,L690/I690),0)))</f>
        <v/>
      </c>
    </row>
    <row r="691" customFormat="false" ht="15" hidden="false" customHeight="true" outlineLevel="0" collapsed="false">
      <c r="A691" s="27"/>
      <c r="B691" s="27"/>
      <c r="C691" s="27"/>
      <c r="D691" s="28"/>
      <c r="E691" s="29"/>
      <c r="F691" s="29"/>
      <c r="G691" s="29"/>
      <c r="H691" s="29"/>
      <c r="I691" s="20" t="str">
        <f aca="false">IF(A691="","",N(F691)+N(G691)+N(H691))</f>
        <v/>
      </c>
      <c r="J691" s="21" t="str">
        <f aca="false">IF(A691="","",UPPER(TRIM(A691))&amp;"|"&amp;UPPER(SUBSTITUTE(SUBSTITUTE(SUBSTITUTE(SUBSTITUTE(SUBSTITUTE(TRIM(C691)," ",""),"-",""),"/",""),"\",""),".","")))</f>
        <v/>
      </c>
      <c r="K691" s="22" t="str">
        <f aca="false">IF(A691="","",IFERROR(MATCH(J691,'GSTR-2B'!$J$6:$J$1005,0),"–"))</f>
        <v/>
      </c>
      <c r="L691" s="23" t="str">
        <f aca="false">IF(OR(A691="",K691="–"),"",INDEX('GSTR-2B'!$I$6:$I$1005,K691))</f>
        <v/>
      </c>
      <c r="M691" s="20" t="str">
        <f aca="false">IF(L691="","",I691-L691)</f>
        <v/>
      </c>
      <c r="N691" s="24" t="str">
        <f aca="false">IF(A691="","",IF(K691="–",IF(COUNTIFS('GSTR-2B'!$A$6:$A$1005,A691,'GSTR-2B'!$E$6:$E$1005,"&gt;="&amp;(E691-Summary!$B$5),'GSTR-2B'!$E$6:$E$1005,"&lt;="&amp;(E691+Summary!$B$5))&gt;0,"Possible match – invoice no. differs","Not in 2B"),IF(ABS(M691)&lt;=Summary!$B$5,"Matched","Value mismatch")))</f>
        <v/>
      </c>
      <c r="O691" s="25" t="str">
        <f aca="false">IF(A691="","",IF(COUNTIF(A$6:A691,A691)=1,COUNTIF(O$5:O690,"&gt;0")+1,""))</f>
        <v/>
      </c>
      <c r="P691" s="26" t="str">
        <f aca="false">IF(A691="","",IF(N691="Matched",1,IF(AND(N691="Value mismatch",N(I691)&lt;&gt;0),MIN(1,L691/I691),0)))</f>
        <v/>
      </c>
    </row>
    <row r="692" customFormat="false" ht="15" hidden="false" customHeight="true" outlineLevel="0" collapsed="false">
      <c r="A692" s="27"/>
      <c r="B692" s="27"/>
      <c r="C692" s="27"/>
      <c r="D692" s="28"/>
      <c r="E692" s="29"/>
      <c r="F692" s="29"/>
      <c r="G692" s="29"/>
      <c r="H692" s="29"/>
      <c r="I692" s="20" t="str">
        <f aca="false">IF(A692="","",N(F692)+N(G692)+N(H692))</f>
        <v/>
      </c>
      <c r="J692" s="21" t="str">
        <f aca="false">IF(A692="","",UPPER(TRIM(A692))&amp;"|"&amp;UPPER(SUBSTITUTE(SUBSTITUTE(SUBSTITUTE(SUBSTITUTE(SUBSTITUTE(TRIM(C692)," ",""),"-",""),"/",""),"\",""),".","")))</f>
        <v/>
      </c>
      <c r="K692" s="22" t="str">
        <f aca="false">IF(A692="","",IFERROR(MATCH(J692,'GSTR-2B'!$J$6:$J$1005,0),"–"))</f>
        <v/>
      </c>
      <c r="L692" s="23" t="str">
        <f aca="false">IF(OR(A692="",K692="–"),"",INDEX('GSTR-2B'!$I$6:$I$1005,K692))</f>
        <v/>
      </c>
      <c r="M692" s="20" t="str">
        <f aca="false">IF(L692="","",I692-L692)</f>
        <v/>
      </c>
      <c r="N692" s="24" t="str">
        <f aca="false">IF(A692="","",IF(K692="–",IF(COUNTIFS('GSTR-2B'!$A$6:$A$1005,A692,'GSTR-2B'!$E$6:$E$1005,"&gt;="&amp;(E692-Summary!$B$5),'GSTR-2B'!$E$6:$E$1005,"&lt;="&amp;(E692+Summary!$B$5))&gt;0,"Possible match – invoice no. differs","Not in 2B"),IF(ABS(M692)&lt;=Summary!$B$5,"Matched","Value mismatch")))</f>
        <v/>
      </c>
      <c r="O692" s="25" t="str">
        <f aca="false">IF(A692="","",IF(COUNTIF(A$6:A692,A692)=1,COUNTIF(O$5:O691,"&gt;0")+1,""))</f>
        <v/>
      </c>
      <c r="P692" s="26" t="str">
        <f aca="false">IF(A692="","",IF(N692="Matched",1,IF(AND(N692="Value mismatch",N(I692)&lt;&gt;0),MIN(1,L692/I692),0)))</f>
        <v/>
      </c>
    </row>
    <row r="693" customFormat="false" ht="15" hidden="false" customHeight="true" outlineLevel="0" collapsed="false">
      <c r="A693" s="27"/>
      <c r="B693" s="27"/>
      <c r="C693" s="27"/>
      <c r="D693" s="28"/>
      <c r="E693" s="29"/>
      <c r="F693" s="29"/>
      <c r="G693" s="29"/>
      <c r="H693" s="29"/>
      <c r="I693" s="20" t="str">
        <f aca="false">IF(A693="","",N(F693)+N(G693)+N(H693))</f>
        <v/>
      </c>
      <c r="J693" s="21" t="str">
        <f aca="false">IF(A693="","",UPPER(TRIM(A693))&amp;"|"&amp;UPPER(SUBSTITUTE(SUBSTITUTE(SUBSTITUTE(SUBSTITUTE(SUBSTITUTE(TRIM(C693)," ",""),"-",""),"/",""),"\",""),".","")))</f>
        <v/>
      </c>
      <c r="K693" s="22" t="str">
        <f aca="false">IF(A693="","",IFERROR(MATCH(J693,'GSTR-2B'!$J$6:$J$1005,0),"–"))</f>
        <v/>
      </c>
      <c r="L693" s="23" t="str">
        <f aca="false">IF(OR(A693="",K693="–"),"",INDEX('GSTR-2B'!$I$6:$I$1005,K693))</f>
        <v/>
      </c>
      <c r="M693" s="20" t="str">
        <f aca="false">IF(L693="","",I693-L693)</f>
        <v/>
      </c>
      <c r="N693" s="24" t="str">
        <f aca="false">IF(A693="","",IF(K693="–",IF(COUNTIFS('GSTR-2B'!$A$6:$A$1005,A693,'GSTR-2B'!$E$6:$E$1005,"&gt;="&amp;(E693-Summary!$B$5),'GSTR-2B'!$E$6:$E$1005,"&lt;="&amp;(E693+Summary!$B$5))&gt;0,"Possible match – invoice no. differs","Not in 2B"),IF(ABS(M693)&lt;=Summary!$B$5,"Matched","Value mismatch")))</f>
        <v/>
      </c>
      <c r="O693" s="25" t="str">
        <f aca="false">IF(A693="","",IF(COUNTIF(A$6:A693,A693)=1,COUNTIF(O$5:O692,"&gt;0")+1,""))</f>
        <v/>
      </c>
      <c r="P693" s="26" t="str">
        <f aca="false">IF(A693="","",IF(N693="Matched",1,IF(AND(N693="Value mismatch",N(I693)&lt;&gt;0),MIN(1,L693/I693),0)))</f>
        <v/>
      </c>
    </row>
    <row r="694" customFormat="false" ht="15" hidden="false" customHeight="true" outlineLevel="0" collapsed="false">
      <c r="A694" s="27"/>
      <c r="B694" s="27"/>
      <c r="C694" s="27"/>
      <c r="D694" s="28"/>
      <c r="E694" s="29"/>
      <c r="F694" s="29"/>
      <c r="G694" s="29"/>
      <c r="H694" s="29"/>
      <c r="I694" s="20" t="str">
        <f aca="false">IF(A694="","",N(F694)+N(G694)+N(H694))</f>
        <v/>
      </c>
      <c r="J694" s="21" t="str">
        <f aca="false">IF(A694="","",UPPER(TRIM(A694))&amp;"|"&amp;UPPER(SUBSTITUTE(SUBSTITUTE(SUBSTITUTE(SUBSTITUTE(SUBSTITUTE(TRIM(C694)," ",""),"-",""),"/",""),"\",""),".","")))</f>
        <v/>
      </c>
      <c r="K694" s="22" t="str">
        <f aca="false">IF(A694="","",IFERROR(MATCH(J694,'GSTR-2B'!$J$6:$J$1005,0),"–"))</f>
        <v/>
      </c>
      <c r="L694" s="23" t="str">
        <f aca="false">IF(OR(A694="",K694="–"),"",INDEX('GSTR-2B'!$I$6:$I$1005,K694))</f>
        <v/>
      </c>
      <c r="M694" s="20" t="str">
        <f aca="false">IF(L694="","",I694-L694)</f>
        <v/>
      </c>
      <c r="N694" s="24" t="str">
        <f aca="false">IF(A694="","",IF(K694="–",IF(COUNTIFS('GSTR-2B'!$A$6:$A$1005,A694,'GSTR-2B'!$E$6:$E$1005,"&gt;="&amp;(E694-Summary!$B$5),'GSTR-2B'!$E$6:$E$1005,"&lt;="&amp;(E694+Summary!$B$5))&gt;0,"Possible match – invoice no. differs","Not in 2B"),IF(ABS(M694)&lt;=Summary!$B$5,"Matched","Value mismatch")))</f>
        <v/>
      </c>
      <c r="O694" s="25" t="str">
        <f aca="false">IF(A694="","",IF(COUNTIF(A$6:A694,A694)=1,COUNTIF(O$5:O693,"&gt;0")+1,""))</f>
        <v/>
      </c>
      <c r="P694" s="26" t="str">
        <f aca="false">IF(A694="","",IF(N694="Matched",1,IF(AND(N694="Value mismatch",N(I694)&lt;&gt;0),MIN(1,L694/I694),0)))</f>
        <v/>
      </c>
    </row>
    <row r="695" customFormat="false" ht="15" hidden="false" customHeight="true" outlineLevel="0" collapsed="false">
      <c r="A695" s="27"/>
      <c r="B695" s="27"/>
      <c r="C695" s="27"/>
      <c r="D695" s="28"/>
      <c r="E695" s="29"/>
      <c r="F695" s="29"/>
      <c r="G695" s="29"/>
      <c r="H695" s="29"/>
      <c r="I695" s="20" t="str">
        <f aca="false">IF(A695="","",N(F695)+N(G695)+N(H695))</f>
        <v/>
      </c>
      <c r="J695" s="21" t="str">
        <f aca="false">IF(A695="","",UPPER(TRIM(A695))&amp;"|"&amp;UPPER(SUBSTITUTE(SUBSTITUTE(SUBSTITUTE(SUBSTITUTE(SUBSTITUTE(TRIM(C695)," ",""),"-",""),"/",""),"\",""),".","")))</f>
        <v/>
      </c>
      <c r="K695" s="22" t="str">
        <f aca="false">IF(A695="","",IFERROR(MATCH(J695,'GSTR-2B'!$J$6:$J$1005,0),"–"))</f>
        <v/>
      </c>
      <c r="L695" s="23" t="str">
        <f aca="false">IF(OR(A695="",K695="–"),"",INDEX('GSTR-2B'!$I$6:$I$1005,K695))</f>
        <v/>
      </c>
      <c r="M695" s="20" t="str">
        <f aca="false">IF(L695="","",I695-L695)</f>
        <v/>
      </c>
      <c r="N695" s="24" t="str">
        <f aca="false">IF(A695="","",IF(K695="–",IF(COUNTIFS('GSTR-2B'!$A$6:$A$1005,A695,'GSTR-2B'!$E$6:$E$1005,"&gt;="&amp;(E695-Summary!$B$5),'GSTR-2B'!$E$6:$E$1005,"&lt;="&amp;(E695+Summary!$B$5))&gt;0,"Possible match – invoice no. differs","Not in 2B"),IF(ABS(M695)&lt;=Summary!$B$5,"Matched","Value mismatch")))</f>
        <v/>
      </c>
      <c r="O695" s="25" t="str">
        <f aca="false">IF(A695="","",IF(COUNTIF(A$6:A695,A695)=1,COUNTIF(O$5:O694,"&gt;0")+1,""))</f>
        <v/>
      </c>
      <c r="P695" s="26" t="str">
        <f aca="false">IF(A695="","",IF(N695="Matched",1,IF(AND(N695="Value mismatch",N(I695)&lt;&gt;0),MIN(1,L695/I695),0)))</f>
        <v/>
      </c>
    </row>
    <row r="696" customFormat="false" ht="15" hidden="false" customHeight="true" outlineLevel="0" collapsed="false">
      <c r="A696" s="27"/>
      <c r="B696" s="27"/>
      <c r="C696" s="27"/>
      <c r="D696" s="28"/>
      <c r="E696" s="29"/>
      <c r="F696" s="29"/>
      <c r="G696" s="29"/>
      <c r="H696" s="29"/>
      <c r="I696" s="20" t="str">
        <f aca="false">IF(A696="","",N(F696)+N(G696)+N(H696))</f>
        <v/>
      </c>
      <c r="J696" s="21" t="str">
        <f aca="false">IF(A696="","",UPPER(TRIM(A696))&amp;"|"&amp;UPPER(SUBSTITUTE(SUBSTITUTE(SUBSTITUTE(SUBSTITUTE(SUBSTITUTE(TRIM(C696)," ",""),"-",""),"/",""),"\",""),".","")))</f>
        <v/>
      </c>
      <c r="K696" s="22" t="str">
        <f aca="false">IF(A696="","",IFERROR(MATCH(J696,'GSTR-2B'!$J$6:$J$1005,0),"–"))</f>
        <v/>
      </c>
      <c r="L696" s="23" t="str">
        <f aca="false">IF(OR(A696="",K696="–"),"",INDEX('GSTR-2B'!$I$6:$I$1005,K696))</f>
        <v/>
      </c>
      <c r="M696" s="20" t="str">
        <f aca="false">IF(L696="","",I696-L696)</f>
        <v/>
      </c>
      <c r="N696" s="24" t="str">
        <f aca="false">IF(A696="","",IF(K696="–",IF(COUNTIFS('GSTR-2B'!$A$6:$A$1005,A696,'GSTR-2B'!$E$6:$E$1005,"&gt;="&amp;(E696-Summary!$B$5),'GSTR-2B'!$E$6:$E$1005,"&lt;="&amp;(E696+Summary!$B$5))&gt;0,"Possible match – invoice no. differs","Not in 2B"),IF(ABS(M696)&lt;=Summary!$B$5,"Matched","Value mismatch")))</f>
        <v/>
      </c>
      <c r="O696" s="25" t="str">
        <f aca="false">IF(A696="","",IF(COUNTIF(A$6:A696,A696)=1,COUNTIF(O$5:O695,"&gt;0")+1,""))</f>
        <v/>
      </c>
      <c r="P696" s="26" t="str">
        <f aca="false">IF(A696="","",IF(N696="Matched",1,IF(AND(N696="Value mismatch",N(I696)&lt;&gt;0),MIN(1,L696/I696),0)))</f>
        <v/>
      </c>
    </row>
    <row r="697" customFormat="false" ht="15" hidden="false" customHeight="true" outlineLevel="0" collapsed="false">
      <c r="A697" s="27"/>
      <c r="B697" s="27"/>
      <c r="C697" s="27"/>
      <c r="D697" s="28"/>
      <c r="E697" s="29"/>
      <c r="F697" s="29"/>
      <c r="G697" s="29"/>
      <c r="H697" s="29"/>
      <c r="I697" s="20" t="str">
        <f aca="false">IF(A697="","",N(F697)+N(G697)+N(H697))</f>
        <v/>
      </c>
      <c r="J697" s="21" t="str">
        <f aca="false">IF(A697="","",UPPER(TRIM(A697))&amp;"|"&amp;UPPER(SUBSTITUTE(SUBSTITUTE(SUBSTITUTE(SUBSTITUTE(SUBSTITUTE(TRIM(C697)," ",""),"-",""),"/",""),"\",""),".","")))</f>
        <v/>
      </c>
      <c r="K697" s="22" t="str">
        <f aca="false">IF(A697="","",IFERROR(MATCH(J697,'GSTR-2B'!$J$6:$J$1005,0),"–"))</f>
        <v/>
      </c>
      <c r="L697" s="23" t="str">
        <f aca="false">IF(OR(A697="",K697="–"),"",INDEX('GSTR-2B'!$I$6:$I$1005,K697))</f>
        <v/>
      </c>
      <c r="M697" s="20" t="str">
        <f aca="false">IF(L697="","",I697-L697)</f>
        <v/>
      </c>
      <c r="N697" s="24" t="str">
        <f aca="false">IF(A697="","",IF(K697="–",IF(COUNTIFS('GSTR-2B'!$A$6:$A$1005,A697,'GSTR-2B'!$E$6:$E$1005,"&gt;="&amp;(E697-Summary!$B$5),'GSTR-2B'!$E$6:$E$1005,"&lt;="&amp;(E697+Summary!$B$5))&gt;0,"Possible match – invoice no. differs","Not in 2B"),IF(ABS(M697)&lt;=Summary!$B$5,"Matched","Value mismatch")))</f>
        <v/>
      </c>
      <c r="O697" s="25" t="str">
        <f aca="false">IF(A697="","",IF(COUNTIF(A$6:A697,A697)=1,COUNTIF(O$5:O696,"&gt;0")+1,""))</f>
        <v/>
      </c>
      <c r="P697" s="26" t="str">
        <f aca="false">IF(A697="","",IF(N697="Matched",1,IF(AND(N697="Value mismatch",N(I697)&lt;&gt;0),MIN(1,L697/I697),0)))</f>
        <v/>
      </c>
    </row>
    <row r="698" customFormat="false" ht="15" hidden="false" customHeight="true" outlineLevel="0" collapsed="false">
      <c r="A698" s="27"/>
      <c r="B698" s="27"/>
      <c r="C698" s="27"/>
      <c r="D698" s="28"/>
      <c r="E698" s="29"/>
      <c r="F698" s="29"/>
      <c r="G698" s="29"/>
      <c r="H698" s="29"/>
      <c r="I698" s="20" t="str">
        <f aca="false">IF(A698="","",N(F698)+N(G698)+N(H698))</f>
        <v/>
      </c>
      <c r="J698" s="21" t="str">
        <f aca="false">IF(A698="","",UPPER(TRIM(A698))&amp;"|"&amp;UPPER(SUBSTITUTE(SUBSTITUTE(SUBSTITUTE(SUBSTITUTE(SUBSTITUTE(TRIM(C698)," ",""),"-",""),"/",""),"\",""),".","")))</f>
        <v/>
      </c>
      <c r="K698" s="22" t="str">
        <f aca="false">IF(A698="","",IFERROR(MATCH(J698,'GSTR-2B'!$J$6:$J$1005,0),"–"))</f>
        <v/>
      </c>
      <c r="L698" s="23" t="str">
        <f aca="false">IF(OR(A698="",K698="–"),"",INDEX('GSTR-2B'!$I$6:$I$1005,K698))</f>
        <v/>
      </c>
      <c r="M698" s="20" t="str">
        <f aca="false">IF(L698="","",I698-L698)</f>
        <v/>
      </c>
      <c r="N698" s="24" t="str">
        <f aca="false">IF(A698="","",IF(K698="–",IF(COUNTIFS('GSTR-2B'!$A$6:$A$1005,A698,'GSTR-2B'!$E$6:$E$1005,"&gt;="&amp;(E698-Summary!$B$5),'GSTR-2B'!$E$6:$E$1005,"&lt;="&amp;(E698+Summary!$B$5))&gt;0,"Possible match – invoice no. differs","Not in 2B"),IF(ABS(M698)&lt;=Summary!$B$5,"Matched","Value mismatch")))</f>
        <v/>
      </c>
      <c r="O698" s="25" t="str">
        <f aca="false">IF(A698="","",IF(COUNTIF(A$6:A698,A698)=1,COUNTIF(O$5:O697,"&gt;0")+1,""))</f>
        <v/>
      </c>
      <c r="P698" s="26" t="str">
        <f aca="false">IF(A698="","",IF(N698="Matched",1,IF(AND(N698="Value mismatch",N(I698)&lt;&gt;0),MIN(1,L698/I698),0)))</f>
        <v/>
      </c>
    </row>
    <row r="699" customFormat="false" ht="15" hidden="false" customHeight="true" outlineLevel="0" collapsed="false">
      <c r="A699" s="27"/>
      <c r="B699" s="27"/>
      <c r="C699" s="27"/>
      <c r="D699" s="28"/>
      <c r="E699" s="29"/>
      <c r="F699" s="29"/>
      <c r="G699" s="29"/>
      <c r="H699" s="29"/>
      <c r="I699" s="20" t="str">
        <f aca="false">IF(A699="","",N(F699)+N(G699)+N(H699))</f>
        <v/>
      </c>
      <c r="J699" s="21" t="str">
        <f aca="false">IF(A699="","",UPPER(TRIM(A699))&amp;"|"&amp;UPPER(SUBSTITUTE(SUBSTITUTE(SUBSTITUTE(SUBSTITUTE(SUBSTITUTE(TRIM(C699)," ",""),"-",""),"/",""),"\",""),".","")))</f>
        <v/>
      </c>
      <c r="K699" s="22" t="str">
        <f aca="false">IF(A699="","",IFERROR(MATCH(J699,'GSTR-2B'!$J$6:$J$1005,0),"–"))</f>
        <v/>
      </c>
      <c r="L699" s="23" t="str">
        <f aca="false">IF(OR(A699="",K699="–"),"",INDEX('GSTR-2B'!$I$6:$I$1005,K699))</f>
        <v/>
      </c>
      <c r="M699" s="20" t="str">
        <f aca="false">IF(L699="","",I699-L699)</f>
        <v/>
      </c>
      <c r="N699" s="24" t="str">
        <f aca="false">IF(A699="","",IF(K699="–",IF(COUNTIFS('GSTR-2B'!$A$6:$A$1005,A699,'GSTR-2B'!$E$6:$E$1005,"&gt;="&amp;(E699-Summary!$B$5),'GSTR-2B'!$E$6:$E$1005,"&lt;="&amp;(E699+Summary!$B$5))&gt;0,"Possible match – invoice no. differs","Not in 2B"),IF(ABS(M699)&lt;=Summary!$B$5,"Matched","Value mismatch")))</f>
        <v/>
      </c>
      <c r="O699" s="25" t="str">
        <f aca="false">IF(A699="","",IF(COUNTIF(A$6:A699,A699)=1,COUNTIF(O$5:O698,"&gt;0")+1,""))</f>
        <v/>
      </c>
      <c r="P699" s="26" t="str">
        <f aca="false">IF(A699="","",IF(N699="Matched",1,IF(AND(N699="Value mismatch",N(I699)&lt;&gt;0),MIN(1,L699/I699),0)))</f>
        <v/>
      </c>
    </row>
    <row r="700" customFormat="false" ht="15" hidden="false" customHeight="true" outlineLevel="0" collapsed="false">
      <c r="A700" s="27"/>
      <c r="B700" s="27"/>
      <c r="C700" s="27"/>
      <c r="D700" s="28"/>
      <c r="E700" s="29"/>
      <c r="F700" s="29"/>
      <c r="G700" s="29"/>
      <c r="H700" s="29"/>
      <c r="I700" s="20" t="str">
        <f aca="false">IF(A700="","",N(F700)+N(G700)+N(H700))</f>
        <v/>
      </c>
      <c r="J700" s="21" t="str">
        <f aca="false">IF(A700="","",UPPER(TRIM(A700))&amp;"|"&amp;UPPER(SUBSTITUTE(SUBSTITUTE(SUBSTITUTE(SUBSTITUTE(SUBSTITUTE(TRIM(C700)," ",""),"-",""),"/",""),"\",""),".","")))</f>
        <v/>
      </c>
      <c r="K700" s="22" t="str">
        <f aca="false">IF(A700="","",IFERROR(MATCH(J700,'GSTR-2B'!$J$6:$J$1005,0),"–"))</f>
        <v/>
      </c>
      <c r="L700" s="23" t="str">
        <f aca="false">IF(OR(A700="",K700="–"),"",INDEX('GSTR-2B'!$I$6:$I$1005,K700))</f>
        <v/>
      </c>
      <c r="M700" s="20" t="str">
        <f aca="false">IF(L700="","",I700-L700)</f>
        <v/>
      </c>
      <c r="N700" s="24" t="str">
        <f aca="false">IF(A700="","",IF(K700="–",IF(COUNTIFS('GSTR-2B'!$A$6:$A$1005,A700,'GSTR-2B'!$E$6:$E$1005,"&gt;="&amp;(E700-Summary!$B$5),'GSTR-2B'!$E$6:$E$1005,"&lt;="&amp;(E700+Summary!$B$5))&gt;0,"Possible match – invoice no. differs","Not in 2B"),IF(ABS(M700)&lt;=Summary!$B$5,"Matched","Value mismatch")))</f>
        <v/>
      </c>
      <c r="O700" s="25" t="str">
        <f aca="false">IF(A700="","",IF(COUNTIF(A$6:A700,A700)=1,COUNTIF(O$5:O699,"&gt;0")+1,""))</f>
        <v/>
      </c>
      <c r="P700" s="26" t="str">
        <f aca="false">IF(A700="","",IF(N700="Matched",1,IF(AND(N700="Value mismatch",N(I700)&lt;&gt;0),MIN(1,L700/I700),0)))</f>
        <v/>
      </c>
    </row>
    <row r="701" customFormat="false" ht="15" hidden="false" customHeight="true" outlineLevel="0" collapsed="false">
      <c r="A701" s="27"/>
      <c r="B701" s="27"/>
      <c r="C701" s="27"/>
      <c r="D701" s="28"/>
      <c r="E701" s="29"/>
      <c r="F701" s="29"/>
      <c r="G701" s="29"/>
      <c r="H701" s="29"/>
      <c r="I701" s="20" t="str">
        <f aca="false">IF(A701="","",N(F701)+N(G701)+N(H701))</f>
        <v/>
      </c>
      <c r="J701" s="21" t="str">
        <f aca="false">IF(A701="","",UPPER(TRIM(A701))&amp;"|"&amp;UPPER(SUBSTITUTE(SUBSTITUTE(SUBSTITUTE(SUBSTITUTE(SUBSTITUTE(TRIM(C701)," ",""),"-",""),"/",""),"\",""),".","")))</f>
        <v/>
      </c>
      <c r="K701" s="22" t="str">
        <f aca="false">IF(A701="","",IFERROR(MATCH(J701,'GSTR-2B'!$J$6:$J$1005,0),"–"))</f>
        <v/>
      </c>
      <c r="L701" s="23" t="str">
        <f aca="false">IF(OR(A701="",K701="–"),"",INDEX('GSTR-2B'!$I$6:$I$1005,K701))</f>
        <v/>
      </c>
      <c r="M701" s="20" t="str">
        <f aca="false">IF(L701="","",I701-L701)</f>
        <v/>
      </c>
      <c r="N701" s="24" t="str">
        <f aca="false">IF(A701="","",IF(K701="–",IF(COUNTIFS('GSTR-2B'!$A$6:$A$1005,A701,'GSTR-2B'!$E$6:$E$1005,"&gt;="&amp;(E701-Summary!$B$5),'GSTR-2B'!$E$6:$E$1005,"&lt;="&amp;(E701+Summary!$B$5))&gt;0,"Possible match – invoice no. differs","Not in 2B"),IF(ABS(M701)&lt;=Summary!$B$5,"Matched","Value mismatch")))</f>
        <v/>
      </c>
      <c r="O701" s="25" t="str">
        <f aca="false">IF(A701="","",IF(COUNTIF(A$6:A701,A701)=1,COUNTIF(O$5:O700,"&gt;0")+1,""))</f>
        <v/>
      </c>
      <c r="P701" s="26" t="str">
        <f aca="false">IF(A701="","",IF(N701="Matched",1,IF(AND(N701="Value mismatch",N(I701)&lt;&gt;0),MIN(1,L701/I701),0)))</f>
        <v/>
      </c>
    </row>
    <row r="702" customFormat="false" ht="15" hidden="false" customHeight="true" outlineLevel="0" collapsed="false">
      <c r="A702" s="27"/>
      <c r="B702" s="27"/>
      <c r="C702" s="27"/>
      <c r="D702" s="28"/>
      <c r="E702" s="29"/>
      <c r="F702" s="29"/>
      <c r="G702" s="29"/>
      <c r="H702" s="29"/>
      <c r="I702" s="20" t="str">
        <f aca="false">IF(A702="","",N(F702)+N(G702)+N(H702))</f>
        <v/>
      </c>
      <c r="J702" s="21" t="str">
        <f aca="false">IF(A702="","",UPPER(TRIM(A702))&amp;"|"&amp;UPPER(SUBSTITUTE(SUBSTITUTE(SUBSTITUTE(SUBSTITUTE(SUBSTITUTE(TRIM(C702)," ",""),"-",""),"/",""),"\",""),".","")))</f>
        <v/>
      </c>
      <c r="K702" s="22" t="str">
        <f aca="false">IF(A702="","",IFERROR(MATCH(J702,'GSTR-2B'!$J$6:$J$1005,0),"–"))</f>
        <v/>
      </c>
      <c r="L702" s="23" t="str">
        <f aca="false">IF(OR(A702="",K702="–"),"",INDEX('GSTR-2B'!$I$6:$I$1005,K702))</f>
        <v/>
      </c>
      <c r="M702" s="20" t="str">
        <f aca="false">IF(L702="","",I702-L702)</f>
        <v/>
      </c>
      <c r="N702" s="24" t="str">
        <f aca="false">IF(A702="","",IF(K702="–",IF(COUNTIFS('GSTR-2B'!$A$6:$A$1005,A702,'GSTR-2B'!$E$6:$E$1005,"&gt;="&amp;(E702-Summary!$B$5),'GSTR-2B'!$E$6:$E$1005,"&lt;="&amp;(E702+Summary!$B$5))&gt;0,"Possible match – invoice no. differs","Not in 2B"),IF(ABS(M702)&lt;=Summary!$B$5,"Matched","Value mismatch")))</f>
        <v/>
      </c>
      <c r="O702" s="25" t="str">
        <f aca="false">IF(A702="","",IF(COUNTIF(A$6:A702,A702)=1,COUNTIF(O$5:O701,"&gt;0")+1,""))</f>
        <v/>
      </c>
      <c r="P702" s="26" t="str">
        <f aca="false">IF(A702="","",IF(N702="Matched",1,IF(AND(N702="Value mismatch",N(I702)&lt;&gt;0),MIN(1,L702/I702),0)))</f>
        <v/>
      </c>
    </row>
    <row r="703" customFormat="false" ht="15" hidden="false" customHeight="true" outlineLevel="0" collapsed="false">
      <c r="A703" s="27"/>
      <c r="B703" s="27"/>
      <c r="C703" s="27"/>
      <c r="D703" s="28"/>
      <c r="E703" s="29"/>
      <c r="F703" s="29"/>
      <c r="G703" s="29"/>
      <c r="H703" s="29"/>
      <c r="I703" s="20" t="str">
        <f aca="false">IF(A703="","",N(F703)+N(G703)+N(H703))</f>
        <v/>
      </c>
      <c r="J703" s="21" t="str">
        <f aca="false">IF(A703="","",UPPER(TRIM(A703))&amp;"|"&amp;UPPER(SUBSTITUTE(SUBSTITUTE(SUBSTITUTE(SUBSTITUTE(SUBSTITUTE(TRIM(C703)," ",""),"-",""),"/",""),"\",""),".","")))</f>
        <v/>
      </c>
      <c r="K703" s="22" t="str">
        <f aca="false">IF(A703="","",IFERROR(MATCH(J703,'GSTR-2B'!$J$6:$J$1005,0),"–"))</f>
        <v/>
      </c>
      <c r="L703" s="23" t="str">
        <f aca="false">IF(OR(A703="",K703="–"),"",INDEX('GSTR-2B'!$I$6:$I$1005,K703))</f>
        <v/>
      </c>
      <c r="M703" s="20" t="str">
        <f aca="false">IF(L703="","",I703-L703)</f>
        <v/>
      </c>
      <c r="N703" s="24" t="str">
        <f aca="false">IF(A703="","",IF(K703="–",IF(COUNTIFS('GSTR-2B'!$A$6:$A$1005,A703,'GSTR-2B'!$E$6:$E$1005,"&gt;="&amp;(E703-Summary!$B$5),'GSTR-2B'!$E$6:$E$1005,"&lt;="&amp;(E703+Summary!$B$5))&gt;0,"Possible match – invoice no. differs","Not in 2B"),IF(ABS(M703)&lt;=Summary!$B$5,"Matched","Value mismatch")))</f>
        <v/>
      </c>
      <c r="O703" s="25" t="str">
        <f aca="false">IF(A703="","",IF(COUNTIF(A$6:A703,A703)=1,COUNTIF(O$5:O702,"&gt;0")+1,""))</f>
        <v/>
      </c>
      <c r="P703" s="26" t="str">
        <f aca="false">IF(A703="","",IF(N703="Matched",1,IF(AND(N703="Value mismatch",N(I703)&lt;&gt;0),MIN(1,L703/I703),0)))</f>
        <v/>
      </c>
    </row>
    <row r="704" customFormat="false" ht="15" hidden="false" customHeight="true" outlineLevel="0" collapsed="false">
      <c r="A704" s="27"/>
      <c r="B704" s="27"/>
      <c r="C704" s="27"/>
      <c r="D704" s="28"/>
      <c r="E704" s="29"/>
      <c r="F704" s="29"/>
      <c r="G704" s="29"/>
      <c r="H704" s="29"/>
      <c r="I704" s="20" t="str">
        <f aca="false">IF(A704="","",N(F704)+N(G704)+N(H704))</f>
        <v/>
      </c>
      <c r="J704" s="21" t="str">
        <f aca="false">IF(A704="","",UPPER(TRIM(A704))&amp;"|"&amp;UPPER(SUBSTITUTE(SUBSTITUTE(SUBSTITUTE(SUBSTITUTE(SUBSTITUTE(TRIM(C704)," ",""),"-",""),"/",""),"\",""),".","")))</f>
        <v/>
      </c>
      <c r="K704" s="22" t="str">
        <f aca="false">IF(A704="","",IFERROR(MATCH(J704,'GSTR-2B'!$J$6:$J$1005,0),"–"))</f>
        <v/>
      </c>
      <c r="L704" s="23" t="str">
        <f aca="false">IF(OR(A704="",K704="–"),"",INDEX('GSTR-2B'!$I$6:$I$1005,K704))</f>
        <v/>
      </c>
      <c r="M704" s="20" t="str">
        <f aca="false">IF(L704="","",I704-L704)</f>
        <v/>
      </c>
      <c r="N704" s="24" t="str">
        <f aca="false">IF(A704="","",IF(K704="–",IF(COUNTIFS('GSTR-2B'!$A$6:$A$1005,A704,'GSTR-2B'!$E$6:$E$1005,"&gt;="&amp;(E704-Summary!$B$5),'GSTR-2B'!$E$6:$E$1005,"&lt;="&amp;(E704+Summary!$B$5))&gt;0,"Possible match – invoice no. differs","Not in 2B"),IF(ABS(M704)&lt;=Summary!$B$5,"Matched","Value mismatch")))</f>
        <v/>
      </c>
      <c r="O704" s="25" t="str">
        <f aca="false">IF(A704="","",IF(COUNTIF(A$6:A704,A704)=1,COUNTIF(O$5:O703,"&gt;0")+1,""))</f>
        <v/>
      </c>
      <c r="P704" s="26" t="str">
        <f aca="false">IF(A704="","",IF(N704="Matched",1,IF(AND(N704="Value mismatch",N(I704)&lt;&gt;0),MIN(1,L704/I704),0)))</f>
        <v/>
      </c>
    </row>
    <row r="705" customFormat="false" ht="15" hidden="false" customHeight="true" outlineLevel="0" collapsed="false">
      <c r="A705" s="27"/>
      <c r="B705" s="27"/>
      <c r="C705" s="27"/>
      <c r="D705" s="28"/>
      <c r="E705" s="29"/>
      <c r="F705" s="29"/>
      <c r="G705" s="29"/>
      <c r="H705" s="29"/>
      <c r="I705" s="20" t="str">
        <f aca="false">IF(A705="","",N(F705)+N(G705)+N(H705))</f>
        <v/>
      </c>
      <c r="J705" s="21" t="str">
        <f aca="false">IF(A705="","",UPPER(TRIM(A705))&amp;"|"&amp;UPPER(SUBSTITUTE(SUBSTITUTE(SUBSTITUTE(SUBSTITUTE(SUBSTITUTE(TRIM(C705)," ",""),"-",""),"/",""),"\",""),".","")))</f>
        <v/>
      </c>
      <c r="K705" s="22" t="str">
        <f aca="false">IF(A705="","",IFERROR(MATCH(J705,'GSTR-2B'!$J$6:$J$1005,0),"–"))</f>
        <v/>
      </c>
      <c r="L705" s="23" t="str">
        <f aca="false">IF(OR(A705="",K705="–"),"",INDEX('GSTR-2B'!$I$6:$I$1005,K705))</f>
        <v/>
      </c>
      <c r="M705" s="20" t="str">
        <f aca="false">IF(L705="","",I705-L705)</f>
        <v/>
      </c>
      <c r="N705" s="24" t="str">
        <f aca="false">IF(A705="","",IF(K705="–",IF(COUNTIFS('GSTR-2B'!$A$6:$A$1005,A705,'GSTR-2B'!$E$6:$E$1005,"&gt;="&amp;(E705-Summary!$B$5),'GSTR-2B'!$E$6:$E$1005,"&lt;="&amp;(E705+Summary!$B$5))&gt;0,"Possible match – invoice no. differs","Not in 2B"),IF(ABS(M705)&lt;=Summary!$B$5,"Matched","Value mismatch")))</f>
        <v/>
      </c>
      <c r="O705" s="25" t="str">
        <f aca="false">IF(A705="","",IF(COUNTIF(A$6:A705,A705)=1,COUNTIF(O$5:O704,"&gt;0")+1,""))</f>
        <v/>
      </c>
      <c r="P705" s="26" t="str">
        <f aca="false">IF(A705="","",IF(N705="Matched",1,IF(AND(N705="Value mismatch",N(I705)&lt;&gt;0),MIN(1,L705/I705),0)))</f>
        <v/>
      </c>
    </row>
    <row r="706" customFormat="false" ht="15" hidden="false" customHeight="true" outlineLevel="0" collapsed="false">
      <c r="A706" s="27"/>
      <c r="B706" s="27"/>
      <c r="C706" s="27"/>
      <c r="D706" s="28"/>
      <c r="E706" s="29"/>
      <c r="F706" s="29"/>
      <c r="G706" s="29"/>
      <c r="H706" s="29"/>
      <c r="I706" s="20" t="str">
        <f aca="false">IF(A706="","",N(F706)+N(G706)+N(H706))</f>
        <v/>
      </c>
      <c r="J706" s="21" t="str">
        <f aca="false">IF(A706="","",UPPER(TRIM(A706))&amp;"|"&amp;UPPER(SUBSTITUTE(SUBSTITUTE(SUBSTITUTE(SUBSTITUTE(SUBSTITUTE(TRIM(C706)," ",""),"-",""),"/",""),"\",""),".","")))</f>
        <v/>
      </c>
      <c r="K706" s="22" t="str">
        <f aca="false">IF(A706="","",IFERROR(MATCH(J706,'GSTR-2B'!$J$6:$J$1005,0),"–"))</f>
        <v/>
      </c>
      <c r="L706" s="23" t="str">
        <f aca="false">IF(OR(A706="",K706="–"),"",INDEX('GSTR-2B'!$I$6:$I$1005,K706))</f>
        <v/>
      </c>
      <c r="M706" s="20" t="str">
        <f aca="false">IF(L706="","",I706-L706)</f>
        <v/>
      </c>
      <c r="N706" s="24" t="str">
        <f aca="false">IF(A706="","",IF(K706="–",IF(COUNTIFS('GSTR-2B'!$A$6:$A$1005,A706,'GSTR-2B'!$E$6:$E$1005,"&gt;="&amp;(E706-Summary!$B$5),'GSTR-2B'!$E$6:$E$1005,"&lt;="&amp;(E706+Summary!$B$5))&gt;0,"Possible match – invoice no. differs","Not in 2B"),IF(ABS(M706)&lt;=Summary!$B$5,"Matched","Value mismatch")))</f>
        <v/>
      </c>
      <c r="O706" s="25" t="str">
        <f aca="false">IF(A706="","",IF(COUNTIF(A$6:A706,A706)=1,COUNTIF(O$5:O705,"&gt;0")+1,""))</f>
        <v/>
      </c>
      <c r="P706" s="26" t="str">
        <f aca="false">IF(A706="","",IF(N706="Matched",1,IF(AND(N706="Value mismatch",N(I706)&lt;&gt;0),MIN(1,L706/I706),0)))</f>
        <v/>
      </c>
    </row>
    <row r="707" customFormat="false" ht="15" hidden="false" customHeight="true" outlineLevel="0" collapsed="false">
      <c r="A707" s="27"/>
      <c r="B707" s="27"/>
      <c r="C707" s="27"/>
      <c r="D707" s="28"/>
      <c r="E707" s="29"/>
      <c r="F707" s="29"/>
      <c r="G707" s="29"/>
      <c r="H707" s="29"/>
      <c r="I707" s="20" t="str">
        <f aca="false">IF(A707="","",N(F707)+N(G707)+N(H707))</f>
        <v/>
      </c>
      <c r="J707" s="21" t="str">
        <f aca="false">IF(A707="","",UPPER(TRIM(A707))&amp;"|"&amp;UPPER(SUBSTITUTE(SUBSTITUTE(SUBSTITUTE(SUBSTITUTE(SUBSTITUTE(TRIM(C707)," ",""),"-",""),"/",""),"\",""),".","")))</f>
        <v/>
      </c>
      <c r="K707" s="22" t="str">
        <f aca="false">IF(A707="","",IFERROR(MATCH(J707,'GSTR-2B'!$J$6:$J$1005,0),"–"))</f>
        <v/>
      </c>
      <c r="L707" s="23" t="str">
        <f aca="false">IF(OR(A707="",K707="–"),"",INDEX('GSTR-2B'!$I$6:$I$1005,K707))</f>
        <v/>
      </c>
      <c r="M707" s="20" t="str">
        <f aca="false">IF(L707="","",I707-L707)</f>
        <v/>
      </c>
      <c r="N707" s="24" t="str">
        <f aca="false">IF(A707="","",IF(K707="–",IF(COUNTIFS('GSTR-2B'!$A$6:$A$1005,A707,'GSTR-2B'!$E$6:$E$1005,"&gt;="&amp;(E707-Summary!$B$5),'GSTR-2B'!$E$6:$E$1005,"&lt;="&amp;(E707+Summary!$B$5))&gt;0,"Possible match – invoice no. differs","Not in 2B"),IF(ABS(M707)&lt;=Summary!$B$5,"Matched","Value mismatch")))</f>
        <v/>
      </c>
      <c r="O707" s="25" t="str">
        <f aca="false">IF(A707="","",IF(COUNTIF(A$6:A707,A707)=1,COUNTIF(O$5:O706,"&gt;0")+1,""))</f>
        <v/>
      </c>
      <c r="P707" s="26" t="str">
        <f aca="false">IF(A707="","",IF(N707="Matched",1,IF(AND(N707="Value mismatch",N(I707)&lt;&gt;0),MIN(1,L707/I707),0)))</f>
        <v/>
      </c>
    </row>
    <row r="708" customFormat="false" ht="15" hidden="false" customHeight="true" outlineLevel="0" collapsed="false">
      <c r="A708" s="27"/>
      <c r="B708" s="27"/>
      <c r="C708" s="27"/>
      <c r="D708" s="28"/>
      <c r="E708" s="29"/>
      <c r="F708" s="29"/>
      <c r="G708" s="29"/>
      <c r="H708" s="29"/>
      <c r="I708" s="20" t="str">
        <f aca="false">IF(A708="","",N(F708)+N(G708)+N(H708))</f>
        <v/>
      </c>
      <c r="J708" s="21" t="str">
        <f aca="false">IF(A708="","",UPPER(TRIM(A708))&amp;"|"&amp;UPPER(SUBSTITUTE(SUBSTITUTE(SUBSTITUTE(SUBSTITUTE(SUBSTITUTE(TRIM(C708)," ",""),"-",""),"/",""),"\",""),".","")))</f>
        <v/>
      </c>
      <c r="K708" s="22" t="str">
        <f aca="false">IF(A708="","",IFERROR(MATCH(J708,'GSTR-2B'!$J$6:$J$1005,0),"–"))</f>
        <v/>
      </c>
      <c r="L708" s="23" t="str">
        <f aca="false">IF(OR(A708="",K708="–"),"",INDEX('GSTR-2B'!$I$6:$I$1005,K708))</f>
        <v/>
      </c>
      <c r="M708" s="20" t="str">
        <f aca="false">IF(L708="","",I708-L708)</f>
        <v/>
      </c>
      <c r="N708" s="24" t="str">
        <f aca="false">IF(A708="","",IF(K708="–",IF(COUNTIFS('GSTR-2B'!$A$6:$A$1005,A708,'GSTR-2B'!$E$6:$E$1005,"&gt;="&amp;(E708-Summary!$B$5),'GSTR-2B'!$E$6:$E$1005,"&lt;="&amp;(E708+Summary!$B$5))&gt;0,"Possible match – invoice no. differs","Not in 2B"),IF(ABS(M708)&lt;=Summary!$B$5,"Matched","Value mismatch")))</f>
        <v/>
      </c>
      <c r="O708" s="25" t="str">
        <f aca="false">IF(A708="","",IF(COUNTIF(A$6:A708,A708)=1,COUNTIF(O$5:O707,"&gt;0")+1,""))</f>
        <v/>
      </c>
      <c r="P708" s="26" t="str">
        <f aca="false">IF(A708="","",IF(N708="Matched",1,IF(AND(N708="Value mismatch",N(I708)&lt;&gt;0),MIN(1,L708/I708),0)))</f>
        <v/>
      </c>
    </row>
    <row r="709" customFormat="false" ht="15" hidden="false" customHeight="true" outlineLevel="0" collapsed="false">
      <c r="A709" s="27"/>
      <c r="B709" s="27"/>
      <c r="C709" s="27"/>
      <c r="D709" s="28"/>
      <c r="E709" s="29"/>
      <c r="F709" s="29"/>
      <c r="G709" s="29"/>
      <c r="H709" s="29"/>
      <c r="I709" s="20" t="str">
        <f aca="false">IF(A709="","",N(F709)+N(G709)+N(H709))</f>
        <v/>
      </c>
      <c r="J709" s="21" t="str">
        <f aca="false">IF(A709="","",UPPER(TRIM(A709))&amp;"|"&amp;UPPER(SUBSTITUTE(SUBSTITUTE(SUBSTITUTE(SUBSTITUTE(SUBSTITUTE(TRIM(C709)," ",""),"-",""),"/",""),"\",""),".","")))</f>
        <v/>
      </c>
      <c r="K709" s="22" t="str">
        <f aca="false">IF(A709="","",IFERROR(MATCH(J709,'GSTR-2B'!$J$6:$J$1005,0),"–"))</f>
        <v/>
      </c>
      <c r="L709" s="23" t="str">
        <f aca="false">IF(OR(A709="",K709="–"),"",INDEX('GSTR-2B'!$I$6:$I$1005,K709))</f>
        <v/>
      </c>
      <c r="M709" s="20" t="str">
        <f aca="false">IF(L709="","",I709-L709)</f>
        <v/>
      </c>
      <c r="N709" s="24" t="str">
        <f aca="false">IF(A709="","",IF(K709="–",IF(COUNTIFS('GSTR-2B'!$A$6:$A$1005,A709,'GSTR-2B'!$E$6:$E$1005,"&gt;="&amp;(E709-Summary!$B$5),'GSTR-2B'!$E$6:$E$1005,"&lt;="&amp;(E709+Summary!$B$5))&gt;0,"Possible match – invoice no. differs","Not in 2B"),IF(ABS(M709)&lt;=Summary!$B$5,"Matched","Value mismatch")))</f>
        <v/>
      </c>
      <c r="O709" s="25" t="str">
        <f aca="false">IF(A709="","",IF(COUNTIF(A$6:A709,A709)=1,COUNTIF(O$5:O708,"&gt;0")+1,""))</f>
        <v/>
      </c>
      <c r="P709" s="26" t="str">
        <f aca="false">IF(A709="","",IF(N709="Matched",1,IF(AND(N709="Value mismatch",N(I709)&lt;&gt;0),MIN(1,L709/I709),0)))</f>
        <v/>
      </c>
    </row>
    <row r="710" customFormat="false" ht="15" hidden="false" customHeight="true" outlineLevel="0" collapsed="false">
      <c r="A710" s="27"/>
      <c r="B710" s="27"/>
      <c r="C710" s="27"/>
      <c r="D710" s="28"/>
      <c r="E710" s="29"/>
      <c r="F710" s="29"/>
      <c r="G710" s="29"/>
      <c r="H710" s="29"/>
      <c r="I710" s="20" t="str">
        <f aca="false">IF(A710="","",N(F710)+N(G710)+N(H710))</f>
        <v/>
      </c>
      <c r="J710" s="21" t="str">
        <f aca="false">IF(A710="","",UPPER(TRIM(A710))&amp;"|"&amp;UPPER(SUBSTITUTE(SUBSTITUTE(SUBSTITUTE(SUBSTITUTE(SUBSTITUTE(TRIM(C710)," ",""),"-",""),"/",""),"\",""),".","")))</f>
        <v/>
      </c>
      <c r="K710" s="22" t="str">
        <f aca="false">IF(A710="","",IFERROR(MATCH(J710,'GSTR-2B'!$J$6:$J$1005,0),"–"))</f>
        <v/>
      </c>
      <c r="L710" s="23" t="str">
        <f aca="false">IF(OR(A710="",K710="–"),"",INDEX('GSTR-2B'!$I$6:$I$1005,K710))</f>
        <v/>
      </c>
      <c r="M710" s="20" t="str">
        <f aca="false">IF(L710="","",I710-L710)</f>
        <v/>
      </c>
      <c r="N710" s="24" t="str">
        <f aca="false">IF(A710="","",IF(K710="–",IF(COUNTIFS('GSTR-2B'!$A$6:$A$1005,A710,'GSTR-2B'!$E$6:$E$1005,"&gt;="&amp;(E710-Summary!$B$5),'GSTR-2B'!$E$6:$E$1005,"&lt;="&amp;(E710+Summary!$B$5))&gt;0,"Possible match – invoice no. differs","Not in 2B"),IF(ABS(M710)&lt;=Summary!$B$5,"Matched","Value mismatch")))</f>
        <v/>
      </c>
      <c r="O710" s="25" t="str">
        <f aca="false">IF(A710="","",IF(COUNTIF(A$6:A710,A710)=1,COUNTIF(O$5:O709,"&gt;0")+1,""))</f>
        <v/>
      </c>
      <c r="P710" s="26" t="str">
        <f aca="false">IF(A710="","",IF(N710="Matched",1,IF(AND(N710="Value mismatch",N(I710)&lt;&gt;0),MIN(1,L710/I710),0)))</f>
        <v/>
      </c>
    </row>
    <row r="711" customFormat="false" ht="15" hidden="false" customHeight="true" outlineLevel="0" collapsed="false">
      <c r="A711" s="27"/>
      <c r="B711" s="27"/>
      <c r="C711" s="27"/>
      <c r="D711" s="28"/>
      <c r="E711" s="29"/>
      <c r="F711" s="29"/>
      <c r="G711" s="29"/>
      <c r="H711" s="29"/>
      <c r="I711" s="20" t="str">
        <f aca="false">IF(A711="","",N(F711)+N(G711)+N(H711))</f>
        <v/>
      </c>
      <c r="J711" s="21" t="str">
        <f aca="false">IF(A711="","",UPPER(TRIM(A711))&amp;"|"&amp;UPPER(SUBSTITUTE(SUBSTITUTE(SUBSTITUTE(SUBSTITUTE(SUBSTITUTE(TRIM(C711)," ",""),"-",""),"/",""),"\",""),".","")))</f>
        <v/>
      </c>
      <c r="K711" s="22" t="str">
        <f aca="false">IF(A711="","",IFERROR(MATCH(J711,'GSTR-2B'!$J$6:$J$1005,0),"–"))</f>
        <v/>
      </c>
      <c r="L711" s="23" t="str">
        <f aca="false">IF(OR(A711="",K711="–"),"",INDEX('GSTR-2B'!$I$6:$I$1005,K711))</f>
        <v/>
      </c>
      <c r="M711" s="20" t="str">
        <f aca="false">IF(L711="","",I711-L711)</f>
        <v/>
      </c>
      <c r="N711" s="24" t="str">
        <f aca="false">IF(A711="","",IF(K711="–",IF(COUNTIFS('GSTR-2B'!$A$6:$A$1005,A711,'GSTR-2B'!$E$6:$E$1005,"&gt;="&amp;(E711-Summary!$B$5),'GSTR-2B'!$E$6:$E$1005,"&lt;="&amp;(E711+Summary!$B$5))&gt;0,"Possible match – invoice no. differs","Not in 2B"),IF(ABS(M711)&lt;=Summary!$B$5,"Matched","Value mismatch")))</f>
        <v/>
      </c>
      <c r="O711" s="25" t="str">
        <f aca="false">IF(A711="","",IF(COUNTIF(A$6:A711,A711)=1,COUNTIF(O$5:O710,"&gt;0")+1,""))</f>
        <v/>
      </c>
      <c r="P711" s="26" t="str">
        <f aca="false">IF(A711="","",IF(N711="Matched",1,IF(AND(N711="Value mismatch",N(I711)&lt;&gt;0),MIN(1,L711/I711),0)))</f>
        <v/>
      </c>
    </row>
    <row r="712" customFormat="false" ht="15" hidden="false" customHeight="true" outlineLevel="0" collapsed="false">
      <c r="A712" s="27"/>
      <c r="B712" s="27"/>
      <c r="C712" s="27"/>
      <c r="D712" s="28"/>
      <c r="E712" s="29"/>
      <c r="F712" s="29"/>
      <c r="G712" s="29"/>
      <c r="H712" s="29"/>
      <c r="I712" s="20" t="str">
        <f aca="false">IF(A712="","",N(F712)+N(G712)+N(H712))</f>
        <v/>
      </c>
      <c r="J712" s="21" t="str">
        <f aca="false">IF(A712="","",UPPER(TRIM(A712))&amp;"|"&amp;UPPER(SUBSTITUTE(SUBSTITUTE(SUBSTITUTE(SUBSTITUTE(SUBSTITUTE(TRIM(C712)," ",""),"-",""),"/",""),"\",""),".","")))</f>
        <v/>
      </c>
      <c r="K712" s="22" t="str">
        <f aca="false">IF(A712="","",IFERROR(MATCH(J712,'GSTR-2B'!$J$6:$J$1005,0),"–"))</f>
        <v/>
      </c>
      <c r="L712" s="23" t="str">
        <f aca="false">IF(OR(A712="",K712="–"),"",INDEX('GSTR-2B'!$I$6:$I$1005,K712))</f>
        <v/>
      </c>
      <c r="M712" s="20" t="str">
        <f aca="false">IF(L712="","",I712-L712)</f>
        <v/>
      </c>
      <c r="N712" s="24" t="str">
        <f aca="false">IF(A712="","",IF(K712="–",IF(COUNTIFS('GSTR-2B'!$A$6:$A$1005,A712,'GSTR-2B'!$E$6:$E$1005,"&gt;="&amp;(E712-Summary!$B$5),'GSTR-2B'!$E$6:$E$1005,"&lt;="&amp;(E712+Summary!$B$5))&gt;0,"Possible match – invoice no. differs","Not in 2B"),IF(ABS(M712)&lt;=Summary!$B$5,"Matched","Value mismatch")))</f>
        <v/>
      </c>
      <c r="O712" s="25" t="str">
        <f aca="false">IF(A712="","",IF(COUNTIF(A$6:A712,A712)=1,COUNTIF(O$5:O711,"&gt;0")+1,""))</f>
        <v/>
      </c>
      <c r="P712" s="26" t="str">
        <f aca="false">IF(A712="","",IF(N712="Matched",1,IF(AND(N712="Value mismatch",N(I712)&lt;&gt;0),MIN(1,L712/I712),0)))</f>
        <v/>
      </c>
    </row>
    <row r="713" customFormat="false" ht="15" hidden="false" customHeight="true" outlineLevel="0" collapsed="false">
      <c r="A713" s="27"/>
      <c r="B713" s="27"/>
      <c r="C713" s="27"/>
      <c r="D713" s="28"/>
      <c r="E713" s="29"/>
      <c r="F713" s="29"/>
      <c r="G713" s="29"/>
      <c r="H713" s="29"/>
      <c r="I713" s="20" t="str">
        <f aca="false">IF(A713="","",N(F713)+N(G713)+N(H713))</f>
        <v/>
      </c>
      <c r="J713" s="21" t="str">
        <f aca="false">IF(A713="","",UPPER(TRIM(A713))&amp;"|"&amp;UPPER(SUBSTITUTE(SUBSTITUTE(SUBSTITUTE(SUBSTITUTE(SUBSTITUTE(TRIM(C713)," ",""),"-",""),"/",""),"\",""),".","")))</f>
        <v/>
      </c>
      <c r="K713" s="22" t="str">
        <f aca="false">IF(A713="","",IFERROR(MATCH(J713,'GSTR-2B'!$J$6:$J$1005,0),"–"))</f>
        <v/>
      </c>
      <c r="L713" s="23" t="str">
        <f aca="false">IF(OR(A713="",K713="–"),"",INDEX('GSTR-2B'!$I$6:$I$1005,K713))</f>
        <v/>
      </c>
      <c r="M713" s="20" t="str">
        <f aca="false">IF(L713="","",I713-L713)</f>
        <v/>
      </c>
      <c r="N713" s="24" t="str">
        <f aca="false">IF(A713="","",IF(K713="–",IF(COUNTIFS('GSTR-2B'!$A$6:$A$1005,A713,'GSTR-2B'!$E$6:$E$1005,"&gt;="&amp;(E713-Summary!$B$5),'GSTR-2B'!$E$6:$E$1005,"&lt;="&amp;(E713+Summary!$B$5))&gt;0,"Possible match – invoice no. differs","Not in 2B"),IF(ABS(M713)&lt;=Summary!$B$5,"Matched","Value mismatch")))</f>
        <v/>
      </c>
      <c r="O713" s="25" t="str">
        <f aca="false">IF(A713="","",IF(COUNTIF(A$6:A713,A713)=1,COUNTIF(O$5:O712,"&gt;0")+1,""))</f>
        <v/>
      </c>
      <c r="P713" s="26" t="str">
        <f aca="false">IF(A713="","",IF(N713="Matched",1,IF(AND(N713="Value mismatch",N(I713)&lt;&gt;0),MIN(1,L713/I713),0)))</f>
        <v/>
      </c>
    </row>
    <row r="714" customFormat="false" ht="15" hidden="false" customHeight="true" outlineLevel="0" collapsed="false">
      <c r="A714" s="27"/>
      <c r="B714" s="27"/>
      <c r="C714" s="27"/>
      <c r="D714" s="28"/>
      <c r="E714" s="29"/>
      <c r="F714" s="29"/>
      <c r="G714" s="29"/>
      <c r="H714" s="29"/>
      <c r="I714" s="20" t="str">
        <f aca="false">IF(A714="","",N(F714)+N(G714)+N(H714))</f>
        <v/>
      </c>
      <c r="J714" s="21" t="str">
        <f aca="false">IF(A714="","",UPPER(TRIM(A714))&amp;"|"&amp;UPPER(SUBSTITUTE(SUBSTITUTE(SUBSTITUTE(SUBSTITUTE(SUBSTITUTE(TRIM(C714)," ",""),"-",""),"/",""),"\",""),".","")))</f>
        <v/>
      </c>
      <c r="K714" s="22" t="str">
        <f aca="false">IF(A714="","",IFERROR(MATCH(J714,'GSTR-2B'!$J$6:$J$1005,0),"–"))</f>
        <v/>
      </c>
      <c r="L714" s="23" t="str">
        <f aca="false">IF(OR(A714="",K714="–"),"",INDEX('GSTR-2B'!$I$6:$I$1005,K714))</f>
        <v/>
      </c>
      <c r="M714" s="20" t="str">
        <f aca="false">IF(L714="","",I714-L714)</f>
        <v/>
      </c>
      <c r="N714" s="24" t="str">
        <f aca="false">IF(A714="","",IF(K714="–",IF(COUNTIFS('GSTR-2B'!$A$6:$A$1005,A714,'GSTR-2B'!$E$6:$E$1005,"&gt;="&amp;(E714-Summary!$B$5),'GSTR-2B'!$E$6:$E$1005,"&lt;="&amp;(E714+Summary!$B$5))&gt;0,"Possible match – invoice no. differs","Not in 2B"),IF(ABS(M714)&lt;=Summary!$B$5,"Matched","Value mismatch")))</f>
        <v/>
      </c>
      <c r="O714" s="25" t="str">
        <f aca="false">IF(A714="","",IF(COUNTIF(A$6:A714,A714)=1,COUNTIF(O$5:O713,"&gt;0")+1,""))</f>
        <v/>
      </c>
      <c r="P714" s="26" t="str">
        <f aca="false">IF(A714="","",IF(N714="Matched",1,IF(AND(N714="Value mismatch",N(I714)&lt;&gt;0),MIN(1,L714/I714),0)))</f>
        <v/>
      </c>
    </row>
    <row r="715" customFormat="false" ht="15" hidden="false" customHeight="true" outlineLevel="0" collapsed="false">
      <c r="A715" s="27"/>
      <c r="B715" s="27"/>
      <c r="C715" s="27"/>
      <c r="D715" s="28"/>
      <c r="E715" s="29"/>
      <c r="F715" s="29"/>
      <c r="G715" s="29"/>
      <c r="H715" s="29"/>
      <c r="I715" s="20" t="str">
        <f aca="false">IF(A715="","",N(F715)+N(G715)+N(H715))</f>
        <v/>
      </c>
      <c r="J715" s="21" t="str">
        <f aca="false">IF(A715="","",UPPER(TRIM(A715))&amp;"|"&amp;UPPER(SUBSTITUTE(SUBSTITUTE(SUBSTITUTE(SUBSTITUTE(SUBSTITUTE(TRIM(C715)," ",""),"-",""),"/",""),"\",""),".","")))</f>
        <v/>
      </c>
      <c r="K715" s="22" t="str">
        <f aca="false">IF(A715="","",IFERROR(MATCH(J715,'GSTR-2B'!$J$6:$J$1005,0),"–"))</f>
        <v/>
      </c>
      <c r="L715" s="23" t="str">
        <f aca="false">IF(OR(A715="",K715="–"),"",INDEX('GSTR-2B'!$I$6:$I$1005,K715))</f>
        <v/>
      </c>
      <c r="M715" s="20" t="str">
        <f aca="false">IF(L715="","",I715-L715)</f>
        <v/>
      </c>
      <c r="N715" s="24" t="str">
        <f aca="false">IF(A715="","",IF(K715="–",IF(COUNTIFS('GSTR-2B'!$A$6:$A$1005,A715,'GSTR-2B'!$E$6:$E$1005,"&gt;="&amp;(E715-Summary!$B$5),'GSTR-2B'!$E$6:$E$1005,"&lt;="&amp;(E715+Summary!$B$5))&gt;0,"Possible match – invoice no. differs","Not in 2B"),IF(ABS(M715)&lt;=Summary!$B$5,"Matched","Value mismatch")))</f>
        <v/>
      </c>
      <c r="O715" s="25" t="str">
        <f aca="false">IF(A715="","",IF(COUNTIF(A$6:A715,A715)=1,COUNTIF(O$5:O714,"&gt;0")+1,""))</f>
        <v/>
      </c>
      <c r="P715" s="26" t="str">
        <f aca="false">IF(A715="","",IF(N715="Matched",1,IF(AND(N715="Value mismatch",N(I715)&lt;&gt;0),MIN(1,L715/I715),0)))</f>
        <v/>
      </c>
    </row>
    <row r="716" customFormat="false" ht="15" hidden="false" customHeight="true" outlineLevel="0" collapsed="false">
      <c r="A716" s="27"/>
      <c r="B716" s="27"/>
      <c r="C716" s="27"/>
      <c r="D716" s="28"/>
      <c r="E716" s="29"/>
      <c r="F716" s="29"/>
      <c r="G716" s="29"/>
      <c r="H716" s="29"/>
      <c r="I716" s="20" t="str">
        <f aca="false">IF(A716="","",N(F716)+N(G716)+N(H716))</f>
        <v/>
      </c>
      <c r="J716" s="21" t="str">
        <f aca="false">IF(A716="","",UPPER(TRIM(A716))&amp;"|"&amp;UPPER(SUBSTITUTE(SUBSTITUTE(SUBSTITUTE(SUBSTITUTE(SUBSTITUTE(TRIM(C716)," ",""),"-",""),"/",""),"\",""),".","")))</f>
        <v/>
      </c>
      <c r="K716" s="22" t="str">
        <f aca="false">IF(A716="","",IFERROR(MATCH(J716,'GSTR-2B'!$J$6:$J$1005,0),"–"))</f>
        <v/>
      </c>
      <c r="L716" s="23" t="str">
        <f aca="false">IF(OR(A716="",K716="–"),"",INDEX('GSTR-2B'!$I$6:$I$1005,K716))</f>
        <v/>
      </c>
      <c r="M716" s="20" t="str">
        <f aca="false">IF(L716="","",I716-L716)</f>
        <v/>
      </c>
      <c r="N716" s="24" t="str">
        <f aca="false">IF(A716="","",IF(K716="–",IF(COUNTIFS('GSTR-2B'!$A$6:$A$1005,A716,'GSTR-2B'!$E$6:$E$1005,"&gt;="&amp;(E716-Summary!$B$5),'GSTR-2B'!$E$6:$E$1005,"&lt;="&amp;(E716+Summary!$B$5))&gt;0,"Possible match – invoice no. differs","Not in 2B"),IF(ABS(M716)&lt;=Summary!$B$5,"Matched","Value mismatch")))</f>
        <v/>
      </c>
      <c r="O716" s="25" t="str">
        <f aca="false">IF(A716="","",IF(COUNTIF(A$6:A716,A716)=1,COUNTIF(O$5:O715,"&gt;0")+1,""))</f>
        <v/>
      </c>
      <c r="P716" s="26" t="str">
        <f aca="false">IF(A716="","",IF(N716="Matched",1,IF(AND(N716="Value mismatch",N(I716)&lt;&gt;0),MIN(1,L716/I716),0)))</f>
        <v/>
      </c>
    </row>
    <row r="717" customFormat="false" ht="15" hidden="false" customHeight="true" outlineLevel="0" collapsed="false">
      <c r="A717" s="27"/>
      <c r="B717" s="27"/>
      <c r="C717" s="27"/>
      <c r="D717" s="28"/>
      <c r="E717" s="29"/>
      <c r="F717" s="29"/>
      <c r="G717" s="29"/>
      <c r="H717" s="29"/>
      <c r="I717" s="20" t="str">
        <f aca="false">IF(A717="","",N(F717)+N(G717)+N(H717))</f>
        <v/>
      </c>
      <c r="J717" s="21" t="str">
        <f aca="false">IF(A717="","",UPPER(TRIM(A717))&amp;"|"&amp;UPPER(SUBSTITUTE(SUBSTITUTE(SUBSTITUTE(SUBSTITUTE(SUBSTITUTE(TRIM(C717)," ",""),"-",""),"/",""),"\",""),".","")))</f>
        <v/>
      </c>
      <c r="K717" s="22" t="str">
        <f aca="false">IF(A717="","",IFERROR(MATCH(J717,'GSTR-2B'!$J$6:$J$1005,0),"–"))</f>
        <v/>
      </c>
      <c r="L717" s="23" t="str">
        <f aca="false">IF(OR(A717="",K717="–"),"",INDEX('GSTR-2B'!$I$6:$I$1005,K717))</f>
        <v/>
      </c>
      <c r="M717" s="20" t="str">
        <f aca="false">IF(L717="","",I717-L717)</f>
        <v/>
      </c>
      <c r="N717" s="24" t="str">
        <f aca="false">IF(A717="","",IF(K717="–",IF(COUNTIFS('GSTR-2B'!$A$6:$A$1005,A717,'GSTR-2B'!$E$6:$E$1005,"&gt;="&amp;(E717-Summary!$B$5),'GSTR-2B'!$E$6:$E$1005,"&lt;="&amp;(E717+Summary!$B$5))&gt;0,"Possible match – invoice no. differs","Not in 2B"),IF(ABS(M717)&lt;=Summary!$B$5,"Matched","Value mismatch")))</f>
        <v/>
      </c>
      <c r="O717" s="25" t="str">
        <f aca="false">IF(A717="","",IF(COUNTIF(A$6:A717,A717)=1,COUNTIF(O$5:O716,"&gt;0")+1,""))</f>
        <v/>
      </c>
      <c r="P717" s="26" t="str">
        <f aca="false">IF(A717="","",IF(N717="Matched",1,IF(AND(N717="Value mismatch",N(I717)&lt;&gt;0),MIN(1,L717/I717),0)))</f>
        <v/>
      </c>
    </row>
    <row r="718" customFormat="false" ht="15" hidden="false" customHeight="true" outlineLevel="0" collapsed="false">
      <c r="A718" s="27"/>
      <c r="B718" s="27"/>
      <c r="C718" s="27"/>
      <c r="D718" s="28"/>
      <c r="E718" s="29"/>
      <c r="F718" s="29"/>
      <c r="G718" s="29"/>
      <c r="H718" s="29"/>
      <c r="I718" s="20" t="str">
        <f aca="false">IF(A718="","",N(F718)+N(G718)+N(H718))</f>
        <v/>
      </c>
      <c r="J718" s="21" t="str">
        <f aca="false">IF(A718="","",UPPER(TRIM(A718))&amp;"|"&amp;UPPER(SUBSTITUTE(SUBSTITUTE(SUBSTITUTE(SUBSTITUTE(SUBSTITUTE(TRIM(C718)," ",""),"-",""),"/",""),"\",""),".","")))</f>
        <v/>
      </c>
      <c r="K718" s="22" t="str">
        <f aca="false">IF(A718="","",IFERROR(MATCH(J718,'GSTR-2B'!$J$6:$J$1005,0),"–"))</f>
        <v/>
      </c>
      <c r="L718" s="23" t="str">
        <f aca="false">IF(OR(A718="",K718="–"),"",INDEX('GSTR-2B'!$I$6:$I$1005,K718))</f>
        <v/>
      </c>
      <c r="M718" s="20" t="str">
        <f aca="false">IF(L718="","",I718-L718)</f>
        <v/>
      </c>
      <c r="N718" s="24" t="str">
        <f aca="false">IF(A718="","",IF(K718="–",IF(COUNTIFS('GSTR-2B'!$A$6:$A$1005,A718,'GSTR-2B'!$E$6:$E$1005,"&gt;="&amp;(E718-Summary!$B$5),'GSTR-2B'!$E$6:$E$1005,"&lt;="&amp;(E718+Summary!$B$5))&gt;0,"Possible match – invoice no. differs","Not in 2B"),IF(ABS(M718)&lt;=Summary!$B$5,"Matched","Value mismatch")))</f>
        <v/>
      </c>
      <c r="O718" s="25" t="str">
        <f aca="false">IF(A718="","",IF(COUNTIF(A$6:A718,A718)=1,COUNTIF(O$5:O717,"&gt;0")+1,""))</f>
        <v/>
      </c>
      <c r="P718" s="26" t="str">
        <f aca="false">IF(A718="","",IF(N718="Matched",1,IF(AND(N718="Value mismatch",N(I718)&lt;&gt;0),MIN(1,L718/I718),0)))</f>
        <v/>
      </c>
    </row>
    <row r="719" customFormat="false" ht="15" hidden="false" customHeight="true" outlineLevel="0" collapsed="false">
      <c r="A719" s="27"/>
      <c r="B719" s="27"/>
      <c r="C719" s="27"/>
      <c r="D719" s="28"/>
      <c r="E719" s="29"/>
      <c r="F719" s="29"/>
      <c r="G719" s="29"/>
      <c r="H719" s="29"/>
      <c r="I719" s="20" t="str">
        <f aca="false">IF(A719="","",N(F719)+N(G719)+N(H719))</f>
        <v/>
      </c>
      <c r="J719" s="21" t="str">
        <f aca="false">IF(A719="","",UPPER(TRIM(A719))&amp;"|"&amp;UPPER(SUBSTITUTE(SUBSTITUTE(SUBSTITUTE(SUBSTITUTE(SUBSTITUTE(TRIM(C719)," ",""),"-",""),"/",""),"\",""),".","")))</f>
        <v/>
      </c>
      <c r="K719" s="22" t="str">
        <f aca="false">IF(A719="","",IFERROR(MATCH(J719,'GSTR-2B'!$J$6:$J$1005,0),"–"))</f>
        <v/>
      </c>
      <c r="L719" s="23" t="str">
        <f aca="false">IF(OR(A719="",K719="–"),"",INDEX('GSTR-2B'!$I$6:$I$1005,K719))</f>
        <v/>
      </c>
      <c r="M719" s="20" t="str">
        <f aca="false">IF(L719="","",I719-L719)</f>
        <v/>
      </c>
      <c r="N719" s="24" t="str">
        <f aca="false">IF(A719="","",IF(K719="–",IF(COUNTIFS('GSTR-2B'!$A$6:$A$1005,A719,'GSTR-2B'!$E$6:$E$1005,"&gt;="&amp;(E719-Summary!$B$5),'GSTR-2B'!$E$6:$E$1005,"&lt;="&amp;(E719+Summary!$B$5))&gt;0,"Possible match – invoice no. differs","Not in 2B"),IF(ABS(M719)&lt;=Summary!$B$5,"Matched","Value mismatch")))</f>
        <v/>
      </c>
      <c r="O719" s="25" t="str">
        <f aca="false">IF(A719="","",IF(COUNTIF(A$6:A719,A719)=1,COUNTIF(O$5:O718,"&gt;0")+1,""))</f>
        <v/>
      </c>
      <c r="P719" s="26" t="str">
        <f aca="false">IF(A719="","",IF(N719="Matched",1,IF(AND(N719="Value mismatch",N(I719)&lt;&gt;0),MIN(1,L719/I719),0)))</f>
        <v/>
      </c>
    </row>
    <row r="720" customFormat="false" ht="15" hidden="false" customHeight="true" outlineLevel="0" collapsed="false">
      <c r="A720" s="27"/>
      <c r="B720" s="27"/>
      <c r="C720" s="27"/>
      <c r="D720" s="28"/>
      <c r="E720" s="29"/>
      <c r="F720" s="29"/>
      <c r="G720" s="29"/>
      <c r="H720" s="29"/>
      <c r="I720" s="20" t="str">
        <f aca="false">IF(A720="","",N(F720)+N(G720)+N(H720))</f>
        <v/>
      </c>
      <c r="J720" s="21" t="str">
        <f aca="false">IF(A720="","",UPPER(TRIM(A720))&amp;"|"&amp;UPPER(SUBSTITUTE(SUBSTITUTE(SUBSTITUTE(SUBSTITUTE(SUBSTITUTE(TRIM(C720)," ",""),"-",""),"/",""),"\",""),".","")))</f>
        <v/>
      </c>
      <c r="K720" s="22" t="str">
        <f aca="false">IF(A720="","",IFERROR(MATCH(J720,'GSTR-2B'!$J$6:$J$1005,0),"–"))</f>
        <v/>
      </c>
      <c r="L720" s="23" t="str">
        <f aca="false">IF(OR(A720="",K720="–"),"",INDEX('GSTR-2B'!$I$6:$I$1005,K720))</f>
        <v/>
      </c>
      <c r="M720" s="20" t="str">
        <f aca="false">IF(L720="","",I720-L720)</f>
        <v/>
      </c>
      <c r="N720" s="24" t="str">
        <f aca="false">IF(A720="","",IF(K720="–",IF(COUNTIFS('GSTR-2B'!$A$6:$A$1005,A720,'GSTR-2B'!$E$6:$E$1005,"&gt;="&amp;(E720-Summary!$B$5),'GSTR-2B'!$E$6:$E$1005,"&lt;="&amp;(E720+Summary!$B$5))&gt;0,"Possible match – invoice no. differs","Not in 2B"),IF(ABS(M720)&lt;=Summary!$B$5,"Matched","Value mismatch")))</f>
        <v/>
      </c>
      <c r="O720" s="25" t="str">
        <f aca="false">IF(A720="","",IF(COUNTIF(A$6:A720,A720)=1,COUNTIF(O$5:O719,"&gt;0")+1,""))</f>
        <v/>
      </c>
      <c r="P720" s="26" t="str">
        <f aca="false">IF(A720="","",IF(N720="Matched",1,IF(AND(N720="Value mismatch",N(I720)&lt;&gt;0),MIN(1,L720/I720),0)))</f>
        <v/>
      </c>
    </row>
    <row r="721" customFormat="false" ht="15" hidden="false" customHeight="true" outlineLevel="0" collapsed="false">
      <c r="A721" s="27"/>
      <c r="B721" s="27"/>
      <c r="C721" s="27"/>
      <c r="D721" s="28"/>
      <c r="E721" s="29"/>
      <c r="F721" s="29"/>
      <c r="G721" s="29"/>
      <c r="H721" s="29"/>
      <c r="I721" s="20" t="str">
        <f aca="false">IF(A721="","",N(F721)+N(G721)+N(H721))</f>
        <v/>
      </c>
      <c r="J721" s="21" t="str">
        <f aca="false">IF(A721="","",UPPER(TRIM(A721))&amp;"|"&amp;UPPER(SUBSTITUTE(SUBSTITUTE(SUBSTITUTE(SUBSTITUTE(SUBSTITUTE(TRIM(C721)," ",""),"-",""),"/",""),"\",""),".","")))</f>
        <v/>
      </c>
      <c r="K721" s="22" t="str">
        <f aca="false">IF(A721="","",IFERROR(MATCH(J721,'GSTR-2B'!$J$6:$J$1005,0),"–"))</f>
        <v/>
      </c>
      <c r="L721" s="23" t="str">
        <f aca="false">IF(OR(A721="",K721="–"),"",INDEX('GSTR-2B'!$I$6:$I$1005,K721))</f>
        <v/>
      </c>
      <c r="M721" s="20" t="str">
        <f aca="false">IF(L721="","",I721-L721)</f>
        <v/>
      </c>
      <c r="N721" s="24" t="str">
        <f aca="false">IF(A721="","",IF(K721="–",IF(COUNTIFS('GSTR-2B'!$A$6:$A$1005,A721,'GSTR-2B'!$E$6:$E$1005,"&gt;="&amp;(E721-Summary!$B$5),'GSTR-2B'!$E$6:$E$1005,"&lt;="&amp;(E721+Summary!$B$5))&gt;0,"Possible match – invoice no. differs","Not in 2B"),IF(ABS(M721)&lt;=Summary!$B$5,"Matched","Value mismatch")))</f>
        <v/>
      </c>
      <c r="O721" s="25" t="str">
        <f aca="false">IF(A721="","",IF(COUNTIF(A$6:A721,A721)=1,COUNTIF(O$5:O720,"&gt;0")+1,""))</f>
        <v/>
      </c>
      <c r="P721" s="26" t="str">
        <f aca="false">IF(A721="","",IF(N721="Matched",1,IF(AND(N721="Value mismatch",N(I721)&lt;&gt;0),MIN(1,L721/I721),0)))</f>
        <v/>
      </c>
    </row>
    <row r="722" customFormat="false" ht="15" hidden="false" customHeight="true" outlineLevel="0" collapsed="false">
      <c r="A722" s="27"/>
      <c r="B722" s="27"/>
      <c r="C722" s="27"/>
      <c r="D722" s="28"/>
      <c r="E722" s="29"/>
      <c r="F722" s="29"/>
      <c r="G722" s="29"/>
      <c r="H722" s="29"/>
      <c r="I722" s="20" t="str">
        <f aca="false">IF(A722="","",N(F722)+N(G722)+N(H722))</f>
        <v/>
      </c>
      <c r="J722" s="21" t="str">
        <f aca="false">IF(A722="","",UPPER(TRIM(A722))&amp;"|"&amp;UPPER(SUBSTITUTE(SUBSTITUTE(SUBSTITUTE(SUBSTITUTE(SUBSTITUTE(TRIM(C722)," ",""),"-",""),"/",""),"\",""),".","")))</f>
        <v/>
      </c>
      <c r="K722" s="22" t="str">
        <f aca="false">IF(A722="","",IFERROR(MATCH(J722,'GSTR-2B'!$J$6:$J$1005,0),"–"))</f>
        <v/>
      </c>
      <c r="L722" s="23" t="str">
        <f aca="false">IF(OR(A722="",K722="–"),"",INDEX('GSTR-2B'!$I$6:$I$1005,K722))</f>
        <v/>
      </c>
      <c r="M722" s="20" t="str">
        <f aca="false">IF(L722="","",I722-L722)</f>
        <v/>
      </c>
      <c r="N722" s="24" t="str">
        <f aca="false">IF(A722="","",IF(K722="–",IF(COUNTIFS('GSTR-2B'!$A$6:$A$1005,A722,'GSTR-2B'!$E$6:$E$1005,"&gt;="&amp;(E722-Summary!$B$5),'GSTR-2B'!$E$6:$E$1005,"&lt;="&amp;(E722+Summary!$B$5))&gt;0,"Possible match – invoice no. differs","Not in 2B"),IF(ABS(M722)&lt;=Summary!$B$5,"Matched","Value mismatch")))</f>
        <v/>
      </c>
      <c r="O722" s="25" t="str">
        <f aca="false">IF(A722="","",IF(COUNTIF(A$6:A722,A722)=1,COUNTIF(O$5:O721,"&gt;0")+1,""))</f>
        <v/>
      </c>
      <c r="P722" s="26" t="str">
        <f aca="false">IF(A722="","",IF(N722="Matched",1,IF(AND(N722="Value mismatch",N(I722)&lt;&gt;0),MIN(1,L722/I722),0)))</f>
        <v/>
      </c>
    </row>
    <row r="723" customFormat="false" ht="15" hidden="false" customHeight="true" outlineLevel="0" collapsed="false">
      <c r="A723" s="27"/>
      <c r="B723" s="27"/>
      <c r="C723" s="27"/>
      <c r="D723" s="28"/>
      <c r="E723" s="29"/>
      <c r="F723" s="29"/>
      <c r="G723" s="29"/>
      <c r="H723" s="29"/>
      <c r="I723" s="20" t="str">
        <f aca="false">IF(A723="","",N(F723)+N(G723)+N(H723))</f>
        <v/>
      </c>
      <c r="J723" s="21" t="str">
        <f aca="false">IF(A723="","",UPPER(TRIM(A723))&amp;"|"&amp;UPPER(SUBSTITUTE(SUBSTITUTE(SUBSTITUTE(SUBSTITUTE(SUBSTITUTE(TRIM(C723)," ",""),"-",""),"/",""),"\",""),".","")))</f>
        <v/>
      </c>
      <c r="K723" s="22" t="str">
        <f aca="false">IF(A723="","",IFERROR(MATCH(J723,'GSTR-2B'!$J$6:$J$1005,0),"–"))</f>
        <v/>
      </c>
      <c r="L723" s="23" t="str">
        <f aca="false">IF(OR(A723="",K723="–"),"",INDEX('GSTR-2B'!$I$6:$I$1005,K723))</f>
        <v/>
      </c>
      <c r="M723" s="20" t="str">
        <f aca="false">IF(L723="","",I723-L723)</f>
        <v/>
      </c>
      <c r="N723" s="24" t="str">
        <f aca="false">IF(A723="","",IF(K723="–",IF(COUNTIFS('GSTR-2B'!$A$6:$A$1005,A723,'GSTR-2B'!$E$6:$E$1005,"&gt;="&amp;(E723-Summary!$B$5),'GSTR-2B'!$E$6:$E$1005,"&lt;="&amp;(E723+Summary!$B$5))&gt;0,"Possible match – invoice no. differs","Not in 2B"),IF(ABS(M723)&lt;=Summary!$B$5,"Matched","Value mismatch")))</f>
        <v/>
      </c>
      <c r="O723" s="25" t="str">
        <f aca="false">IF(A723="","",IF(COUNTIF(A$6:A723,A723)=1,COUNTIF(O$5:O722,"&gt;0")+1,""))</f>
        <v/>
      </c>
      <c r="P723" s="26" t="str">
        <f aca="false">IF(A723="","",IF(N723="Matched",1,IF(AND(N723="Value mismatch",N(I723)&lt;&gt;0),MIN(1,L723/I723),0)))</f>
        <v/>
      </c>
    </row>
    <row r="724" customFormat="false" ht="15" hidden="false" customHeight="true" outlineLevel="0" collapsed="false">
      <c r="A724" s="27"/>
      <c r="B724" s="27"/>
      <c r="C724" s="27"/>
      <c r="D724" s="28"/>
      <c r="E724" s="29"/>
      <c r="F724" s="29"/>
      <c r="G724" s="29"/>
      <c r="H724" s="29"/>
      <c r="I724" s="20" t="str">
        <f aca="false">IF(A724="","",N(F724)+N(G724)+N(H724))</f>
        <v/>
      </c>
      <c r="J724" s="21" t="str">
        <f aca="false">IF(A724="","",UPPER(TRIM(A724))&amp;"|"&amp;UPPER(SUBSTITUTE(SUBSTITUTE(SUBSTITUTE(SUBSTITUTE(SUBSTITUTE(TRIM(C724)," ",""),"-",""),"/",""),"\",""),".","")))</f>
        <v/>
      </c>
      <c r="K724" s="22" t="str">
        <f aca="false">IF(A724="","",IFERROR(MATCH(J724,'GSTR-2B'!$J$6:$J$1005,0),"–"))</f>
        <v/>
      </c>
      <c r="L724" s="23" t="str">
        <f aca="false">IF(OR(A724="",K724="–"),"",INDEX('GSTR-2B'!$I$6:$I$1005,K724))</f>
        <v/>
      </c>
      <c r="M724" s="20" t="str">
        <f aca="false">IF(L724="","",I724-L724)</f>
        <v/>
      </c>
      <c r="N724" s="24" t="str">
        <f aca="false">IF(A724="","",IF(K724="–",IF(COUNTIFS('GSTR-2B'!$A$6:$A$1005,A724,'GSTR-2B'!$E$6:$E$1005,"&gt;="&amp;(E724-Summary!$B$5),'GSTR-2B'!$E$6:$E$1005,"&lt;="&amp;(E724+Summary!$B$5))&gt;0,"Possible match – invoice no. differs","Not in 2B"),IF(ABS(M724)&lt;=Summary!$B$5,"Matched","Value mismatch")))</f>
        <v/>
      </c>
      <c r="O724" s="25" t="str">
        <f aca="false">IF(A724="","",IF(COUNTIF(A$6:A724,A724)=1,COUNTIF(O$5:O723,"&gt;0")+1,""))</f>
        <v/>
      </c>
      <c r="P724" s="26" t="str">
        <f aca="false">IF(A724="","",IF(N724="Matched",1,IF(AND(N724="Value mismatch",N(I724)&lt;&gt;0),MIN(1,L724/I724),0)))</f>
        <v/>
      </c>
    </row>
    <row r="725" customFormat="false" ht="15" hidden="false" customHeight="true" outlineLevel="0" collapsed="false">
      <c r="A725" s="27"/>
      <c r="B725" s="27"/>
      <c r="C725" s="27"/>
      <c r="D725" s="28"/>
      <c r="E725" s="29"/>
      <c r="F725" s="29"/>
      <c r="G725" s="29"/>
      <c r="H725" s="29"/>
      <c r="I725" s="20" t="str">
        <f aca="false">IF(A725="","",N(F725)+N(G725)+N(H725))</f>
        <v/>
      </c>
      <c r="J725" s="21" t="str">
        <f aca="false">IF(A725="","",UPPER(TRIM(A725))&amp;"|"&amp;UPPER(SUBSTITUTE(SUBSTITUTE(SUBSTITUTE(SUBSTITUTE(SUBSTITUTE(TRIM(C725)," ",""),"-",""),"/",""),"\",""),".","")))</f>
        <v/>
      </c>
      <c r="K725" s="22" t="str">
        <f aca="false">IF(A725="","",IFERROR(MATCH(J725,'GSTR-2B'!$J$6:$J$1005,0),"–"))</f>
        <v/>
      </c>
      <c r="L725" s="23" t="str">
        <f aca="false">IF(OR(A725="",K725="–"),"",INDEX('GSTR-2B'!$I$6:$I$1005,K725))</f>
        <v/>
      </c>
      <c r="M725" s="20" t="str">
        <f aca="false">IF(L725="","",I725-L725)</f>
        <v/>
      </c>
      <c r="N725" s="24" t="str">
        <f aca="false">IF(A725="","",IF(K725="–",IF(COUNTIFS('GSTR-2B'!$A$6:$A$1005,A725,'GSTR-2B'!$E$6:$E$1005,"&gt;="&amp;(E725-Summary!$B$5),'GSTR-2B'!$E$6:$E$1005,"&lt;="&amp;(E725+Summary!$B$5))&gt;0,"Possible match – invoice no. differs","Not in 2B"),IF(ABS(M725)&lt;=Summary!$B$5,"Matched","Value mismatch")))</f>
        <v/>
      </c>
      <c r="O725" s="25" t="str">
        <f aca="false">IF(A725="","",IF(COUNTIF(A$6:A725,A725)=1,COUNTIF(O$5:O724,"&gt;0")+1,""))</f>
        <v/>
      </c>
      <c r="P725" s="26" t="str">
        <f aca="false">IF(A725="","",IF(N725="Matched",1,IF(AND(N725="Value mismatch",N(I725)&lt;&gt;0),MIN(1,L725/I725),0)))</f>
        <v/>
      </c>
    </row>
    <row r="726" customFormat="false" ht="15" hidden="false" customHeight="true" outlineLevel="0" collapsed="false">
      <c r="A726" s="27"/>
      <c r="B726" s="27"/>
      <c r="C726" s="27"/>
      <c r="D726" s="28"/>
      <c r="E726" s="29"/>
      <c r="F726" s="29"/>
      <c r="G726" s="29"/>
      <c r="H726" s="29"/>
      <c r="I726" s="20" t="str">
        <f aca="false">IF(A726="","",N(F726)+N(G726)+N(H726))</f>
        <v/>
      </c>
      <c r="J726" s="21" t="str">
        <f aca="false">IF(A726="","",UPPER(TRIM(A726))&amp;"|"&amp;UPPER(SUBSTITUTE(SUBSTITUTE(SUBSTITUTE(SUBSTITUTE(SUBSTITUTE(TRIM(C726)," ",""),"-",""),"/",""),"\",""),".","")))</f>
        <v/>
      </c>
      <c r="K726" s="22" t="str">
        <f aca="false">IF(A726="","",IFERROR(MATCH(J726,'GSTR-2B'!$J$6:$J$1005,0),"–"))</f>
        <v/>
      </c>
      <c r="L726" s="23" t="str">
        <f aca="false">IF(OR(A726="",K726="–"),"",INDEX('GSTR-2B'!$I$6:$I$1005,K726))</f>
        <v/>
      </c>
      <c r="M726" s="20" t="str">
        <f aca="false">IF(L726="","",I726-L726)</f>
        <v/>
      </c>
      <c r="N726" s="24" t="str">
        <f aca="false">IF(A726="","",IF(K726="–",IF(COUNTIFS('GSTR-2B'!$A$6:$A$1005,A726,'GSTR-2B'!$E$6:$E$1005,"&gt;="&amp;(E726-Summary!$B$5),'GSTR-2B'!$E$6:$E$1005,"&lt;="&amp;(E726+Summary!$B$5))&gt;0,"Possible match – invoice no. differs","Not in 2B"),IF(ABS(M726)&lt;=Summary!$B$5,"Matched","Value mismatch")))</f>
        <v/>
      </c>
      <c r="O726" s="25" t="str">
        <f aca="false">IF(A726="","",IF(COUNTIF(A$6:A726,A726)=1,COUNTIF(O$5:O725,"&gt;0")+1,""))</f>
        <v/>
      </c>
      <c r="P726" s="26" t="str">
        <f aca="false">IF(A726="","",IF(N726="Matched",1,IF(AND(N726="Value mismatch",N(I726)&lt;&gt;0),MIN(1,L726/I726),0)))</f>
        <v/>
      </c>
    </row>
    <row r="727" customFormat="false" ht="15" hidden="false" customHeight="true" outlineLevel="0" collapsed="false">
      <c r="A727" s="27"/>
      <c r="B727" s="27"/>
      <c r="C727" s="27"/>
      <c r="D727" s="28"/>
      <c r="E727" s="29"/>
      <c r="F727" s="29"/>
      <c r="G727" s="29"/>
      <c r="H727" s="29"/>
      <c r="I727" s="20" t="str">
        <f aca="false">IF(A727="","",N(F727)+N(G727)+N(H727))</f>
        <v/>
      </c>
      <c r="J727" s="21" t="str">
        <f aca="false">IF(A727="","",UPPER(TRIM(A727))&amp;"|"&amp;UPPER(SUBSTITUTE(SUBSTITUTE(SUBSTITUTE(SUBSTITUTE(SUBSTITUTE(TRIM(C727)," ",""),"-",""),"/",""),"\",""),".","")))</f>
        <v/>
      </c>
      <c r="K727" s="22" t="str">
        <f aca="false">IF(A727="","",IFERROR(MATCH(J727,'GSTR-2B'!$J$6:$J$1005,0),"–"))</f>
        <v/>
      </c>
      <c r="L727" s="23" t="str">
        <f aca="false">IF(OR(A727="",K727="–"),"",INDEX('GSTR-2B'!$I$6:$I$1005,K727))</f>
        <v/>
      </c>
      <c r="M727" s="20" t="str">
        <f aca="false">IF(L727="","",I727-L727)</f>
        <v/>
      </c>
      <c r="N727" s="24" t="str">
        <f aca="false">IF(A727="","",IF(K727="–",IF(COUNTIFS('GSTR-2B'!$A$6:$A$1005,A727,'GSTR-2B'!$E$6:$E$1005,"&gt;="&amp;(E727-Summary!$B$5),'GSTR-2B'!$E$6:$E$1005,"&lt;="&amp;(E727+Summary!$B$5))&gt;0,"Possible match – invoice no. differs","Not in 2B"),IF(ABS(M727)&lt;=Summary!$B$5,"Matched","Value mismatch")))</f>
        <v/>
      </c>
      <c r="O727" s="25" t="str">
        <f aca="false">IF(A727="","",IF(COUNTIF(A$6:A727,A727)=1,COUNTIF(O$5:O726,"&gt;0")+1,""))</f>
        <v/>
      </c>
      <c r="P727" s="26" t="str">
        <f aca="false">IF(A727="","",IF(N727="Matched",1,IF(AND(N727="Value mismatch",N(I727)&lt;&gt;0),MIN(1,L727/I727),0)))</f>
        <v/>
      </c>
    </row>
    <row r="728" customFormat="false" ht="15" hidden="false" customHeight="true" outlineLevel="0" collapsed="false">
      <c r="A728" s="27"/>
      <c r="B728" s="27"/>
      <c r="C728" s="27"/>
      <c r="D728" s="28"/>
      <c r="E728" s="29"/>
      <c r="F728" s="29"/>
      <c r="G728" s="29"/>
      <c r="H728" s="29"/>
      <c r="I728" s="20" t="str">
        <f aca="false">IF(A728="","",N(F728)+N(G728)+N(H728))</f>
        <v/>
      </c>
      <c r="J728" s="21" t="str">
        <f aca="false">IF(A728="","",UPPER(TRIM(A728))&amp;"|"&amp;UPPER(SUBSTITUTE(SUBSTITUTE(SUBSTITUTE(SUBSTITUTE(SUBSTITUTE(TRIM(C728)," ",""),"-",""),"/",""),"\",""),".","")))</f>
        <v/>
      </c>
      <c r="K728" s="22" t="str">
        <f aca="false">IF(A728="","",IFERROR(MATCH(J728,'GSTR-2B'!$J$6:$J$1005,0),"–"))</f>
        <v/>
      </c>
      <c r="L728" s="23" t="str">
        <f aca="false">IF(OR(A728="",K728="–"),"",INDEX('GSTR-2B'!$I$6:$I$1005,K728))</f>
        <v/>
      </c>
      <c r="M728" s="20" t="str">
        <f aca="false">IF(L728="","",I728-L728)</f>
        <v/>
      </c>
      <c r="N728" s="24" t="str">
        <f aca="false">IF(A728="","",IF(K728="–",IF(COUNTIFS('GSTR-2B'!$A$6:$A$1005,A728,'GSTR-2B'!$E$6:$E$1005,"&gt;="&amp;(E728-Summary!$B$5),'GSTR-2B'!$E$6:$E$1005,"&lt;="&amp;(E728+Summary!$B$5))&gt;0,"Possible match – invoice no. differs","Not in 2B"),IF(ABS(M728)&lt;=Summary!$B$5,"Matched","Value mismatch")))</f>
        <v/>
      </c>
      <c r="O728" s="25" t="str">
        <f aca="false">IF(A728="","",IF(COUNTIF(A$6:A728,A728)=1,COUNTIF(O$5:O727,"&gt;0")+1,""))</f>
        <v/>
      </c>
      <c r="P728" s="26" t="str">
        <f aca="false">IF(A728="","",IF(N728="Matched",1,IF(AND(N728="Value mismatch",N(I728)&lt;&gt;0),MIN(1,L728/I728),0)))</f>
        <v/>
      </c>
    </row>
    <row r="729" customFormat="false" ht="15" hidden="false" customHeight="true" outlineLevel="0" collapsed="false">
      <c r="A729" s="27"/>
      <c r="B729" s="27"/>
      <c r="C729" s="27"/>
      <c r="D729" s="28"/>
      <c r="E729" s="29"/>
      <c r="F729" s="29"/>
      <c r="G729" s="29"/>
      <c r="H729" s="29"/>
      <c r="I729" s="20" t="str">
        <f aca="false">IF(A729="","",N(F729)+N(G729)+N(H729))</f>
        <v/>
      </c>
      <c r="J729" s="21" t="str">
        <f aca="false">IF(A729="","",UPPER(TRIM(A729))&amp;"|"&amp;UPPER(SUBSTITUTE(SUBSTITUTE(SUBSTITUTE(SUBSTITUTE(SUBSTITUTE(TRIM(C729)," ",""),"-",""),"/",""),"\",""),".","")))</f>
        <v/>
      </c>
      <c r="K729" s="22" t="str">
        <f aca="false">IF(A729="","",IFERROR(MATCH(J729,'GSTR-2B'!$J$6:$J$1005,0),"–"))</f>
        <v/>
      </c>
      <c r="L729" s="23" t="str">
        <f aca="false">IF(OR(A729="",K729="–"),"",INDEX('GSTR-2B'!$I$6:$I$1005,K729))</f>
        <v/>
      </c>
      <c r="M729" s="20" t="str">
        <f aca="false">IF(L729="","",I729-L729)</f>
        <v/>
      </c>
      <c r="N729" s="24" t="str">
        <f aca="false">IF(A729="","",IF(K729="–",IF(COUNTIFS('GSTR-2B'!$A$6:$A$1005,A729,'GSTR-2B'!$E$6:$E$1005,"&gt;="&amp;(E729-Summary!$B$5),'GSTR-2B'!$E$6:$E$1005,"&lt;="&amp;(E729+Summary!$B$5))&gt;0,"Possible match – invoice no. differs","Not in 2B"),IF(ABS(M729)&lt;=Summary!$B$5,"Matched","Value mismatch")))</f>
        <v/>
      </c>
      <c r="O729" s="25" t="str">
        <f aca="false">IF(A729="","",IF(COUNTIF(A$6:A729,A729)=1,COUNTIF(O$5:O728,"&gt;0")+1,""))</f>
        <v/>
      </c>
      <c r="P729" s="26" t="str">
        <f aca="false">IF(A729="","",IF(N729="Matched",1,IF(AND(N729="Value mismatch",N(I729)&lt;&gt;0),MIN(1,L729/I729),0)))</f>
        <v/>
      </c>
    </row>
    <row r="730" customFormat="false" ht="15" hidden="false" customHeight="true" outlineLevel="0" collapsed="false">
      <c r="A730" s="27"/>
      <c r="B730" s="27"/>
      <c r="C730" s="27"/>
      <c r="D730" s="28"/>
      <c r="E730" s="29"/>
      <c r="F730" s="29"/>
      <c r="G730" s="29"/>
      <c r="H730" s="29"/>
      <c r="I730" s="20" t="str">
        <f aca="false">IF(A730="","",N(F730)+N(G730)+N(H730))</f>
        <v/>
      </c>
      <c r="J730" s="21" t="str">
        <f aca="false">IF(A730="","",UPPER(TRIM(A730))&amp;"|"&amp;UPPER(SUBSTITUTE(SUBSTITUTE(SUBSTITUTE(SUBSTITUTE(SUBSTITUTE(TRIM(C730)," ",""),"-",""),"/",""),"\",""),".","")))</f>
        <v/>
      </c>
      <c r="K730" s="22" t="str">
        <f aca="false">IF(A730="","",IFERROR(MATCH(J730,'GSTR-2B'!$J$6:$J$1005,0),"–"))</f>
        <v/>
      </c>
      <c r="L730" s="23" t="str">
        <f aca="false">IF(OR(A730="",K730="–"),"",INDEX('GSTR-2B'!$I$6:$I$1005,K730))</f>
        <v/>
      </c>
      <c r="M730" s="20" t="str">
        <f aca="false">IF(L730="","",I730-L730)</f>
        <v/>
      </c>
      <c r="N730" s="24" t="str">
        <f aca="false">IF(A730="","",IF(K730="–",IF(COUNTIFS('GSTR-2B'!$A$6:$A$1005,A730,'GSTR-2B'!$E$6:$E$1005,"&gt;="&amp;(E730-Summary!$B$5),'GSTR-2B'!$E$6:$E$1005,"&lt;="&amp;(E730+Summary!$B$5))&gt;0,"Possible match – invoice no. differs","Not in 2B"),IF(ABS(M730)&lt;=Summary!$B$5,"Matched","Value mismatch")))</f>
        <v/>
      </c>
      <c r="O730" s="25" t="str">
        <f aca="false">IF(A730="","",IF(COUNTIF(A$6:A730,A730)=1,COUNTIF(O$5:O729,"&gt;0")+1,""))</f>
        <v/>
      </c>
      <c r="P730" s="26" t="str">
        <f aca="false">IF(A730="","",IF(N730="Matched",1,IF(AND(N730="Value mismatch",N(I730)&lt;&gt;0),MIN(1,L730/I730),0)))</f>
        <v/>
      </c>
    </row>
    <row r="731" customFormat="false" ht="15" hidden="false" customHeight="true" outlineLevel="0" collapsed="false">
      <c r="A731" s="27"/>
      <c r="B731" s="27"/>
      <c r="C731" s="27"/>
      <c r="D731" s="28"/>
      <c r="E731" s="29"/>
      <c r="F731" s="29"/>
      <c r="G731" s="29"/>
      <c r="H731" s="29"/>
      <c r="I731" s="20" t="str">
        <f aca="false">IF(A731="","",N(F731)+N(G731)+N(H731))</f>
        <v/>
      </c>
      <c r="J731" s="21" t="str">
        <f aca="false">IF(A731="","",UPPER(TRIM(A731))&amp;"|"&amp;UPPER(SUBSTITUTE(SUBSTITUTE(SUBSTITUTE(SUBSTITUTE(SUBSTITUTE(TRIM(C731)," ",""),"-",""),"/",""),"\",""),".","")))</f>
        <v/>
      </c>
      <c r="K731" s="22" t="str">
        <f aca="false">IF(A731="","",IFERROR(MATCH(J731,'GSTR-2B'!$J$6:$J$1005,0),"–"))</f>
        <v/>
      </c>
      <c r="L731" s="23" t="str">
        <f aca="false">IF(OR(A731="",K731="–"),"",INDEX('GSTR-2B'!$I$6:$I$1005,K731))</f>
        <v/>
      </c>
      <c r="M731" s="20" t="str">
        <f aca="false">IF(L731="","",I731-L731)</f>
        <v/>
      </c>
      <c r="N731" s="24" t="str">
        <f aca="false">IF(A731="","",IF(K731="–",IF(COUNTIFS('GSTR-2B'!$A$6:$A$1005,A731,'GSTR-2B'!$E$6:$E$1005,"&gt;="&amp;(E731-Summary!$B$5),'GSTR-2B'!$E$6:$E$1005,"&lt;="&amp;(E731+Summary!$B$5))&gt;0,"Possible match – invoice no. differs","Not in 2B"),IF(ABS(M731)&lt;=Summary!$B$5,"Matched","Value mismatch")))</f>
        <v/>
      </c>
      <c r="O731" s="25" t="str">
        <f aca="false">IF(A731="","",IF(COUNTIF(A$6:A731,A731)=1,COUNTIF(O$5:O730,"&gt;0")+1,""))</f>
        <v/>
      </c>
      <c r="P731" s="26" t="str">
        <f aca="false">IF(A731="","",IF(N731="Matched",1,IF(AND(N731="Value mismatch",N(I731)&lt;&gt;0),MIN(1,L731/I731),0)))</f>
        <v/>
      </c>
    </row>
    <row r="732" customFormat="false" ht="15" hidden="false" customHeight="true" outlineLevel="0" collapsed="false">
      <c r="A732" s="27"/>
      <c r="B732" s="27"/>
      <c r="C732" s="27"/>
      <c r="D732" s="28"/>
      <c r="E732" s="29"/>
      <c r="F732" s="29"/>
      <c r="G732" s="29"/>
      <c r="H732" s="29"/>
      <c r="I732" s="20" t="str">
        <f aca="false">IF(A732="","",N(F732)+N(G732)+N(H732))</f>
        <v/>
      </c>
      <c r="J732" s="21" t="str">
        <f aca="false">IF(A732="","",UPPER(TRIM(A732))&amp;"|"&amp;UPPER(SUBSTITUTE(SUBSTITUTE(SUBSTITUTE(SUBSTITUTE(SUBSTITUTE(TRIM(C732)," ",""),"-",""),"/",""),"\",""),".","")))</f>
        <v/>
      </c>
      <c r="K732" s="22" t="str">
        <f aca="false">IF(A732="","",IFERROR(MATCH(J732,'GSTR-2B'!$J$6:$J$1005,0),"–"))</f>
        <v/>
      </c>
      <c r="L732" s="23" t="str">
        <f aca="false">IF(OR(A732="",K732="–"),"",INDEX('GSTR-2B'!$I$6:$I$1005,K732))</f>
        <v/>
      </c>
      <c r="M732" s="20" t="str">
        <f aca="false">IF(L732="","",I732-L732)</f>
        <v/>
      </c>
      <c r="N732" s="24" t="str">
        <f aca="false">IF(A732="","",IF(K732="–",IF(COUNTIFS('GSTR-2B'!$A$6:$A$1005,A732,'GSTR-2B'!$E$6:$E$1005,"&gt;="&amp;(E732-Summary!$B$5),'GSTR-2B'!$E$6:$E$1005,"&lt;="&amp;(E732+Summary!$B$5))&gt;0,"Possible match – invoice no. differs","Not in 2B"),IF(ABS(M732)&lt;=Summary!$B$5,"Matched","Value mismatch")))</f>
        <v/>
      </c>
      <c r="O732" s="25" t="str">
        <f aca="false">IF(A732="","",IF(COUNTIF(A$6:A732,A732)=1,COUNTIF(O$5:O731,"&gt;0")+1,""))</f>
        <v/>
      </c>
      <c r="P732" s="26" t="str">
        <f aca="false">IF(A732="","",IF(N732="Matched",1,IF(AND(N732="Value mismatch",N(I732)&lt;&gt;0),MIN(1,L732/I732),0)))</f>
        <v/>
      </c>
    </row>
    <row r="733" customFormat="false" ht="15" hidden="false" customHeight="true" outlineLevel="0" collapsed="false">
      <c r="A733" s="27"/>
      <c r="B733" s="27"/>
      <c r="C733" s="27"/>
      <c r="D733" s="28"/>
      <c r="E733" s="29"/>
      <c r="F733" s="29"/>
      <c r="G733" s="29"/>
      <c r="H733" s="29"/>
      <c r="I733" s="20" t="str">
        <f aca="false">IF(A733="","",N(F733)+N(G733)+N(H733))</f>
        <v/>
      </c>
      <c r="J733" s="21" t="str">
        <f aca="false">IF(A733="","",UPPER(TRIM(A733))&amp;"|"&amp;UPPER(SUBSTITUTE(SUBSTITUTE(SUBSTITUTE(SUBSTITUTE(SUBSTITUTE(TRIM(C733)," ",""),"-",""),"/",""),"\",""),".","")))</f>
        <v/>
      </c>
      <c r="K733" s="22" t="str">
        <f aca="false">IF(A733="","",IFERROR(MATCH(J733,'GSTR-2B'!$J$6:$J$1005,0),"–"))</f>
        <v/>
      </c>
      <c r="L733" s="23" t="str">
        <f aca="false">IF(OR(A733="",K733="–"),"",INDEX('GSTR-2B'!$I$6:$I$1005,K733))</f>
        <v/>
      </c>
      <c r="M733" s="20" t="str">
        <f aca="false">IF(L733="","",I733-L733)</f>
        <v/>
      </c>
      <c r="N733" s="24" t="str">
        <f aca="false">IF(A733="","",IF(K733="–",IF(COUNTIFS('GSTR-2B'!$A$6:$A$1005,A733,'GSTR-2B'!$E$6:$E$1005,"&gt;="&amp;(E733-Summary!$B$5),'GSTR-2B'!$E$6:$E$1005,"&lt;="&amp;(E733+Summary!$B$5))&gt;0,"Possible match – invoice no. differs","Not in 2B"),IF(ABS(M733)&lt;=Summary!$B$5,"Matched","Value mismatch")))</f>
        <v/>
      </c>
      <c r="O733" s="25" t="str">
        <f aca="false">IF(A733="","",IF(COUNTIF(A$6:A733,A733)=1,COUNTIF(O$5:O732,"&gt;0")+1,""))</f>
        <v/>
      </c>
      <c r="P733" s="26" t="str">
        <f aca="false">IF(A733="","",IF(N733="Matched",1,IF(AND(N733="Value mismatch",N(I733)&lt;&gt;0),MIN(1,L733/I733),0)))</f>
        <v/>
      </c>
    </row>
    <row r="734" customFormat="false" ht="15" hidden="false" customHeight="true" outlineLevel="0" collapsed="false">
      <c r="A734" s="27"/>
      <c r="B734" s="27"/>
      <c r="C734" s="27"/>
      <c r="D734" s="28"/>
      <c r="E734" s="29"/>
      <c r="F734" s="29"/>
      <c r="G734" s="29"/>
      <c r="H734" s="29"/>
      <c r="I734" s="20" t="str">
        <f aca="false">IF(A734="","",N(F734)+N(G734)+N(H734))</f>
        <v/>
      </c>
      <c r="J734" s="21" t="str">
        <f aca="false">IF(A734="","",UPPER(TRIM(A734))&amp;"|"&amp;UPPER(SUBSTITUTE(SUBSTITUTE(SUBSTITUTE(SUBSTITUTE(SUBSTITUTE(TRIM(C734)," ",""),"-",""),"/",""),"\",""),".","")))</f>
        <v/>
      </c>
      <c r="K734" s="22" t="str">
        <f aca="false">IF(A734="","",IFERROR(MATCH(J734,'GSTR-2B'!$J$6:$J$1005,0),"–"))</f>
        <v/>
      </c>
      <c r="L734" s="23" t="str">
        <f aca="false">IF(OR(A734="",K734="–"),"",INDEX('GSTR-2B'!$I$6:$I$1005,K734))</f>
        <v/>
      </c>
      <c r="M734" s="20" t="str">
        <f aca="false">IF(L734="","",I734-L734)</f>
        <v/>
      </c>
      <c r="N734" s="24" t="str">
        <f aca="false">IF(A734="","",IF(K734="–",IF(COUNTIFS('GSTR-2B'!$A$6:$A$1005,A734,'GSTR-2B'!$E$6:$E$1005,"&gt;="&amp;(E734-Summary!$B$5),'GSTR-2B'!$E$6:$E$1005,"&lt;="&amp;(E734+Summary!$B$5))&gt;0,"Possible match – invoice no. differs","Not in 2B"),IF(ABS(M734)&lt;=Summary!$B$5,"Matched","Value mismatch")))</f>
        <v/>
      </c>
      <c r="O734" s="25" t="str">
        <f aca="false">IF(A734="","",IF(COUNTIF(A$6:A734,A734)=1,COUNTIF(O$5:O733,"&gt;0")+1,""))</f>
        <v/>
      </c>
      <c r="P734" s="26" t="str">
        <f aca="false">IF(A734="","",IF(N734="Matched",1,IF(AND(N734="Value mismatch",N(I734)&lt;&gt;0),MIN(1,L734/I734),0)))</f>
        <v/>
      </c>
    </row>
    <row r="735" customFormat="false" ht="15" hidden="false" customHeight="true" outlineLevel="0" collapsed="false">
      <c r="A735" s="27"/>
      <c r="B735" s="27"/>
      <c r="C735" s="27"/>
      <c r="D735" s="28"/>
      <c r="E735" s="29"/>
      <c r="F735" s="29"/>
      <c r="G735" s="29"/>
      <c r="H735" s="29"/>
      <c r="I735" s="20" t="str">
        <f aca="false">IF(A735="","",N(F735)+N(G735)+N(H735))</f>
        <v/>
      </c>
      <c r="J735" s="21" t="str">
        <f aca="false">IF(A735="","",UPPER(TRIM(A735))&amp;"|"&amp;UPPER(SUBSTITUTE(SUBSTITUTE(SUBSTITUTE(SUBSTITUTE(SUBSTITUTE(TRIM(C735)," ",""),"-",""),"/",""),"\",""),".","")))</f>
        <v/>
      </c>
      <c r="K735" s="22" t="str">
        <f aca="false">IF(A735="","",IFERROR(MATCH(J735,'GSTR-2B'!$J$6:$J$1005,0),"–"))</f>
        <v/>
      </c>
      <c r="L735" s="23" t="str">
        <f aca="false">IF(OR(A735="",K735="–"),"",INDEX('GSTR-2B'!$I$6:$I$1005,K735))</f>
        <v/>
      </c>
      <c r="M735" s="20" t="str">
        <f aca="false">IF(L735="","",I735-L735)</f>
        <v/>
      </c>
      <c r="N735" s="24" t="str">
        <f aca="false">IF(A735="","",IF(K735="–",IF(COUNTIFS('GSTR-2B'!$A$6:$A$1005,A735,'GSTR-2B'!$E$6:$E$1005,"&gt;="&amp;(E735-Summary!$B$5),'GSTR-2B'!$E$6:$E$1005,"&lt;="&amp;(E735+Summary!$B$5))&gt;0,"Possible match – invoice no. differs","Not in 2B"),IF(ABS(M735)&lt;=Summary!$B$5,"Matched","Value mismatch")))</f>
        <v/>
      </c>
      <c r="O735" s="25" t="str">
        <f aca="false">IF(A735="","",IF(COUNTIF(A$6:A735,A735)=1,COUNTIF(O$5:O734,"&gt;0")+1,""))</f>
        <v/>
      </c>
      <c r="P735" s="26" t="str">
        <f aca="false">IF(A735="","",IF(N735="Matched",1,IF(AND(N735="Value mismatch",N(I735)&lt;&gt;0),MIN(1,L735/I735),0)))</f>
        <v/>
      </c>
    </row>
    <row r="736" customFormat="false" ht="15" hidden="false" customHeight="true" outlineLevel="0" collapsed="false">
      <c r="A736" s="27"/>
      <c r="B736" s="27"/>
      <c r="C736" s="27"/>
      <c r="D736" s="28"/>
      <c r="E736" s="29"/>
      <c r="F736" s="29"/>
      <c r="G736" s="29"/>
      <c r="H736" s="29"/>
      <c r="I736" s="20" t="str">
        <f aca="false">IF(A736="","",N(F736)+N(G736)+N(H736))</f>
        <v/>
      </c>
      <c r="J736" s="21" t="str">
        <f aca="false">IF(A736="","",UPPER(TRIM(A736))&amp;"|"&amp;UPPER(SUBSTITUTE(SUBSTITUTE(SUBSTITUTE(SUBSTITUTE(SUBSTITUTE(TRIM(C736)," ",""),"-",""),"/",""),"\",""),".","")))</f>
        <v/>
      </c>
      <c r="K736" s="22" t="str">
        <f aca="false">IF(A736="","",IFERROR(MATCH(J736,'GSTR-2B'!$J$6:$J$1005,0),"–"))</f>
        <v/>
      </c>
      <c r="L736" s="23" t="str">
        <f aca="false">IF(OR(A736="",K736="–"),"",INDEX('GSTR-2B'!$I$6:$I$1005,K736))</f>
        <v/>
      </c>
      <c r="M736" s="20" t="str">
        <f aca="false">IF(L736="","",I736-L736)</f>
        <v/>
      </c>
      <c r="N736" s="24" t="str">
        <f aca="false">IF(A736="","",IF(K736="–",IF(COUNTIFS('GSTR-2B'!$A$6:$A$1005,A736,'GSTR-2B'!$E$6:$E$1005,"&gt;="&amp;(E736-Summary!$B$5),'GSTR-2B'!$E$6:$E$1005,"&lt;="&amp;(E736+Summary!$B$5))&gt;0,"Possible match – invoice no. differs","Not in 2B"),IF(ABS(M736)&lt;=Summary!$B$5,"Matched","Value mismatch")))</f>
        <v/>
      </c>
      <c r="O736" s="25" t="str">
        <f aca="false">IF(A736="","",IF(COUNTIF(A$6:A736,A736)=1,COUNTIF(O$5:O735,"&gt;0")+1,""))</f>
        <v/>
      </c>
      <c r="P736" s="26" t="str">
        <f aca="false">IF(A736="","",IF(N736="Matched",1,IF(AND(N736="Value mismatch",N(I736)&lt;&gt;0),MIN(1,L736/I736),0)))</f>
        <v/>
      </c>
    </row>
    <row r="737" customFormat="false" ht="15" hidden="false" customHeight="true" outlineLevel="0" collapsed="false">
      <c r="A737" s="27"/>
      <c r="B737" s="27"/>
      <c r="C737" s="27"/>
      <c r="D737" s="28"/>
      <c r="E737" s="29"/>
      <c r="F737" s="29"/>
      <c r="G737" s="29"/>
      <c r="H737" s="29"/>
      <c r="I737" s="20" t="str">
        <f aca="false">IF(A737="","",N(F737)+N(G737)+N(H737))</f>
        <v/>
      </c>
      <c r="J737" s="21" t="str">
        <f aca="false">IF(A737="","",UPPER(TRIM(A737))&amp;"|"&amp;UPPER(SUBSTITUTE(SUBSTITUTE(SUBSTITUTE(SUBSTITUTE(SUBSTITUTE(TRIM(C737)," ",""),"-",""),"/",""),"\",""),".","")))</f>
        <v/>
      </c>
      <c r="K737" s="22" t="str">
        <f aca="false">IF(A737="","",IFERROR(MATCH(J737,'GSTR-2B'!$J$6:$J$1005,0),"–"))</f>
        <v/>
      </c>
      <c r="L737" s="23" t="str">
        <f aca="false">IF(OR(A737="",K737="–"),"",INDEX('GSTR-2B'!$I$6:$I$1005,K737))</f>
        <v/>
      </c>
      <c r="M737" s="20" t="str">
        <f aca="false">IF(L737="","",I737-L737)</f>
        <v/>
      </c>
      <c r="N737" s="24" t="str">
        <f aca="false">IF(A737="","",IF(K737="–",IF(COUNTIFS('GSTR-2B'!$A$6:$A$1005,A737,'GSTR-2B'!$E$6:$E$1005,"&gt;="&amp;(E737-Summary!$B$5),'GSTR-2B'!$E$6:$E$1005,"&lt;="&amp;(E737+Summary!$B$5))&gt;0,"Possible match – invoice no. differs","Not in 2B"),IF(ABS(M737)&lt;=Summary!$B$5,"Matched","Value mismatch")))</f>
        <v/>
      </c>
      <c r="O737" s="25" t="str">
        <f aca="false">IF(A737="","",IF(COUNTIF(A$6:A737,A737)=1,COUNTIF(O$5:O736,"&gt;0")+1,""))</f>
        <v/>
      </c>
      <c r="P737" s="26" t="str">
        <f aca="false">IF(A737="","",IF(N737="Matched",1,IF(AND(N737="Value mismatch",N(I737)&lt;&gt;0),MIN(1,L737/I737),0)))</f>
        <v/>
      </c>
    </row>
    <row r="738" customFormat="false" ht="15" hidden="false" customHeight="true" outlineLevel="0" collapsed="false">
      <c r="A738" s="27"/>
      <c r="B738" s="27"/>
      <c r="C738" s="27"/>
      <c r="D738" s="28"/>
      <c r="E738" s="29"/>
      <c r="F738" s="29"/>
      <c r="G738" s="29"/>
      <c r="H738" s="29"/>
      <c r="I738" s="20" t="str">
        <f aca="false">IF(A738="","",N(F738)+N(G738)+N(H738))</f>
        <v/>
      </c>
      <c r="J738" s="21" t="str">
        <f aca="false">IF(A738="","",UPPER(TRIM(A738))&amp;"|"&amp;UPPER(SUBSTITUTE(SUBSTITUTE(SUBSTITUTE(SUBSTITUTE(SUBSTITUTE(TRIM(C738)," ",""),"-",""),"/",""),"\",""),".","")))</f>
        <v/>
      </c>
      <c r="K738" s="22" t="str">
        <f aca="false">IF(A738="","",IFERROR(MATCH(J738,'GSTR-2B'!$J$6:$J$1005,0),"–"))</f>
        <v/>
      </c>
      <c r="L738" s="23" t="str">
        <f aca="false">IF(OR(A738="",K738="–"),"",INDEX('GSTR-2B'!$I$6:$I$1005,K738))</f>
        <v/>
      </c>
      <c r="M738" s="20" t="str">
        <f aca="false">IF(L738="","",I738-L738)</f>
        <v/>
      </c>
      <c r="N738" s="24" t="str">
        <f aca="false">IF(A738="","",IF(K738="–",IF(COUNTIFS('GSTR-2B'!$A$6:$A$1005,A738,'GSTR-2B'!$E$6:$E$1005,"&gt;="&amp;(E738-Summary!$B$5),'GSTR-2B'!$E$6:$E$1005,"&lt;="&amp;(E738+Summary!$B$5))&gt;0,"Possible match – invoice no. differs","Not in 2B"),IF(ABS(M738)&lt;=Summary!$B$5,"Matched","Value mismatch")))</f>
        <v/>
      </c>
      <c r="O738" s="25" t="str">
        <f aca="false">IF(A738="","",IF(COUNTIF(A$6:A738,A738)=1,COUNTIF(O$5:O737,"&gt;0")+1,""))</f>
        <v/>
      </c>
      <c r="P738" s="26" t="str">
        <f aca="false">IF(A738="","",IF(N738="Matched",1,IF(AND(N738="Value mismatch",N(I738)&lt;&gt;0),MIN(1,L738/I738),0)))</f>
        <v/>
      </c>
    </row>
    <row r="739" customFormat="false" ht="15" hidden="false" customHeight="true" outlineLevel="0" collapsed="false">
      <c r="A739" s="27"/>
      <c r="B739" s="27"/>
      <c r="C739" s="27"/>
      <c r="D739" s="28"/>
      <c r="E739" s="29"/>
      <c r="F739" s="29"/>
      <c r="G739" s="29"/>
      <c r="H739" s="29"/>
      <c r="I739" s="20" t="str">
        <f aca="false">IF(A739="","",N(F739)+N(G739)+N(H739))</f>
        <v/>
      </c>
      <c r="J739" s="21" t="str">
        <f aca="false">IF(A739="","",UPPER(TRIM(A739))&amp;"|"&amp;UPPER(SUBSTITUTE(SUBSTITUTE(SUBSTITUTE(SUBSTITUTE(SUBSTITUTE(TRIM(C739)," ",""),"-",""),"/",""),"\",""),".","")))</f>
        <v/>
      </c>
      <c r="K739" s="22" t="str">
        <f aca="false">IF(A739="","",IFERROR(MATCH(J739,'GSTR-2B'!$J$6:$J$1005,0),"–"))</f>
        <v/>
      </c>
      <c r="L739" s="23" t="str">
        <f aca="false">IF(OR(A739="",K739="–"),"",INDEX('GSTR-2B'!$I$6:$I$1005,K739))</f>
        <v/>
      </c>
      <c r="M739" s="20" t="str">
        <f aca="false">IF(L739="","",I739-L739)</f>
        <v/>
      </c>
      <c r="N739" s="24" t="str">
        <f aca="false">IF(A739="","",IF(K739="–",IF(COUNTIFS('GSTR-2B'!$A$6:$A$1005,A739,'GSTR-2B'!$E$6:$E$1005,"&gt;="&amp;(E739-Summary!$B$5),'GSTR-2B'!$E$6:$E$1005,"&lt;="&amp;(E739+Summary!$B$5))&gt;0,"Possible match – invoice no. differs","Not in 2B"),IF(ABS(M739)&lt;=Summary!$B$5,"Matched","Value mismatch")))</f>
        <v/>
      </c>
      <c r="O739" s="25" t="str">
        <f aca="false">IF(A739="","",IF(COUNTIF(A$6:A739,A739)=1,COUNTIF(O$5:O738,"&gt;0")+1,""))</f>
        <v/>
      </c>
      <c r="P739" s="26" t="str">
        <f aca="false">IF(A739="","",IF(N739="Matched",1,IF(AND(N739="Value mismatch",N(I739)&lt;&gt;0),MIN(1,L739/I739),0)))</f>
        <v/>
      </c>
    </row>
    <row r="740" customFormat="false" ht="15" hidden="false" customHeight="true" outlineLevel="0" collapsed="false">
      <c r="A740" s="27"/>
      <c r="B740" s="27"/>
      <c r="C740" s="27"/>
      <c r="D740" s="28"/>
      <c r="E740" s="29"/>
      <c r="F740" s="29"/>
      <c r="G740" s="29"/>
      <c r="H740" s="29"/>
      <c r="I740" s="20" t="str">
        <f aca="false">IF(A740="","",N(F740)+N(G740)+N(H740))</f>
        <v/>
      </c>
      <c r="J740" s="21" t="str">
        <f aca="false">IF(A740="","",UPPER(TRIM(A740))&amp;"|"&amp;UPPER(SUBSTITUTE(SUBSTITUTE(SUBSTITUTE(SUBSTITUTE(SUBSTITUTE(TRIM(C740)," ",""),"-",""),"/",""),"\",""),".","")))</f>
        <v/>
      </c>
      <c r="K740" s="22" t="str">
        <f aca="false">IF(A740="","",IFERROR(MATCH(J740,'GSTR-2B'!$J$6:$J$1005,0),"–"))</f>
        <v/>
      </c>
      <c r="L740" s="23" t="str">
        <f aca="false">IF(OR(A740="",K740="–"),"",INDEX('GSTR-2B'!$I$6:$I$1005,K740))</f>
        <v/>
      </c>
      <c r="M740" s="20" t="str">
        <f aca="false">IF(L740="","",I740-L740)</f>
        <v/>
      </c>
      <c r="N740" s="24" t="str">
        <f aca="false">IF(A740="","",IF(K740="–",IF(COUNTIFS('GSTR-2B'!$A$6:$A$1005,A740,'GSTR-2B'!$E$6:$E$1005,"&gt;="&amp;(E740-Summary!$B$5),'GSTR-2B'!$E$6:$E$1005,"&lt;="&amp;(E740+Summary!$B$5))&gt;0,"Possible match – invoice no. differs","Not in 2B"),IF(ABS(M740)&lt;=Summary!$B$5,"Matched","Value mismatch")))</f>
        <v/>
      </c>
      <c r="O740" s="25" t="str">
        <f aca="false">IF(A740="","",IF(COUNTIF(A$6:A740,A740)=1,COUNTIF(O$5:O739,"&gt;0")+1,""))</f>
        <v/>
      </c>
      <c r="P740" s="26" t="str">
        <f aca="false">IF(A740="","",IF(N740="Matched",1,IF(AND(N740="Value mismatch",N(I740)&lt;&gt;0),MIN(1,L740/I740),0)))</f>
        <v/>
      </c>
    </row>
    <row r="741" customFormat="false" ht="15" hidden="false" customHeight="true" outlineLevel="0" collapsed="false">
      <c r="A741" s="27"/>
      <c r="B741" s="27"/>
      <c r="C741" s="27"/>
      <c r="D741" s="28"/>
      <c r="E741" s="29"/>
      <c r="F741" s="29"/>
      <c r="G741" s="29"/>
      <c r="H741" s="29"/>
      <c r="I741" s="20" t="str">
        <f aca="false">IF(A741="","",N(F741)+N(G741)+N(H741))</f>
        <v/>
      </c>
      <c r="J741" s="21" t="str">
        <f aca="false">IF(A741="","",UPPER(TRIM(A741))&amp;"|"&amp;UPPER(SUBSTITUTE(SUBSTITUTE(SUBSTITUTE(SUBSTITUTE(SUBSTITUTE(TRIM(C741)," ",""),"-",""),"/",""),"\",""),".","")))</f>
        <v/>
      </c>
      <c r="K741" s="22" t="str">
        <f aca="false">IF(A741="","",IFERROR(MATCH(J741,'GSTR-2B'!$J$6:$J$1005,0),"–"))</f>
        <v/>
      </c>
      <c r="L741" s="23" t="str">
        <f aca="false">IF(OR(A741="",K741="–"),"",INDEX('GSTR-2B'!$I$6:$I$1005,K741))</f>
        <v/>
      </c>
      <c r="M741" s="20" t="str">
        <f aca="false">IF(L741="","",I741-L741)</f>
        <v/>
      </c>
      <c r="N741" s="24" t="str">
        <f aca="false">IF(A741="","",IF(K741="–",IF(COUNTIFS('GSTR-2B'!$A$6:$A$1005,A741,'GSTR-2B'!$E$6:$E$1005,"&gt;="&amp;(E741-Summary!$B$5),'GSTR-2B'!$E$6:$E$1005,"&lt;="&amp;(E741+Summary!$B$5))&gt;0,"Possible match – invoice no. differs","Not in 2B"),IF(ABS(M741)&lt;=Summary!$B$5,"Matched","Value mismatch")))</f>
        <v/>
      </c>
      <c r="O741" s="25" t="str">
        <f aca="false">IF(A741="","",IF(COUNTIF(A$6:A741,A741)=1,COUNTIF(O$5:O740,"&gt;0")+1,""))</f>
        <v/>
      </c>
      <c r="P741" s="26" t="str">
        <f aca="false">IF(A741="","",IF(N741="Matched",1,IF(AND(N741="Value mismatch",N(I741)&lt;&gt;0),MIN(1,L741/I741),0)))</f>
        <v/>
      </c>
    </row>
    <row r="742" customFormat="false" ht="15" hidden="false" customHeight="true" outlineLevel="0" collapsed="false">
      <c r="A742" s="27"/>
      <c r="B742" s="27"/>
      <c r="C742" s="27"/>
      <c r="D742" s="28"/>
      <c r="E742" s="29"/>
      <c r="F742" s="29"/>
      <c r="G742" s="29"/>
      <c r="H742" s="29"/>
      <c r="I742" s="20" t="str">
        <f aca="false">IF(A742="","",N(F742)+N(G742)+N(H742))</f>
        <v/>
      </c>
      <c r="J742" s="21" t="str">
        <f aca="false">IF(A742="","",UPPER(TRIM(A742))&amp;"|"&amp;UPPER(SUBSTITUTE(SUBSTITUTE(SUBSTITUTE(SUBSTITUTE(SUBSTITUTE(TRIM(C742)," ",""),"-",""),"/",""),"\",""),".","")))</f>
        <v/>
      </c>
      <c r="K742" s="22" t="str">
        <f aca="false">IF(A742="","",IFERROR(MATCH(J742,'GSTR-2B'!$J$6:$J$1005,0),"–"))</f>
        <v/>
      </c>
      <c r="L742" s="23" t="str">
        <f aca="false">IF(OR(A742="",K742="–"),"",INDEX('GSTR-2B'!$I$6:$I$1005,K742))</f>
        <v/>
      </c>
      <c r="M742" s="20" t="str">
        <f aca="false">IF(L742="","",I742-L742)</f>
        <v/>
      </c>
      <c r="N742" s="24" t="str">
        <f aca="false">IF(A742="","",IF(K742="–",IF(COUNTIFS('GSTR-2B'!$A$6:$A$1005,A742,'GSTR-2B'!$E$6:$E$1005,"&gt;="&amp;(E742-Summary!$B$5),'GSTR-2B'!$E$6:$E$1005,"&lt;="&amp;(E742+Summary!$B$5))&gt;0,"Possible match – invoice no. differs","Not in 2B"),IF(ABS(M742)&lt;=Summary!$B$5,"Matched","Value mismatch")))</f>
        <v/>
      </c>
      <c r="O742" s="25" t="str">
        <f aca="false">IF(A742="","",IF(COUNTIF(A$6:A742,A742)=1,COUNTIF(O$5:O741,"&gt;0")+1,""))</f>
        <v/>
      </c>
      <c r="P742" s="26" t="str">
        <f aca="false">IF(A742="","",IF(N742="Matched",1,IF(AND(N742="Value mismatch",N(I742)&lt;&gt;0),MIN(1,L742/I742),0)))</f>
        <v/>
      </c>
    </row>
    <row r="743" customFormat="false" ht="15" hidden="false" customHeight="true" outlineLevel="0" collapsed="false">
      <c r="A743" s="27"/>
      <c r="B743" s="27"/>
      <c r="C743" s="27"/>
      <c r="D743" s="28"/>
      <c r="E743" s="29"/>
      <c r="F743" s="29"/>
      <c r="G743" s="29"/>
      <c r="H743" s="29"/>
      <c r="I743" s="20" t="str">
        <f aca="false">IF(A743="","",N(F743)+N(G743)+N(H743))</f>
        <v/>
      </c>
      <c r="J743" s="21" t="str">
        <f aca="false">IF(A743="","",UPPER(TRIM(A743))&amp;"|"&amp;UPPER(SUBSTITUTE(SUBSTITUTE(SUBSTITUTE(SUBSTITUTE(SUBSTITUTE(TRIM(C743)," ",""),"-",""),"/",""),"\",""),".","")))</f>
        <v/>
      </c>
      <c r="K743" s="22" t="str">
        <f aca="false">IF(A743="","",IFERROR(MATCH(J743,'GSTR-2B'!$J$6:$J$1005,0),"–"))</f>
        <v/>
      </c>
      <c r="L743" s="23" t="str">
        <f aca="false">IF(OR(A743="",K743="–"),"",INDEX('GSTR-2B'!$I$6:$I$1005,K743))</f>
        <v/>
      </c>
      <c r="M743" s="20" t="str">
        <f aca="false">IF(L743="","",I743-L743)</f>
        <v/>
      </c>
      <c r="N743" s="24" t="str">
        <f aca="false">IF(A743="","",IF(K743="–",IF(COUNTIFS('GSTR-2B'!$A$6:$A$1005,A743,'GSTR-2B'!$E$6:$E$1005,"&gt;="&amp;(E743-Summary!$B$5),'GSTR-2B'!$E$6:$E$1005,"&lt;="&amp;(E743+Summary!$B$5))&gt;0,"Possible match – invoice no. differs","Not in 2B"),IF(ABS(M743)&lt;=Summary!$B$5,"Matched","Value mismatch")))</f>
        <v/>
      </c>
      <c r="O743" s="25" t="str">
        <f aca="false">IF(A743="","",IF(COUNTIF(A$6:A743,A743)=1,COUNTIF(O$5:O742,"&gt;0")+1,""))</f>
        <v/>
      </c>
      <c r="P743" s="26" t="str">
        <f aca="false">IF(A743="","",IF(N743="Matched",1,IF(AND(N743="Value mismatch",N(I743)&lt;&gt;0),MIN(1,L743/I743),0)))</f>
        <v/>
      </c>
    </row>
    <row r="744" customFormat="false" ht="15" hidden="false" customHeight="true" outlineLevel="0" collapsed="false">
      <c r="A744" s="27"/>
      <c r="B744" s="27"/>
      <c r="C744" s="27"/>
      <c r="D744" s="28"/>
      <c r="E744" s="29"/>
      <c r="F744" s="29"/>
      <c r="G744" s="29"/>
      <c r="H744" s="29"/>
      <c r="I744" s="20" t="str">
        <f aca="false">IF(A744="","",N(F744)+N(G744)+N(H744))</f>
        <v/>
      </c>
      <c r="J744" s="21" t="str">
        <f aca="false">IF(A744="","",UPPER(TRIM(A744))&amp;"|"&amp;UPPER(SUBSTITUTE(SUBSTITUTE(SUBSTITUTE(SUBSTITUTE(SUBSTITUTE(TRIM(C744)," ",""),"-",""),"/",""),"\",""),".","")))</f>
        <v/>
      </c>
      <c r="K744" s="22" t="str">
        <f aca="false">IF(A744="","",IFERROR(MATCH(J744,'GSTR-2B'!$J$6:$J$1005,0),"–"))</f>
        <v/>
      </c>
      <c r="L744" s="23" t="str">
        <f aca="false">IF(OR(A744="",K744="–"),"",INDEX('GSTR-2B'!$I$6:$I$1005,K744))</f>
        <v/>
      </c>
      <c r="M744" s="20" t="str">
        <f aca="false">IF(L744="","",I744-L744)</f>
        <v/>
      </c>
      <c r="N744" s="24" t="str">
        <f aca="false">IF(A744="","",IF(K744="–",IF(COUNTIFS('GSTR-2B'!$A$6:$A$1005,A744,'GSTR-2B'!$E$6:$E$1005,"&gt;="&amp;(E744-Summary!$B$5),'GSTR-2B'!$E$6:$E$1005,"&lt;="&amp;(E744+Summary!$B$5))&gt;0,"Possible match – invoice no. differs","Not in 2B"),IF(ABS(M744)&lt;=Summary!$B$5,"Matched","Value mismatch")))</f>
        <v/>
      </c>
      <c r="O744" s="25" t="str">
        <f aca="false">IF(A744="","",IF(COUNTIF(A$6:A744,A744)=1,COUNTIF(O$5:O743,"&gt;0")+1,""))</f>
        <v/>
      </c>
      <c r="P744" s="26" t="str">
        <f aca="false">IF(A744="","",IF(N744="Matched",1,IF(AND(N744="Value mismatch",N(I744)&lt;&gt;0),MIN(1,L744/I744),0)))</f>
        <v/>
      </c>
    </row>
    <row r="745" customFormat="false" ht="15" hidden="false" customHeight="true" outlineLevel="0" collapsed="false">
      <c r="A745" s="27"/>
      <c r="B745" s="27"/>
      <c r="C745" s="27"/>
      <c r="D745" s="28"/>
      <c r="E745" s="29"/>
      <c r="F745" s="29"/>
      <c r="G745" s="29"/>
      <c r="H745" s="29"/>
      <c r="I745" s="20" t="str">
        <f aca="false">IF(A745="","",N(F745)+N(G745)+N(H745))</f>
        <v/>
      </c>
      <c r="J745" s="21" t="str">
        <f aca="false">IF(A745="","",UPPER(TRIM(A745))&amp;"|"&amp;UPPER(SUBSTITUTE(SUBSTITUTE(SUBSTITUTE(SUBSTITUTE(SUBSTITUTE(TRIM(C745)," ",""),"-",""),"/",""),"\",""),".","")))</f>
        <v/>
      </c>
      <c r="K745" s="22" t="str">
        <f aca="false">IF(A745="","",IFERROR(MATCH(J745,'GSTR-2B'!$J$6:$J$1005,0),"–"))</f>
        <v/>
      </c>
      <c r="L745" s="23" t="str">
        <f aca="false">IF(OR(A745="",K745="–"),"",INDEX('GSTR-2B'!$I$6:$I$1005,K745))</f>
        <v/>
      </c>
      <c r="M745" s="20" t="str">
        <f aca="false">IF(L745="","",I745-L745)</f>
        <v/>
      </c>
      <c r="N745" s="24" t="str">
        <f aca="false">IF(A745="","",IF(K745="–",IF(COUNTIFS('GSTR-2B'!$A$6:$A$1005,A745,'GSTR-2B'!$E$6:$E$1005,"&gt;="&amp;(E745-Summary!$B$5),'GSTR-2B'!$E$6:$E$1005,"&lt;="&amp;(E745+Summary!$B$5))&gt;0,"Possible match – invoice no. differs","Not in 2B"),IF(ABS(M745)&lt;=Summary!$B$5,"Matched","Value mismatch")))</f>
        <v/>
      </c>
      <c r="O745" s="25" t="str">
        <f aca="false">IF(A745="","",IF(COUNTIF(A$6:A745,A745)=1,COUNTIF(O$5:O744,"&gt;0")+1,""))</f>
        <v/>
      </c>
      <c r="P745" s="26" t="str">
        <f aca="false">IF(A745="","",IF(N745="Matched",1,IF(AND(N745="Value mismatch",N(I745)&lt;&gt;0),MIN(1,L745/I745),0)))</f>
        <v/>
      </c>
    </row>
    <row r="746" customFormat="false" ht="15" hidden="false" customHeight="true" outlineLevel="0" collapsed="false">
      <c r="A746" s="27"/>
      <c r="B746" s="27"/>
      <c r="C746" s="27"/>
      <c r="D746" s="28"/>
      <c r="E746" s="29"/>
      <c r="F746" s="29"/>
      <c r="G746" s="29"/>
      <c r="H746" s="29"/>
      <c r="I746" s="20" t="str">
        <f aca="false">IF(A746="","",N(F746)+N(G746)+N(H746))</f>
        <v/>
      </c>
      <c r="J746" s="21" t="str">
        <f aca="false">IF(A746="","",UPPER(TRIM(A746))&amp;"|"&amp;UPPER(SUBSTITUTE(SUBSTITUTE(SUBSTITUTE(SUBSTITUTE(SUBSTITUTE(TRIM(C746)," ",""),"-",""),"/",""),"\",""),".","")))</f>
        <v/>
      </c>
      <c r="K746" s="22" t="str">
        <f aca="false">IF(A746="","",IFERROR(MATCH(J746,'GSTR-2B'!$J$6:$J$1005,0),"–"))</f>
        <v/>
      </c>
      <c r="L746" s="23" t="str">
        <f aca="false">IF(OR(A746="",K746="–"),"",INDEX('GSTR-2B'!$I$6:$I$1005,K746))</f>
        <v/>
      </c>
      <c r="M746" s="20" t="str">
        <f aca="false">IF(L746="","",I746-L746)</f>
        <v/>
      </c>
      <c r="N746" s="24" t="str">
        <f aca="false">IF(A746="","",IF(K746="–",IF(COUNTIFS('GSTR-2B'!$A$6:$A$1005,A746,'GSTR-2B'!$E$6:$E$1005,"&gt;="&amp;(E746-Summary!$B$5),'GSTR-2B'!$E$6:$E$1005,"&lt;="&amp;(E746+Summary!$B$5))&gt;0,"Possible match – invoice no. differs","Not in 2B"),IF(ABS(M746)&lt;=Summary!$B$5,"Matched","Value mismatch")))</f>
        <v/>
      </c>
      <c r="O746" s="25" t="str">
        <f aca="false">IF(A746="","",IF(COUNTIF(A$6:A746,A746)=1,COUNTIF(O$5:O745,"&gt;0")+1,""))</f>
        <v/>
      </c>
      <c r="P746" s="26" t="str">
        <f aca="false">IF(A746="","",IF(N746="Matched",1,IF(AND(N746="Value mismatch",N(I746)&lt;&gt;0),MIN(1,L746/I746),0)))</f>
        <v/>
      </c>
    </row>
    <row r="747" customFormat="false" ht="15" hidden="false" customHeight="true" outlineLevel="0" collapsed="false">
      <c r="A747" s="27"/>
      <c r="B747" s="27"/>
      <c r="C747" s="27"/>
      <c r="D747" s="28"/>
      <c r="E747" s="29"/>
      <c r="F747" s="29"/>
      <c r="G747" s="29"/>
      <c r="H747" s="29"/>
      <c r="I747" s="20" t="str">
        <f aca="false">IF(A747="","",N(F747)+N(G747)+N(H747))</f>
        <v/>
      </c>
      <c r="J747" s="21" t="str">
        <f aca="false">IF(A747="","",UPPER(TRIM(A747))&amp;"|"&amp;UPPER(SUBSTITUTE(SUBSTITUTE(SUBSTITUTE(SUBSTITUTE(SUBSTITUTE(TRIM(C747)," ",""),"-",""),"/",""),"\",""),".","")))</f>
        <v/>
      </c>
      <c r="K747" s="22" t="str">
        <f aca="false">IF(A747="","",IFERROR(MATCH(J747,'GSTR-2B'!$J$6:$J$1005,0),"–"))</f>
        <v/>
      </c>
      <c r="L747" s="23" t="str">
        <f aca="false">IF(OR(A747="",K747="–"),"",INDEX('GSTR-2B'!$I$6:$I$1005,K747))</f>
        <v/>
      </c>
      <c r="M747" s="20" t="str">
        <f aca="false">IF(L747="","",I747-L747)</f>
        <v/>
      </c>
      <c r="N747" s="24" t="str">
        <f aca="false">IF(A747="","",IF(K747="–",IF(COUNTIFS('GSTR-2B'!$A$6:$A$1005,A747,'GSTR-2B'!$E$6:$E$1005,"&gt;="&amp;(E747-Summary!$B$5),'GSTR-2B'!$E$6:$E$1005,"&lt;="&amp;(E747+Summary!$B$5))&gt;0,"Possible match – invoice no. differs","Not in 2B"),IF(ABS(M747)&lt;=Summary!$B$5,"Matched","Value mismatch")))</f>
        <v/>
      </c>
      <c r="O747" s="25" t="str">
        <f aca="false">IF(A747="","",IF(COUNTIF(A$6:A747,A747)=1,COUNTIF(O$5:O746,"&gt;0")+1,""))</f>
        <v/>
      </c>
      <c r="P747" s="26" t="str">
        <f aca="false">IF(A747="","",IF(N747="Matched",1,IF(AND(N747="Value mismatch",N(I747)&lt;&gt;0),MIN(1,L747/I747),0)))</f>
        <v/>
      </c>
    </row>
    <row r="748" customFormat="false" ht="15" hidden="false" customHeight="true" outlineLevel="0" collapsed="false">
      <c r="A748" s="27"/>
      <c r="B748" s="27"/>
      <c r="C748" s="27"/>
      <c r="D748" s="28"/>
      <c r="E748" s="29"/>
      <c r="F748" s="29"/>
      <c r="G748" s="29"/>
      <c r="H748" s="29"/>
      <c r="I748" s="20" t="str">
        <f aca="false">IF(A748="","",N(F748)+N(G748)+N(H748))</f>
        <v/>
      </c>
      <c r="J748" s="21" t="str">
        <f aca="false">IF(A748="","",UPPER(TRIM(A748))&amp;"|"&amp;UPPER(SUBSTITUTE(SUBSTITUTE(SUBSTITUTE(SUBSTITUTE(SUBSTITUTE(TRIM(C748)," ",""),"-",""),"/",""),"\",""),".","")))</f>
        <v/>
      </c>
      <c r="K748" s="22" t="str">
        <f aca="false">IF(A748="","",IFERROR(MATCH(J748,'GSTR-2B'!$J$6:$J$1005,0),"–"))</f>
        <v/>
      </c>
      <c r="L748" s="23" t="str">
        <f aca="false">IF(OR(A748="",K748="–"),"",INDEX('GSTR-2B'!$I$6:$I$1005,K748))</f>
        <v/>
      </c>
      <c r="M748" s="20" t="str">
        <f aca="false">IF(L748="","",I748-L748)</f>
        <v/>
      </c>
      <c r="N748" s="24" t="str">
        <f aca="false">IF(A748="","",IF(K748="–",IF(COUNTIFS('GSTR-2B'!$A$6:$A$1005,A748,'GSTR-2B'!$E$6:$E$1005,"&gt;="&amp;(E748-Summary!$B$5),'GSTR-2B'!$E$6:$E$1005,"&lt;="&amp;(E748+Summary!$B$5))&gt;0,"Possible match – invoice no. differs","Not in 2B"),IF(ABS(M748)&lt;=Summary!$B$5,"Matched","Value mismatch")))</f>
        <v/>
      </c>
      <c r="O748" s="25" t="str">
        <f aca="false">IF(A748="","",IF(COUNTIF(A$6:A748,A748)=1,COUNTIF(O$5:O747,"&gt;0")+1,""))</f>
        <v/>
      </c>
      <c r="P748" s="26" t="str">
        <f aca="false">IF(A748="","",IF(N748="Matched",1,IF(AND(N748="Value mismatch",N(I748)&lt;&gt;0),MIN(1,L748/I748),0)))</f>
        <v/>
      </c>
    </row>
    <row r="749" customFormat="false" ht="15" hidden="false" customHeight="true" outlineLevel="0" collapsed="false">
      <c r="A749" s="27"/>
      <c r="B749" s="27"/>
      <c r="C749" s="27"/>
      <c r="D749" s="28"/>
      <c r="E749" s="29"/>
      <c r="F749" s="29"/>
      <c r="G749" s="29"/>
      <c r="H749" s="29"/>
      <c r="I749" s="20" t="str">
        <f aca="false">IF(A749="","",N(F749)+N(G749)+N(H749))</f>
        <v/>
      </c>
      <c r="J749" s="21" t="str">
        <f aca="false">IF(A749="","",UPPER(TRIM(A749))&amp;"|"&amp;UPPER(SUBSTITUTE(SUBSTITUTE(SUBSTITUTE(SUBSTITUTE(SUBSTITUTE(TRIM(C749)," ",""),"-",""),"/",""),"\",""),".","")))</f>
        <v/>
      </c>
      <c r="K749" s="22" t="str">
        <f aca="false">IF(A749="","",IFERROR(MATCH(J749,'GSTR-2B'!$J$6:$J$1005,0),"–"))</f>
        <v/>
      </c>
      <c r="L749" s="23" t="str">
        <f aca="false">IF(OR(A749="",K749="–"),"",INDEX('GSTR-2B'!$I$6:$I$1005,K749))</f>
        <v/>
      </c>
      <c r="M749" s="20" t="str">
        <f aca="false">IF(L749="","",I749-L749)</f>
        <v/>
      </c>
      <c r="N749" s="24" t="str">
        <f aca="false">IF(A749="","",IF(K749="–",IF(COUNTIFS('GSTR-2B'!$A$6:$A$1005,A749,'GSTR-2B'!$E$6:$E$1005,"&gt;="&amp;(E749-Summary!$B$5),'GSTR-2B'!$E$6:$E$1005,"&lt;="&amp;(E749+Summary!$B$5))&gt;0,"Possible match – invoice no. differs","Not in 2B"),IF(ABS(M749)&lt;=Summary!$B$5,"Matched","Value mismatch")))</f>
        <v/>
      </c>
      <c r="O749" s="25" t="str">
        <f aca="false">IF(A749="","",IF(COUNTIF(A$6:A749,A749)=1,COUNTIF(O$5:O748,"&gt;0")+1,""))</f>
        <v/>
      </c>
      <c r="P749" s="26" t="str">
        <f aca="false">IF(A749="","",IF(N749="Matched",1,IF(AND(N749="Value mismatch",N(I749)&lt;&gt;0),MIN(1,L749/I749),0)))</f>
        <v/>
      </c>
    </row>
    <row r="750" customFormat="false" ht="15" hidden="false" customHeight="true" outlineLevel="0" collapsed="false">
      <c r="A750" s="27"/>
      <c r="B750" s="27"/>
      <c r="C750" s="27"/>
      <c r="D750" s="28"/>
      <c r="E750" s="29"/>
      <c r="F750" s="29"/>
      <c r="G750" s="29"/>
      <c r="H750" s="29"/>
      <c r="I750" s="20" t="str">
        <f aca="false">IF(A750="","",N(F750)+N(G750)+N(H750))</f>
        <v/>
      </c>
      <c r="J750" s="21" t="str">
        <f aca="false">IF(A750="","",UPPER(TRIM(A750))&amp;"|"&amp;UPPER(SUBSTITUTE(SUBSTITUTE(SUBSTITUTE(SUBSTITUTE(SUBSTITUTE(TRIM(C750)," ",""),"-",""),"/",""),"\",""),".","")))</f>
        <v/>
      </c>
      <c r="K750" s="22" t="str">
        <f aca="false">IF(A750="","",IFERROR(MATCH(J750,'GSTR-2B'!$J$6:$J$1005,0),"–"))</f>
        <v/>
      </c>
      <c r="L750" s="23" t="str">
        <f aca="false">IF(OR(A750="",K750="–"),"",INDEX('GSTR-2B'!$I$6:$I$1005,K750))</f>
        <v/>
      </c>
      <c r="M750" s="20" t="str">
        <f aca="false">IF(L750="","",I750-L750)</f>
        <v/>
      </c>
      <c r="N750" s="24" t="str">
        <f aca="false">IF(A750="","",IF(K750="–",IF(COUNTIFS('GSTR-2B'!$A$6:$A$1005,A750,'GSTR-2B'!$E$6:$E$1005,"&gt;="&amp;(E750-Summary!$B$5),'GSTR-2B'!$E$6:$E$1005,"&lt;="&amp;(E750+Summary!$B$5))&gt;0,"Possible match – invoice no. differs","Not in 2B"),IF(ABS(M750)&lt;=Summary!$B$5,"Matched","Value mismatch")))</f>
        <v/>
      </c>
      <c r="O750" s="25" t="str">
        <f aca="false">IF(A750="","",IF(COUNTIF(A$6:A750,A750)=1,COUNTIF(O$5:O749,"&gt;0")+1,""))</f>
        <v/>
      </c>
      <c r="P750" s="26" t="str">
        <f aca="false">IF(A750="","",IF(N750="Matched",1,IF(AND(N750="Value mismatch",N(I750)&lt;&gt;0),MIN(1,L750/I750),0)))</f>
        <v/>
      </c>
    </row>
    <row r="751" customFormat="false" ht="15" hidden="false" customHeight="true" outlineLevel="0" collapsed="false">
      <c r="A751" s="27"/>
      <c r="B751" s="27"/>
      <c r="C751" s="27"/>
      <c r="D751" s="28"/>
      <c r="E751" s="29"/>
      <c r="F751" s="29"/>
      <c r="G751" s="29"/>
      <c r="H751" s="29"/>
      <c r="I751" s="20" t="str">
        <f aca="false">IF(A751="","",N(F751)+N(G751)+N(H751))</f>
        <v/>
      </c>
      <c r="J751" s="21" t="str">
        <f aca="false">IF(A751="","",UPPER(TRIM(A751))&amp;"|"&amp;UPPER(SUBSTITUTE(SUBSTITUTE(SUBSTITUTE(SUBSTITUTE(SUBSTITUTE(TRIM(C751)," ",""),"-",""),"/",""),"\",""),".","")))</f>
        <v/>
      </c>
      <c r="K751" s="22" t="str">
        <f aca="false">IF(A751="","",IFERROR(MATCH(J751,'GSTR-2B'!$J$6:$J$1005,0),"–"))</f>
        <v/>
      </c>
      <c r="L751" s="23" t="str">
        <f aca="false">IF(OR(A751="",K751="–"),"",INDEX('GSTR-2B'!$I$6:$I$1005,K751))</f>
        <v/>
      </c>
      <c r="M751" s="20" t="str">
        <f aca="false">IF(L751="","",I751-L751)</f>
        <v/>
      </c>
      <c r="N751" s="24" t="str">
        <f aca="false">IF(A751="","",IF(K751="–",IF(COUNTIFS('GSTR-2B'!$A$6:$A$1005,A751,'GSTR-2B'!$E$6:$E$1005,"&gt;="&amp;(E751-Summary!$B$5),'GSTR-2B'!$E$6:$E$1005,"&lt;="&amp;(E751+Summary!$B$5))&gt;0,"Possible match – invoice no. differs","Not in 2B"),IF(ABS(M751)&lt;=Summary!$B$5,"Matched","Value mismatch")))</f>
        <v/>
      </c>
      <c r="O751" s="25" t="str">
        <f aca="false">IF(A751="","",IF(COUNTIF(A$6:A751,A751)=1,COUNTIF(O$5:O750,"&gt;0")+1,""))</f>
        <v/>
      </c>
      <c r="P751" s="26" t="str">
        <f aca="false">IF(A751="","",IF(N751="Matched",1,IF(AND(N751="Value mismatch",N(I751)&lt;&gt;0),MIN(1,L751/I751),0)))</f>
        <v/>
      </c>
    </row>
    <row r="752" customFormat="false" ht="15" hidden="false" customHeight="true" outlineLevel="0" collapsed="false">
      <c r="A752" s="27"/>
      <c r="B752" s="27"/>
      <c r="C752" s="27"/>
      <c r="D752" s="28"/>
      <c r="E752" s="29"/>
      <c r="F752" s="29"/>
      <c r="G752" s="29"/>
      <c r="H752" s="29"/>
      <c r="I752" s="20" t="str">
        <f aca="false">IF(A752="","",N(F752)+N(G752)+N(H752))</f>
        <v/>
      </c>
      <c r="J752" s="21" t="str">
        <f aca="false">IF(A752="","",UPPER(TRIM(A752))&amp;"|"&amp;UPPER(SUBSTITUTE(SUBSTITUTE(SUBSTITUTE(SUBSTITUTE(SUBSTITUTE(TRIM(C752)," ",""),"-",""),"/",""),"\",""),".","")))</f>
        <v/>
      </c>
      <c r="K752" s="22" t="str">
        <f aca="false">IF(A752="","",IFERROR(MATCH(J752,'GSTR-2B'!$J$6:$J$1005,0),"–"))</f>
        <v/>
      </c>
      <c r="L752" s="23" t="str">
        <f aca="false">IF(OR(A752="",K752="–"),"",INDEX('GSTR-2B'!$I$6:$I$1005,K752))</f>
        <v/>
      </c>
      <c r="M752" s="20" t="str">
        <f aca="false">IF(L752="","",I752-L752)</f>
        <v/>
      </c>
      <c r="N752" s="24" t="str">
        <f aca="false">IF(A752="","",IF(K752="–",IF(COUNTIFS('GSTR-2B'!$A$6:$A$1005,A752,'GSTR-2B'!$E$6:$E$1005,"&gt;="&amp;(E752-Summary!$B$5),'GSTR-2B'!$E$6:$E$1005,"&lt;="&amp;(E752+Summary!$B$5))&gt;0,"Possible match – invoice no. differs","Not in 2B"),IF(ABS(M752)&lt;=Summary!$B$5,"Matched","Value mismatch")))</f>
        <v/>
      </c>
      <c r="O752" s="25" t="str">
        <f aca="false">IF(A752="","",IF(COUNTIF(A$6:A752,A752)=1,COUNTIF(O$5:O751,"&gt;0")+1,""))</f>
        <v/>
      </c>
      <c r="P752" s="26" t="str">
        <f aca="false">IF(A752="","",IF(N752="Matched",1,IF(AND(N752="Value mismatch",N(I752)&lt;&gt;0),MIN(1,L752/I752),0)))</f>
        <v/>
      </c>
    </row>
    <row r="753" customFormat="false" ht="15" hidden="false" customHeight="true" outlineLevel="0" collapsed="false">
      <c r="A753" s="27"/>
      <c r="B753" s="27"/>
      <c r="C753" s="27"/>
      <c r="D753" s="28"/>
      <c r="E753" s="29"/>
      <c r="F753" s="29"/>
      <c r="G753" s="29"/>
      <c r="H753" s="29"/>
      <c r="I753" s="20" t="str">
        <f aca="false">IF(A753="","",N(F753)+N(G753)+N(H753))</f>
        <v/>
      </c>
      <c r="J753" s="21" t="str">
        <f aca="false">IF(A753="","",UPPER(TRIM(A753))&amp;"|"&amp;UPPER(SUBSTITUTE(SUBSTITUTE(SUBSTITUTE(SUBSTITUTE(SUBSTITUTE(TRIM(C753)," ",""),"-",""),"/",""),"\",""),".","")))</f>
        <v/>
      </c>
      <c r="K753" s="22" t="str">
        <f aca="false">IF(A753="","",IFERROR(MATCH(J753,'GSTR-2B'!$J$6:$J$1005,0),"–"))</f>
        <v/>
      </c>
      <c r="L753" s="23" t="str">
        <f aca="false">IF(OR(A753="",K753="–"),"",INDEX('GSTR-2B'!$I$6:$I$1005,K753))</f>
        <v/>
      </c>
      <c r="M753" s="20" t="str">
        <f aca="false">IF(L753="","",I753-L753)</f>
        <v/>
      </c>
      <c r="N753" s="24" t="str">
        <f aca="false">IF(A753="","",IF(K753="–",IF(COUNTIFS('GSTR-2B'!$A$6:$A$1005,A753,'GSTR-2B'!$E$6:$E$1005,"&gt;="&amp;(E753-Summary!$B$5),'GSTR-2B'!$E$6:$E$1005,"&lt;="&amp;(E753+Summary!$B$5))&gt;0,"Possible match – invoice no. differs","Not in 2B"),IF(ABS(M753)&lt;=Summary!$B$5,"Matched","Value mismatch")))</f>
        <v/>
      </c>
      <c r="O753" s="25" t="str">
        <f aca="false">IF(A753="","",IF(COUNTIF(A$6:A753,A753)=1,COUNTIF(O$5:O752,"&gt;0")+1,""))</f>
        <v/>
      </c>
      <c r="P753" s="26" t="str">
        <f aca="false">IF(A753="","",IF(N753="Matched",1,IF(AND(N753="Value mismatch",N(I753)&lt;&gt;0),MIN(1,L753/I753),0)))</f>
        <v/>
      </c>
    </row>
    <row r="754" customFormat="false" ht="15" hidden="false" customHeight="true" outlineLevel="0" collapsed="false">
      <c r="A754" s="27"/>
      <c r="B754" s="27"/>
      <c r="C754" s="27"/>
      <c r="D754" s="28"/>
      <c r="E754" s="29"/>
      <c r="F754" s="29"/>
      <c r="G754" s="29"/>
      <c r="H754" s="29"/>
      <c r="I754" s="20" t="str">
        <f aca="false">IF(A754="","",N(F754)+N(G754)+N(H754))</f>
        <v/>
      </c>
      <c r="J754" s="21" t="str">
        <f aca="false">IF(A754="","",UPPER(TRIM(A754))&amp;"|"&amp;UPPER(SUBSTITUTE(SUBSTITUTE(SUBSTITUTE(SUBSTITUTE(SUBSTITUTE(TRIM(C754)," ",""),"-",""),"/",""),"\",""),".","")))</f>
        <v/>
      </c>
      <c r="K754" s="22" t="str">
        <f aca="false">IF(A754="","",IFERROR(MATCH(J754,'GSTR-2B'!$J$6:$J$1005,0),"–"))</f>
        <v/>
      </c>
      <c r="L754" s="23" t="str">
        <f aca="false">IF(OR(A754="",K754="–"),"",INDEX('GSTR-2B'!$I$6:$I$1005,K754))</f>
        <v/>
      </c>
      <c r="M754" s="20" t="str">
        <f aca="false">IF(L754="","",I754-L754)</f>
        <v/>
      </c>
      <c r="N754" s="24" t="str">
        <f aca="false">IF(A754="","",IF(K754="–",IF(COUNTIFS('GSTR-2B'!$A$6:$A$1005,A754,'GSTR-2B'!$E$6:$E$1005,"&gt;="&amp;(E754-Summary!$B$5),'GSTR-2B'!$E$6:$E$1005,"&lt;="&amp;(E754+Summary!$B$5))&gt;0,"Possible match – invoice no. differs","Not in 2B"),IF(ABS(M754)&lt;=Summary!$B$5,"Matched","Value mismatch")))</f>
        <v/>
      </c>
      <c r="O754" s="25" t="str">
        <f aca="false">IF(A754="","",IF(COUNTIF(A$6:A754,A754)=1,COUNTIF(O$5:O753,"&gt;0")+1,""))</f>
        <v/>
      </c>
      <c r="P754" s="26" t="str">
        <f aca="false">IF(A754="","",IF(N754="Matched",1,IF(AND(N754="Value mismatch",N(I754)&lt;&gt;0),MIN(1,L754/I754),0)))</f>
        <v/>
      </c>
    </row>
    <row r="755" customFormat="false" ht="15" hidden="false" customHeight="true" outlineLevel="0" collapsed="false">
      <c r="A755" s="27"/>
      <c r="B755" s="27"/>
      <c r="C755" s="27"/>
      <c r="D755" s="28"/>
      <c r="E755" s="29"/>
      <c r="F755" s="29"/>
      <c r="G755" s="29"/>
      <c r="H755" s="29"/>
      <c r="I755" s="20" t="str">
        <f aca="false">IF(A755="","",N(F755)+N(G755)+N(H755))</f>
        <v/>
      </c>
      <c r="J755" s="21" t="str">
        <f aca="false">IF(A755="","",UPPER(TRIM(A755))&amp;"|"&amp;UPPER(SUBSTITUTE(SUBSTITUTE(SUBSTITUTE(SUBSTITUTE(SUBSTITUTE(TRIM(C755)," ",""),"-",""),"/",""),"\",""),".","")))</f>
        <v/>
      </c>
      <c r="K755" s="22" t="str">
        <f aca="false">IF(A755="","",IFERROR(MATCH(J755,'GSTR-2B'!$J$6:$J$1005,0),"–"))</f>
        <v/>
      </c>
      <c r="L755" s="23" t="str">
        <f aca="false">IF(OR(A755="",K755="–"),"",INDEX('GSTR-2B'!$I$6:$I$1005,K755))</f>
        <v/>
      </c>
      <c r="M755" s="20" t="str">
        <f aca="false">IF(L755="","",I755-L755)</f>
        <v/>
      </c>
      <c r="N755" s="24" t="str">
        <f aca="false">IF(A755="","",IF(K755="–",IF(COUNTIFS('GSTR-2B'!$A$6:$A$1005,A755,'GSTR-2B'!$E$6:$E$1005,"&gt;="&amp;(E755-Summary!$B$5),'GSTR-2B'!$E$6:$E$1005,"&lt;="&amp;(E755+Summary!$B$5))&gt;0,"Possible match – invoice no. differs","Not in 2B"),IF(ABS(M755)&lt;=Summary!$B$5,"Matched","Value mismatch")))</f>
        <v/>
      </c>
      <c r="O755" s="25" t="str">
        <f aca="false">IF(A755="","",IF(COUNTIF(A$6:A755,A755)=1,COUNTIF(O$5:O754,"&gt;0")+1,""))</f>
        <v/>
      </c>
      <c r="P755" s="26" t="str">
        <f aca="false">IF(A755="","",IF(N755="Matched",1,IF(AND(N755="Value mismatch",N(I755)&lt;&gt;0),MIN(1,L755/I755),0)))</f>
        <v/>
      </c>
    </row>
    <row r="756" customFormat="false" ht="15" hidden="false" customHeight="true" outlineLevel="0" collapsed="false">
      <c r="A756" s="27"/>
      <c r="B756" s="27"/>
      <c r="C756" s="27"/>
      <c r="D756" s="28"/>
      <c r="E756" s="29"/>
      <c r="F756" s="29"/>
      <c r="G756" s="29"/>
      <c r="H756" s="29"/>
      <c r="I756" s="20" t="str">
        <f aca="false">IF(A756="","",N(F756)+N(G756)+N(H756))</f>
        <v/>
      </c>
      <c r="J756" s="21" t="str">
        <f aca="false">IF(A756="","",UPPER(TRIM(A756))&amp;"|"&amp;UPPER(SUBSTITUTE(SUBSTITUTE(SUBSTITUTE(SUBSTITUTE(SUBSTITUTE(TRIM(C756)," ",""),"-",""),"/",""),"\",""),".","")))</f>
        <v/>
      </c>
      <c r="K756" s="22" t="str">
        <f aca="false">IF(A756="","",IFERROR(MATCH(J756,'GSTR-2B'!$J$6:$J$1005,0),"–"))</f>
        <v/>
      </c>
      <c r="L756" s="23" t="str">
        <f aca="false">IF(OR(A756="",K756="–"),"",INDEX('GSTR-2B'!$I$6:$I$1005,K756))</f>
        <v/>
      </c>
      <c r="M756" s="20" t="str">
        <f aca="false">IF(L756="","",I756-L756)</f>
        <v/>
      </c>
      <c r="N756" s="24" t="str">
        <f aca="false">IF(A756="","",IF(K756="–",IF(COUNTIFS('GSTR-2B'!$A$6:$A$1005,A756,'GSTR-2B'!$E$6:$E$1005,"&gt;="&amp;(E756-Summary!$B$5),'GSTR-2B'!$E$6:$E$1005,"&lt;="&amp;(E756+Summary!$B$5))&gt;0,"Possible match – invoice no. differs","Not in 2B"),IF(ABS(M756)&lt;=Summary!$B$5,"Matched","Value mismatch")))</f>
        <v/>
      </c>
      <c r="O756" s="25" t="str">
        <f aca="false">IF(A756="","",IF(COUNTIF(A$6:A756,A756)=1,COUNTIF(O$5:O755,"&gt;0")+1,""))</f>
        <v/>
      </c>
      <c r="P756" s="26" t="str">
        <f aca="false">IF(A756="","",IF(N756="Matched",1,IF(AND(N756="Value mismatch",N(I756)&lt;&gt;0),MIN(1,L756/I756),0)))</f>
        <v/>
      </c>
    </row>
    <row r="757" customFormat="false" ht="15" hidden="false" customHeight="true" outlineLevel="0" collapsed="false">
      <c r="A757" s="27"/>
      <c r="B757" s="27"/>
      <c r="C757" s="27"/>
      <c r="D757" s="28"/>
      <c r="E757" s="29"/>
      <c r="F757" s="29"/>
      <c r="G757" s="29"/>
      <c r="H757" s="29"/>
      <c r="I757" s="20" t="str">
        <f aca="false">IF(A757="","",N(F757)+N(G757)+N(H757))</f>
        <v/>
      </c>
      <c r="J757" s="21" t="str">
        <f aca="false">IF(A757="","",UPPER(TRIM(A757))&amp;"|"&amp;UPPER(SUBSTITUTE(SUBSTITUTE(SUBSTITUTE(SUBSTITUTE(SUBSTITUTE(TRIM(C757)," ",""),"-",""),"/",""),"\",""),".","")))</f>
        <v/>
      </c>
      <c r="K757" s="22" t="str">
        <f aca="false">IF(A757="","",IFERROR(MATCH(J757,'GSTR-2B'!$J$6:$J$1005,0),"–"))</f>
        <v/>
      </c>
      <c r="L757" s="23" t="str">
        <f aca="false">IF(OR(A757="",K757="–"),"",INDEX('GSTR-2B'!$I$6:$I$1005,K757))</f>
        <v/>
      </c>
      <c r="M757" s="20" t="str">
        <f aca="false">IF(L757="","",I757-L757)</f>
        <v/>
      </c>
      <c r="N757" s="24" t="str">
        <f aca="false">IF(A757="","",IF(K757="–",IF(COUNTIFS('GSTR-2B'!$A$6:$A$1005,A757,'GSTR-2B'!$E$6:$E$1005,"&gt;="&amp;(E757-Summary!$B$5),'GSTR-2B'!$E$6:$E$1005,"&lt;="&amp;(E757+Summary!$B$5))&gt;0,"Possible match – invoice no. differs","Not in 2B"),IF(ABS(M757)&lt;=Summary!$B$5,"Matched","Value mismatch")))</f>
        <v/>
      </c>
      <c r="O757" s="25" t="str">
        <f aca="false">IF(A757="","",IF(COUNTIF(A$6:A757,A757)=1,COUNTIF(O$5:O756,"&gt;0")+1,""))</f>
        <v/>
      </c>
      <c r="P757" s="26" t="str">
        <f aca="false">IF(A757="","",IF(N757="Matched",1,IF(AND(N757="Value mismatch",N(I757)&lt;&gt;0),MIN(1,L757/I757),0)))</f>
        <v/>
      </c>
    </row>
    <row r="758" customFormat="false" ht="15" hidden="false" customHeight="true" outlineLevel="0" collapsed="false">
      <c r="A758" s="27"/>
      <c r="B758" s="27"/>
      <c r="C758" s="27"/>
      <c r="D758" s="28"/>
      <c r="E758" s="29"/>
      <c r="F758" s="29"/>
      <c r="G758" s="29"/>
      <c r="H758" s="29"/>
      <c r="I758" s="20" t="str">
        <f aca="false">IF(A758="","",N(F758)+N(G758)+N(H758))</f>
        <v/>
      </c>
      <c r="J758" s="21" t="str">
        <f aca="false">IF(A758="","",UPPER(TRIM(A758))&amp;"|"&amp;UPPER(SUBSTITUTE(SUBSTITUTE(SUBSTITUTE(SUBSTITUTE(SUBSTITUTE(TRIM(C758)," ",""),"-",""),"/",""),"\",""),".","")))</f>
        <v/>
      </c>
      <c r="K758" s="22" t="str">
        <f aca="false">IF(A758="","",IFERROR(MATCH(J758,'GSTR-2B'!$J$6:$J$1005,0),"–"))</f>
        <v/>
      </c>
      <c r="L758" s="23" t="str">
        <f aca="false">IF(OR(A758="",K758="–"),"",INDEX('GSTR-2B'!$I$6:$I$1005,K758))</f>
        <v/>
      </c>
      <c r="M758" s="20" t="str">
        <f aca="false">IF(L758="","",I758-L758)</f>
        <v/>
      </c>
      <c r="N758" s="24" t="str">
        <f aca="false">IF(A758="","",IF(K758="–",IF(COUNTIFS('GSTR-2B'!$A$6:$A$1005,A758,'GSTR-2B'!$E$6:$E$1005,"&gt;="&amp;(E758-Summary!$B$5),'GSTR-2B'!$E$6:$E$1005,"&lt;="&amp;(E758+Summary!$B$5))&gt;0,"Possible match – invoice no. differs","Not in 2B"),IF(ABS(M758)&lt;=Summary!$B$5,"Matched","Value mismatch")))</f>
        <v/>
      </c>
      <c r="O758" s="25" t="str">
        <f aca="false">IF(A758="","",IF(COUNTIF(A$6:A758,A758)=1,COUNTIF(O$5:O757,"&gt;0")+1,""))</f>
        <v/>
      </c>
      <c r="P758" s="26" t="str">
        <f aca="false">IF(A758="","",IF(N758="Matched",1,IF(AND(N758="Value mismatch",N(I758)&lt;&gt;0),MIN(1,L758/I758),0)))</f>
        <v/>
      </c>
    </row>
    <row r="759" customFormat="false" ht="15" hidden="false" customHeight="true" outlineLevel="0" collapsed="false">
      <c r="A759" s="27"/>
      <c r="B759" s="27"/>
      <c r="C759" s="27"/>
      <c r="D759" s="28"/>
      <c r="E759" s="29"/>
      <c r="F759" s="29"/>
      <c r="G759" s="29"/>
      <c r="H759" s="29"/>
      <c r="I759" s="20" t="str">
        <f aca="false">IF(A759="","",N(F759)+N(G759)+N(H759))</f>
        <v/>
      </c>
      <c r="J759" s="21" t="str">
        <f aca="false">IF(A759="","",UPPER(TRIM(A759))&amp;"|"&amp;UPPER(SUBSTITUTE(SUBSTITUTE(SUBSTITUTE(SUBSTITUTE(SUBSTITUTE(TRIM(C759)," ",""),"-",""),"/",""),"\",""),".","")))</f>
        <v/>
      </c>
      <c r="K759" s="22" t="str">
        <f aca="false">IF(A759="","",IFERROR(MATCH(J759,'GSTR-2B'!$J$6:$J$1005,0),"–"))</f>
        <v/>
      </c>
      <c r="L759" s="23" t="str">
        <f aca="false">IF(OR(A759="",K759="–"),"",INDEX('GSTR-2B'!$I$6:$I$1005,K759))</f>
        <v/>
      </c>
      <c r="M759" s="20" t="str">
        <f aca="false">IF(L759="","",I759-L759)</f>
        <v/>
      </c>
      <c r="N759" s="24" t="str">
        <f aca="false">IF(A759="","",IF(K759="–",IF(COUNTIFS('GSTR-2B'!$A$6:$A$1005,A759,'GSTR-2B'!$E$6:$E$1005,"&gt;="&amp;(E759-Summary!$B$5),'GSTR-2B'!$E$6:$E$1005,"&lt;="&amp;(E759+Summary!$B$5))&gt;0,"Possible match – invoice no. differs","Not in 2B"),IF(ABS(M759)&lt;=Summary!$B$5,"Matched","Value mismatch")))</f>
        <v/>
      </c>
      <c r="O759" s="25" t="str">
        <f aca="false">IF(A759="","",IF(COUNTIF(A$6:A759,A759)=1,COUNTIF(O$5:O758,"&gt;0")+1,""))</f>
        <v/>
      </c>
      <c r="P759" s="26" t="str">
        <f aca="false">IF(A759="","",IF(N759="Matched",1,IF(AND(N759="Value mismatch",N(I759)&lt;&gt;0),MIN(1,L759/I759),0)))</f>
        <v/>
      </c>
    </row>
    <row r="760" customFormat="false" ht="15" hidden="false" customHeight="true" outlineLevel="0" collapsed="false">
      <c r="A760" s="27"/>
      <c r="B760" s="27"/>
      <c r="C760" s="27"/>
      <c r="D760" s="28"/>
      <c r="E760" s="29"/>
      <c r="F760" s="29"/>
      <c r="G760" s="29"/>
      <c r="H760" s="29"/>
      <c r="I760" s="20" t="str">
        <f aca="false">IF(A760="","",N(F760)+N(G760)+N(H760))</f>
        <v/>
      </c>
      <c r="J760" s="21" t="str">
        <f aca="false">IF(A760="","",UPPER(TRIM(A760))&amp;"|"&amp;UPPER(SUBSTITUTE(SUBSTITUTE(SUBSTITUTE(SUBSTITUTE(SUBSTITUTE(TRIM(C760)," ",""),"-",""),"/",""),"\",""),".","")))</f>
        <v/>
      </c>
      <c r="K760" s="22" t="str">
        <f aca="false">IF(A760="","",IFERROR(MATCH(J760,'GSTR-2B'!$J$6:$J$1005,0),"–"))</f>
        <v/>
      </c>
      <c r="L760" s="23" t="str">
        <f aca="false">IF(OR(A760="",K760="–"),"",INDEX('GSTR-2B'!$I$6:$I$1005,K760))</f>
        <v/>
      </c>
      <c r="M760" s="20" t="str">
        <f aca="false">IF(L760="","",I760-L760)</f>
        <v/>
      </c>
      <c r="N760" s="24" t="str">
        <f aca="false">IF(A760="","",IF(K760="–",IF(COUNTIFS('GSTR-2B'!$A$6:$A$1005,A760,'GSTR-2B'!$E$6:$E$1005,"&gt;="&amp;(E760-Summary!$B$5),'GSTR-2B'!$E$6:$E$1005,"&lt;="&amp;(E760+Summary!$B$5))&gt;0,"Possible match – invoice no. differs","Not in 2B"),IF(ABS(M760)&lt;=Summary!$B$5,"Matched","Value mismatch")))</f>
        <v/>
      </c>
      <c r="O760" s="25" t="str">
        <f aca="false">IF(A760="","",IF(COUNTIF(A$6:A760,A760)=1,COUNTIF(O$5:O759,"&gt;0")+1,""))</f>
        <v/>
      </c>
      <c r="P760" s="26" t="str">
        <f aca="false">IF(A760="","",IF(N760="Matched",1,IF(AND(N760="Value mismatch",N(I760)&lt;&gt;0),MIN(1,L760/I760),0)))</f>
        <v/>
      </c>
    </row>
    <row r="761" customFormat="false" ht="15" hidden="false" customHeight="true" outlineLevel="0" collapsed="false">
      <c r="A761" s="27"/>
      <c r="B761" s="27"/>
      <c r="C761" s="27"/>
      <c r="D761" s="28"/>
      <c r="E761" s="29"/>
      <c r="F761" s="29"/>
      <c r="G761" s="29"/>
      <c r="H761" s="29"/>
      <c r="I761" s="20" t="str">
        <f aca="false">IF(A761="","",N(F761)+N(G761)+N(H761))</f>
        <v/>
      </c>
      <c r="J761" s="21" t="str">
        <f aca="false">IF(A761="","",UPPER(TRIM(A761))&amp;"|"&amp;UPPER(SUBSTITUTE(SUBSTITUTE(SUBSTITUTE(SUBSTITUTE(SUBSTITUTE(TRIM(C761)," ",""),"-",""),"/",""),"\",""),".","")))</f>
        <v/>
      </c>
      <c r="K761" s="22" t="str">
        <f aca="false">IF(A761="","",IFERROR(MATCH(J761,'GSTR-2B'!$J$6:$J$1005,0),"–"))</f>
        <v/>
      </c>
      <c r="L761" s="23" t="str">
        <f aca="false">IF(OR(A761="",K761="–"),"",INDEX('GSTR-2B'!$I$6:$I$1005,K761))</f>
        <v/>
      </c>
      <c r="M761" s="20" t="str">
        <f aca="false">IF(L761="","",I761-L761)</f>
        <v/>
      </c>
      <c r="N761" s="24" t="str">
        <f aca="false">IF(A761="","",IF(K761="–",IF(COUNTIFS('GSTR-2B'!$A$6:$A$1005,A761,'GSTR-2B'!$E$6:$E$1005,"&gt;="&amp;(E761-Summary!$B$5),'GSTR-2B'!$E$6:$E$1005,"&lt;="&amp;(E761+Summary!$B$5))&gt;0,"Possible match – invoice no. differs","Not in 2B"),IF(ABS(M761)&lt;=Summary!$B$5,"Matched","Value mismatch")))</f>
        <v/>
      </c>
      <c r="O761" s="25" t="str">
        <f aca="false">IF(A761="","",IF(COUNTIF(A$6:A761,A761)=1,COUNTIF(O$5:O760,"&gt;0")+1,""))</f>
        <v/>
      </c>
      <c r="P761" s="26" t="str">
        <f aca="false">IF(A761="","",IF(N761="Matched",1,IF(AND(N761="Value mismatch",N(I761)&lt;&gt;0),MIN(1,L761/I761),0)))</f>
        <v/>
      </c>
    </row>
    <row r="762" customFormat="false" ht="15" hidden="false" customHeight="true" outlineLevel="0" collapsed="false">
      <c r="A762" s="27"/>
      <c r="B762" s="27"/>
      <c r="C762" s="27"/>
      <c r="D762" s="28"/>
      <c r="E762" s="29"/>
      <c r="F762" s="29"/>
      <c r="G762" s="29"/>
      <c r="H762" s="29"/>
      <c r="I762" s="20" t="str">
        <f aca="false">IF(A762="","",N(F762)+N(G762)+N(H762))</f>
        <v/>
      </c>
      <c r="J762" s="21" t="str">
        <f aca="false">IF(A762="","",UPPER(TRIM(A762))&amp;"|"&amp;UPPER(SUBSTITUTE(SUBSTITUTE(SUBSTITUTE(SUBSTITUTE(SUBSTITUTE(TRIM(C762)," ",""),"-",""),"/",""),"\",""),".","")))</f>
        <v/>
      </c>
      <c r="K762" s="22" t="str">
        <f aca="false">IF(A762="","",IFERROR(MATCH(J762,'GSTR-2B'!$J$6:$J$1005,0),"–"))</f>
        <v/>
      </c>
      <c r="L762" s="23" t="str">
        <f aca="false">IF(OR(A762="",K762="–"),"",INDEX('GSTR-2B'!$I$6:$I$1005,K762))</f>
        <v/>
      </c>
      <c r="M762" s="20" t="str">
        <f aca="false">IF(L762="","",I762-L762)</f>
        <v/>
      </c>
      <c r="N762" s="24" t="str">
        <f aca="false">IF(A762="","",IF(K762="–",IF(COUNTIFS('GSTR-2B'!$A$6:$A$1005,A762,'GSTR-2B'!$E$6:$E$1005,"&gt;="&amp;(E762-Summary!$B$5),'GSTR-2B'!$E$6:$E$1005,"&lt;="&amp;(E762+Summary!$B$5))&gt;0,"Possible match – invoice no. differs","Not in 2B"),IF(ABS(M762)&lt;=Summary!$B$5,"Matched","Value mismatch")))</f>
        <v/>
      </c>
      <c r="O762" s="25" t="str">
        <f aca="false">IF(A762="","",IF(COUNTIF(A$6:A762,A762)=1,COUNTIF(O$5:O761,"&gt;0")+1,""))</f>
        <v/>
      </c>
      <c r="P762" s="26" t="str">
        <f aca="false">IF(A762="","",IF(N762="Matched",1,IF(AND(N762="Value mismatch",N(I762)&lt;&gt;0),MIN(1,L762/I762),0)))</f>
        <v/>
      </c>
    </row>
    <row r="763" customFormat="false" ht="15" hidden="false" customHeight="true" outlineLevel="0" collapsed="false">
      <c r="A763" s="27"/>
      <c r="B763" s="27"/>
      <c r="C763" s="27"/>
      <c r="D763" s="28"/>
      <c r="E763" s="29"/>
      <c r="F763" s="29"/>
      <c r="G763" s="29"/>
      <c r="H763" s="29"/>
      <c r="I763" s="20" t="str">
        <f aca="false">IF(A763="","",N(F763)+N(G763)+N(H763))</f>
        <v/>
      </c>
      <c r="J763" s="21" t="str">
        <f aca="false">IF(A763="","",UPPER(TRIM(A763))&amp;"|"&amp;UPPER(SUBSTITUTE(SUBSTITUTE(SUBSTITUTE(SUBSTITUTE(SUBSTITUTE(TRIM(C763)," ",""),"-",""),"/",""),"\",""),".","")))</f>
        <v/>
      </c>
      <c r="K763" s="22" t="str">
        <f aca="false">IF(A763="","",IFERROR(MATCH(J763,'GSTR-2B'!$J$6:$J$1005,0),"–"))</f>
        <v/>
      </c>
      <c r="L763" s="23" t="str">
        <f aca="false">IF(OR(A763="",K763="–"),"",INDEX('GSTR-2B'!$I$6:$I$1005,K763))</f>
        <v/>
      </c>
      <c r="M763" s="20" t="str">
        <f aca="false">IF(L763="","",I763-L763)</f>
        <v/>
      </c>
      <c r="N763" s="24" t="str">
        <f aca="false">IF(A763="","",IF(K763="–",IF(COUNTIFS('GSTR-2B'!$A$6:$A$1005,A763,'GSTR-2B'!$E$6:$E$1005,"&gt;="&amp;(E763-Summary!$B$5),'GSTR-2B'!$E$6:$E$1005,"&lt;="&amp;(E763+Summary!$B$5))&gt;0,"Possible match – invoice no. differs","Not in 2B"),IF(ABS(M763)&lt;=Summary!$B$5,"Matched","Value mismatch")))</f>
        <v/>
      </c>
      <c r="O763" s="25" t="str">
        <f aca="false">IF(A763="","",IF(COUNTIF(A$6:A763,A763)=1,COUNTIF(O$5:O762,"&gt;0")+1,""))</f>
        <v/>
      </c>
      <c r="P763" s="26" t="str">
        <f aca="false">IF(A763="","",IF(N763="Matched",1,IF(AND(N763="Value mismatch",N(I763)&lt;&gt;0),MIN(1,L763/I763),0)))</f>
        <v/>
      </c>
    </row>
    <row r="764" customFormat="false" ht="15" hidden="false" customHeight="true" outlineLevel="0" collapsed="false">
      <c r="A764" s="27"/>
      <c r="B764" s="27"/>
      <c r="C764" s="27"/>
      <c r="D764" s="28"/>
      <c r="E764" s="29"/>
      <c r="F764" s="29"/>
      <c r="G764" s="29"/>
      <c r="H764" s="29"/>
      <c r="I764" s="20" t="str">
        <f aca="false">IF(A764="","",N(F764)+N(G764)+N(H764))</f>
        <v/>
      </c>
      <c r="J764" s="21" t="str">
        <f aca="false">IF(A764="","",UPPER(TRIM(A764))&amp;"|"&amp;UPPER(SUBSTITUTE(SUBSTITUTE(SUBSTITUTE(SUBSTITUTE(SUBSTITUTE(TRIM(C764)," ",""),"-",""),"/",""),"\",""),".","")))</f>
        <v/>
      </c>
      <c r="K764" s="22" t="str">
        <f aca="false">IF(A764="","",IFERROR(MATCH(J764,'GSTR-2B'!$J$6:$J$1005,0),"–"))</f>
        <v/>
      </c>
      <c r="L764" s="23" t="str">
        <f aca="false">IF(OR(A764="",K764="–"),"",INDEX('GSTR-2B'!$I$6:$I$1005,K764))</f>
        <v/>
      </c>
      <c r="M764" s="20" t="str">
        <f aca="false">IF(L764="","",I764-L764)</f>
        <v/>
      </c>
      <c r="N764" s="24" t="str">
        <f aca="false">IF(A764="","",IF(K764="–",IF(COUNTIFS('GSTR-2B'!$A$6:$A$1005,A764,'GSTR-2B'!$E$6:$E$1005,"&gt;="&amp;(E764-Summary!$B$5),'GSTR-2B'!$E$6:$E$1005,"&lt;="&amp;(E764+Summary!$B$5))&gt;0,"Possible match – invoice no. differs","Not in 2B"),IF(ABS(M764)&lt;=Summary!$B$5,"Matched","Value mismatch")))</f>
        <v/>
      </c>
      <c r="O764" s="25" t="str">
        <f aca="false">IF(A764="","",IF(COUNTIF(A$6:A764,A764)=1,COUNTIF(O$5:O763,"&gt;0")+1,""))</f>
        <v/>
      </c>
      <c r="P764" s="26" t="str">
        <f aca="false">IF(A764="","",IF(N764="Matched",1,IF(AND(N764="Value mismatch",N(I764)&lt;&gt;0),MIN(1,L764/I764),0)))</f>
        <v/>
      </c>
    </row>
    <row r="765" customFormat="false" ht="15" hidden="false" customHeight="true" outlineLevel="0" collapsed="false">
      <c r="A765" s="27"/>
      <c r="B765" s="27"/>
      <c r="C765" s="27"/>
      <c r="D765" s="28"/>
      <c r="E765" s="29"/>
      <c r="F765" s="29"/>
      <c r="G765" s="29"/>
      <c r="H765" s="29"/>
      <c r="I765" s="20" t="str">
        <f aca="false">IF(A765="","",N(F765)+N(G765)+N(H765))</f>
        <v/>
      </c>
      <c r="J765" s="21" t="str">
        <f aca="false">IF(A765="","",UPPER(TRIM(A765))&amp;"|"&amp;UPPER(SUBSTITUTE(SUBSTITUTE(SUBSTITUTE(SUBSTITUTE(SUBSTITUTE(TRIM(C765)," ",""),"-",""),"/",""),"\",""),".","")))</f>
        <v/>
      </c>
      <c r="K765" s="22" t="str">
        <f aca="false">IF(A765="","",IFERROR(MATCH(J765,'GSTR-2B'!$J$6:$J$1005,0),"–"))</f>
        <v/>
      </c>
      <c r="L765" s="23" t="str">
        <f aca="false">IF(OR(A765="",K765="–"),"",INDEX('GSTR-2B'!$I$6:$I$1005,K765))</f>
        <v/>
      </c>
      <c r="M765" s="20" t="str">
        <f aca="false">IF(L765="","",I765-L765)</f>
        <v/>
      </c>
      <c r="N765" s="24" t="str">
        <f aca="false">IF(A765="","",IF(K765="–",IF(COUNTIFS('GSTR-2B'!$A$6:$A$1005,A765,'GSTR-2B'!$E$6:$E$1005,"&gt;="&amp;(E765-Summary!$B$5),'GSTR-2B'!$E$6:$E$1005,"&lt;="&amp;(E765+Summary!$B$5))&gt;0,"Possible match – invoice no. differs","Not in 2B"),IF(ABS(M765)&lt;=Summary!$B$5,"Matched","Value mismatch")))</f>
        <v/>
      </c>
      <c r="O765" s="25" t="str">
        <f aca="false">IF(A765="","",IF(COUNTIF(A$6:A765,A765)=1,COUNTIF(O$5:O764,"&gt;0")+1,""))</f>
        <v/>
      </c>
      <c r="P765" s="26" t="str">
        <f aca="false">IF(A765="","",IF(N765="Matched",1,IF(AND(N765="Value mismatch",N(I765)&lt;&gt;0),MIN(1,L765/I765),0)))</f>
        <v/>
      </c>
    </row>
    <row r="766" customFormat="false" ht="15" hidden="false" customHeight="true" outlineLevel="0" collapsed="false">
      <c r="A766" s="27"/>
      <c r="B766" s="27"/>
      <c r="C766" s="27"/>
      <c r="D766" s="28"/>
      <c r="E766" s="29"/>
      <c r="F766" s="29"/>
      <c r="G766" s="29"/>
      <c r="H766" s="29"/>
      <c r="I766" s="20" t="str">
        <f aca="false">IF(A766="","",N(F766)+N(G766)+N(H766))</f>
        <v/>
      </c>
      <c r="J766" s="21" t="str">
        <f aca="false">IF(A766="","",UPPER(TRIM(A766))&amp;"|"&amp;UPPER(SUBSTITUTE(SUBSTITUTE(SUBSTITUTE(SUBSTITUTE(SUBSTITUTE(TRIM(C766)," ",""),"-",""),"/",""),"\",""),".","")))</f>
        <v/>
      </c>
      <c r="K766" s="22" t="str">
        <f aca="false">IF(A766="","",IFERROR(MATCH(J766,'GSTR-2B'!$J$6:$J$1005,0),"–"))</f>
        <v/>
      </c>
      <c r="L766" s="23" t="str">
        <f aca="false">IF(OR(A766="",K766="–"),"",INDEX('GSTR-2B'!$I$6:$I$1005,K766))</f>
        <v/>
      </c>
      <c r="M766" s="20" t="str">
        <f aca="false">IF(L766="","",I766-L766)</f>
        <v/>
      </c>
      <c r="N766" s="24" t="str">
        <f aca="false">IF(A766="","",IF(K766="–",IF(COUNTIFS('GSTR-2B'!$A$6:$A$1005,A766,'GSTR-2B'!$E$6:$E$1005,"&gt;="&amp;(E766-Summary!$B$5),'GSTR-2B'!$E$6:$E$1005,"&lt;="&amp;(E766+Summary!$B$5))&gt;0,"Possible match – invoice no. differs","Not in 2B"),IF(ABS(M766)&lt;=Summary!$B$5,"Matched","Value mismatch")))</f>
        <v/>
      </c>
      <c r="O766" s="25" t="str">
        <f aca="false">IF(A766="","",IF(COUNTIF(A$6:A766,A766)=1,COUNTIF(O$5:O765,"&gt;0")+1,""))</f>
        <v/>
      </c>
      <c r="P766" s="26" t="str">
        <f aca="false">IF(A766="","",IF(N766="Matched",1,IF(AND(N766="Value mismatch",N(I766)&lt;&gt;0),MIN(1,L766/I766),0)))</f>
        <v/>
      </c>
    </row>
    <row r="767" customFormat="false" ht="15" hidden="false" customHeight="true" outlineLevel="0" collapsed="false">
      <c r="A767" s="27"/>
      <c r="B767" s="27"/>
      <c r="C767" s="27"/>
      <c r="D767" s="28"/>
      <c r="E767" s="29"/>
      <c r="F767" s="29"/>
      <c r="G767" s="29"/>
      <c r="H767" s="29"/>
      <c r="I767" s="20" t="str">
        <f aca="false">IF(A767="","",N(F767)+N(G767)+N(H767))</f>
        <v/>
      </c>
      <c r="J767" s="21" t="str">
        <f aca="false">IF(A767="","",UPPER(TRIM(A767))&amp;"|"&amp;UPPER(SUBSTITUTE(SUBSTITUTE(SUBSTITUTE(SUBSTITUTE(SUBSTITUTE(TRIM(C767)," ",""),"-",""),"/",""),"\",""),".","")))</f>
        <v/>
      </c>
      <c r="K767" s="22" t="str">
        <f aca="false">IF(A767="","",IFERROR(MATCH(J767,'GSTR-2B'!$J$6:$J$1005,0),"–"))</f>
        <v/>
      </c>
      <c r="L767" s="23" t="str">
        <f aca="false">IF(OR(A767="",K767="–"),"",INDEX('GSTR-2B'!$I$6:$I$1005,K767))</f>
        <v/>
      </c>
      <c r="M767" s="20" t="str">
        <f aca="false">IF(L767="","",I767-L767)</f>
        <v/>
      </c>
      <c r="N767" s="24" t="str">
        <f aca="false">IF(A767="","",IF(K767="–",IF(COUNTIFS('GSTR-2B'!$A$6:$A$1005,A767,'GSTR-2B'!$E$6:$E$1005,"&gt;="&amp;(E767-Summary!$B$5),'GSTR-2B'!$E$6:$E$1005,"&lt;="&amp;(E767+Summary!$B$5))&gt;0,"Possible match – invoice no. differs","Not in 2B"),IF(ABS(M767)&lt;=Summary!$B$5,"Matched","Value mismatch")))</f>
        <v/>
      </c>
      <c r="O767" s="25" t="str">
        <f aca="false">IF(A767="","",IF(COUNTIF(A$6:A767,A767)=1,COUNTIF(O$5:O766,"&gt;0")+1,""))</f>
        <v/>
      </c>
      <c r="P767" s="26" t="str">
        <f aca="false">IF(A767="","",IF(N767="Matched",1,IF(AND(N767="Value mismatch",N(I767)&lt;&gt;0),MIN(1,L767/I767),0)))</f>
        <v/>
      </c>
    </row>
    <row r="768" customFormat="false" ht="15" hidden="false" customHeight="true" outlineLevel="0" collapsed="false">
      <c r="A768" s="27"/>
      <c r="B768" s="27"/>
      <c r="C768" s="27"/>
      <c r="D768" s="28"/>
      <c r="E768" s="29"/>
      <c r="F768" s="29"/>
      <c r="G768" s="29"/>
      <c r="H768" s="29"/>
      <c r="I768" s="20" t="str">
        <f aca="false">IF(A768="","",N(F768)+N(G768)+N(H768))</f>
        <v/>
      </c>
      <c r="J768" s="21" t="str">
        <f aca="false">IF(A768="","",UPPER(TRIM(A768))&amp;"|"&amp;UPPER(SUBSTITUTE(SUBSTITUTE(SUBSTITUTE(SUBSTITUTE(SUBSTITUTE(TRIM(C768)," ",""),"-",""),"/",""),"\",""),".","")))</f>
        <v/>
      </c>
      <c r="K768" s="22" t="str">
        <f aca="false">IF(A768="","",IFERROR(MATCH(J768,'GSTR-2B'!$J$6:$J$1005,0),"–"))</f>
        <v/>
      </c>
      <c r="L768" s="23" t="str">
        <f aca="false">IF(OR(A768="",K768="–"),"",INDEX('GSTR-2B'!$I$6:$I$1005,K768))</f>
        <v/>
      </c>
      <c r="M768" s="20" t="str">
        <f aca="false">IF(L768="","",I768-L768)</f>
        <v/>
      </c>
      <c r="N768" s="24" t="str">
        <f aca="false">IF(A768="","",IF(K768="–",IF(COUNTIFS('GSTR-2B'!$A$6:$A$1005,A768,'GSTR-2B'!$E$6:$E$1005,"&gt;="&amp;(E768-Summary!$B$5),'GSTR-2B'!$E$6:$E$1005,"&lt;="&amp;(E768+Summary!$B$5))&gt;0,"Possible match – invoice no. differs","Not in 2B"),IF(ABS(M768)&lt;=Summary!$B$5,"Matched","Value mismatch")))</f>
        <v/>
      </c>
      <c r="O768" s="25" t="str">
        <f aca="false">IF(A768="","",IF(COUNTIF(A$6:A768,A768)=1,COUNTIF(O$5:O767,"&gt;0")+1,""))</f>
        <v/>
      </c>
      <c r="P768" s="26" t="str">
        <f aca="false">IF(A768="","",IF(N768="Matched",1,IF(AND(N768="Value mismatch",N(I768)&lt;&gt;0),MIN(1,L768/I768),0)))</f>
        <v/>
      </c>
    </row>
    <row r="769" customFormat="false" ht="15" hidden="false" customHeight="true" outlineLevel="0" collapsed="false">
      <c r="A769" s="27"/>
      <c r="B769" s="27"/>
      <c r="C769" s="27"/>
      <c r="D769" s="28"/>
      <c r="E769" s="29"/>
      <c r="F769" s="29"/>
      <c r="G769" s="29"/>
      <c r="H769" s="29"/>
      <c r="I769" s="20" t="str">
        <f aca="false">IF(A769="","",N(F769)+N(G769)+N(H769))</f>
        <v/>
      </c>
      <c r="J769" s="21" t="str">
        <f aca="false">IF(A769="","",UPPER(TRIM(A769))&amp;"|"&amp;UPPER(SUBSTITUTE(SUBSTITUTE(SUBSTITUTE(SUBSTITUTE(SUBSTITUTE(TRIM(C769)," ",""),"-",""),"/",""),"\",""),".","")))</f>
        <v/>
      </c>
      <c r="K769" s="22" t="str">
        <f aca="false">IF(A769="","",IFERROR(MATCH(J769,'GSTR-2B'!$J$6:$J$1005,0),"–"))</f>
        <v/>
      </c>
      <c r="L769" s="23" t="str">
        <f aca="false">IF(OR(A769="",K769="–"),"",INDEX('GSTR-2B'!$I$6:$I$1005,K769))</f>
        <v/>
      </c>
      <c r="M769" s="20" t="str">
        <f aca="false">IF(L769="","",I769-L769)</f>
        <v/>
      </c>
      <c r="N769" s="24" t="str">
        <f aca="false">IF(A769="","",IF(K769="–",IF(COUNTIFS('GSTR-2B'!$A$6:$A$1005,A769,'GSTR-2B'!$E$6:$E$1005,"&gt;="&amp;(E769-Summary!$B$5),'GSTR-2B'!$E$6:$E$1005,"&lt;="&amp;(E769+Summary!$B$5))&gt;0,"Possible match – invoice no. differs","Not in 2B"),IF(ABS(M769)&lt;=Summary!$B$5,"Matched","Value mismatch")))</f>
        <v/>
      </c>
      <c r="O769" s="25" t="str">
        <f aca="false">IF(A769="","",IF(COUNTIF(A$6:A769,A769)=1,COUNTIF(O$5:O768,"&gt;0")+1,""))</f>
        <v/>
      </c>
      <c r="P769" s="26" t="str">
        <f aca="false">IF(A769="","",IF(N769="Matched",1,IF(AND(N769="Value mismatch",N(I769)&lt;&gt;0),MIN(1,L769/I769),0)))</f>
        <v/>
      </c>
    </row>
    <row r="770" customFormat="false" ht="15" hidden="false" customHeight="true" outlineLevel="0" collapsed="false">
      <c r="A770" s="27"/>
      <c r="B770" s="27"/>
      <c r="C770" s="27"/>
      <c r="D770" s="28"/>
      <c r="E770" s="29"/>
      <c r="F770" s="29"/>
      <c r="G770" s="29"/>
      <c r="H770" s="29"/>
      <c r="I770" s="20" t="str">
        <f aca="false">IF(A770="","",N(F770)+N(G770)+N(H770))</f>
        <v/>
      </c>
      <c r="J770" s="21" t="str">
        <f aca="false">IF(A770="","",UPPER(TRIM(A770))&amp;"|"&amp;UPPER(SUBSTITUTE(SUBSTITUTE(SUBSTITUTE(SUBSTITUTE(SUBSTITUTE(TRIM(C770)," ",""),"-",""),"/",""),"\",""),".","")))</f>
        <v/>
      </c>
      <c r="K770" s="22" t="str">
        <f aca="false">IF(A770="","",IFERROR(MATCH(J770,'GSTR-2B'!$J$6:$J$1005,0),"–"))</f>
        <v/>
      </c>
      <c r="L770" s="23" t="str">
        <f aca="false">IF(OR(A770="",K770="–"),"",INDEX('GSTR-2B'!$I$6:$I$1005,K770))</f>
        <v/>
      </c>
      <c r="M770" s="20" t="str">
        <f aca="false">IF(L770="","",I770-L770)</f>
        <v/>
      </c>
      <c r="N770" s="24" t="str">
        <f aca="false">IF(A770="","",IF(K770="–",IF(COUNTIFS('GSTR-2B'!$A$6:$A$1005,A770,'GSTR-2B'!$E$6:$E$1005,"&gt;="&amp;(E770-Summary!$B$5),'GSTR-2B'!$E$6:$E$1005,"&lt;="&amp;(E770+Summary!$B$5))&gt;0,"Possible match – invoice no. differs","Not in 2B"),IF(ABS(M770)&lt;=Summary!$B$5,"Matched","Value mismatch")))</f>
        <v/>
      </c>
      <c r="O770" s="25" t="str">
        <f aca="false">IF(A770="","",IF(COUNTIF(A$6:A770,A770)=1,COUNTIF(O$5:O769,"&gt;0")+1,""))</f>
        <v/>
      </c>
      <c r="P770" s="26" t="str">
        <f aca="false">IF(A770="","",IF(N770="Matched",1,IF(AND(N770="Value mismatch",N(I770)&lt;&gt;0),MIN(1,L770/I770),0)))</f>
        <v/>
      </c>
    </row>
    <row r="771" customFormat="false" ht="15" hidden="false" customHeight="true" outlineLevel="0" collapsed="false">
      <c r="A771" s="27"/>
      <c r="B771" s="27"/>
      <c r="C771" s="27"/>
      <c r="D771" s="28"/>
      <c r="E771" s="29"/>
      <c r="F771" s="29"/>
      <c r="G771" s="29"/>
      <c r="H771" s="29"/>
      <c r="I771" s="20" t="str">
        <f aca="false">IF(A771="","",N(F771)+N(G771)+N(H771))</f>
        <v/>
      </c>
      <c r="J771" s="21" t="str">
        <f aca="false">IF(A771="","",UPPER(TRIM(A771))&amp;"|"&amp;UPPER(SUBSTITUTE(SUBSTITUTE(SUBSTITUTE(SUBSTITUTE(SUBSTITUTE(TRIM(C771)," ",""),"-",""),"/",""),"\",""),".","")))</f>
        <v/>
      </c>
      <c r="K771" s="22" t="str">
        <f aca="false">IF(A771="","",IFERROR(MATCH(J771,'GSTR-2B'!$J$6:$J$1005,0),"–"))</f>
        <v/>
      </c>
      <c r="L771" s="23" t="str">
        <f aca="false">IF(OR(A771="",K771="–"),"",INDEX('GSTR-2B'!$I$6:$I$1005,K771))</f>
        <v/>
      </c>
      <c r="M771" s="20" t="str">
        <f aca="false">IF(L771="","",I771-L771)</f>
        <v/>
      </c>
      <c r="N771" s="24" t="str">
        <f aca="false">IF(A771="","",IF(K771="–",IF(COUNTIFS('GSTR-2B'!$A$6:$A$1005,A771,'GSTR-2B'!$E$6:$E$1005,"&gt;="&amp;(E771-Summary!$B$5),'GSTR-2B'!$E$6:$E$1005,"&lt;="&amp;(E771+Summary!$B$5))&gt;0,"Possible match – invoice no. differs","Not in 2B"),IF(ABS(M771)&lt;=Summary!$B$5,"Matched","Value mismatch")))</f>
        <v/>
      </c>
      <c r="O771" s="25" t="str">
        <f aca="false">IF(A771="","",IF(COUNTIF(A$6:A771,A771)=1,COUNTIF(O$5:O770,"&gt;0")+1,""))</f>
        <v/>
      </c>
      <c r="P771" s="26" t="str">
        <f aca="false">IF(A771="","",IF(N771="Matched",1,IF(AND(N771="Value mismatch",N(I771)&lt;&gt;0),MIN(1,L771/I771),0)))</f>
        <v/>
      </c>
    </row>
    <row r="772" customFormat="false" ht="15" hidden="false" customHeight="true" outlineLevel="0" collapsed="false">
      <c r="A772" s="27"/>
      <c r="B772" s="27"/>
      <c r="C772" s="27"/>
      <c r="D772" s="28"/>
      <c r="E772" s="29"/>
      <c r="F772" s="29"/>
      <c r="G772" s="29"/>
      <c r="H772" s="29"/>
      <c r="I772" s="20" t="str">
        <f aca="false">IF(A772="","",N(F772)+N(G772)+N(H772))</f>
        <v/>
      </c>
      <c r="J772" s="21" t="str">
        <f aca="false">IF(A772="","",UPPER(TRIM(A772))&amp;"|"&amp;UPPER(SUBSTITUTE(SUBSTITUTE(SUBSTITUTE(SUBSTITUTE(SUBSTITUTE(TRIM(C772)," ",""),"-",""),"/",""),"\",""),".","")))</f>
        <v/>
      </c>
      <c r="K772" s="22" t="str">
        <f aca="false">IF(A772="","",IFERROR(MATCH(J772,'GSTR-2B'!$J$6:$J$1005,0),"–"))</f>
        <v/>
      </c>
      <c r="L772" s="23" t="str">
        <f aca="false">IF(OR(A772="",K772="–"),"",INDEX('GSTR-2B'!$I$6:$I$1005,K772))</f>
        <v/>
      </c>
      <c r="M772" s="20" t="str">
        <f aca="false">IF(L772="","",I772-L772)</f>
        <v/>
      </c>
      <c r="N772" s="24" t="str">
        <f aca="false">IF(A772="","",IF(K772="–",IF(COUNTIFS('GSTR-2B'!$A$6:$A$1005,A772,'GSTR-2B'!$E$6:$E$1005,"&gt;="&amp;(E772-Summary!$B$5),'GSTR-2B'!$E$6:$E$1005,"&lt;="&amp;(E772+Summary!$B$5))&gt;0,"Possible match – invoice no. differs","Not in 2B"),IF(ABS(M772)&lt;=Summary!$B$5,"Matched","Value mismatch")))</f>
        <v/>
      </c>
      <c r="O772" s="25" t="str">
        <f aca="false">IF(A772="","",IF(COUNTIF(A$6:A772,A772)=1,COUNTIF(O$5:O771,"&gt;0")+1,""))</f>
        <v/>
      </c>
      <c r="P772" s="26" t="str">
        <f aca="false">IF(A772="","",IF(N772="Matched",1,IF(AND(N772="Value mismatch",N(I772)&lt;&gt;0),MIN(1,L772/I772),0)))</f>
        <v/>
      </c>
    </row>
    <row r="773" customFormat="false" ht="15" hidden="false" customHeight="true" outlineLevel="0" collapsed="false">
      <c r="A773" s="27"/>
      <c r="B773" s="27"/>
      <c r="C773" s="27"/>
      <c r="D773" s="28"/>
      <c r="E773" s="29"/>
      <c r="F773" s="29"/>
      <c r="G773" s="29"/>
      <c r="H773" s="29"/>
      <c r="I773" s="20" t="str">
        <f aca="false">IF(A773="","",N(F773)+N(G773)+N(H773))</f>
        <v/>
      </c>
      <c r="J773" s="21" t="str">
        <f aca="false">IF(A773="","",UPPER(TRIM(A773))&amp;"|"&amp;UPPER(SUBSTITUTE(SUBSTITUTE(SUBSTITUTE(SUBSTITUTE(SUBSTITUTE(TRIM(C773)," ",""),"-",""),"/",""),"\",""),".","")))</f>
        <v/>
      </c>
      <c r="K773" s="22" t="str">
        <f aca="false">IF(A773="","",IFERROR(MATCH(J773,'GSTR-2B'!$J$6:$J$1005,0),"–"))</f>
        <v/>
      </c>
      <c r="L773" s="23" t="str">
        <f aca="false">IF(OR(A773="",K773="–"),"",INDEX('GSTR-2B'!$I$6:$I$1005,K773))</f>
        <v/>
      </c>
      <c r="M773" s="20" t="str">
        <f aca="false">IF(L773="","",I773-L773)</f>
        <v/>
      </c>
      <c r="N773" s="24" t="str">
        <f aca="false">IF(A773="","",IF(K773="–",IF(COUNTIFS('GSTR-2B'!$A$6:$A$1005,A773,'GSTR-2B'!$E$6:$E$1005,"&gt;="&amp;(E773-Summary!$B$5),'GSTR-2B'!$E$6:$E$1005,"&lt;="&amp;(E773+Summary!$B$5))&gt;0,"Possible match – invoice no. differs","Not in 2B"),IF(ABS(M773)&lt;=Summary!$B$5,"Matched","Value mismatch")))</f>
        <v/>
      </c>
      <c r="O773" s="25" t="str">
        <f aca="false">IF(A773="","",IF(COUNTIF(A$6:A773,A773)=1,COUNTIF(O$5:O772,"&gt;0")+1,""))</f>
        <v/>
      </c>
      <c r="P773" s="26" t="str">
        <f aca="false">IF(A773="","",IF(N773="Matched",1,IF(AND(N773="Value mismatch",N(I773)&lt;&gt;0),MIN(1,L773/I773),0)))</f>
        <v/>
      </c>
    </row>
    <row r="774" customFormat="false" ht="15" hidden="false" customHeight="true" outlineLevel="0" collapsed="false">
      <c r="A774" s="27"/>
      <c r="B774" s="27"/>
      <c r="C774" s="27"/>
      <c r="D774" s="28"/>
      <c r="E774" s="29"/>
      <c r="F774" s="29"/>
      <c r="G774" s="29"/>
      <c r="H774" s="29"/>
      <c r="I774" s="20" t="str">
        <f aca="false">IF(A774="","",N(F774)+N(G774)+N(H774))</f>
        <v/>
      </c>
      <c r="J774" s="21" t="str">
        <f aca="false">IF(A774="","",UPPER(TRIM(A774))&amp;"|"&amp;UPPER(SUBSTITUTE(SUBSTITUTE(SUBSTITUTE(SUBSTITUTE(SUBSTITUTE(TRIM(C774)," ",""),"-",""),"/",""),"\",""),".","")))</f>
        <v/>
      </c>
      <c r="K774" s="22" t="str">
        <f aca="false">IF(A774="","",IFERROR(MATCH(J774,'GSTR-2B'!$J$6:$J$1005,0),"–"))</f>
        <v/>
      </c>
      <c r="L774" s="23" t="str">
        <f aca="false">IF(OR(A774="",K774="–"),"",INDEX('GSTR-2B'!$I$6:$I$1005,K774))</f>
        <v/>
      </c>
      <c r="M774" s="20" t="str">
        <f aca="false">IF(L774="","",I774-L774)</f>
        <v/>
      </c>
      <c r="N774" s="24" t="str">
        <f aca="false">IF(A774="","",IF(K774="–",IF(COUNTIFS('GSTR-2B'!$A$6:$A$1005,A774,'GSTR-2B'!$E$6:$E$1005,"&gt;="&amp;(E774-Summary!$B$5),'GSTR-2B'!$E$6:$E$1005,"&lt;="&amp;(E774+Summary!$B$5))&gt;0,"Possible match – invoice no. differs","Not in 2B"),IF(ABS(M774)&lt;=Summary!$B$5,"Matched","Value mismatch")))</f>
        <v/>
      </c>
      <c r="O774" s="25" t="str">
        <f aca="false">IF(A774="","",IF(COUNTIF(A$6:A774,A774)=1,COUNTIF(O$5:O773,"&gt;0")+1,""))</f>
        <v/>
      </c>
      <c r="P774" s="26" t="str">
        <f aca="false">IF(A774="","",IF(N774="Matched",1,IF(AND(N774="Value mismatch",N(I774)&lt;&gt;0),MIN(1,L774/I774),0)))</f>
        <v/>
      </c>
    </row>
    <row r="775" customFormat="false" ht="15" hidden="false" customHeight="true" outlineLevel="0" collapsed="false">
      <c r="A775" s="27"/>
      <c r="B775" s="27"/>
      <c r="C775" s="27"/>
      <c r="D775" s="28"/>
      <c r="E775" s="29"/>
      <c r="F775" s="29"/>
      <c r="G775" s="29"/>
      <c r="H775" s="29"/>
      <c r="I775" s="20" t="str">
        <f aca="false">IF(A775="","",N(F775)+N(G775)+N(H775))</f>
        <v/>
      </c>
      <c r="J775" s="21" t="str">
        <f aca="false">IF(A775="","",UPPER(TRIM(A775))&amp;"|"&amp;UPPER(SUBSTITUTE(SUBSTITUTE(SUBSTITUTE(SUBSTITUTE(SUBSTITUTE(TRIM(C775)," ",""),"-",""),"/",""),"\",""),".","")))</f>
        <v/>
      </c>
      <c r="K775" s="22" t="str">
        <f aca="false">IF(A775="","",IFERROR(MATCH(J775,'GSTR-2B'!$J$6:$J$1005,0),"–"))</f>
        <v/>
      </c>
      <c r="L775" s="23" t="str">
        <f aca="false">IF(OR(A775="",K775="–"),"",INDEX('GSTR-2B'!$I$6:$I$1005,K775))</f>
        <v/>
      </c>
      <c r="M775" s="20" t="str">
        <f aca="false">IF(L775="","",I775-L775)</f>
        <v/>
      </c>
      <c r="N775" s="24" t="str">
        <f aca="false">IF(A775="","",IF(K775="–",IF(COUNTIFS('GSTR-2B'!$A$6:$A$1005,A775,'GSTR-2B'!$E$6:$E$1005,"&gt;="&amp;(E775-Summary!$B$5),'GSTR-2B'!$E$6:$E$1005,"&lt;="&amp;(E775+Summary!$B$5))&gt;0,"Possible match – invoice no. differs","Not in 2B"),IF(ABS(M775)&lt;=Summary!$B$5,"Matched","Value mismatch")))</f>
        <v/>
      </c>
      <c r="O775" s="25" t="str">
        <f aca="false">IF(A775="","",IF(COUNTIF(A$6:A775,A775)=1,COUNTIF(O$5:O774,"&gt;0")+1,""))</f>
        <v/>
      </c>
      <c r="P775" s="26" t="str">
        <f aca="false">IF(A775="","",IF(N775="Matched",1,IF(AND(N775="Value mismatch",N(I775)&lt;&gt;0),MIN(1,L775/I775),0)))</f>
        <v/>
      </c>
    </row>
    <row r="776" customFormat="false" ht="15" hidden="false" customHeight="true" outlineLevel="0" collapsed="false">
      <c r="A776" s="27"/>
      <c r="B776" s="27"/>
      <c r="C776" s="27"/>
      <c r="D776" s="28"/>
      <c r="E776" s="29"/>
      <c r="F776" s="29"/>
      <c r="G776" s="29"/>
      <c r="H776" s="29"/>
      <c r="I776" s="20" t="str">
        <f aca="false">IF(A776="","",N(F776)+N(G776)+N(H776))</f>
        <v/>
      </c>
      <c r="J776" s="21" t="str">
        <f aca="false">IF(A776="","",UPPER(TRIM(A776))&amp;"|"&amp;UPPER(SUBSTITUTE(SUBSTITUTE(SUBSTITUTE(SUBSTITUTE(SUBSTITUTE(TRIM(C776)," ",""),"-",""),"/",""),"\",""),".","")))</f>
        <v/>
      </c>
      <c r="K776" s="22" t="str">
        <f aca="false">IF(A776="","",IFERROR(MATCH(J776,'GSTR-2B'!$J$6:$J$1005,0),"–"))</f>
        <v/>
      </c>
      <c r="L776" s="23" t="str">
        <f aca="false">IF(OR(A776="",K776="–"),"",INDEX('GSTR-2B'!$I$6:$I$1005,K776))</f>
        <v/>
      </c>
      <c r="M776" s="20" t="str">
        <f aca="false">IF(L776="","",I776-L776)</f>
        <v/>
      </c>
      <c r="N776" s="24" t="str">
        <f aca="false">IF(A776="","",IF(K776="–",IF(COUNTIFS('GSTR-2B'!$A$6:$A$1005,A776,'GSTR-2B'!$E$6:$E$1005,"&gt;="&amp;(E776-Summary!$B$5),'GSTR-2B'!$E$6:$E$1005,"&lt;="&amp;(E776+Summary!$B$5))&gt;0,"Possible match – invoice no. differs","Not in 2B"),IF(ABS(M776)&lt;=Summary!$B$5,"Matched","Value mismatch")))</f>
        <v/>
      </c>
      <c r="O776" s="25" t="str">
        <f aca="false">IF(A776="","",IF(COUNTIF(A$6:A776,A776)=1,COUNTIF(O$5:O775,"&gt;0")+1,""))</f>
        <v/>
      </c>
      <c r="P776" s="26" t="str">
        <f aca="false">IF(A776="","",IF(N776="Matched",1,IF(AND(N776="Value mismatch",N(I776)&lt;&gt;0),MIN(1,L776/I776),0)))</f>
        <v/>
      </c>
    </row>
    <row r="777" customFormat="false" ht="15" hidden="false" customHeight="true" outlineLevel="0" collapsed="false">
      <c r="A777" s="27"/>
      <c r="B777" s="27"/>
      <c r="C777" s="27"/>
      <c r="D777" s="28"/>
      <c r="E777" s="29"/>
      <c r="F777" s="29"/>
      <c r="G777" s="29"/>
      <c r="H777" s="29"/>
      <c r="I777" s="20" t="str">
        <f aca="false">IF(A777="","",N(F777)+N(G777)+N(H777))</f>
        <v/>
      </c>
      <c r="J777" s="21" t="str">
        <f aca="false">IF(A777="","",UPPER(TRIM(A777))&amp;"|"&amp;UPPER(SUBSTITUTE(SUBSTITUTE(SUBSTITUTE(SUBSTITUTE(SUBSTITUTE(TRIM(C777)," ",""),"-",""),"/",""),"\",""),".","")))</f>
        <v/>
      </c>
      <c r="K777" s="22" t="str">
        <f aca="false">IF(A777="","",IFERROR(MATCH(J777,'GSTR-2B'!$J$6:$J$1005,0),"–"))</f>
        <v/>
      </c>
      <c r="L777" s="23" t="str">
        <f aca="false">IF(OR(A777="",K777="–"),"",INDEX('GSTR-2B'!$I$6:$I$1005,K777))</f>
        <v/>
      </c>
      <c r="M777" s="20" t="str">
        <f aca="false">IF(L777="","",I777-L777)</f>
        <v/>
      </c>
      <c r="N777" s="24" t="str">
        <f aca="false">IF(A777="","",IF(K777="–",IF(COUNTIFS('GSTR-2B'!$A$6:$A$1005,A777,'GSTR-2B'!$E$6:$E$1005,"&gt;="&amp;(E777-Summary!$B$5),'GSTR-2B'!$E$6:$E$1005,"&lt;="&amp;(E777+Summary!$B$5))&gt;0,"Possible match – invoice no. differs","Not in 2B"),IF(ABS(M777)&lt;=Summary!$B$5,"Matched","Value mismatch")))</f>
        <v/>
      </c>
      <c r="O777" s="25" t="str">
        <f aca="false">IF(A777="","",IF(COUNTIF(A$6:A777,A777)=1,COUNTIF(O$5:O776,"&gt;0")+1,""))</f>
        <v/>
      </c>
      <c r="P777" s="26" t="str">
        <f aca="false">IF(A777="","",IF(N777="Matched",1,IF(AND(N777="Value mismatch",N(I777)&lt;&gt;0),MIN(1,L777/I777),0)))</f>
        <v/>
      </c>
    </row>
    <row r="778" customFormat="false" ht="15" hidden="false" customHeight="true" outlineLevel="0" collapsed="false">
      <c r="A778" s="27"/>
      <c r="B778" s="27"/>
      <c r="C778" s="27"/>
      <c r="D778" s="28"/>
      <c r="E778" s="29"/>
      <c r="F778" s="29"/>
      <c r="G778" s="29"/>
      <c r="H778" s="29"/>
      <c r="I778" s="20" t="str">
        <f aca="false">IF(A778="","",N(F778)+N(G778)+N(H778))</f>
        <v/>
      </c>
      <c r="J778" s="21" t="str">
        <f aca="false">IF(A778="","",UPPER(TRIM(A778))&amp;"|"&amp;UPPER(SUBSTITUTE(SUBSTITUTE(SUBSTITUTE(SUBSTITUTE(SUBSTITUTE(TRIM(C778)," ",""),"-",""),"/",""),"\",""),".","")))</f>
        <v/>
      </c>
      <c r="K778" s="22" t="str">
        <f aca="false">IF(A778="","",IFERROR(MATCH(J778,'GSTR-2B'!$J$6:$J$1005,0),"–"))</f>
        <v/>
      </c>
      <c r="L778" s="23" t="str">
        <f aca="false">IF(OR(A778="",K778="–"),"",INDEX('GSTR-2B'!$I$6:$I$1005,K778))</f>
        <v/>
      </c>
      <c r="M778" s="20" t="str">
        <f aca="false">IF(L778="","",I778-L778)</f>
        <v/>
      </c>
      <c r="N778" s="24" t="str">
        <f aca="false">IF(A778="","",IF(K778="–",IF(COUNTIFS('GSTR-2B'!$A$6:$A$1005,A778,'GSTR-2B'!$E$6:$E$1005,"&gt;="&amp;(E778-Summary!$B$5),'GSTR-2B'!$E$6:$E$1005,"&lt;="&amp;(E778+Summary!$B$5))&gt;0,"Possible match – invoice no. differs","Not in 2B"),IF(ABS(M778)&lt;=Summary!$B$5,"Matched","Value mismatch")))</f>
        <v/>
      </c>
      <c r="O778" s="25" t="str">
        <f aca="false">IF(A778="","",IF(COUNTIF(A$6:A778,A778)=1,COUNTIF(O$5:O777,"&gt;0")+1,""))</f>
        <v/>
      </c>
      <c r="P778" s="26" t="str">
        <f aca="false">IF(A778="","",IF(N778="Matched",1,IF(AND(N778="Value mismatch",N(I778)&lt;&gt;0),MIN(1,L778/I778),0)))</f>
        <v/>
      </c>
    </row>
    <row r="779" customFormat="false" ht="15" hidden="false" customHeight="true" outlineLevel="0" collapsed="false">
      <c r="A779" s="27"/>
      <c r="B779" s="27"/>
      <c r="C779" s="27"/>
      <c r="D779" s="28"/>
      <c r="E779" s="29"/>
      <c r="F779" s="29"/>
      <c r="G779" s="29"/>
      <c r="H779" s="29"/>
      <c r="I779" s="20" t="str">
        <f aca="false">IF(A779="","",N(F779)+N(G779)+N(H779))</f>
        <v/>
      </c>
      <c r="J779" s="21" t="str">
        <f aca="false">IF(A779="","",UPPER(TRIM(A779))&amp;"|"&amp;UPPER(SUBSTITUTE(SUBSTITUTE(SUBSTITUTE(SUBSTITUTE(SUBSTITUTE(TRIM(C779)," ",""),"-",""),"/",""),"\",""),".","")))</f>
        <v/>
      </c>
      <c r="K779" s="22" t="str">
        <f aca="false">IF(A779="","",IFERROR(MATCH(J779,'GSTR-2B'!$J$6:$J$1005,0),"–"))</f>
        <v/>
      </c>
      <c r="L779" s="23" t="str">
        <f aca="false">IF(OR(A779="",K779="–"),"",INDEX('GSTR-2B'!$I$6:$I$1005,K779))</f>
        <v/>
      </c>
      <c r="M779" s="20" t="str">
        <f aca="false">IF(L779="","",I779-L779)</f>
        <v/>
      </c>
      <c r="N779" s="24" t="str">
        <f aca="false">IF(A779="","",IF(K779="–",IF(COUNTIFS('GSTR-2B'!$A$6:$A$1005,A779,'GSTR-2B'!$E$6:$E$1005,"&gt;="&amp;(E779-Summary!$B$5),'GSTR-2B'!$E$6:$E$1005,"&lt;="&amp;(E779+Summary!$B$5))&gt;0,"Possible match – invoice no. differs","Not in 2B"),IF(ABS(M779)&lt;=Summary!$B$5,"Matched","Value mismatch")))</f>
        <v/>
      </c>
      <c r="O779" s="25" t="str">
        <f aca="false">IF(A779="","",IF(COUNTIF(A$6:A779,A779)=1,COUNTIF(O$5:O778,"&gt;0")+1,""))</f>
        <v/>
      </c>
      <c r="P779" s="26" t="str">
        <f aca="false">IF(A779="","",IF(N779="Matched",1,IF(AND(N779="Value mismatch",N(I779)&lt;&gt;0),MIN(1,L779/I779),0)))</f>
        <v/>
      </c>
    </row>
    <row r="780" customFormat="false" ht="15" hidden="false" customHeight="true" outlineLevel="0" collapsed="false">
      <c r="A780" s="27"/>
      <c r="B780" s="27"/>
      <c r="C780" s="27"/>
      <c r="D780" s="28"/>
      <c r="E780" s="29"/>
      <c r="F780" s="29"/>
      <c r="G780" s="29"/>
      <c r="H780" s="29"/>
      <c r="I780" s="20" t="str">
        <f aca="false">IF(A780="","",N(F780)+N(G780)+N(H780))</f>
        <v/>
      </c>
      <c r="J780" s="21" t="str">
        <f aca="false">IF(A780="","",UPPER(TRIM(A780))&amp;"|"&amp;UPPER(SUBSTITUTE(SUBSTITUTE(SUBSTITUTE(SUBSTITUTE(SUBSTITUTE(TRIM(C780)," ",""),"-",""),"/",""),"\",""),".","")))</f>
        <v/>
      </c>
      <c r="K780" s="22" t="str">
        <f aca="false">IF(A780="","",IFERROR(MATCH(J780,'GSTR-2B'!$J$6:$J$1005,0),"–"))</f>
        <v/>
      </c>
      <c r="L780" s="23" t="str">
        <f aca="false">IF(OR(A780="",K780="–"),"",INDEX('GSTR-2B'!$I$6:$I$1005,K780))</f>
        <v/>
      </c>
      <c r="M780" s="20" t="str">
        <f aca="false">IF(L780="","",I780-L780)</f>
        <v/>
      </c>
      <c r="N780" s="24" t="str">
        <f aca="false">IF(A780="","",IF(K780="–",IF(COUNTIFS('GSTR-2B'!$A$6:$A$1005,A780,'GSTR-2B'!$E$6:$E$1005,"&gt;="&amp;(E780-Summary!$B$5),'GSTR-2B'!$E$6:$E$1005,"&lt;="&amp;(E780+Summary!$B$5))&gt;0,"Possible match – invoice no. differs","Not in 2B"),IF(ABS(M780)&lt;=Summary!$B$5,"Matched","Value mismatch")))</f>
        <v/>
      </c>
      <c r="O780" s="25" t="str">
        <f aca="false">IF(A780="","",IF(COUNTIF(A$6:A780,A780)=1,COUNTIF(O$5:O779,"&gt;0")+1,""))</f>
        <v/>
      </c>
      <c r="P780" s="26" t="str">
        <f aca="false">IF(A780="","",IF(N780="Matched",1,IF(AND(N780="Value mismatch",N(I780)&lt;&gt;0),MIN(1,L780/I780),0)))</f>
        <v/>
      </c>
    </row>
    <row r="781" customFormat="false" ht="15" hidden="false" customHeight="true" outlineLevel="0" collapsed="false">
      <c r="A781" s="27"/>
      <c r="B781" s="27"/>
      <c r="C781" s="27"/>
      <c r="D781" s="28"/>
      <c r="E781" s="29"/>
      <c r="F781" s="29"/>
      <c r="G781" s="29"/>
      <c r="H781" s="29"/>
      <c r="I781" s="20" t="str">
        <f aca="false">IF(A781="","",N(F781)+N(G781)+N(H781))</f>
        <v/>
      </c>
      <c r="J781" s="21" t="str">
        <f aca="false">IF(A781="","",UPPER(TRIM(A781))&amp;"|"&amp;UPPER(SUBSTITUTE(SUBSTITUTE(SUBSTITUTE(SUBSTITUTE(SUBSTITUTE(TRIM(C781)," ",""),"-",""),"/",""),"\",""),".","")))</f>
        <v/>
      </c>
      <c r="K781" s="22" t="str">
        <f aca="false">IF(A781="","",IFERROR(MATCH(J781,'GSTR-2B'!$J$6:$J$1005,0),"–"))</f>
        <v/>
      </c>
      <c r="L781" s="23" t="str">
        <f aca="false">IF(OR(A781="",K781="–"),"",INDEX('GSTR-2B'!$I$6:$I$1005,K781))</f>
        <v/>
      </c>
      <c r="M781" s="20" t="str">
        <f aca="false">IF(L781="","",I781-L781)</f>
        <v/>
      </c>
      <c r="N781" s="24" t="str">
        <f aca="false">IF(A781="","",IF(K781="–",IF(COUNTIFS('GSTR-2B'!$A$6:$A$1005,A781,'GSTR-2B'!$E$6:$E$1005,"&gt;="&amp;(E781-Summary!$B$5),'GSTR-2B'!$E$6:$E$1005,"&lt;="&amp;(E781+Summary!$B$5))&gt;0,"Possible match – invoice no. differs","Not in 2B"),IF(ABS(M781)&lt;=Summary!$B$5,"Matched","Value mismatch")))</f>
        <v/>
      </c>
      <c r="O781" s="25" t="str">
        <f aca="false">IF(A781="","",IF(COUNTIF(A$6:A781,A781)=1,COUNTIF(O$5:O780,"&gt;0")+1,""))</f>
        <v/>
      </c>
      <c r="P781" s="26" t="str">
        <f aca="false">IF(A781="","",IF(N781="Matched",1,IF(AND(N781="Value mismatch",N(I781)&lt;&gt;0),MIN(1,L781/I781),0)))</f>
        <v/>
      </c>
    </row>
    <row r="782" customFormat="false" ht="15" hidden="false" customHeight="true" outlineLevel="0" collapsed="false">
      <c r="A782" s="27"/>
      <c r="B782" s="27"/>
      <c r="C782" s="27"/>
      <c r="D782" s="28"/>
      <c r="E782" s="29"/>
      <c r="F782" s="29"/>
      <c r="G782" s="29"/>
      <c r="H782" s="29"/>
      <c r="I782" s="20" t="str">
        <f aca="false">IF(A782="","",N(F782)+N(G782)+N(H782))</f>
        <v/>
      </c>
      <c r="J782" s="21" t="str">
        <f aca="false">IF(A782="","",UPPER(TRIM(A782))&amp;"|"&amp;UPPER(SUBSTITUTE(SUBSTITUTE(SUBSTITUTE(SUBSTITUTE(SUBSTITUTE(TRIM(C782)," ",""),"-",""),"/",""),"\",""),".","")))</f>
        <v/>
      </c>
      <c r="K782" s="22" t="str">
        <f aca="false">IF(A782="","",IFERROR(MATCH(J782,'GSTR-2B'!$J$6:$J$1005,0),"–"))</f>
        <v/>
      </c>
      <c r="L782" s="23" t="str">
        <f aca="false">IF(OR(A782="",K782="–"),"",INDEX('GSTR-2B'!$I$6:$I$1005,K782))</f>
        <v/>
      </c>
      <c r="M782" s="20" t="str">
        <f aca="false">IF(L782="","",I782-L782)</f>
        <v/>
      </c>
      <c r="N782" s="24" t="str">
        <f aca="false">IF(A782="","",IF(K782="–",IF(COUNTIFS('GSTR-2B'!$A$6:$A$1005,A782,'GSTR-2B'!$E$6:$E$1005,"&gt;="&amp;(E782-Summary!$B$5),'GSTR-2B'!$E$6:$E$1005,"&lt;="&amp;(E782+Summary!$B$5))&gt;0,"Possible match – invoice no. differs","Not in 2B"),IF(ABS(M782)&lt;=Summary!$B$5,"Matched","Value mismatch")))</f>
        <v/>
      </c>
      <c r="O782" s="25" t="str">
        <f aca="false">IF(A782="","",IF(COUNTIF(A$6:A782,A782)=1,COUNTIF(O$5:O781,"&gt;0")+1,""))</f>
        <v/>
      </c>
      <c r="P782" s="26" t="str">
        <f aca="false">IF(A782="","",IF(N782="Matched",1,IF(AND(N782="Value mismatch",N(I782)&lt;&gt;0),MIN(1,L782/I782),0)))</f>
        <v/>
      </c>
    </row>
    <row r="783" customFormat="false" ht="15" hidden="false" customHeight="true" outlineLevel="0" collapsed="false">
      <c r="A783" s="27"/>
      <c r="B783" s="27"/>
      <c r="C783" s="27"/>
      <c r="D783" s="28"/>
      <c r="E783" s="29"/>
      <c r="F783" s="29"/>
      <c r="G783" s="29"/>
      <c r="H783" s="29"/>
      <c r="I783" s="20" t="str">
        <f aca="false">IF(A783="","",N(F783)+N(G783)+N(H783))</f>
        <v/>
      </c>
      <c r="J783" s="21" t="str">
        <f aca="false">IF(A783="","",UPPER(TRIM(A783))&amp;"|"&amp;UPPER(SUBSTITUTE(SUBSTITUTE(SUBSTITUTE(SUBSTITUTE(SUBSTITUTE(TRIM(C783)," ",""),"-",""),"/",""),"\",""),".","")))</f>
        <v/>
      </c>
      <c r="K783" s="22" t="str">
        <f aca="false">IF(A783="","",IFERROR(MATCH(J783,'GSTR-2B'!$J$6:$J$1005,0),"–"))</f>
        <v/>
      </c>
      <c r="L783" s="23" t="str">
        <f aca="false">IF(OR(A783="",K783="–"),"",INDEX('GSTR-2B'!$I$6:$I$1005,K783))</f>
        <v/>
      </c>
      <c r="M783" s="20" t="str">
        <f aca="false">IF(L783="","",I783-L783)</f>
        <v/>
      </c>
      <c r="N783" s="24" t="str">
        <f aca="false">IF(A783="","",IF(K783="–",IF(COUNTIFS('GSTR-2B'!$A$6:$A$1005,A783,'GSTR-2B'!$E$6:$E$1005,"&gt;="&amp;(E783-Summary!$B$5),'GSTR-2B'!$E$6:$E$1005,"&lt;="&amp;(E783+Summary!$B$5))&gt;0,"Possible match – invoice no. differs","Not in 2B"),IF(ABS(M783)&lt;=Summary!$B$5,"Matched","Value mismatch")))</f>
        <v/>
      </c>
      <c r="O783" s="25" t="str">
        <f aca="false">IF(A783="","",IF(COUNTIF(A$6:A783,A783)=1,COUNTIF(O$5:O782,"&gt;0")+1,""))</f>
        <v/>
      </c>
      <c r="P783" s="26" t="str">
        <f aca="false">IF(A783="","",IF(N783="Matched",1,IF(AND(N783="Value mismatch",N(I783)&lt;&gt;0),MIN(1,L783/I783),0)))</f>
        <v/>
      </c>
    </row>
    <row r="784" customFormat="false" ht="15" hidden="false" customHeight="true" outlineLevel="0" collapsed="false">
      <c r="A784" s="27"/>
      <c r="B784" s="27"/>
      <c r="C784" s="27"/>
      <c r="D784" s="28"/>
      <c r="E784" s="29"/>
      <c r="F784" s="29"/>
      <c r="G784" s="29"/>
      <c r="H784" s="29"/>
      <c r="I784" s="20" t="str">
        <f aca="false">IF(A784="","",N(F784)+N(G784)+N(H784))</f>
        <v/>
      </c>
      <c r="J784" s="21" t="str">
        <f aca="false">IF(A784="","",UPPER(TRIM(A784))&amp;"|"&amp;UPPER(SUBSTITUTE(SUBSTITUTE(SUBSTITUTE(SUBSTITUTE(SUBSTITUTE(TRIM(C784)," ",""),"-",""),"/",""),"\",""),".","")))</f>
        <v/>
      </c>
      <c r="K784" s="22" t="str">
        <f aca="false">IF(A784="","",IFERROR(MATCH(J784,'GSTR-2B'!$J$6:$J$1005,0),"–"))</f>
        <v/>
      </c>
      <c r="L784" s="23" t="str">
        <f aca="false">IF(OR(A784="",K784="–"),"",INDEX('GSTR-2B'!$I$6:$I$1005,K784))</f>
        <v/>
      </c>
      <c r="M784" s="20" t="str">
        <f aca="false">IF(L784="","",I784-L784)</f>
        <v/>
      </c>
      <c r="N784" s="24" t="str">
        <f aca="false">IF(A784="","",IF(K784="–",IF(COUNTIFS('GSTR-2B'!$A$6:$A$1005,A784,'GSTR-2B'!$E$6:$E$1005,"&gt;="&amp;(E784-Summary!$B$5),'GSTR-2B'!$E$6:$E$1005,"&lt;="&amp;(E784+Summary!$B$5))&gt;0,"Possible match – invoice no. differs","Not in 2B"),IF(ABS(M784)&lt;=Summary!$B$5,"Matched","Value mismatch")))</f>
        <v/>
      </c>
      <c r="O784" s="25" t="str">
        <f aca="false">IF(A784="","",IF(COUNTIF(A$6:A784,A784)=1,COUNTIF(O$5:O783,"&gt;0")+1,""))</f>
        <v/>
      </c>
      <c r="P784" s="26" t="str">
        <f aca="false">IF(A784="","",IF(N784="Matched",1,IF(AND(N784="Value mismatch",N(I784)&lt;&gt;0),MIN(1,L784/I784),0)))</f>
        <v/>
      </c>
    </row>
    <row r="785" customFormat="false" ht="15" hidden="false" customHeight="true" outlineLevel="0" collapsed="false">
      <c r="A785" s="27"/>
      <c r="B785" s="27"/>
      <c r="C785" s="27"/>
      <c r="D785" s="28"/>
      <c r="E785" s="29"/>
      <c r="F785" s="29"/>
      <c r="G785" s="29"/>
      <c r="H785" s="29"/>
      <c r="I785" s="20" t="str">
        <f aca="false">IF(A785="","",N(F785)+N(G785)+N(H785))</f>
        <v/>
      </c>
      <c r="J785" s="21" t="str">
        <f aca="false">IF(A785="","",UPPER(TRIM(A785))&amp;"|"&amp;UPPER(SUBSTITUTE(SUBSTITUTE(SUBSTITUTE(SUBSTITUTE(SUBSTITUTE(TRIM(C785)," ",""),"-",""),"/",""),"\",""),".","")))</f>
        <v/>
      </c>
      <c r="K785" s="22" t="str">
        <f aca="false">IF(A785="","",IFERROR(MATCH(J785,'GSTR-2B'!$J$6:$J$1005,0),"–"))</f>
        <v/>
      </c>
      <c r="L785" s="23" t="str">
        <f aca="false">IF(OR(A785="",K785="–"),"",INDEX('GSTR-2B'!$I$6:$I$1005,K785))</f>
        <v/>
      </c>
      <c r="M785" s="20" t="str">
        <f aca="false">IF(L785="","",I785-L785)</f>
        <v/>
      </c>
      <c r="N785" s="24" t="str">
        <f aca="false">IF(A785="","",IF(K785="–",IF(COUNTIFS('GSTR-2B'!$A$6:$A$1005,A785,'GSTR-2B'!$E$6:$E$1005,"&gt;="&amp;(E785-Summary!$B$5),'GSTR-2B'!$E$6:$E$1005,"&lt;="&amp;(E785+Summary!$B$5))&gt;0,"Possible match – invoice no. differs","Not in 2B"),IF(ABS(M785)&lt;=Summary!$B$5,"Matched","Value mismatch")))</f>
        <v/>
      </c>
      <c r="O785" s="25" t="str">
        <f aca="false">IF(A785="","",IF(COUNTIF(A$6:A785,A785)=1,COUNTIF(O$5:O784,"&gt;0")+1,""))</f>
        <v/>
      </c>
      <c r="P785" s="26" t="str">
        <f aca="false">IF(A785="","",IF(N785="Matched",1,IF(AND(N785="Value mismatch",N(I785)&lt;&gt;0),MIN(1,L785/I785),0)))</f>
        <v/>
      </c>
    </row>
    <row r="786" customFormat="false" ht="15" hidden="false" customHeight="true" outlineLevel="0" collapsed="false">
      <c r="A786" s="27"/>
      <c r="B786" s="27"/>
      <c r="C786" s="27"/>
      <c r="D786" s="28"/>
      <c r="E786" s="29"/>
      <c r="F786" s="29"/>
      <c r="G786" s="29"/>
      <c r="H786" s="29"/>
      <c r="I786" s="20" t="str">
        <f aca="false">IF(A786="","",N(F786)+N(G786)+N(H786))</f>
        <v/>
      </c>
      <c r="J786" s="21" t="str">
        <f aca="false">IF(A786="","",UPPER(TRIM(A786))&amp;"|"&amp;UPPER(SUBSTITUTE(SUBSTITUTE(SUBSTITUTE(SUBSTITUTE(SUBSTITUTE(TRIM(C786)," ",""),"-",""),"/",""),"\",""),".","")))</f>
        <v/>
      </c>
      <c r="K786" s="22" t="str">
        <f aca="false">IF(A786="","",IFERROR(MATCH(J786,'GSTR-2B'!$J$6:$J$1005,0),"–"))</f>
        <v/>
      </c>
      <c r="L786" s="23" t="str">
        <f aca="false">IF(OR(A786="",K786="–"),"",INDEX('GSTR-2B'!$I$6:$I$1005,K786))</f>
        <v/>
      </c>
      <c r="M786" s="20" t="str">
        <f aca="false">IF(L786="","",I786-L786)</f>
        <v/>
      </c>
      <c r="N786" s="24" t="str">
        <f aca="false">IF(A786="","",IF(K786="–",IF(COUNTIFS('GSTR-2B'!$A$6:$A$1005,A786,'GSTR-2B'!$E$6:$E$1005,"&gt;="&amp;(E786-Summary!$B$5),'GSTR-2B'!$E$6:$E$1005,"&lt;="&amp;(E786+Summary!$B$5))&gt;0,"Possible match – invoice no. differs","Not in 2B"),IF(ABS(M786)&lt;=Summary!$B$5,"Matched","Value mismatch")))</f>
        <v/>
      </c>
      <c r="O786" s="25" t="str">
        <f aca="false">IF(A786="","",IF(COUNTIF(A$6:A786,A786)=1,COUNTIF(O$5:O785,"&gt;0")+1,""))</f>
        <v/>
      </c>
      <c r="P786" s="26" t="str">
        <f aca="false">IF(A786="","",IF(N786="Matched",1,IF(AND(N786="Value mismatch",N(I786)&lt;&gt;0),MIN(1,L786/I786),0)))</f>
        <v/>
      </c>
    </row>
    <row r="787" customFormat="false" ht="15" hidden="false" customHeight="true" outlineLevel="0" collapsed="false">
      <c r="A787" s="27"/>
      <c r="B787" s="27"/>
      <c r="C787" s="27"/>
      <c r="D787" s="28"/>
      <c r="E787" s="29"/>
      <c r="F787" s="29"/>
      <c r="G787" s="29"/>
      <c r="H787" s="29"/>
      <c r="I787" s="20" t="str">
        <f aca="false">IF(A787="","",N(F787)+N(G787)+N(H787))</f>
        <v/>
      </c>
      <c r="J787" s="21" t="str">
        <f aca="false">IF(A787="","",UPPER(TRIM(A787))&amp;"|"&amp;UPPER(SUBSTITUTE(SUBSTITUTE(SUBSTITUTE(SUBSTITUTE(SUBSTITUTE(TRIM(C787)," ",""),"-",""),"/",""),"\",""),".","")))</f>
        <v/>
      </c>
      <c r="K787" s="22" t="str">
        <f aca="false">IF(A787="","",IFERROR(MATCH(J787,'GSTR-2B'!$J$6:$J$1005,0),"–"))</f>
        <v/>
      </c>
      <c r="L787" s="23" t="str">
        <f aca="false">IF(OR(A787="",K787="–"),"",INDEX('GSTR-2B'!$I$6:$I$1005,K787))</f>
        <v/>
      </c>
      <c r="M787" s="20" t="str">
        <f aca="false">IF(L787="","",I787-L787)</f>
        <v/>
      </c>
      <c r="N787" s="24" t="str">
        <f aca="false">IF(A787="","",IF(K787="–",IF(COUNTIFS('GSTR-2B'!$A$6:$A$1005,A787,'GSTR-2B'!$E$6:$E$1005,"&gt;="&amp;(E787-Summary!$B$5),'GSTR-2B'!$E$6:$E$1005,"&lt;="&amp;(E787+Summary!$B$5))&gt;0,"Possible match – invoice no. differs","Not in 2B"),IF(ABS(M787)&lt;=Summary!$B$5,"Matched","Value mismatch")))</f>
        <v/>
      </c>
      <c r="O787" s="25" t="str">
        <f aca="false">IF(A787="","",IF(COUNTIF(A$6:A787,A787)=1,COUNTIF(O$5:O786,"&gt;0")+1,""))</f>
        <v/>
      </c>
      <c r="P787" s="26" t="str">
        <f aca="false">IF(A787="","",IF(N787="Matched",1,IF(AND(N787="Value mismatch",N(I787)&lt;&gt;0),MIN(1,L787/I787),0)))</f>
        <v/>
      </c>
    </row>
    <row r="788" customFormat="false" ht="15" hidden="false" customHeight="true" outlineLevel="0" collapsed="false">
      <c r="A788" s="27"/>
      <c r="B788" s="27"/>
      <c r="C788" s="27"/>
      <c r="D788" s="28"/>
      <c r="E788" s="29"/>
      <c r="F788" s="29"/>
      <c r="G788" s="29"/>
      <c r="H788" s="29"/>
      <c r="I788" s="20" t="str">
        <f aca="false">IF(A788="","",N(F788)+N(G788)+N(H788))</f>
        <v/>
      </c>
      <c r="J788" s="21" t="str">
        <f aca="false">IF(A788="","",UPPER(TRIM(A788))&amp;"|"&amp;UPPER(SUBSTITUTE(SUBSTITUTE(SUBSTITUTE(SUBSTITUTE(SUBSTITUTE(TRIM(C788)," ",""),"-",""),"/",""),"\",""),".","")))</f>
        <v/>
      </c>
      <c r="K788" s="22" t="str">
        <f aca="false">IF(A788="","",IFERROR(MATCH(J788,'GSTR-2B'!$J$6:$J$1005,0),"–"))</f>
        <v/>
      </c>
      <c r="L788" s="23" t="str">
        <f aca="false">IF(OR(A788="",K788="–"),"",INDEX('GSTR-2B'!$I$6:$I$1005,K788))</f>
        <v/>
      </c>
      <c r="M788" s="20" t="str">
        <f aca="false">IF(L788="","",I788-L788)</f>
        <v/>
      </c>
      <c r="N788" s="24" t="str">
        <f aca="false">IF(A788="","",IF(K788="–",IF(COUNTIFS('GSTR-2B'!$A$6:$A$1005,A788,'GSTR-2B'!$E$6:$E$1005,"&gt;="&amp;(E788-Summary!$B$5),'GSTR-2B'!$E$6:$E$1005,"&lt;="&amp;(E788+Summary!$B$5))&gt;0,"Possible match – invoice no. differs","Not in 2B"),IF(ABS(M788)&lt;=Summary!$B$5,"Matched","Value mismatch")))</f>
        <v/>
      </c>
      <c r="O788" s="25" t="str">
        <f aca="false">IF(A788="","",IF(COUNTIF(A$6:A788,A788)=1,COUNTIF(O$5:O787,"&gt;0")+1,""))</f>
        <v/>
      </c>
      <c r="P788" s="26" t="str">
        <f aca="false">IF(A788="","",IF(N788="Matched",1,IF(AND(N788="Value mismatch",N(I788)&lt;&gt;0),MIN(1,L788/I788),0)))</f>
        <v/>
      </c>
    </row>
    <row r="789" customFormat="false" ht="15" hidden="false" customHeight="true" outlineLevel="0" collapsed="false">
      <c r="A789" s="27"/>
      <c r="B789" s="27"/>
      <c r="C789" s="27"/>
      <c r="D789" s="28"/>
      <c r="E789" s="29"/>
      <c r="F789" s="29"/>
      <c r="G789" s="29"/>
      <c r="H789" s="29"/>
      <c r="I789" s="20" t="str">
        <f aca="false">IF(A789="","",N(F789)+N(G789)+N(H789))</f>
        <v/>
      </c>
      <c r="J789" s="21" t="str">
        <f aca="false">IF(A789="","",UPPER(TRIM(A789))&amp;"|"&amp;UPPER(SUBSTITUTE(SUBSTITUTE(SUBSTITUTE(SUBSTITUTE(SUBSTITUTE(TRIM(C789)," ",""),"-",""),"/",""),"\",""),".","")))</f>
        <v/>
      </c>
      <c r="K789" s="22" t="str">
        <f aca="false">IF(A789="","",IFERROR(MATCH(J789,'GSTR-2B'!$J$6:$J$1005,0),"–"))</f>
        <v/>
      </c>
      <c r="L789" s="23" t="str">
        <f aca="false">IF(OR(A789="",K789="–"),"",INDEX('GSTR-2B'!$I$6:$I$1005,K789))</f>
        <v/>
      </c>
      <c r="M789" s="20" t="str">
        <f aca="false">IF(L789="","",I789-L789)</f>
        <v/>
      </c>
      <c r="N789" s="24" t="str">
        <f aca="false">IF(A789="","",IF(K789="–",IF(COUNTIFS('GSTR-2B'!$A$6:$A$1005,A789,'GSTR-2B'!$E$6:$E$1005,"&gt;="&amp;(E789-Summary!$B$5),'GSTR-2B'!$E$6:$E$1005,"&lt;="&amp;(E789+Summary!$B$5))&gt;0,"Possible match – invoice no. differs","Not in 2B"),IF(ABS(M789)&lt;=Summary!$B$5,"Matched","Value mismatch")))</f>
        <v/>
      </c>
      <c r="O789" s="25" t="str">
        <f aca="false">IF(A789="","",IF(COUNTIF(A$6:A789,A789)=1,COUNTIF(O$5:O788,"&gt;0")+1,""))</f>
        <v/>
      </c>
      <c r="P789" s="26" t="str">
        <f aca="false">IF(A789="","",IF(N789="Matched",1,IF(AND(N789="Value mismatch",N(I789)&lt;&gt;0),MIN(1,L789/I789),0)))</f>
        <v/>
      </c>
    </row>
    <row r="790" customFormat="false" ht="15" hidden="false" customHeight="true" outlineLevel="0" collapsed="false">
      <c r="A790" s="27"/>
      <c r="B790" s="27"/>
      <c r="C790" s="27"/>
      <c r="D790" s="28"/>
      <c r="E790" s="29"/>
      <c r="F790" s="29"/>
      <c r="G790" s="29"/>
      <c r="H790" s="29"/>
      <c r="I790" s="20" t="str">
        <f aca="false">IF(A790="","",N(F790)+N(G790)+N(H790))</f>
        <v/>
      </c>
      <c r="J790" s="21" t="str">
        <f aca="false">IF(A790="","",UPPER(TRIM(A790))&amp;"|"&amp;UPPER(SUBSTITUTE(SUBSTITUTE(SUBSTITUTE(SUBSTITUTE(SUBSTITUTE(TRIM(C790)," ",""),"-",""),"/",""),"\",""),".","")))</f>
        <v/>
      </c>
      <c r="K790" s="22" t="str">
        <f aca="false">IF(A790="","",IFERROR(MATCH(J790,'GSTR-2B'!$J$6:$J$1005,0),"–"))</f>
        <v/>
      </c>
      <c r="L790" s="23" t="str">
        <f aca="false">IF(OR(A790="",K790="–"),"",INDEX('GSTR-2B'!$I$6:$I$1005,K790))</f>
        <v/>
      </c>
      <c r="M790" s="20" t="str">
        <f aca="false">IF(L790="","",I790-L790)</f>
        <v/>
      </c>
      <c r="N790" s="24" t="str">
        <f aca="false">IF(A790="","",IF(K790="–",IF(COUNTIFS('GSTR-2B'!$A$6:$A$1005,A790,'GSTR-2B'!$E$6:$E$1005,"&gt;="&amp;(E790-Summary!$B$5),'GSTR-2B'!$E$6:$E$1005,"&lt;="&amp;(E790+Summary!$B$5))&gt;0,"Possible match – invoice no. differs","Not in 2B"),IF(ABS(M790)&lt;=Summary!$B$5,"Matched","Value mismatch")))</f>
        <v/>
      </c>
      <c r="O790" s="25" t="str">
        <f aca="false">IF(A790="","",IF(COUNTIF(A$6:A790,A790)=1,COUNTIF(O$5:O789,"&gt;0")+1,""))</f>
        <v/>
      </c>
      <c r="P790" s="26" t="str">
        <f aca="false">IF(A790="","",IF(N790="Matched",1,IF(AND(N790="Value mismatch",N(I790)&lt;&gt;0),MIN(1,L790/I790),0)))</f>
        <v/>
      </c>
    </row>
    <row r="791" customFormat="false" ht="15" hidden="false" customHeight="true" outlineLevel="0" collapsed="false">
      <c r="A791" s="27"/>
      <c r="B791" s="27"/>
      <c r="C791" s="27"/>
      <c r="D791" s="28"/>
      <c r="E791" s="29"/>
      <c r="F791" s="29"/>
      <c r="G791" s="29"/>
      <c r="H791" s="29"/>
      <c r="I791" s="20" t="str">
        <f aca="false">IF(A791="","",N(F791)+N(G791)+N(H791))</f>
        <v/>
      </c>
      <c r="J791" s="21" t="str">
        <f aca="false">IF(A791="","",UPPER(TRIM(A791))&amp;"|"&amp;UPPER(SUBSTITUTE(SUBSTITUTE(SUBSTITUTE(SUBSTITUTE(SUBSTITUTE(TRIM(C791)," ",""),"-",""),"/",""),"\",""),".","")))</f>
        <v/>
      </c>
      <c r="K791" s="22" t="str">
        <f aca="false">IF(A791="","",IFERROR(MATCH(J791,'GSTR-2B'!$J$6:$J$1005,0),"–"))</f>
        <v/>
      </c>
      <c r="L791" s="23" t="str">
        <f aca="false">IF(OR(A791="",K791="–"),"",INDEX('GSTR-2B'!$I$6:$I$1005,K791))</f>
        <v/>
      </c>
      <c r="M791" s="20" t="str">
        <f aca="false">IF(L791="","",I791-L791)</f>
        <v/>
      </c>
      <c r="N791" s="24" t="str">
        <f aca="false">IF(A791="","",IF(K791="–",IF(COUNTIFS('GSTR-2B'!$A$6:$A$1005,A791,'GSTR-2B'!$E$6:$E$1005,"&gt;="&amp;(E791-Summary!$B$5),'GSTR-2B'!$E$6:$E$1005,"&lt;="&amp;(E791+Summary!$B$5))&gt;0,"Possible match – invoice no. differs","Not in 2B"),IF(ABS(M791)&lt;=Summary!$B$5,"Matched","Value mismatch")))</f>
        <v/>
      </c>
      <c r="O791" s="25" t="str">
        <f aca="false">IF(A791="","",IF(COUNTIF(A$6:A791,A791)=1,COUNTIF(O$5:O790,"&gt;0")+1,""))</f>
        <v/>
      </c>
      <c r="P791" s="26" t="str">
        <f aca="false">IF(A791="","",IF(N791="Matched",1,IF(AND(N791="Value mismatch",N(I791)&lt;&gt;0),MIN(1,L791/I791),0)))</f>
        <v/>
      </c>
    </row>
    <row r="792" customFormat="false" ht="15" hidden="false" customHeight="true" outlineLevel="0" collapsed="false">
      <c r="A792" s="27"/>
      <c r="B792" s="27"/>
      <c r="C792" s="27"/>
      <c r="D792" s="28"/>
      <c r="E792" s="29"/>
      <c r="F792" s="29"/>
      <c r="G792" s="29"/>
      <c r="H792" s="29"/>
      <c r="I792" s="20" t="str">
        <f aca="false">IF(A792="","",N(F792)+N(G792)+N(H792))</f>
        <v/>
      </c>
      <c r="J792" s="21" t="str">
        <f aca="false">IF(A792="","",UPPER(TRIM(A792))&amp;"|"&amp;UPPER(SUBSTITUTE(SUBSTITUTE(SUBSTITUTE(SUBSTITUTE(SUBSTITUTE(TRIM(C792)," ",""),"-",""),"/",""),"\",""),".","")))</f>
        <v/>
      </c>
      <c r="K792" s="22" t="str">
        <f aca="false">IF(A792="","",IFERROR(MATCH(J792,'GSTR-2B'!$J$6:$J$1005,0),"–"))</f>
        <v/>
      </c>
      <c r="L792" s="23" t="str">
        <f aca="false">IF(OR(A792="",K792="–"),"",INDEX('GSTR-2B'!$I$6:$I$1005,K792))</f>
        <v/>
      </c>
      <c r="M792" s="20" t="str">
        <f aca="false">IF(L792="","",I792-L792)</f>
        <v/>
      </c>
      <c r="N792" s="24" t="str">
        <f aca="false">IF(A792="","",IF(K792="–",IF(COUNTIFS('GSTR-2B'!$A$6:$A$1005,A792,'GSTR-2B'!$E$6:$E$1005,"&gt;="&amp;(E792-Summary!$B$5),'GSTR-2B'!$E$6:$E$1005,"&lt;="&amp;(E792+Summary!$B$5))&gt;0,"Possible match – invoice no. differs","Not in 2B"),IF(ABS(M792)&lt;=Summary!$B$5,"Matched","Value mismatch")))</f>
        <v/>
      </c>
      <c r="O792" s="25" t="str">
        <f aca="false">IF(A792="","",IF(COUNTIF(A$6:A792,A792)=1,COUNTIF(O$5:O791,"&gt;0")+1,""))</f>
        <v/>
      </c>
      <c r="P792" s="26" t="str">
        <f aca="false">IF(A792="","",IF(N792="Matched",1,IF(AND(N792="Value mismatch",N(I792)&lt;&gt;0),MIN(1,L792/I792),0)))</f>
        <v/>
      </c>
    </row>
    <row r="793" customFormat="false" ht="15" hidden="false" customHeight="true" outlineLevel="0" collapsed="false">
      <c r="A793" s="27"/>
      <c r="B793" s="27"/>
      <c r="C793" s="27"/>
      <c r="D793" s="28"/>
      <c r="E793" s="29"/>
      <c r="F793" s="29"/>
      <c r="G793" s="29"/>
      <c r="H793" s="29"/>
      <c r="I793" s="20" t="str">
        <f aca="false">IF(A793="","",N(F793)+N(G793)+N(H793))</f>
        <v/>
      </c>
      <c r="J793" s="21" t="str">
        <f aca="false">IF(A793="","",UPPER(TRIM(A793))&amp;"|"&amp;UPPER(SUBSTITUTE(SUBSTITUTE(SUBSTITUTE(SUBSTITUTE(SUBSTITUTE(TRIM(C793)," ",""),"-",""),"/",""),"\",""),".","")))</f>
        <v/>
      </c>
      <c r="K793" s="22" t="str">
        <f aca="false">IF(A793="","",IFERROR(MATCH(J793,'GSTR-2B'!$J$6:$J$1005,0),"–"))</f>
        <v/>
      </c>
      <c r="L793" s="23" t="str">
        <f aca="false">IF(OR(A793="",K793="–"),"",INDEX('GSTR-2B'!$I$6:$I$1005,K793))</f>
        <v/>
      </c>
      <c r="M793" s="20" t="str">
        <f aca="false">IF(L793="","",I793-L793)</f>
        <v/>
      </c>
      <c r="N793" s="24" t="str">
        <f aca="false">IF(A793="","",IF(K793="–",IF(COUNTIFS('GSTR-2B'!$A$6:$A$1005,A793,'GSTR-2B'!$E$6:$E$1005,"&gt;="&amp;(E793-Summary!$B$5),'GSTR-2B'!$E$6:$E$1005,"&lt;="&amp;(E793+Summary!$B$5))&gt;0,"Possible match – invoice no. differs","Not in 2B"),IF(ABS(M793)&lt;=Summary!$B$5,"Matched","Value mismatch")))</f>
        <v/>
      </c>
      <c r="O793" s="25" t="str">
        <f aca="false">IF(A793="","",IF(COUNTIF(A$6:A793,A793)=1,COUNTIF(O$5:O792,"&gt;0")+1,""))</f>
        <v/>
      </c>
      <c r="P793" s="26" t="str">
        <f aca="false">IF(A793="","",IF(N793="Matched",1,IF(AND(N793="Value mismatch",N(I793)&lt;&gt;0),MIN(1,L793/I793),0)))</f>
        <v/>
      </c>
    </row>
    <row r="794" customFormat="false" ht="15" hidden="false" customHeight="true" outlineLevel="0" collapsed="false">
      <c r="A794" s="27"/>
      <c r="B794" s="27"/>
      <c r="C794" s="27"/>
      <c r="D794" s="28"/>
      <c r="E794" s="29"/>
      <c r="F794" s="29"/>
      <c r="G794" s="29"/>
      <c r="H794" s="29"/>
      <c r="I794" s="20" t="str">
        <f aca="false">IF(A794="","",N(F794)+N(G794)+N(H794))</f>
        <v/>
      </c>
      <c r="J794" s="21" t="str">
        <f aca="false">IF(A794="","",UPPER(TRIM(A794))&amp;"|"&amp;UPPER(SUBSTITUTE(SUBSTITUTE(SUBSTITUTE(SUBSTITUTE(SUBSTITUTE(TRIM(C794)," ",""),"-",""),"/",""),"\",""),".","")))</f>
        <v/>
      </c>
      <c r="K794" s="22" t="str">
        <f aca="false">IF(A794="","",IFERROR(MATCH(J794,'GSTR-2B'!$J$6:$J$1005,0),"–"))</f>
        <v/>
      </c>
      <c r="L794" s="23" t="str">
        <f aca="false">IF(OR(A794="",K794="–"),"",INDEX('GSTR-2B'!$I$6:$I$1005,K794))</f>
        <v/>
      </c>
      <c r="M794" s="20" t="str">
        <f aca="false">IF(L794="","",I794-L794)</f>
        <v/>
      </c>
      <c r="N794" s="24" t="str">
        <f aca="false">IF(A794="","",IF(K794="–",IF(COUNTIFS('GSTR-2B'!$A$6:$A$1005,A794,'GSTR-2B'!$E$6:$E$1005,"&gt;="&amp;(E794-Summary!$B$5),'GSTR-2B'!$E$6:$E$1005,"&lt;="&amp;(E794+Summary!$B$5))&gt;0,"Possible match – invoice no. differs","Not in 2B"),IF(ABS(M794)&lt;=Summary!$B$5,"Matched","Value mismatch")))</f>
        <v/>
      </c>
      <c r="O794" s="25" t="str">
        <f aca="false">IF(A794="","",IF(COUNTIF(A$6:A794,A794)=1,COUNTIF(O$5:O793,"&gt;0")+1,""))</f>
        <v/>
      </c>
      <c r="P794" s="26" t="str">
        <f aca="false">IF(A794="","",IF(N794="Matched",1,IF(AND(N794="Value mismatch",N(I794)&lt;&gt;0),MIN(1,L794/I794),0)))</f>
        <v/>
      </c>
    </row>
    <row r="795" customFormat="false" ht="15" hidden="false" customHeight="true" outlineLevel="0" collapsed="false">
      <c r="A795" s="27"/>
      <c r="B795" s="27"/>
      <c r="C795" s="27"/>
      <c r="D795" s="28"/>
      <c r="E795" s="29"/>
      <c r="F795" s="29"/>
      <c r="G795" s="29"/>
      <c r="H795" s="29"/>
      <c r="I795" s="20" t="str">
        <f aca="false">IF(A795="","",N(F795)+N(G795)+N(H795))</f>
        <v/>
      </c>
      <c r="J795" s="21" t="str">
        <f aca="false">IF(A795="","",UPPER(TRIM(A795))&amp;"|"&amp;UPPER(SUBSTITUTE(SUBSTITUTE(SUBSTITUTE(SUBSTITUTE(SUBSTITUTE(TRIM(C795)," ",""),"-",""),"/",""),"\",""),".","")))</f>
        <v/>
      </c>
      <c r="K795" s="22" t="str">
        <f aca="false">IF(A795="","",IFERROR(MATCH(J795,'GSTR-2B'!$J$6:$J$1005,0),"–"))</f>
        <v/>
      </c>
      <c r="L795" s="23" t="str">
        <f aca="false">IF(OR(A795="",K795="–"),"",INDEX('GSTR-2B'!$I$6:$I$1005,K795))</f>
        <v/>
      </c>
      <c r="M795" s="20" t="str">
        <f aca="false">IF(L795="","",I795-L795)</f>
        <v/>
      </c>
      <c r="N795" s="24" t="str">
        <f aca="false">IF(A795="","",IF(K795="–",IF(COUNTIFS('GSTR-2B'!$A$6:$A$1005,A795,'GSTR-2B'!$E$6:$E$1005,"&gt;="&amp;(E795-Summary!$B$5),'GSTR-2B'!$E$6:$E$1005,"&lt;="&amp;(E795+Summary!$B$5))&gt;0,"Possible match – invoice no. differs","Not in 2B"),IF(ABS(M795)&lt;=Summary!$B$5,"Matched","Value mismatch")))</f>
        <v/>
      </c>
      <c r="O795" s="25" t="str">
        <f aca="false">IF(A795="","",IF(COUNTIF(A$6:A795,A795)=1,COUNTIF(O$5:O794,"&gt;0")+1,""))</f>
        <v/>
      </c>
      <c r="P795" s="26" t="str">
        <f aca="false">IF(A795="","",IF(N795="Matched",1,IF(AND(N795="Value mismatch",N(I795)&lt;&gt;0),MIN(1,L795/I795),0)))</f>
        <v/>
      </c>
    </row>
    <row r="796" customFormat="false" ht="15" hidden="false" customHeight="true" outlineLevel="0" collapsed="false">
      <c r="A796" s="27"/>
      <c r="B796" s="27"/>
      <c r="C796" s="27"/>
      <c r="D796" s="28"/>
      <c r="E796" s="29"/>
      <c r="F796" s="29"/>
      <c r="G796" s="29"/>
      <c r="H796" s="29"/>
      <c r="I796" s="20" t="str">
        <f aca="false">IF(A796="","",N(F796)+N(G796)+N(H796))</f>
        <v/>
      </c>
      <c r="J796" s="21" t="str">
        <f aca="false">IF(A796="","",UPPER(TRIM(A796))&amp;"|"&amp;UPPER(SUBSTITUTE(SUBSTITUTE(SUBSTITUTE(SUBSTITUTE(SUBSTITUTE(TRIM(C796)," ",""),"-",""),"/",""),"\",""),".","")))</f>
        <v/>
      </c>
      <c r="K796" s="22" t="str">
        <f aca="false">IF(A796="","",IFERROR(MATCH(J796,'GSTR-2B'!$J$6:$J$1005,0),"–"))</f>
        <v/>
      </c>
      <c r="L796" s="23" t="str">
        <f aca="false">IF(OR(A796="",K796="–"),"",INDEX('GSTR-2B'!$I$6:$I$1005,K796))</f>
        <v/>
      </c>
      <c r="M796" s="20" t="str">
        <f aca="false">IF(L796="","",I796-L796)</f>
        <v/>
      </c>
      <c r="N796" s="24" t="str">
        <f aca="false">IF(A796="","",IF(K796="–",IF(COUNTIFS('GSTR-2B'!$A$6:$A$1005,A796,'GSTR-2B'!$E$6:$E$1005,"&gt;="&amp;(E796-Summary!$B$5),'GSTR-2B'!$E$6:$E$1005,"&lt;="&amp;(E796+Summary!$B$5))&gt;0,"Possible match – invoice no. differs","Not in 2B"),IF(ABS(M796)&lt;=Summary!$B$5,"Matched","Value mismatch")))</f>
        <v/>
      </c>
      <c r="O796" s="25" t="str">
        <f aca="false">IF(A796="","",IF(COUNTIF(A$6:A796,A796)=1,COUNTIF(O$5:O795,"&gt;0")+1,""))</f>
        <v/>
      </c>
      <c r="P796" s="26" t="str">
        <f aca="false">IF(A796="","",IF(N796="Matched",1,IF(AND(N796="Value mismatch",N(I796)&lt;&gt;0),MIN(1,L796/I796),0)))</f>
        <v/>
      </c>
    </row>
    <row r="797" customFormat="false" ht="15" hidden="false" customHeight="true" outlineLevel="0" collapsed="false">
      <c r="A797" s="27"/>
      <c r="B797" s="27"/>
      <c r="C797" s="27"/>
      <c r="D797" s="28"/>
      <c r="E797" s="29"/>
      <c r="F797" s="29"/>
      <c r="G797" s="29"/>
      <c r="H797" s="29"/>
      <c r="I797" s="20" t="str">
        <f aca="false">IF(A797="","",N(F797)+N(G797)+N(H797))</f>
        <v/>
      </c>
      <c r="J797" s="21" t="str">
        <f aca="false">IF(A797="","",UPPER(TRIM(A797))&amp;"|"&amp;UPPER(SUBSTITUTE(SUBSTITUTE(SUBSTITUTE(SUBSTITUTE(SUBSTITUTE(TRIM(C797)," ",""),"-",""),"/",""),"\",""),".","")))</f>
        <v/>
      </c>
      <c r="K797" s="22" t="str">
        <f aca="false">IF(A797="","",IFERROR(MATCH(J797,'GSTR-2B'!$J$6:$J$1005,0),"–"))</f>
        <v/>
      </c>
      <c r="L797" s="23" t="str">
        <f aca="false">IF(OR(A797="",K797="–"),"",INDEX('GSTR-2B'!$I$6:$I$1005,K797))</f>
        <v/>
      </c>
      <c r="M797" s="20" t="str">
        <f aca="false">IF(L797="","",I797-L797)</f>
        <v/>
      </c>
      <c r="N797" s="24" t="str">
        <f aca="false">IF(A797="","",IF(K797="–",IF(COUNTIFS('GSTR-2B'!$A$6:$A$1005,A797,'GSTR-2B'!$E$6:$E$1005,"&gt;="&amp;(E797-Summary!$B$5),'GSTR-2B'!$E$6:$E$1005,"&lt;="&amp;(E797+Summary!$B$5))&gt;0,"Possible match – invoice no. differs","Not in 2B"),IF(ABS(M797)&lt;=Summary!$B$5,"Matched","Value mismatch")))</f>
        <v/>
      </c>
      <c r="O797" s="25" t="str">
        <f aca="false">IF(A797="","",IF(COUNTIF(A$6:A797,A797)=1,COUNTIF(O$5:O796,"&gt;0")+1,""))</f>
        <v/>
      </c>
      <c r="P797" s="26" t="str">
        <f aca="false">IF(A797="","",IF(N797="Matched",1,IF(AND(N797="Value mismatch",N(I797)&lt;&gt;0),MIN(1,L797/I797),0)))</f>
        <v/>
      </c>
    </row>
    <row r="798" customFormat="false" ht="15" hidden="false" customHeight="true" outlineLevel="0" collapsed="false">
      <c r="A798" s="27"/>
      <c r="B798" s="27"/>
      <c r="C798" s="27"/>
      <c r="D798" s="28"/>
      <c r="E798" s="29"/>
      <c r="F798" s="29"/>
      <c r="G798" s="29"/>
      <c r="H798" s="29"/>
      <c r="I798" s="20" t="str">
        <f aca="false">IF(A798="","",N(F798)+N(G798)+N(H798))</f>
        <v/>
      </c>
      <c r="J798" s="21" t="str">
        <f aca="false">IF(A798="","",UPPER(TRIM(A798))&amp;"|"&amp;UPPER(SUBSTITUTE(SUBSTITUTE(SUBSTITUTE(SUBSTITUTE(SUBSTITUTE(TRIM(C798)," ",""),"-",""),"/",""),"\",""),".","")))</f>
        <v/>
      </c>
      <c r="K798" s="22" t="str">
        <f aca="false">IF(A798="","",IFERROR(MATCH(J798,'GSTR-2B'!$J$6:$J$1005,0),"–"))</f>
        <v/>
      </c>
      <c r="L798" s="23" t="str">
        <f aca="false">IF(OR(A798="",K798="–"),"",INDEX('GSTR-2B'!$I$6:$I$1005,K798))</f>
        <v/>
      </c>
      <c r="M798" s="20" t="str">
        <f aca="false">IF(L798="","",I798-L798)</f>
        <v/>
      </c>
      <c r="N798" s="24" t="str">
        <f aca="false">IF(A798="","",IF(K798="–",IF(COUNTIFS('GSTR-2B'!$A$6:$A$1005,A798,'GSTR-2B'!$E$6:$E$1005,"&gt;="&amp;(E798-Summary!$B$5),'GSTR-2B'!$E$6:$E$1005,"&lt;="&amp;(E798+Summary!$B$5))&gt;0,"Possible match – invoice no. differs","Not in 2B"),IF(ABS(M798)&lt;=Summary!$B$5,"Matched","Value mismatch")))</f>
        <v/>
      </c>
      <c r="O798" s="25" t="str">
        <f aca="false">IF(A798="","",IF(COUNTIF(A$6:A798,A798)=1,COUNTIF(O$5:O797,"&gt;0")+1,""))</f>
        <v/>
      </c>
      <c r="P798" s="26" t="str">
        <f aca="false">IF(A798="","",IF(N798="Matched",1,IF(AND(N798="Value mismatch",N(I798)&lt;&gt;0),MIN(1,L798/I798),0)))</f>
        <v/>
      </c>
    </row>
    <row r="799" customFormat="false" ht="15" hidden="false" customHeight="true" outlineLevel="0" collapsed="false">
      <c r="A799" s="27"/>
      <c r="B799" s="27"/>
      <c r="C799" s="27"/>
      <c r="D799" s="28"/>
      <c r="E799" s="29"/>
      <c r="F799" s="29"/>
      <c r="G799" s="29"/>
      <c r="H799" s="29"/>
      <c r="I799" s="20" t="str">
        <f aca="false">IF(A799="","",N(F799)+N(G799)+N(H799))</f>
        <v/>
      </c>
      <c r="J799" s="21" t="str">
        <f aca="false">IF(A799="","",UPPER(TRIM(A799))&amp;"|"&amp;UPPER(SUBSTITUTE(SUBSTITUTE(SUBSTITUTE(SUBSTITUTE(SUBSTITUTE(TRIM(C799)," ",""),"-",""),"/",""),"\",""),".","")))</f>
        <v/>
      </c>
      <c r="K799" s="22" t="str">
        <f aca="false">IF(A799="","",IFERROR(MATCH(J799,'GSTR-2B'!$J$6:$J$1005,0),"–"))</f>
        <v/>
      </c>
      <c r="L799" s="23" t="str">
        <f aca="false">IF(OR(A799="",K799="–"),"",INDEX('GSTR-2B'!$I$6:$I$1005,K799))</f>
        <v/>
      </c>
      <c r="M799" s="20" t="str">
        <f aca="false">IF(L799="","",I799-L799)</f>
        <v/>
      </c>
      <c r="N799" s="24" t="str">
        <f aca="false">IF(A799="","",IF(K799="–",IF(COUNTIFS('GSTR-2B'!$A$6:$A$1005,A799,'GSTR-2B'!$E$6:$E$1005,"&gt;="&amp;(E799-Summary!$B$5),'GSTR-2B'!$E$6:$E$1005,"&lt;="&amp;(E799+Summary!$B$5))&gt;0,"Possible match – invoice no. differs","Not in 2B"),IF(ABS(M799)&lt;=Summary!$B$5,"Matched","Value mismatch")))</f>
        <v/>
      </c>
      <c r="O799" s="25" t="str">
        <f aca="false">IF(A799="","",IF(COUNTIF(A$6:A799,A799)=1,COUNTIF(O$5:O798,"&gt;0")+1,""))</f>
        <v/>
      </c>
      <c r="P799" s="26" t="str">
        <f aca="false">IF(A799="","",IF(N799="Matched",1,IF(AND(N799="Value mismatch",N(I799)&lt;&gt;0),MIN(1,L799/I799),0)))</f>
        <v/>
      </c>
    </row>
    <row r="800" customFormat="false" ht="15" hidden="false" customHeight="true" outlineLevel="0" collapsed="false">
      <c r="A800" s="27"/>
      <c r="B800" s="27"/>
      <c r="C800" s="27"/>
      <c r="D800" s="28"/>
      <c r="E800" s="29"/>
      <c r="F800" s="29"/>
      <c r="G800" s="29"/>
      <c r="H800" s="29"/>
      <c r="I800" s="20" t="str">
        <f aca="false">IF(A800="","",N(F800)+N(G800)+N(H800))</f>
        <v/>
      </c>
      <c r="J800" s="21" t="str">
        <f aca="false">IF(A800="","",UPPER(TRIM(A800))&amp;"|"&amp;UPPER(SUBSTITUTE(SUBSTITUTE(SUBSTITUTE(SUBSTITUTE(SUBSTITUTE(TRIM(C800)," ",""),"-",""),"/",""),"\",""),".","")))</f>
        <v/>
      </c>
      <c r="K800" s="22" t="str">
        <f aca="false">IF(A800="","",IFERROR(MATCH(J800,'GSTR-2B'!$J$6:$J$1005,0),"–"))</f>
        <v/>
      </c>
      <c r="L800" s="23" t="str">
        <f aca="false">IF(OR(A800="",K800="–"),"",INDEX('GSTR-2B'!$I$6:$I$1005,K800))</f>
        <v/>
      </c>
      <c r="M800" s="20" t="str">
        <f aca="false">IF(L800="","",I800-L800)</f>
        <v/>
      </c>
      <c r="N800" s="24" t="str">
        <f aca="false">IF(A800="","",IF(K800="–",IF(COUNTIFS('GSTR-2B'!$A$6:$A$1005,A800,'GSTR-2B'!$E$6:$E$1005,"&gt;="&amp;(E800-Summary!$B$5),'GSTR-2B'!$E$6:$E$1005,"&lt;="&amp;(E800+Summary!$B$5))&gt;0,"Possible match – invoice no. differs","Not in 2B"),IF(ABS(M800)&lt;=Summary!$B$5,"Matched","Value mismatch")))</f>
        <v/>
      </c>
      <c r="O800" s="25" t="str">
        <f aca="false">IF(A800="","",IF(COUNTIF(A$6:A800,A800)=1,COUNTIF(O$5:O799,"&gt;0")+1,""))</f>
        <v/>
      </c>
      <c r="P800" s="26" t="str">
        <f aca="false">IF(A800="","",IF(N800="Matched",1,IF(AND(N800="Value mismatch",N(I800)&lt;&gt;0),MIN(1,L800/I800),0)))</f>
        <v/>
      </c>
    </row>
    <row r="801" customFormat="false" ht="15" hidden="false" customHeight="true" outlineLevel="0" collapsed="false">
      <c r="A801" s="27"/>
      <c r="B801" s="27"/>
      <c r="C801" s="27"/>
      <c r="D801" s="28"/>
      <c r="E801" s="29"/>
      <c r="F801" s="29"/>
      <c r="G801" s="29"/>
      <c r="H801" s="29"/>
      <c r="I801" s="20" t="str">
        <f aca="false">IF(A801="","",N(F801)+N(G801)+N(H801))</f>
        <v/>
      </c>
      <c r="J801" s="21" t="str">
        <f aca="false">IF(A801="","",UPPER(TRIM(A801))&amp;"|"&amp;UPPER(SUBSTITUTE(SUBSTITUTE(SUBSTITUTE(SUBSTITUTE(SUBSTITUTE(TRIM(C801)," ",""),"-",""),"/",""),"\",""),".","")))</f>
        <v/>
      </c>
      <c r="K801" s="22" t="str">
        <f aca="false">IF(A801="","",IFERROR(MATCH(J801,'GSTR-2B'!$J$6:$J$1005,0),"–"))</f>
        <v/>
      </c>
      <c r="L801" s="23" t="str">
        <f aca="false">IF(OR(A801="",K801="–"),"",INDEX('GSTR-2B'!$I$6:$I$1005,K801))</f>
        <v/>
      </c>
      <c r="M801" s="20" t="str">
        <f aca="false">IF(L801="","",I801-L801)</f>
        <v/>
      </c>
      <c r="N801" s="24" t="str">
        <f aca="false">IF(A801="","",IF(K801="–",IF(COUNTIFS('GSTR-2B'!$A$6:$A$1005,A801,'GSTR-2B'!$E$6:$E$1005,"&gt;="&amp;(E801-Summary!$B$5),'GSTR-2B'!$E$6:$E$1005,"&lt;="&amp;(E801+Summary!$B$5))&gt;0,"Possible match – invoice no. differs","Not in 2B"),IF(ABS(M801)&lt;=Summary!$B$5,"Matched","Value mismatch")))</f>
        <v/>
      </c>
      <c r="O801" s="25" t="str">
        <f aca="false">IF(A801="","",IF(COUNTIF(A$6:A801,A801)=1,COUNTIF(O$5:O800,"&gt;0")+1,""))</f>
        <v/>
      </c>
      <c r="P801" s="26" t="str">
        <f aca="false">IF(A801="","",IF(N801="Matched",1,IF(AND(N801="Value mismatch",N(I801)&lt;&gt;0),MIN(1,L801/I801),0)))</f>
        <v/>
      </c>
    </row>
    <row r="802" customFormat="false" ht="15" hidden="false" customHeight="true" outlineLevel="0" collapsed="false">
      <c r="A802" s="27"/>
      <c r="B802" s="27"/>
      <c r="C802" s="27"/>
      <c r="D802" s="28"/>
      <c r="E802" s="29"/>
      <c r="F802" s="29"/>
      <c r="G802" s="29"/>
      <c r="H802" s="29"/>
      <c r="I802" s="20" t="str">
        <f aca="false">IF(A802="","",N(F802)+N(G802)+N(H802))</f>
        <v/>
      </c>
      <c r="J802" s="21" t="str">
        <f aca="false">IF(A802="","",UPPER(TRIM(A802))&amp;"|"&amp;UPPER(SUBSTITUTE(SUBSTITUTE(SUBSTITUTE(SUBSTITUTE(SUBSTITUTE(TRIM(C802)," ",""),"-",""),"/",""),"\",""),".","")))</f>
        <v/>
      </c>
      <c r="K802" s="22" t="str">
        <f aca="false">IF(A802="","",IFERROR(MATCH(J802,'GSTR-2B'!$J$6:$J$1005,0),"–"))</f>
        <v/>
      </c>
      <c r="L802" s="23" t="str">
        <f aca="false">IF(OR(A802="",K802="–"),"",INDEX('GSTR-2B'!$I$6:$I$1005,K802))</f>
        <v/>
      </c>
      <c r="M802" s="20" t="str">
        <f aca="false">IF(L802="","",I802-L802)</f>
        <v/>
      </c>
      <c r="N802" s="24" t="str">
        <f aca="false">IF(A802="","",IF(K802="–",IF(COUNTIFS('GSTR-2B'!$A$6:$A$1005,A802,'GSTR-2B'!$E$6:$E$1005,"&gt;="&amp;(E802-Summary!$B$5),'GSTR-2B'!$E$6:$E$1005,"&lt;="&amp;(E802+Summary!$B$5))&gt;0,"Possible match – invoice no. differs","Not in 2B"),IF(ABS(M802)&lt;=Summary!$B$5,"Matched","Value mismatch")))</f>
        <v/>
      </c>
      <c r="O802" s="25" t="str">
        <f aca="false">IF(A802="","",IF(COUNTIF(A$6:A802,A802)=1,COUNTIF(O$5:O801,"&gt;0")+1,""))</f>
        <v/>
      </c>
      <c r="P802" s="26" t="str">
        <f aca="false">IF(A802="","",IF(N802="Matched",1,IF(AND(N802="Value mismatch",N(I802)&lt;&gt;0),MIN(1,L802/I802),0)))</f>
        <v/>
      </c>
    </row>
    <row r="803" customFormat="false" ht="15" hidden="false" customHeight="true" outlineLevel="0" collapsed="false">
      <c r="A803" s="27"/>
      <c r="B803" s="27"/>
      <c r="C803" s="27"/>
      <c r="D803" s="28"/>
      <c r="E803" s="29"/>
      <c r="F803" s="29"/>
      <c r="G803" s="29"/>
      <c r="H803" s="29"/>
      <c r="I803" s="20" t="str">
        <f aca="false">IF(A803="","",N(F803)+N(G803)+N(H803))</f>
        <v/>
      </c>
      <c r="J803" s="21" t="str">
        <f aca="false">IF(A803="","",UPPER(TRIM(A803))&amp;"|"&amp;UPPER(SUBSTITUTE(SUBSTITUTE(SUBSTITUTE(SUBSTITUTE(SUBSTITUTE(TRIM(C803)," ",""),"-",""),"/",""),"\",""),".","")))</f>
        <v/>
      </c>
      <c r="K803" s="22" t="str">
        <f aca="false">IF(A803="","",IFERROR(MATCH(J803,'GSTR-2B'!$J$6:$J$1005,0),"–"))</f>
        <v/>
      </c>
      <c r="L803" s="23" t="str">
        <f aca="false">IF(OR(A803="",K803="–"),"",INDEX('GSTR-2B'!$I$6:$I$1005,K803))</f>
        <v/>
      </c>
      <c r="M803" s="20" t="str">
        <f aca="false">IF(L803="","",I803-L803)</f>
        <v/>
      </c>
      <c r="N803" s="24" t="str">
        <f aca="false">IF(A803="","",IF(K803="–",IF(COUNTIFS('GSTR-2B'!$A$6:$A$1005,A803,'GSTR-2B'!$E$6:$E$1005,"&gt;="&amp;(E803-Summary!$B$5),'GSTR-2B'!$E$6:$E$1005,"&lt;="&amp;(E803+Summary!$B$5))&gt;0,"Possible match – invoice no. differs","Not in 2B"),IF(ABS(M803)&lt;=Summary!$B$5,"Matched","Value mismatch")))</f>
        <v/>
      </c>
      <c r="O803" s="25" t="str">
        <f aca="false">IF(A803="","",IF(COUNTIF(A$6:A803,A803)=1,COUNTIF(O$5:O802,"&gt;0")+1,""))</f>
        <v/>
      </c>
      <c r="P803" s="26" t="str">
        <f aca="false">IF(A803="","",IF(N803="Matched",1,IF(AND(N803="Value mismatch",N(I803)&lt;&gt;0),MIN(1,L803/I803),0)))</f>
        <v/>
      </c>
    </row>
    <row r="804" customFormat="false" ht="15" hidden="false" customHeight="true" outlineLevel="0" collapsed="false">
      <c r="A804" s="27"/>
      <c r="B804" s="27"/>
      <c r="C804" s="27"/>
      <c r="D804" s="28"/>
      <c r="E804" s="29"/>
      <c r="F804" s="29"/>
      <c r="G804" s="29"/>
      <c r="H804" s="29"/>
      <c r="I804" s="20" t="str">
        <f aca="false">IF(A804="","",N(F804)+N(G804)+N(H804))</f>
        <v/>
      </c>
      <c r="J804" s="21" t="str">
        <f aca="false">IF(A804="","",UPPER(TRIM(A804))&amp;"|"&amp;UPPER(SUBSTITUTE(SUBSTITUTE(SUBSTITUTE(SUBSTITUTE(SUBSTITUTE(TRIM(C804)," ",""),"-",""),"/",""),"\",""),".","")))</f>
        <v/>
      </c>
      <c r="K804" s="22" t="str">
        <f aca="false">IF(A804="","",IFERROR(MATCH(J804,'GSTR-2B'!$J$6:$J$1005,0),"–"))</f>
        <v/>
      </c>
      <c r="L804" s="23" t="str">
        <f aca="false">IF(OR(A804="",K804="–"),"",INDEX('GSTR-2B'!$I$6:$I$1005,K804))</f>
        <v/>
      </c>
      <c r="M804" s="20" t="str">
        <f aca="false">IF(L804="","",I804-L804)</f>
        <v/>
      </c>
      <c r="N804" s="24" t="str">
        <f aca="false">IF(A804="","",IF(K804="–",IF(COUNTIFS('GSTR-2B'!$A$6:$A$1005,A804,'GSTR-2B'!$E$6:$E$1005,"&gt;="&amp;(E804-Summary!$B$5),'GSTR-2B'!$E$6:$E$1005,"&lt;="&amp;(E804+Summary!$B$5))&gt;0,"Possible match – invoice no. differs","Not in 2B"),IF(ABS(M804)&lt;=Summary!$B$5,"Matched","Value mismatch")))</f>
        <v/>
      </c>
      <c r="O804" s="25" t="str">
        <f aca="false">IF(A804="","",IF(COUNTIF(A$6:A804,A804)=1,COUNTIF(O$5:O803,"&gt;0")+1,""))</f>
        <v/>
      </c>
      <c r="P804" s="26" t="str">
        <f aca="false">IF(A804="","",IF(N804="Matched",1,IF(AND(N804="Value mismatch",N(I804)&lt;&gt;0),MIN(1,L804/I804),0)))</f>
        <v/>
      </c>
    </row>
    <row r="805" customFormat="false" ht="15" hidden="false" customHeight="true" outlineLevel="0" collapsed="false">
      <c r="A805" s="27"/>
      <c r="B805" s="27"/>
      <c r="C805" s="27"/>
      <c r="D805" s="28"/>
      <c r="E805" s="29"/>
      <c r="F805" s="29"/>
      <c r="G805" s="29"/>
      <c r="H805" s="29"/>
      <c r="I805" s="20" t="str">
        <f aca="false">IF(A805="","",N(F805)+N(G805)+N(H805))</f>
        <v/>
      </c>
      <c r="J805" s="21" t="str">
        <f aca="false">IF(A805="","",UPPER(TRIM(A805))&amp;"|"&amp;UPPER(SUBSTITUTE(SUBSTITUTE(SUBSTITUTE(SUBSTITUTE(SUBSTITUTE(TRIM(C805)," ",""),"-",""),"/",""),"\",""),".","")))</f>
        <v/>
      </c>
      <c r="K805" s="22" t="str">
        <f aca="false">IF(A805="","",IFERROR(MATCH(J805,'GSTR-2B'!$J$6:$J$1005,0),"–"))</f>
        <v/>
      </c>
      <c r="L805" s="23" t="str">
        <f aca="false">IF(OR(A805="",K805="–"),"",INDEX('GSTR-2B'!$I$6:$I$1005,K805))</f>
        <v/>
      </c>
      <c r="M805" s="20" t="str">
        <f aca="false">IF(L805="","",I805-L805)</f>
        <v/>
      </c>
      <c r="N805" s="24" t="str">
        <f aca="false">IF(A805="","",IF(K805="–",IF(COUNTIFS('GSTR-2B'!$A$6:$A$1005,A805,'GSTR-2B'!$E$6:$E$1005,"&gt;="&amp;(E805-Summary!$B$5),'GSTR-2B'!$E$6:$E$1005,"&lt;="&amp;(E805+Summary!$B$5))&gt;0,"Possible match – invoice no. differs","Not in 2B"),IF(ABS(M805)&lt;=Summary!$B$5,"Matched","Value mismatch")))</f>
        <v/>
      </c>
      <c r="O805" s="25" t="str">
        <f aca="false">IF(A805="","",IF(COUNTIF(A$6:A805,A805)=1,COUNTIF(O$5:O804,"&gt;0")+1,""))</f>
        <v/>
      </c>
      <c r="P805" s="26" t="str">
        <f aca="false">IF(A805="","",IF(N805="Matched",1,IF(AND(N805="Value mismatch",N(I805)&lt;&gt;0),MIN(1,L805/I805),0)))</f>
        <v/>
      </c>
    </row>
    <row r="806" customFormat="false" ht="15" hidden="false" customHeight="true" outlineLevel="0" collapsed="false">
      <c r="A806" s="27"/>
      <c r="B806" s="27"/>
      <c r="C806" s="27"/>
      <c r="D806" s="28"/>
      <c r="E806" s="29"/>
      <c r="F806" s="29"/>
      <c r="G806" s="29"/>
      <c r="H806" s="29"/>
      <c r="I806" s="20" t="str">
        <f aca="false">IF(A806="","",N(F806)+N(G806)+N(H806))</f>
        <v/>
      </c>
      <c r="J806" s="21" t="str">
        <f aca="false">IF(A806="","",UPPER(TRIM(A806))&amp;"|"&amp;UPPER(SUBSTITUTE(SUBSTITUTE(SUBSTITUTE(SUBSTITUTE(SUBSTITUTE(TRIM(C806)," ",""),"-",""),"/",""),"\",""),".","")))</f>
        <v/>
      </c>
      <c r="K806" s="22" t="str">
        <f aca="false">IF(A806="","",IFERROR(MATCH(J806,'GSTR-2B'!$J$6:$J$1005,0),"–"))</f>
        <v/>
      </c>
      <c r="L806" s="23" t="str">
        <f aca="false">IF(OR(A806="",K806="–"),"",INDEX('GSTR-2B'!$I$6:$I$1005,K806))</f>
        <v/>
      </c>
      <c r="M806" s="20" t="str">
        <f aca="false">IF(L806="","",I806-L806)</f>
        <v/>
      </c>
      <c r="N806" s="24" t="str">
        <f aca="false">IF(A806="","",IF(K806="–",IF(COUNTIFS('GSTR-2B'!$A$6:$A$1005,A806,'GSTR-2B'!$E$6:$E$1005,"&gt;="&amp;(E806-Summary!$B$5),'GSTR-2B'!$E$6:$E$1005,"&lt;="&amp;(E806+Summary!$B$5))&gt;0,"Possible match – invoice no. differs","Not in 2B"),IF(ABS(M806)&lt;=Summary!$B$5,"Matched","Value mismatch")))</f>
        <v/>
      </c>
      <c r="O806" s="25" t="str">
        <f aca="false">IF(A806="","",IF(COUNTIF(A$6:A806,A806)=1,COUNTIF(O$5:O805,"&gt;0")+1,""))</f>
        <v/>
      </c>
      <c r="P806" s="26" t="str">
        <f aca="false">IF(A806="","",IF(N806="Matched",1,IF(AND(N806="Value mismatch",N(I806)&lt;&gt;0),MIN(1,L806/I806),0)))</f>
        <v/>
      </c>
    </row>
    <row r="807" customFormat="false" ht="15" hidden="false" customHeight="true" outlineLevel="0" collapsed="false">
      <c r="A807" s="27"/>
      <c r="B807" s="27"/>
      <c r="C807" s="27"/>
      <c r="D807" s="28"/>
      <c r="E807" s="29"/>
      <c r="F807" s="29"/>
      <c r="G807" s="29"/>
      <c r="H807" s="29"/>
      <c r="I807" s="20" t="str">
        <f aca="false">IF(A807="","",N(F807)+N(G807)+N(H807))</f>
        <v/>
      </c>
      <c r="J807" s="21" t="str">
        <f aca="false">IF(A807="","",UPPER(TRIM(A807))&amp;"|"&amp;UPPER(SUBSTITUTE(SUBSTITUTE(SUBSTITUTE(SUBSTITUTE(SUBSTITUTE(TRIM(C807)," ",""),"-",""),"/",""),"\",""),".","")))</f>
        <v/>
      </c>
      <c r="K807" s="22" t="str">
        <f aca="false">IF(A807="","",IFERROR(MATCH(J807,'GSTR-2B'!$J$6:$J$1005,0),"–"))</f>
        <v/>
      </c>
      <c r="L807" s="23" t="str">
        <f aca="false">IF(OR(A807="",K807="–"),"",INDEX('GSTR-2B'!$I$6:$I$1005,K807))</f>
        <v/>
      </c>
      <c r="M807" s="20" t="str">
        <f aca="false">IF(L807="","",I807-L807)</f>
        <v/>
      </c>
      <c r="N807" s="24" t="str">
        <f aca="false">IF(A807="","",IF(K807="–",IF(COUNTIFS('GSTR-2B'!$A$6:$A$1005,A807,'GSTR-2B'!$E$6:$E$1005,"&gt;="&amp;(E807-Summary!$B$5),'GSTR-2B'!$E$6:$E$1005,"&lt;="&amp;(E807+Summary!$B$5))&gt;0,"Possible match – invoice no. differs","Not in 2B"),IF(ABS(M807)&lt;=Summary!$B$5,"Matched","Value mismatch")))</f>
        <v/>
      </c>
      <c r="O807" s="25" t="str">
        <f aca="false">IF(A807="","",IF(COUNTIF(A$6:A807,A807)=1,COUNTIF(O$5:O806,"&gt;0")+1,""))</f>
        <v/>
      </c>
      <c r="P807" s="26" t="str">
        <f aca="false">IF(A807="","",IF(N807="Matched",1,IF(AND(N807="Value mismatch",N(I807)&lt;&gt;0),MIN(1,L807/I807),0)))</f>
        <v/>
      </c>
    </row>
    <row r="808" customFormat="false" ht="15" hidden="false" customHeight="true" outlineLevel="0" collapsed="false">
      <c r="A808" s="27"/>
      <c r="B808" s="27"/>
      <c r="C808" s="27"/>
      <c r="D808" s="28"/>
      <c r="E808" s="29"/>
      <c r="F808" s="29"/>
      <c r="G808" s="29"/>
      <c r="H808" s="29"/>
      <c r="I808" s="20" t="str">
        <f aca="false">IF(A808="","",N(F808)+N(G808)+N(H808))</f>
        <v/>
      </c>
      <c r="J808" s="21" t="str">
        <f aca="false">IF(A808="","",UPPER(TRIM(A808))&amp;"|"&amp;UPPER(SUBSTITUTE(SUBSTITUTE(SUBSTITUTE(SUBSTITUTE(SUBSTITUTE(TRIM(C808)," ",""),"-",""),"/",""),"\",""),".","")))</f>
        <v/>
      </c>
      <c r="K808" s="22" t="str">
        <f aca="false">IF(A808="","",IFERROR(MATCH(J808,'GSTR-2B'!$J$6:$J$1005,0),"–"))</f>
        <v/>
      </c>
      <c r="L808" s="23" t="str">
        <f aca="false">IF(OR(A808="",K808="–"),"",INDEX('GSTR-2B'!$I$6:$I$1005,K808))</f>
        <v/>
      </c>
      <c r="M808" s="20" t="str">
        <f aca="false">IF(L808="","",I808-L808)</f>
        <v/>
      </c>
      <c r="N808" s="24" t="str">
        <f aca="false">IF(A808="","",IF(K808="–",IF(COUNTIFS('GSTR-2B'!$A$6:$A$1005,A808,'GSTR-2B'!$E$6:$E$1005,"&gt;="&amp;(E808-Summary!$B$5),'GSTR-2B'!$E$6:$E$1005,"&lt;="&amp;(E808+Summary!$B$5))&gt;0,"Possible match – invoice no. differs","Not in 2B"),IF(ABS(M808)&lt;=Summary!$B$5,"Matched","Value mismatch")))</f>
        <v/>
      </c>
      <c r="O808" s="25" t="str">
        <f aca="false">IF(A808="","",IF(COUNTIF(A$6:A808,A808)=1,COUNTIF(O$5:O807,"&gt;0")+1,""))</f>
        <v/>
      </c>
      <c r="P808" s="26" t="str">
        <f aca="false">IF(A808="","",IF(N808="Matched",1,IF(AND(N808="Value mismatch",N(I808)&lt;&gt;0),MIN(1,L808/I808),0)))</f>
        <v/>
      </c>
    </row>
    <row r="809" customFormat="false" ht="15" hidden="false" customHeight="true" outlineLevel="0" collapsed="false">
      <c r="A809" s="27"/>
      <c r="B809" s="27"/>
      <c r="C809" s="27"/>
      <c r="D809" s="28"/>
      <c r="E809" s="29"/>
      <c r="F809" s="29"/>
      <c r="G809" s="29"/>
      <c r="H809" s="29"/>
      <c r="I809" s="20" t="str">
        <f aca="false">IF(A809="","",N(F809)+N(G809)+N(H809))</f>
        <v/>
      </c>
      <c r="J809" s="21" t="str">
        <f aca="false">IF(A809="","",UPPER(TRIM(A809))&amp;"|"&amp;UPPER(SUBSTITUTE(SUBSTITUTE(SUBSTITUTE(SUBSTITUTE(SUBSTITUTE(TRIM(C809)," ",""),"-",""),"/",""),"\",""),".","")))</f>
        <v/>
      </c>
      <c r="K809" s="22" t="str">
        <f aca="false">IF(A809="","",IFERROR(MATCH(J809,'GSTR-2B'!$J$6:$J$1005,0),"–"))</f>
        <v/>
      </c>
      <c r="L809" s="23" t="str">
        <f aca="false">IF(OR(A809="",K809="–"),"",INDEX('GSTR-2B'!$I$6:$I$1005,K809))</f>
        <v/>
      </c>
      <c r="M809" s="20" t="str">
        <f aca="false">IF(L809="","",I809-L809)</f>
        <v/>
      </c>
      <c r="N809" s="24" t="str">
        <f aca="false">IF(A809="","",IF(K809="–",IF(COUNTIFS('GSTR-2B'!$A$6:$A$1005,A809,'GSTR-2B'!$E$6:$E$1005,"&gt;="&amp;(E809-Summary!$B$5),'GSTR-2B'!$E$6:$E$1005,"&lt;="&amp;(E809+Summary!$B$5))&gt;0,"Possible match – invoice no. differs","Not in 2B"),IF(ABS(M809)&lt;=Summary!$B$5,"Matched","Value mismatch")))</f>
        <v/>
      </c>
      <c r="O809" s="25" t="str">
        <f aca="false">IF(A809="","",IF(COUNTIF(A$6:A809,A809)=1,COUNTIF(O$5:O808,"&gt;0")+1,""))</f>
        <v/>
      </c>
      <c r="P809" s="26" t="str">
        <f aca="false">IF(A809="","",IF(N809="Matched",1,IF(AND(N809="Value mismatch",N(I809)&lt;&gt;0),MIN(1,L809/I809),0)))</f>
        <v/>
      </c>
    </row>
    <row r="810" customFormat="false" ht="15" hidden="false" customHeight="true" outlineLevel="0" collapsed="false">
      <c r="A810" s="27"/>
      <c r="B810" s="27"/>
      <c r="C810" s="27"/>
      <c r="D810" s="28"/>
      <c r="E810" s="29"/>
      <c r="F810" s="29"/>
      <c r="G810" s="29"/>
      <c r="H810" s="29"/>
      <c r="I810" s="20" t="str">
        <f aca="false">IF(A810="","",N(F810)+N(G810)+N(H810))</f>
        <v/>
      </c>
      <c r="J810" s="21" t="str">
        <f aca="false">IF(A810="","",UPPER(TRIM(A810))&amp;"|"&amp;UPPER(SUBSTITUTE(SUBSTITUTE(SUBSTITUTE(SUBSTITUTE(SUBSTITUTE(TRIM(C810)," ",""),"-",""),"/",""),"\",""),".","")))</f>
        <v/>
      </c>
      <c r="K810" s="22" t="str">
        <f aca="false">IF(A810="","",IFERROR(MATCH(J810,'GSTR-2B'!$J$6:$J$1005,0),"–"))</f>
        <v/>
      </c>
      <c r="L810" s="23" t="str">
        <f aca="false">IF(OR(A810="",K810="–"),"",INDEX('GSTR-2B'!$I$6:$I$1005,K810))</f>
        <v/>
      </c>
      <c r="M810" s="20" t="str">
        <f aca="false">IF(L810="","",I810-L810)</f>
        <v/>
      </c>
      <c r="N810" s="24" t="str">
        <f aca="false">IF(A810="","",IF(K810="–",IF(COUNTIFS('GSTR-2B'!$A$6:$A$1005,A810,'GSTR-2B'!$E$6:$E$1005,"&gt;="&amp;(E810-Summary!$B$5),'GSTR-2B'!$E$6:$E$1005,"&lt;="&amp;(E810+Summary!$B$5))&gt;0,"Possible match – invoice no. differs","Not in 2B"),IF(ABS(M810)&lt;=Summary!$B$5,"Matched","Value mismatch")))</f>
        <v/>
      </c>
      <c r="O810" s="25" t="str">
        <f aca="false">IF(A810="","",IF(COUNTIF(A$6:A810,A810)=1,COUNTIF(O$5:O809,"&gt;0")+1,""))</f>
        <v/>
      </c>
      <c r="P810" s="26" t="str">
        <f aca="false">IF(A810="","",IF(N810="Matched",1,IF(AND(N810="Value mismatch",N(I810)&lt;&gt;0),MIN(1,L810/I810),0)))</f>
        <v/>
      </c>
    </row>
    <row r="811" customFormat="false" ht="15" hidden="false" customHeight="true" outlineLevel="0" collapsed="false">
      <c r="A811" s="27"/>
      <c r="B811" s="27"/>
      <c r="C811" s="27"/>
      <c r="D811" s="28"/>
      <c r="E811" s="29"/>
      <c r="F811" s="29"/>
      <c r="G811" s="29"/>
      <c r="H811" s="29"/>
      <c r="I811" s="20" t="str">
        <f aca="false">IF(A811="","",N(F811)+N(G811)+N(H811))</f>
        <v/>
      </c>
      <c r="J811" s="21" t="str">
        <f aca="false">IF(A811="","",UPPER(TRIM(A811))&amp;"|"&amp;UPPER(SUBSTITUTE(SUBSTITUTE(SUBSTITUTE(SUBSTITUTE(SUBSTITUTE(TRIM(C811)," ",""),"-",""),"/",""),"\",""),".","")))</f>
        <v/>
      </c>
      <c r="K811" s="22" t="str">
        <f aca="false">IF(A811="","",IFERROR(MATCH(J811,'GSTR-2B'!$J$6:$J$1005,0),"–"))</f>
        <v/>
      </c>
      <c r="L811" s="23" t="str">
        <f aca="false">IF(OR(A811="",K811="–"),"",INDEX('GSTR-2B'!$I$6:$I$1005,K811))</f>
        <v/>
      </c>
      <c r="M811" s="20" t="str">
        <f aca="false">IF(L811="","",I811-L811)</f>
        <v/>
      </c>
      <c r="N811" s="24" t="str">
        <f aca="false">IF(A811="","",IF(K811="–",IF(COUNTIFS('GSTR-2B'!$A$6:$A$1005,A811,'GSTR-2B'!$E$6:$E$1005,"&gt;="&amp;(E811-Summary!$B$5),'GSTR-2B'!$E$6:$E$1005,"&lt;="&amp;(E811+Summary!$B$5))&gt;0,"Possible match – invoice no. differs","Not in 2B"),IF(ABS(M811)&lt;=Summary!$B$5,"Matched","Value mismatch")))</f>
        <v/>
      </c>
      <c r="O811" s="25" t="str">
        <f aca="false">IF(A811="","",IF(COUNTIF(A$6:A811,A811)=1,COUNTIF(O$5:O810,"&gt;0")+1,""))</f>
        <v/>
      </c>
      <c r="P811" s="26" t="str">
        <f aca="false">IF(A811="","",IF(N811="Matched",1,IF(AND(N811="Value mismatch",N(I811)&lt;&gt;0),MIN(1,L811/I811),0)))</f>
        <v/>
      </c>
    </row>
    <row r="812" customFormat="false" ht="15" hidden="false" customHeight="true" outlineLevel="0" collapsed="false">
      <c r="A812" s="27"/>
      <c r="B812" s="27"/>
      <c r="C812" s="27"/>
      <c r="D812" s="28"/>
      <c r="E812" s="29"/>
      <c r="F812" s="29"/>
      <c r="G812" s="29"/>
      <c r="H812" s="29"/>
      <c r="I812" s="20" t="str">
        <f aca="false">IF(A812="","",N(F812)+N(G812)+N(H812))</f>
        <v/>
      </c>
      <c r="J812" s="21" t="str">
        <f aca="false">IF(A812="","",UPPER(TRIM(A812))&amp;"|"&amp;UPPER(SUBSTITUTE(SUBSTITUTE(SUBSTITUTE(SUBSTITUTE(SUBSTITUTE(TRIM(C812)," ",""),"-",""),"/",""),"\",""),".","")))</f>
        <v/>
      </c>
      <c r="K812" s="22" t="str">
        <f aca="false">IF(A812="","",IFERROR(MATCH(J812,'GSTR-2B'!$J$6:$J$1005,0),"–"))</f>
        <v/>
      </c>
      <c r="L812" s="23" t="str">
        <f aca="false">IF(OR(A812="",K812="–"),"",INDEX('GSTR-2B'!$I$6:$I$1005,K812))</f>
        <v/>
      </c>
      <c r="M812" s="20" t="str">
        <f aca="false">IF(L812="","",I812-L812)</f>
        <v/>
      </c>
      <c r="N812" s="24" t="str">
        <f aca="false">IF(A812="","",IF(K812="–",IF(COUNTIFS('GSTR-2B'!$A$6:$A$1005,A812,'GSTR-2B'!$E$6:$E$1005,"&gt;="&amp;(E812-Summary!$B$5),'GSTR-2B'!$E$6:$E$1005,"&lt;="&amp;(E812+Summary!$B$5))&gt;0,"Possible match – invoice no. differs","Not in 2B"),IF(ABS(M812)&lt;=Summary!$B$5,"Matched","Value mismatch")))</f>
        <v/>
      </c>
      <c r="O812" s="25" t="str">
        <f aca="false">IF(A812="","",IF(COUNTIF(A$6:A812,A812)=1,COUNTIF(O$5:O811,"&gt;0")+1,""))</f>
        <v/>
      </c>
      <c r="P812" s="26" t="str">
        <f aca="false">IF(A812="","",IF(N812="Matched",1,IF(AND(N812="Value mismatch",N(I812)&lt;&gt;0),MIN(1,L812/I812),0)))</f>
        <v/>
      </c>
    </row>
    <row r="813" customFormat="false" ht="15" hidden="false" customHeight="true" outlineLevel="0" collapsed="false">
      <c r="A813" s="27"/>
      <c r="B813" s="27"/>
      <c r="C813" s="27"/>
      <c r="D813" s="28"/>
      <c r="E813" s="29"/>
      <c r="F813" s="29"/>
      <c r="G813" s="29"/>
      <c r="H813" s="29"/>
      <c r="I813" s="20" t="str">
        <f aca="false">IF(A813="","",N(F813)+N(G813)+N(H813))</f>
        <v/>
      </c>
      <c r="J813" s="21" t="str">
        <f aca="false">IF(A813="","",UPPER(TRIM(A813))&amp;"|"&amp;UPPER(SUBSTITUTE(SUBSTITUTE(SUBSTITUTE(SUBSTITUTE(SUBSTITUTE(TRIM(C813)," ",""),"-",""),"/",""),"\",""),".","")))</f>
        <v/>
      </c>
      <c r="K813" s="22" t="str">
        <f aca="false">IF(A813="","",IFERROR(MATCH(J813,'GSTR-2B'!$J$6:$J$1005,0),"–"))</f>
        <v/>
      </c>
      <c r="L813" s="23" t="str">
        <f aca="false">IF(OR(A813="",K813="–"),"",INDEX('GSTR-2B'!$I$6:$I$1005,K813))</f>
        <v/>
      </c>
      <c r="M813" s="20" t="str">
        <f aca="false">IF(L813="","",I813-L813)</f>
        <v/>
      </c>
      <c r="N813" s="24" t="str">
        <f aca="false">IF(A813="","",IF(K813="–",IF(COUNTIFS('GSTR-2B'!$A$6:$A$1005,A813,'GSTR-2B'!$E$6:$E$1005,"&gt;="&amp;(E813-Summary!$B$5),'GSTR-2B'!$E$6:$E$1005,"&lt;="&amp;(E813+Summary!$B$5))&gt;0,"Possible match – invoice no. differs","Not in 2B"),IF(ABS(M813)&lt;=Summary!$B$5,"Matched","Value mismatch")))</f>
        <v/>
      </c>
      <c r="O813" s="25" t="str">
        <f aca="false">IF(A813="","",IF(COUNTIF(A$6:A813,A813)=1,COUNTIF(O$5:O812,"&gt;0")+1,""))</f>
        <v/>
      </c>
      <c r="P813" s="26" t="str">
        <f aca="false">IF(A813="","",IF(N813="Matched",1,IF(AND(N813="Value mismatch",N(I813)&lt;&gt;0),MIN(1,L813/I813),0)))</f>
        <v/>
      </c>
    </row>
    <row r="814" customFormat="false" ht="15" hidden="false" customHeight="true" outlineLevel="0" collapsed="false">
      <c r="A814" s="27"/>
      <c r="B814" s="27"/>
      <c r="C814" s="27"/>
      <c r="D814" s="28"/>
      <c r="E814" s="29"/>
      <c r="F814" s="29"/>
      <c r="G814" s="29"/>
      <c r="H814" s="29"/>
      <c r="I814" s="20" t="str">
        <f aca="false">IF(A814="","",N(F814)+N(G814)+N(H814))</f>
        <v/>
      </c>
      <c r="J814" s="21" t="str">
        <f aca="false">IF(A814="","",UPPER(TRIM(A814))&amp;"|"&amp;UPPER(SUBSTITUTE(SUBSTITUTE(SUBSTITUTE(SUBSTITUTE(SUBSTITUTE(TRIM(C814)," ",""),"-",""),"/",""),"\",""),".","")))</f>
        <v/>
      </c>
      <c r="K814" s="22" t="str">
        <f aca="false">IF(A814="","",IFERROR(MATCH(J814,'GSTR-2B'!$J$6:$J$1005,0),"–"))</f>
        <v/>
      </c>
      <c r="L814" s="23" t="str">
        <f aca="false">IF(OR(A814="",K814="–"),"",INDEX('GSTR-2B'!$I$6:$I$1005,K814))</f>
        <v/>
      </c>
      <c r="M814" s="20" t="str">
        <f aca="false">IF(L814="","",I814-L814)</f>
        <v/>
      </c>
      <c r="N814" s="24" t="str">
        <f aca="false">IF(A814="","",IF(K814="–",IF(COUNTIFS('GSTR-2B'!$A$6:$A$1005,A814,'GSTR-2B'!$E$6:$E$1005,"&gt;="&amp;(E814-Summary!$B$5),'GSTR-2B'!$E$6:$E$1005,"&lt;="&amp;(E814+Summary!$B$5))&gt;0,"Possible match – invoice no. differs","Not in 2B"),IF(ABS(M814)&lt;=Summary!$B$5,"Matched","Value mismatch")))</f>
        <v/>
      </c>
      <c r="O814" s="25" t="str">
        <f aca="false">IF(A814="","",IF(COUNTIF(A$6:A814,A814)=1,COUNTIF(O$5:O813,"&gt;0")+1,""))</f>
        <v/>
      </c>
      <c r="P814" s="26" t="str">
        <f aca="false">IF(A814="","",IF(N814="Matched",1,IF(AND(N814="Value mismatch",N(I814)&lt;&gt;0),MIN(1,L814/I814),0)))</f>
        <v/>
      </c>
    </row>
    <row r="815" customFormat="false" ht="15" hidden="false" customHeight="true" outlineLevel="0" collapsed="false">
      <c r="A815" s="27"/>
      <c r="B815" s="27"/>
      <c r="C815" s="27"/>
      <c r="D815" s="28"/>
      <c r="E815" s="29"/>
      <c r="F815" s="29"/>
      <c r="G815" s="29"/>
      <c r="H815" s="29"/>
      <c r="I815" s="20" t="str">
        <f aca="false">IF(A815="","",N(F815)+N(G815)+N(H815))</f>
        <v/>
      </c>
      <c r="J815" s="21" t="str">
        <f aca="false">IF(A815="","",UPPER(TRIM(A815))&amp;"|"&amp;UPPER(SUBSTITUTE(SUBSTITUTE(SUBSTITUTE(SUBSTITUTE(SUBSTITUTE(TRIM(C815)," ",""),"-",""),"/",""),"\",""),".","")))</f>
        <v/>
      </c>
      <c r="K815" s="22" t="str">
        <f aca="false">IF(A815="","",IFERROR(MATCH(J815,'GSTR-2B'!$J$6:$J$1005,0),"–"))</f>
        <v/>
      </c>
      <c r="L815" s="23" t="str">
        <f aca="false">IF(OR(A815="",K815="–"),"",INDEX('GSTR-2B'!$I$6:$I$1005,K815))</f>
        <v/>
      </c>
      <c r="M815" s="20" t="str">
        <f aca="false">IF(L815="","",I815-L815)</f>
        <v/>
      </c>
      <c r="N815" s="24" t="str">
        <f aca="false">IF(A815="","",IF(K815="–",IF(COUNTIFS('GSTR-2B'!$A$6:$A$1005,A815,'GSTR-2B'!$E$6:$E$1005,"&gt;="&amp;(E815-Summary!$B$5),'GSTR-2B'!$E$6:$E$1005,"&lt;="&amp;(E815+Summary!$B$5))&gt;0,"Possible match – invoice no. differs","Not in 2B"),IF(ABS(M815)&lt;=Summary!$B$5,"Matched","Value mismatch")))</f>
        <v/>
      </c>
      <c r="O815" s="25" t="str">
        <f aca="false">IF(A815="","",IF(COUNTIF(A$6:A815,A815)=1,COUNTIF(O$5:O814,"&gt;0")+1,""))</f>
        <v/>
      </c>
      <c r="P815" s="26" t="str">
        <f aca="false">IF(A815="","",IF(N815="Matched",1,IF(AND(N815="Value mismatch",N(I815)&lt;&gt;0),MIN(1,L815/I815),0)))</f>
        <v/>
      </c>
    </row>
    <row r="816" customFormat="false" ht="15" hidden="false" customHeight="true" outlineLevel="0" collapsed="false">
      <c r="A816" s="27"/>
      <c r="B816" s="27"/>
      <c r="C816" s="27"/>
      <c r="D816" s="28"/>
      <c r="E816" s="29"/>
      <c r="F816" s="29"/>
      <c r="G816" s="29"/>
      <c r="H816" s="29"/>
      <c r="I816" s="20" t="str">
        <f aca="false">IF(A816="","",N(F816)+N(G816)+N(H816))</f>
        <v/>
      </c>
      <c r="J816" s="21" t="str">
        <f aca="false">IF(A816="","",UPPER(TRIM(A816))&amp;"|"&amp;UPPER(SUBSTITUTE(SUBSTITUTE(SUBSTITUTE(SUBSTITUTE(SUBSTITUTE(TRIM(C816)," ",""),"-",""),"/",""),"\",""),".","")))</f>
        <v/>
      </c>
      <c r="K816" s="22" t="str">
        <f aca="false">IF(A816="","",IFERROR(MATCH(J816,'GSTR-2B'!$J$6:$J$1005,0),"–"))</f>
        <v/>
      </c>
      <c r="L816" s="23" t="str">
        <f aca="false">IF(OR(A816="",K816="–"),"",INDEX('GSTR-2B'!$I$6:$I$1005,K816))</f>
        <v/>
      </c>
      <c r="M816" s="20" t="str">
        <f aca="false">IF(L816="","",I816-L816)</f>
        <v/>
      </c>
      <c r="N816" s="24" t="str">
        <f aca="false">IF(A816="","",IF(K816="–",IF(COUNTIFS('GSTR-2B'!$A$6:$A$1005,A816,'GSTR-2B'!$E$6:$E$1005,"&gt;="&amp;(E816-Summary!$B$5),'GSTR-2B'!$E$6:$E$1005,"&lt;="&amp;(E816+Summary!$B$5))&gt;0,"Possible match – invoice no. differs","Not in 2B"),IF(ABS(M816)&lt;=Summary!$B$5,"Matched","Value mismatch")))</f>
        <v/>
      </c>
      <c r="O816" s="25" t="str">
        <f aca="false">IF(A816="","",IF(COUNTIF(A$6:A816,A816)=1,COUNTIF(O$5:O815,"&gt;0")+1,""))</f>
        <v/>
      </c>
      <c r="P816" s="26" t="str">
        <f aca="false">IF(A816="","",IF(N816="Matched",1,IF(AND(N816="Value mismatch",N(I816)&lt;&gt;0),MIN(1,L816/I816),0)))</f>
        <v/>
      </c>
    </row>
    <row r="817" customFormat="false" ht="15" hidden="false" customHeight="true" outlineLevel="0" collapsed="false">
      <c r="A817" s="27"/>
      <c r="B817" s="27"/>
      <c r="C817" s="27"/>
      <c r="D817" s="28"/>
      <c r="E817" s="29"/>
      <c r="F817" s="29"/>
      <c r="G817" s="29"/>
      <c r="H817" s="29"/>
      <c r="I817" s="20" t="str">
        <f aca="false">IF(A817="","",N(F817)+N(G817)+N(H817))</f>
        <v/>
      </c>
      <c r="J817" s="21" t="str">
        <f aca="false">IF(A817="","",UPPER(TRIM(A817))&amp;"|"&amp;UPPER(SUBSTITUTE(SUBSTITUTE(SUBSTITUTE(SUBSTITUTE(SUBSTITUTE(TRIM(C817)," ",""),"-",""),"/",""),"\",""),".","")))</f>
        <v/>
      </c>
      <c r="K817" s="22" t="str">
        <f aca="false">IF(A817="","",IFERROR(MATCH(J817,'GSTR-2B'!$J$6:$J$1005,0),"–"))</f>
        <v/>
      </c>
      <c r="L817" s="23" t="str">
        <f aca="false">IF(OR(A817="",K817="–"),"",INDEX('GSTR-2B'!$I$6:$I$1005,K817))</f>
        <v/>
      </c>
      <c r="M817" s="20" t="str">
        <f aca="false">IF(L817="","",I817-L817)</f>
        <v/>
      </c>
      <c r="N817" s="24" t="str">
        <f aca="false">IF(A817="","",IF(K817="–",IF(COUNTIFS('GSTR-2B'!$A$6:$A$1005,A817,'GSTR-2B'!$E$6:$E$1005,"&gt;="&amp;(E817-Summary!$B$5),'GSTR-2B'!$E$6:$E$1005,"&lt;="&amp;(E817+Summary!$B$5))&gt;0,"Possible match – invoice no. differs","Not in 2B"),IF(ABS(M817)&lt;=Summary!$B$5,"Matched","Value mismatch")))</f>
        <v/>
      </c>
      <c r="O817" s="25" t="str">
        <f aca="false">IF(A817="","",IF(COUNTIF(A$6:A817,A817)=1,COUNTIF(O$5:O816,"&gt;0")+1,""))</f>
        <v/>
      </c>
      <c r="P817" s="26" t="str">
        <f aca="false">IF(A817="","",IF(N817="Matched",1,IF(AND(N817="Value mismatch",N(I817)&lt;&gt;0),MIN(1,L817/I817),0)))</f>
        <v/>
      </c>
    </row>
    <row r="818" customFormat="false" ht="15" hidden="false" customHeight="true" outlineLevel="0" collapsed="false">
      <c r="A818" s="27"/>
      <c r="B818" s="27"/>
      <c r="C818" s="27"/>
      <c r="D818" s="28"/>
      <c r="E818" s="29"/>
      <c r="F818" s="29"/>
      <c r="G818" s="29"/>
      <c r="H818" s="29"/>
      <c r="I818" s="20" t="str">
        <f aca="false">IF(A818="","",N(F818)+N(G818)+N(H818))</f>
        <v/>
      </c>
      <c r="J818" s="21" t="str">
        <f aca="false">IF(A818="","",UPPER(TRIM(A818))&amp;"|"&amp;UPPER(SUBSTITUTE(SUBSTITUTE(SUBSTITUTE(SUBSTITUTE(SUBSTITUTE(TRIM(C818)," ",""),"-",""),"/",""),"\",""),".","")))</f>
        <v/>
      </c>
      <c r="K818" s="22" t="str">
        <f aca="false">IF(A818="","",IFERROR(MATCH(J818,'GSTR-2B'!$J$6:$J$1005,0),"–"))</f>
        <v/>
      </c>
      <c r="L818" s="23" t="str">
        <f aca="false">IF(OR(A818="",K818="–"),"",INDEX('GSTR-2B'!$I$6:$I$1005,K818))</f>
        <v/>
      </c>
      <c r="M818" s="20" t="str">
        <f aca="false">IF(L818="","",I818-L818)</f>
        <v/>
      </c>
      <c r="N818" s="24" t="str">
        <f aca="false">IF(A818="","",IF(K818="–",IF(COUNTIFS('GSTR-2B'!$A$6:$A$1005,A818,'GSTR-2B'!$E$6:$E$1005,"&gt;="&amp;(E818-Summary!$B$5),'GSTR-2B'!$E$6:$E$1005,"&lt;="&amp;(E818+Summary!$B$5))&gt;0,"Possible match – invoice no. differs","Not in 2B"),IF(ABS(M818)&lt;=Summary!$B$5,"Matched","Value mismatch")))</f>
        <v/>
      </c>
      <c r="O818" s="25" t="str">
        <f aca="false">IF(A818="","",IF(COUNTIF(A$6:A818,A818)=1,COUNTIF(O$5:O817,"&gt;0")+1,""))</f>
        <v/>
      </c>
      <c r="P818" s="26" t="str">
        <f aca="false">IF(A818="","",IF(N818="Matched",1,IF(AND(N818="Value mismatch",N(I818)&lt;&gt;0),MIN(1,L818/I818),0)))</f>
        <v/>
      </c>
    </row>
    <row r="819" customFormat="false" ht="15" hidden="false" customHeight="true" outlineLevel="0" collapsed="false">
      <c r="A819" s="27"/>
      <c r="B819" s="27"/>
      <c r="C819" s="27"/>
      <c r="D819" s="28"/>
      <c r="E819" s="29"/>
      <c r="F819" s="29"/>
      <c r="G819" s="29"/>
      <c r="H819" s="29"/>
      <c r="I819" s="20" t="str">
        <f aca="false">IF(A819="","",N(F819)+N(G819)+N(H819))</f>
        <v/>
      </c>
      <c r="J819" s="21" t="str">
        <f aca="false">IF(A819="","",UPPER(TRIM(A819))&amp;"|"&amp;UPPER(SUBSTITUTE(SUBSTITUTE(SUBSTITUTE(SUBSTITUTE(SUBSTITUTE(TRIM(C819)," ",""),"-",""),"/",""),"\",""),".","")))</f>
        <v/>
      </c>
      <c r="K819" s="22" t="str">
        <f aca="false">IF(A819="","",IFERROR(MATCH(J819,'GSTR-2B'!$J$6:$J$1005,0),"–"))</f>
        <v/>
      </c>
      <c r="L819" s="23" t="str">
        <f aca="false">IF(OR(A819="",K819="–"),"",INDEX('GSTR-2B'!$I$6:$I$1005,K819))</f>
        <v/>
      </c>
      <c r="M819" s="20" t="str">
        <f aca="false">IF(L819="","",I819-L819)</f>
        <v/>
      </c>
      <c r="N819" s="24" t="str">
        <f aca="false">IF(A819="","",IF(K819="–",IF(COUNTIFS('GSTR-2B'!$A$6:$A$1005,A819,'GSTR-2B'!$E$6:$E$1005,"&gt;="&amp;(E819-Summary!$B$5),'GSTR-2B'!$E$6:$E$1005,"&lt;="&amp;(E819+Summary!$B$5))&gt;0,"Possible match – invoice no. differs","Not in 2B"),IF(ABS(M819)&lt;=Summary!$B$5,"Matched","Value mismatch")))</f>
        <v/>
      </c>
      <c r="O819" s="25" t="str">
        <f aca="false">IF(A819="","",IF(COUNTIF(A$6:A819,A819)=1,COUNTIF(O$5:O818,"&gt;0")+1,""))</f>
        <v/>
      </c>
      <c r="P819" s="26" t="str">
        <f aca="false">IF(A819="","",IF(N819="Matched",1,IF(AND(N819="Value mismatch",N(I819)&lt;&gt;0),MIN(1,L819/I819),0)))</f>
        <v/>
      </c>
    </row>
    <row r="820" customFormat="false" ht="15" hidden="false" customHeight="true" outlineLevel="0" collapsed="false">
      <c r="A820" s="27"/>
      <c r="B820" s="27"/>
      <c r="C820" s="27"/>
      <c r="D820" s="28"/>
      <c r="E820" s="29"/>
      <c r="F820" s="29"/>
      <c r="G820" s="29"/>
      <c r="H820" s="29"/>
      <c r="I820" s="20" t="str">
        <f aca="false">IF(A820="","",N(F820)+N(G820)+N(H820))</f>
        <v/>
      </c>
      <c r="J820" s="21" t="str">
        <f aca="false">IF(A820="","",UPPER(TRIM(A820))&amp;"|"&amp;UPPER(SUBSTITUTE(SUBSTITUTE(SUBSTITUTE(SUBSTITUTE(SUBSTITUTE(TRIM(C820)," ",""),"-",""),"/",""),"\",""),".","")))</f>
        <v/>
      </c>
      <c r="K820" s="22" t="str">
        <f aca="false">IF(A820="","",IFERROR(MATCH(J820,'GSTR-2B'!$J$6:$J$1005,0),"–"))</f>
        <v/>
      </c>
      <c r="L820" s="23" t="str">
        <f aca="false">IF(OR(A820="",K820="–"),"",INDEX('GSTR-2B'!$I$6:$I$1005,K820))</f>
        <v/>
      </c>
      <c r="M820" s="20" t="str">
        <f aca="false">IF(L820="","",I820-L820)</f>
        <v/>
      </c>
      <c r="N820" s="24" t="str">
        <f aca="false">IF(A820="","",IF(K820="–",IF(COUNTIFS('GSTR-2B'!$A$6:$A$1005,A820,'GSTR-2B'!$E$6:$E$1005,"&gt;="&amp;(E820-Summary!$B$5),'GSTR-2B'!$E$6:$E$1005,"&lt;="&amp;(E820+Summary!$B$5))&gt;0,"Possible match – invoice no. differs","Not in 2B"),IF(ABS(M820)&lt;=Summary!$B$5,"Matched","Value mismatch")))</f>
        <v/>
      </c>
      <c r="O820" s="25" t="str">
        <f aca="false">IF(A820="","",IF(COUNTIF(A$6:A820,A820)=1,COUNTIF(O$5:O819,"&gt;0")+1,""))</f>
        <v/>
      </c>
      <c r="P820" s="26" t="str">
        <f aca="false">IF(A820="","",IF(N820="Matched",1,IF(AND(N820="Value mismatch",N(I820)&lt;&gt;0),MIN(1,L820/I820),0)))</f>
        <v/>
      </c>
    </row>
    <row r="821" customFormat="false" ht="15" hidden="false" customHeight="true" outlineLevel="0" collapsed="false">
      <c r="A821" s="27"/>
      <c r="B821" s="27"/>
      <c r="C821" s="27"/>
      <c r="D821" s="28"/>
      <c r="E821" s="29"/>
      <c r="F821" s="29"/>
      <c r="G821" s="29"/>
      <c r="H821" s="29"/>
      <c r="I821" s="20" t="str">
        <f aca="false">IF(A821="","",N(F821)+N(G821)+N(H821))</f>
        <v/>
      </c>
      <c r="J821" s="21" t="str">
        <f aca="false">IF(A821="","",UPPER(TRIM(A821))&amp;"|"&amp;UPPER(SUBSTITUTE(SUBSTITUTE(SUBSTITUTE(SUBSTITUTE(SUBSTITUTE(TRIM(C821)," ",""),"-",""),"/",""),"\",""),".","")))</f>
        <v/>
      </c>
      <c r="K821" s="22" t="str">
        <f aca="false">IF(A821="","",IFERROR(MATCH(J821,'GSTR-2B'!$J$6:$J$1005,0),"–"))</f>
        <v/>
      </c>
      <c r="L821" s="23" t="str">
        <f aca="false">IF(OR(A821="",K821="–"),"",INDEX('GSTR-2B'!$I$6:$I$1005,K821))</f>
        <v/>
      </c>
      <c r="M821" s="20" t="str">
        <f aca="false">IF(L821="","",I821-L821)</f>
        <v/>
      </c>
      <c r="N821" s="24" t="str">
        <f aca="false">IF(A821="","",IF(K821="–",IF(COUNTIFS('GSTR-2B'!$A$6:$A$1005,A821,'GSTR-2B'!$E$6:$E$1005,"&gt;="&amp;(E821-Summary!$B$5),'GSTR-2B'!$E$6:$E$1005,"&lt;="&amp;(E821+Summary!$B$5))&gt;0,"Possible match – invoice no. differs","Not in 2B"),IF(ABS(M821)&lt;=Summary!$B$5,"Matched","Value mismatch")))</f>
        <v/>
      </c>
      <c r="O821" s="25" t="str">
        <f aca="false">IF(A821="","",IF(COUNTIF(A$6:A821,A821)=1,COUNTIF(O$5:O820,"&gt;0")+1,""))</f>
        <v/>
      </c>
      <c r="P821" s="26" t="str">
        <f aca="false">IF(A821="","",IF(N821="Matched",1,IF(AND(N821="Value mismatch",N(I821)&lt;&gt;0),MIN(1,L821/I821),0)))</f>
        <v/>
      </c>
    </row>
    <row r="822" customFormat="false" ht="15" hidden="false" customHeight="true" outlineLevel="0" collapsed="false">
      <c r="A822" s="27"/>
      <c r="B822" s="27"/>
      <c r="C822" s="27"/>
      <c r="D822" s="28"/>
      <c r="E822" s="29"/>
      <c r="F822" s="29"/>
      <c r="G822" s="29"/>
      <c r="H822" s="29"/>
      <c r="I822" s="20" t="str">
        <f aca="false">IF(A822="","",N(F822)+N(G822)+N(H822))</f>
        <v/>
      </c>
      <c r="J822" s="21" t="str">
        <f aca="false">IF(A822="","",UPPER(TRIM(A822))&amp;"|"&amp;UPPER(SUBSTITUTE(SUBSTITUTE(SUBSTITUTE(SUBSTITUTE(SUBSTITUTE(TRIM(C822)," ",""),"-",""),"/",""),"\",""),".","")))</f>
        <v/>
      </c>
      <c r="K822" s="22" t="str">
        <f aca="false">IF(A822="","",IFERROR(MATCH(J822,'GSTR-2B'!$J$6:$J$1005,0),"–"))</f>
        <v/>
      </c>
      <c r="L822" s="23" t="str">
        <f aca="false">IF(OR(A822="",K822="–"),"",INDEX('GSTR-2B'!$I$6:$I$1005,K822))</f>
        <v/>
      </c>
      <c r="M822" s="20" t="str">
        <f aca="false">IF(L822="","",I822-L822)</f>
        <v/>
      </c>
      <c r="N822" s="24" t="str">
        <f aca="false">IF(A822="","",IF(K822="–",IF(COUNTIFS('GSTR-2B'!$A$6:$A$1005,A822,'GSTR-2B'!$E$6:$E$1005,"&gt;="&amp;(E822-Summary!$B$5),'GSTR-2B'!$E$6:$E$1005,"&lt;="&amp;(E822+Summary!$B$5))&gt;0,"Possible match – invoice no. differs","Not in 2B"),IF(ABS(M822)&lt;=Summary!$B$5,"Matched","Value mismatch")))</f>
        <v/>
      </c>
      <c r="O822" s="25" t="str">
        <f aca="false">IF(A822="","",IF(COUNTIF(A$6:A822,A822)=1,COUNTIF(O$5:O821,"&gt;0")+1,""))</f>
        <v/>
      </c>
      <c r="P822" s="26" t="str">
        <f aca="false">IF(A822="","",IF(N822="Matched",1,IF(AND(N822="Value mismatch",N(I822)&lt;&gt;0),MIN(1,L822/I822),0)))</f>
        <v/>
      </c>
    </row>
    <row r="823" customFormat="false" ht="15" hidden="false" customHeight="true" outlineLevel="0" collapsed="false">
      <c r="A823" s="27"/>
      <c r="B823" s="27"/>
      <c r="C823" s="27"/>
      <c r="D823" s="28"/>
      <c r="E823" s="29"/>
      <c r="F823" s="29"/>
      <c r="G823" s="29"/>
      <c r="H823" s="29"/>
      <c r="I823" s="20" t="str">
        <f aca="false">IF(A823="","",N(F823)+N(G823)+N(H823))</f>
        <v/>
      </c>
      <c r="J823" s="21" t="str">
        <f aca="false">IF(A823="","",UPPER(TRIM(A823))&amp;"|"&amp;UPPER(SUBSTITUTE(SUBSTITUTE(SUBSTITUTE(SUBSTITUTE(SUBSTITUTE(TRIM(C823)," ",""),"-",""),"/",""),"\",""),".","")))</f>
        <v/>
      </c>
      <c r="K823" s="22" t="str">
        <f aca="false">IF(A823="","",IFERROR(MATCH(J823,'GSTR-2B'!$J$6:$J$1005,0),"–"))</f>
        <v/>
      </c>
      <c r="L823" s="23" t="str">
        <f aca="false">IF(OR(A823="",K823="–"),"",INDEX('GSTR-2B'!$I$6:$I$1005,K823))</f>
        <v/>
      </c>
      <c r="M823" s="20" t="str">
        <f aca="false">IF(L823="","",I823-L823)</f>
        <v/>
      </c>
      <c r="N823" s="24" t="str">
        <f aca="false">IF(A823="","",IF(K823="–",IF(COUNTIFS('GSTR-2B'!$A$6:$A$1005,A823,'GSTR-2B'!$E$6:$E$1005,"&gt;="&amp;(E823-Summary!$B$5),'GSTR-2B'!$E$6:$E$1005,"&lt;="&amp;(E823+Summary!$B$5))&gt;0,"Possible match – invoice no. differs","Not in 2B"),IF(ABS(M823)&lt;=Summary!$B$5,"Matched","Value mismatch")))</f>
        <v/>
      </c>
      <c r="O823" s="25" t="str">
        <f aca="false">IF(A823="","",IF(COUNTIF(A$6:A823,A823)=1,COUNTIF(O$5:O822,"&gt;0")+1,""))</f>
        <v/>
      </c>
      <c r="P823" s="26" t="str">
        <f aca="false">IF(A823="","",IF(N823="Matched",1,IF(AND(N823="Value mismatch",N(I823)&lt;&gt;0),MIN(1,L823/I823),0)))</f>
        <v/>
      </c>
    </row>
    <row r="824" customFormat="false" ht="15" hidden="false" customHeight="true" outlineLevel="0" collapsed="false">
      <c r="A824" s="27"/>
      <c r="B824" s="27"/>
      <c r="C824" s="27"/>
      <c r="D824" s="28"/>
      <c r="E824" s="29"/>
      <c r="F824" s="29"/>
      <c r="G824" s="29"/>
      <c r="H824" s="29"/>
      <c r="I824" s="20" t="str">
        <f aca="false">IF(A824="","",N(F824)+N(G824)+N(H824))</f>
        <v/>
      </c>
      <c r="J824" s="21" t="str">
        <f aca="false">IF(A824="","",UPPER(TRIM(A824))&amp;"|"&amp;UPPER(SUBSTITUTE(SUBSTITUTE(SUBSTITUTE(SUBSTITUTE(SUBSTITUTE(TRIM(C824)," ",""),"-",""),"/",""),"\",""),".","")))</f>
        <v/>
      </c>
      <c r="K824" s="22" t="str">
        <f aca="false">IF(A824="","",IFERROR(MATCH(J824,'GSTR-2B'!$J$6:$J$1005,0),"–"))</f>
        <v/>
      </c>
      <c r="L824" s="23" t="str">
        <f aca="false">IF(OR(A824="",K824="–"),"",INDEX('GSTR-2B'!$I$6:$I$1005,K824))</f>
        <v/>
      </c>
      <c r="M824" s="20" t="str">
        <f aca="false">IF(L824="","",I824-L824)</f>
        <v/>
      </c>
      <c r="N824" s="24" t="str">
        <f aca="false">IF(A824="","",IF(K824="–",IF(COUNTIFS('GSTR-2B'!$A$6:$A$1005,A824,'GSTR-2B'!$E$6:$E$1005,"&gt;="&amp;(E824-Summary!$B$5),'GSTR-2B'!$E$6:$E$1005,"&lt;="&amp;(E824+Summary!$B$5))&gt;0,"Possible match – invoice no. differs","Not in 2B"),IF(ABS(M824)&lt;=Summary!$B$5,"Matched","Value mismatch")))</f>
        <v/>
      </c>
      <c r="O824" s="25" t="str">
        <f aca="false">IF(A824="","",IF(COUNTIF(A$6:A824,A824)=1,COUNTIF(O$5:O823,"&gt;0")+1,""))</f>
        <v/>
      </c>
      <c r="P824" s="26" t="str">
        <f aca="false">IF(A824="","",IF(N824="Matched",1,IF(AND(N824="Value mismatch",N(I824)&lt;&gt;0),MIN(1,L824/I824),0)))</f>
        <v/>
      </c>
    </row>
    <row r="825" customFormat="false" ht="15" hidden="false" customHeight="true" outlineLevel="0" collapsed="false">
      <c r="A825" s="27"/>
      <c r="B825" s="27"/>
      <c r="C825" s="27"/>
      <c r="D825" s="28"/>
      <c r="E825" s="29"/>
      <c r="F825" s="29"/>
      <c r="G825" s="29"/>
      <c r="H825" s="29"/>
      <c r="I825" s="20" t="str">
        <f aca="false">IF(A825="","",N(F825)+N(G825)+N(H825))</f>
        <v/>
      </c>
      <c r="J825" s="21" t="str">
        <f aca="false">IF(A825="","",UPPER(TRIM(A825))&amp;"|"&amp;UPPER(SUBSTITUTE(SUBSTITUTE(SUBSTITUTE(SUBSTITUTE(SUBSTITUTE(TRIM(C825)," ",""),"-",""),"/",""),"\",""),".","")))</f>
        <v/>
      </c>
      <c r="K825" s="22" t="str">
        <f aca="false">IF(A825="","",IFERROR(MATCH(J825,'GSTR-2B'!$J$6:$J$1005,0),"–"))</f>
        <v/>
      </c>
      <c r="L825" s="23" t="str">
        <f aca="false">IF(OR(A825="",K825="–"),"",INDEX('GSTR-2B'!$I$6:$I$1005,K825))</f>
        <v/>
      </c>
      <c r="M825" s="20" t="str">
        <f aca="false">IF(L825="","",I825-L825)</f>
        <v/>
      </c>
      <c r="N825" s="24" t="str">
        <f aca="false">IF(A825="","",IF(K825="–",IF(COUNTIFS('GSTR-2B'!$A$6:$A$1005,A825,'GSTR-2B'!$E$6:$E$1005,"&gt;="&amp;(E825-Summary!$B$5),'GSTR-2B'!$E$6:$E$1005,"&lt;="&amp;(E825+Summary!$B$5))&gt;0,"Possible match – invoice no. differs","Not in 2B"),IF(ABS(M825)&lt;=Summary!$B$5,"Matched","Value mismatch")))</f>
        <v/>
      </c>
      <c r="O825" s="25" t="str">
        <f aca="false">IF(A825="","",IF(COUNTIF(A$6:A825,A825)=1,COUNTIF(O$5:O824,"&gt;0")+1,""))</f>
        <v/>
      </c>
      <c r="P825" s="26" t="str">
        <f aca="false">IF(A825="","",IF(N825="Matched",1,IF(AND(N825="Value mismatch",N(I825)&lt;&gt;0),MIN(1,L825/I825),0)))</f>
        <v/>
      </c>
    </row>
    <row r="826" customFormat="false" ht="15" hidden="false" customHeight="true" outlineLevel="0" collapsed="false">
      <c r="A826" s="27"/>
      <c r="B826" s="27"/>
      <c r="C826" s="27"/>
      <c r="D826" s="28"/>
      <c r="E826" s="29"/>
      <c r="F826" s="29"/>
      <c r="G826" s="29"/>
      <c r="H826" s="29"/>
      <c r="I826" s="20" t="str">
        <f aca="false">IF(A826="","",N(F826)+N(G826)+N(H826))</f>
        <v/>
      </c>
      <c r="J826" s="21" t="str">
        <f aca="false">IF(A826="","",UPPER(TRIM(A826))&amp;"|"&amp;UPPER(SUBSTITUTE(SUBSTITUTE(SUBSTITUTE(SUBSTITUTE(SUBSTITUTE(TRIM(C826)," ",""),"-",""),"/",""),"\",""),".","")))</f>
        <v/>
      </c>
      <c r="K826" s="22" t="str">
        <f aca="false">IF(A826="","",IFERROR(MATCH(J826,'GSTR-2B'!$J$6:$J$1005,0),"–"))</f>
        <v/>
      </c>
      <c r="L826" s="23" t="str">
        <f aca="false">IF(OR(A826="",K826="–"),"",INDEX('GSTR-2B'!$I$6:$I$1005,K826))</f>
        <v/>
      </c>
      <c r="M826" s="20" t="str">
        <f aca="false">IF(L826="","",I826-L826)</f>
        <v/>
      </c>
      <c r="N826" s="24" t="str">
        <f aca="false">IF(A826="","",IF(K826="–",IF(COUNTIFS('GSTR-2B'!$A$6:$A$1005,A826,'GSTR-2B'!$E$6:$E$1005,"&gt;="&amp;(E826-Summary!$B$5),'GSTR-2B'!$E$6:$E$1005,"&lt;="&amp;(E826+Summary!$B$5))&gt;0,"Possible match – invoice no. differs","Not in 2B"),IF(ABS(M826)&lt;=Summary!$B$5,"Matched","Value mismatch")))</f>
        <v/>
      </c>
      <c r="O826" s="25" t="str">
        <f aca="false">IF(A826="","",IF(COUNTIF(A$6:A826,A826)=1,COUNTIF(O$5:O825,"&gt;0")+1,""))</f>
        <v/>
      </c>
      <c r="P826" s="26" t="str">
        <f aca="false">IF(A826="","",IF(N826="Matched",1,IF(AND(N826="Value mismatch",N(I826)&lt;&gt;0),MIN(1,L826/I826),0)))</f>
        <v/>
      </c>
    </row>
    <row r="827" customFormat="false" ht="15" hidden="false" customHeight="true" outlineLevel="0" collapsed="false">
      <c r="A827" s="27"/>
      <c r="B827" s="27"/>
      <c r="C827" s="27"/>
      <c r="D827" s="28"/>
      <c r="E827" s="29"/>
      <c r="F827" s="29"/>
      <c r="G827" s="29"/>
      <c r="H827" s="29"/>
      <c r="I827" s="20" t="str">
        <f aca="false">IF(A827="","",N(F827)+N(G827)+N(H827))</f>
        <v/>
      </c>
      <c r="J827" s="21" t="str">
        <f aca="false">IF(A827="","",UPPER(TRIM(A827))&amp;"|"&amp;UPPER(SUBSTITUTE(SUBSTITUTE(SUBSTITUTE(SUBSTITUTE(SUBSTITUTE(TRIM(C827)," ",""),"-",""),"/",""),"\",""),".","")))</f>
        <v/>
      </c>
      <c r="K827" s="22" t="str">
        <f aca="false">IF(A827="","",IFERROR(MATCH(J827,'GSTR-2B'!$J$6:$J$1005,0),"–"))</f>
        <v/>
      </c>
      <c r="L827" s="23" t="str">
        <f aca="false">IF(OR(A827="",K827="–"),"",INDEX('GSTR-2B'!$I$6:$I$1005,K827))</f>
        <v/>
      </c>
      <c r="M827" s="20" t="str">
        <f aca="false">IF(L827="","",I827-L827)</f>
        <v/>
      </c>
      <c r="N827" s="24" t="str">
        <f aca="false">IF(A827="","",IF(K827="–",IF(COUNTIFS('GSTR-2B'!$A$6:$A$1005,A827,'GSTR-2B'!$E$6:$E$1005,"&gt;="&amp;(E827-Summary!$B$5),'GSTR-2B'!$E$6:$E$1005,"&lt;="&amp;(E827+Summary!$B$5))&gt;0,"Possible match – invoice no. differs","Not in 2B"),IF(ABS(M827)&lt;=Summary!$B$5,"Matched","Value mismatch")))</f>
        <v/>
      </c>
      <c r="O827" s="25" t="str">
        <f aca="false">IF(A827="","",IF(COUNTIF(A$6:A827,A827)=1,COUNTIF(O$5:O826,"&gt;0")+1,""))</f>
        <v/>
      </c>
      <c r="P827" s="26" t="str">
        <f aca="false">IF(A827="","",IF(N827="Matched",1,IF(AND(N827="Value mismatch",N(I827)&lt;&gt;0),MIN(1,L827/I827),0)))</f>
        <v/>
      </c>
    </row>
    <row r="828" customFormat="false" ht="15" hidden="false" customHeight="true" outlineLevel="0" collapsed="false">
      <c r="A828" s="27"/>
      <c r="B828" s="27"/>
      <c r="C828" s="27"/>
      <c r="D828" s="28"/>
      <c r="E828" s="29"/>
      <c r="F828" s="29"/>
      <c r="G828" s="29"/>
      <c r="H828" s="29"/>
      <c r="I828" s="20" t="str">
        <f aca="false">IF(A828="","",N(F828)+N(G828)+N(H828))</f>
        <v/>
      </c>
      <c r="J828" s="21" t="str">
        <f aca="false">IF(A828="","",UPPER(TRIM(A828))&amp;"|"&amp;UPPER(SUBSTITUTE(SUBSTITUTE(SUBSTITUTE(SUBSTITUTE(SUBSTITUTE(TRIM(C828)," ",""),"-",""),"/",""),"\",""),".","")))</f>
        <v/>
      </c>
      <c r="K828" s="22" t="str">
        <f aca="false">IF(A828="","",IFERROR(MATCH(J828,'GSTR-2B'!$J$6:$J$1005,0),"–"))</f>
        <v/>
      </c>
      <c r="L828" s="23" t="str">
        <f aca="false">IF(OR(A828="",K828="–"),"",INDEX('GSTR-2B'!$I$6:$I$1005,K828))</f>
        <v/>
      </c>
      <c r="M828" s="20" t="str">
        <f aca="false">IF(L828="","",I828-L828)</f>
        <v/>
      </c>
      <c r="N828" s="24" t="str">
        <f aca="false">IF(A828="","",IF(K828="–",IF(COUNTIFS('GSTR-2B'!$A$6:$A$1005,A828,'GSTR-2B'!$E$6:$E$1005,"&gt;="&amp;(E828-Summary!$B$5),'GSTR-2B'!$E$6:$E$1005,"&lt;="&amp;(E828+Summary!$B$5))&gt;0,"Possible match – invoice no. differs","Not in 2B"),IF(ABS(M828)&lt;=Summary!$B$5,"Matched","Value mismatch")))</f>
        <v/>
      </c>
      <c r="O828" s="25" t="str">
        <f aca="false">IF(A828="","",IF(COUNTIF(A$6:A828,A828)=1,COUNTIF(O$5:O827,"&gt;0")+1,""))</f>
        <v/>
      </c>
      <c r="P828" s="26" t="str">
        <f aca="false">IF(A828="","",IF(N828="Matched",1,IF(AND(N828="Value mismatch",N(I828)&lt;&gt;0),MIN(1,L828/I828),0)))</f>
        <v/>
      </c>
    </row>
    <row r="829" customFormat="false" ht="15" hidden="false" customHeight="true" outlineLevel="0" collapsed="false">
      <c r="A829" s="27"/>
      <c r="B829" s="27"/>
      <c r="C829" s="27"/>
      <c r="D829" s="28"/>
      <c r="E829" s="29"/>
      <c r="F829" s="29"/>
      <c r="G829" s="29"/>
      <c r="H829" s="29"/>
      <c r="I829" s="20" t="str">
        <f aca="false">IF(A829="","",N(F829)+N(G829)+N(H829))</f>
        <v/>
      </c>
      <c r="J829" s="21" t="str">
        <f aca="false">IF(A829="","",UPPER(TRIM(A829))&amp;"|"&amp;UPPER(SUBSTITUTE(SUBSTITUTE(SUBSTITUTE(SUBSTITUTE(SUBSTITUTE(TRIM(C829)," ",""),"-",""),"/",""),"\",""),".","")))</f>
        <v/>
      </c>
      <c r="K829" s="22" t="str">
        <f aca="false">IF(A829="","",IFERROR(MATCH(J829,'GSTR-2B'!$J$6:$J$1005,0),"–"))</f>
        <v/>
      </c>
      <c r="L829" s="23" t="str">
        <f aca="false">IF(OR(A829="",K829="–"),"",INDEX('GSTR-2B'!$I$6:$I$1005,K829))</f>
        <v/>
      </c>
      <c r="M829" s="20" t="str">
        <f aca="false">IF(L829="","",I829-L829)</f>
        <v/>
      </c>
      <c r="N829" s="24" t="str">
        <f aca="false">IF(A829="","",IF(K829="–",IF(COUNTIFS('GSTR-2B'!$A$6:$A$1005,A829,'GSTR-2B'!$E$6:$E$1005,"&gt;="&amp;(E829-Summary!$B$5),'GSTR-2B'!$E$6:$E$1005,"&lt;="&amp;(E829+Summary!$B$5))&gt;0,"Possible match – invoice no. differs","Not in 2B"),IF(ABS(M829)&lt;=Summary!$B$5,"Matched","Value mismatch")))</f>
        <v/>
      </c>
      <c r="O829" s="25" t="str">
        <f aca="false">IF(A829="","",IF(COUNTIF(A$6:A829,A829)=1,COUNTIF(O$5:O828,"&gt;0")+1,""))</f>
        <v/>
      </c>
      <c r="P829" s="26" t="str">
        <f aca="false">IF(A829="","",IF(N829="Matched",1,IF(AND(N829="Value mismatch",N(I829)&lt;&gt;0),MIN(1,L829/I829),0)))</f>
        <v/>
      </c>
    </row>
    <row r="830" customFormat="false" ht="15" hidden="false" customHeight="true" outlineLevel="0" collapsed="false">
      <c r="A830" s="27"/>
      <c r="B830" s="27"/>
      <c r="C830" s="27"/>
      <c r="D830" s="28"/>
      <c r="E830" s="29"/>
      <c r="F830" s="29"/>
      <c r="G830" s="29"/>
      <c r="H830" s="29"/>
      <c r="I830" s="20" t="str">
        <f aca="false">IF(A830="","",N(F830)+N(G830)+N(H830))</f>
        <v/>
      </c>
      <c r="J830" s="21" t="str">
        <f aca="false">IF(A830="","",UPPER(TRIM(A830))&amp;"|"&amp;UPPER(SUBSTITUTE(SUBSTITUTE(SUBSTITUTE(SUBSTITUTE(SUBSTITUTE(TRIM(C830)," ",""),"-",""),"/",""),"\",""),".","")))</f>
        <v/>
      </c>
      <c r="K830" s="22" t="str">
        <f aca="false">IF(A830="","",IFERROR(MATCH(J830,'GSTR-2B'!$J$6:$J$1005,0),"–"))</f>
        <v/>
      </c>
      <c r="L830" s="23" t="str">
        <f aca="false">IF(OR(A830="",K830="–"),"",INDEX('GSTR-2B'!$I$6:$I$1005,K830))</f>
        <v/>
      </c>
      <c r="M830" s="20" t="str">
        <f aca="false">IF(L830="","",I830-L830)</f>
        <v/>
      </c>
      <c r="N830" s="24" t="str">
        <f aca="false">IF(A830="","",IF(K830="–",IF(COUNTIFS('GSTR-2B'!$A$6:$A$1005,A830,'GSTR-2B'!$E$6:$E$1005,"&gt;="&amp;(E830-Summary!$B$5),'GSTR-2B'!$E$6:$E$1005,"&lt;="&amp;(E830+Summary!$B$5))&gt;0,"Possible match – invoice no. differs","Not in 2B"),IF(ABS(M830)&lt;=Summary!$B$5,"Matched","Value mismatch")))</f>
        <v/>
      </c>
      <c r="O830" s="25" t="str">
        <f aca="false">IF(A830="","",IF(COUNTIF(A$6:A830,A830)=1,COUNTIF(O$5:O829,"&gt;0")+1,""))</f>
        <v/>
      </c>
      <c r="P830" s="26" t="str">
        <f aca="false">IF(A830="","",IF(N830="Matched",1,IF(AND(N830="Value mismatch",N(I830)&lt;&gt;0),MIN(1,L830/I830),0)))</f>
        <v/>
      </c>
    </row>
    <row r="831" customFormat="false" ht="15" hidden="false" customHeight="true" outlineLevel="0" collapsed="false">
      <c r="A831" s="27"/>
      <c r="B831" s="27"/>
      <c r="C831" s="27"/>
      <c r="D831" s="28"/>
      <c r="E831" s="29"/>
      <c r="F831" s="29"/>
      <c r="G831" s="29"/>
      <c r="H831" s="29"/>
      <c r="I831" s="20" t="str">
        <f aca="false">IF(A831="","",N(F831)+N(G831)+N(H831))</f>
        <v/>
      </c>
      <c r="J831" s="21" t="str">
        <f aca="false">IF(A831="","",UPPER(TRIM(A831))&amp;"|"&amp;UPPER(SUBSTITUTE(SUBSTITUTE(SUBSTITUTE(SUBSTITUTE(SUBSTITUTE(TRIM(C831)," ",""),"-",""),"/",""),"\",""),".","")))</f>
        <v/>
      </c>
      <c r="K831" s="22" t="str">
        <f aca="false">IF(A831="","",IFERROR(MATCH(J831,'GSTR-2B'!$J$6:$J$1005,0),"–"))</f>
        <v/>
      </c>
      <c r="L831" s="23" t="str">
        <f aca="false">IF(OR(A831="",K831="–"),"",INDEX('GSTR-2B'!$I$6:$I$1005,K831))</f>
        <v/>
      </c>
      <c r="M831" s="20" t="str">
        <f aca="false">IF(L831="","",I831-L831)</f>
        <v/>
      </c>
      <c r="N831" s="24" t="str">
        <f aca="false">IF(A831="","",IF(K831="–",IF(COUNTIFS('GSTR-2B'!$A$6:$A$1005,A831,'GSTR-2B'!$E$6:$E$1005,"&gt;="&amp;(E831-Summary!$B$5),'GSTR-2B'!$E$6:$E$1005,"&lt;="&amp;(E831+Summary!$B$5))&gt;0,"Possible match – invoice no. differs","Not in 2B"),IF(ABS(M831)&lt;=Summary!$B$5,"Matched","Value mismatch")))</f>
        <v/>
      </c>
      <c r="O831" s="25" t="str">
        <f aca="false">IF(A831="","",IF(COUNTIF(A$6:A831,A831)=1,COUNTIF(O$5:O830,"&gt;0")+1,""))</f>
        <v/>
      </c>
      <c r="P831" s="26" t="str">
        <f aca="false">IF(A831="","",IF(N831="Matched",1,IF(AND(N831="Value mismatch",N(I831)&lt;&gt;0),MIN(1,L831/I831),0)))</f>
        <v/>
      </c>
    </row>
    <row r="832" customFormat="false" ht="15" hidden="false" customHeight="true" outlineLevel="0" collapsed="false">
      <c r="A832" s="27"/>
      <c r="B832" s="27"/>
      <c r="C832" s="27"/>
      <c r="D832" s="28"/>
      <c r="E832" s="29"/>
      <c r="F832" s="29"/>
      <c r="G832" s="29"/>
      <c r="H832" s="29"/>
      <c r="I832" s="20" t="str">
        <f aca="false">IF(A832="","",N(F832)+N(G832)+N(H832))</f>
        <v/>
      </c>
      <c r="J832" s="21" t="str">
        <f aca="false">IF(A832="","",UPPER(TRIM(A832))&amp;"|"&amp;UPPER(SUBSTITUTE(SUBSTITUTE(SUBSTITUTE(SUBSTITUTE(SUBSTITUTE(TRIM(C832)," ",""),"-",""),"/",""),"\",""),".","")))</f>
        <v/>
      </c>
      <c r="K832" s="22" t="str">
        <f aca="false">IF(A832="","",IFERROR(MATCH(J832,'GSTR-2B'!$J$6:$J$1005,0),"–"))</f>
        <v/>
      </c>
      <c r="L832" s="23" t="str">
        <f aca="false">IF(OR(A832="",K832="–"),"",INDEX('GSTR-2B'!$I$6:$I$1005,K832))</f>
        <v/>
      </c>
      <c r="M832" s="20" t="str">
        <f aca="false">IF(L832="","",I832-L832)</f>
        <v/>
      </c>
      <c r="N832" s="24" t="str">
        <f aca="false">IF(A832="","",IF(K832="–",IF(COUNTIFS('GSTR-2B'!$A$6:$A$1005,A832,'GSTR-2B'!$E$6:$E$1005,"&gt;="&amp;(E832-Summary!$B$5),'GSTR-2B'!$E$6:$E$1005,"&lt;="&amp;(E832+Summary!$B$5))&gt;0,"Possible match – invoice no. differs","Not in 2B"),IF(ABS(M832)&lt;=Summary!$B$5,"Matched","Value mismatch")))</f>
        <v/>
      </c>
      <c r="O832" s="25" t="str">
        <f aca="false">IF(A832="","",IF(COUNTIF(A$6:A832,A832)=1,COUNTIF(O$5:O831,"&gt;0")+1,""))</f>
        <v/>
      </c>
      <c r="P832" s="26" t="str">
        <f aca="false">IF(A832="","",IF(N832="Matched",1,IF(AND(N832="Value mismatch",N(I832)&lt;&gt;0),MIN(1,L832/I832),0)))</f>
        <v/>
      </c>
    </row>
    <row r="833" customFormat="false" ht="15" hidden="false" customHeight="true" outlineLevel="0" collapsed="false">
      <c r="A833" s="27"/>
      <c r="B833" s="27"/>
      <c r="C833" s="27"/>
      <c r="D833" s="28"/>
      <c r="E833" s="29"/>
      <c r="F833" s="29"/>
      <c r="G833" s="29"/>
      <c r="H833" s="29"/>
      <c r="I833" s="20" t="str">
        <f aca="false">IF(A833="","",N(F833)+N(G833)+N(H833))</f>
        <v/>
      </c>
      <c r="J833" s="21" t="str">
        <f aca="false">IF(A833="","",UPPER(TRIM(A833))&amp;"|"&amp;UPPER(SUBSTITUTE(SUBSTITUTE(SUBSTITUTE(SUBSTITUTE(SUBSTITUTE(TRIM(C833)," ",""),"-",""),"/",""),"\",""),".","")))</f>
        <v/>
      </c>
      <c r="K833" s="22" t="str">
        <f aca="false">IF(A833="","",IFERROR(MATCH(J833,'GSTR-2B'!$J$6:$J$1005,0),"–"))</f>
        <v/>
      </c>
      <c r="L833" s="23" t="str">
        <f aca="false">IF(OR(A833="",K833="–"),"",INDEX('GSTR-2B'!$I$6:$I$1005,K833))</f>
        <v/>
      </c>
      <c r="M833" s="20" t="str">
        <f aca="false">IF(L833="","",I833-L833)</f>
        <v/>
      </c>
      <c r="N833" s="24" t="str">
        <f aca="false">IF(A833="","",IF(K833="–",IF(COUNTIFS('GSTR-2B'!$A$6:$A$1005,A833,'GSTR-2B'!$E$6:$E$1005,"&gt;="&amp;(E833-Summary!$B$5),'GSTR-2B'!$E$6:$E$1005,"&lt;="&amp;(E833+Summary!$B$5))&gt;0,"Possible match – invoice no. differs","Not in 2B"),IF(ABS(M833)&lt;=Summary!$B$5,"Matched","Value mismatch")))</f>
        <v/>
      </c>
      <c r="O833" s="25" t="str">
        <f aca="false">IF(A833="","",IF(COUNTIF(A$6:A833,A833)=1,COUNTIF(O$5:O832,"&gt;0")+1,""))</f>
        <v/>
      </c>
      <c r="P833" s="26" t="str">
        <f aca="false">IF(A833="","",IF(N833="Matched",1,IF(AND(N833="Value mismatch",N(I833)&lt;&gt;0),MIN(1,L833/I833),0)))</f>
        <v/>
      </c>
    </row>
    <row r="834" customFormat="false" ht="15" hidden="false" customHeight="true" outlineLevel="0" collapsed="false">
      <c r="A834" s="27"/>
      <c r="B834" s="27"/>
      <c r="C834" s="27"/>
      <c r="D834" s="28"/>
      <c r="E834" s="29"/>
      <c r="F834" s="29"/>
      <c r="G834" s="29"/>
      <c r="H834" s="29"/>
      <c r="I834" s="20" t="str">
        <f aca="false">IF(A834="","",N(F834)+N(G834)+N(H834))</f>
        <v/>
      </c>
      <c r="J834" s="21" t="str">
        <f aca="false">IF(A834="","",UPPER(TRIM(A834))&amp;"|"&amp;UPPER(SUBSTITUTE(SUBSTITUTE(SUBSTITUTE(SUBSTITUTE(SUBSTITUTE(TRIM(C834)," ",""),"-",""),"/",""),"\",""),".","")))</f>
        <v/>
      </c>
      <c r="K834" s="22" t="str">
        <f aca="false">IF(A834="","",IFERROR(MATCH(J834,'GSTR-2B'!$J$6:$J$1005,0),"–"))</f>
        <v/>
      </c>
      <c r="L834" s="23" t="str">
        <f aca="false">IF(OR(A834="",K834="–"),"",INDEX('GSTR-2B'!$I$6:$I$1005,K834))</f>
        <v/>
      </c>
      <c r="M834" s="20" t="str">
        <f aca="false">IF(L834="","",I834-L834)</f>
        <v/>
      </c>
      <c r="N834" s="24" t="str">
        <f aca="false">IF(A834="","",IF(K834="–",IF(COUNTIFS('GSTR-2B'!$A$6:$A$1005,A834,'GSTR-2B'!$E$6:$E$1005,"&gt;="&amp;(E834-Summary!$B$5),'GSTR-2B'!$E$6:$E$1005,"&lt;="&amp;(E834+Summary!$B$5))&gt;0,"Possible match – invoice no. differs","Not in 2B"),IF(ABS(M834)&lt;=Summary!$B$5,"Matched","Value mismatch")))</f>
        <v/>
      </c>
      <c r="O834" s="25" t="str">
        <f aca="false">IF(A834="","",IF(COUNTIF(A$6:A834,A834)=1,COUNTIF(O$5:O833,"&gt;0")+1,""))</f>
        <v/>
      </c>
      <c r="P834" s="26" t="str">
        <f aca="false">IF(A834="","",IF(N834="Matched",1,IF(AND(N834="Value mismatch",N(I834)&lt;&gt;0),MIN(1,L834/I834),0)))</f>
        <v/>
      </c>
    </row>
    <row r="835" customFormat="false" ht="15" hidden="false" customHeight="true" outlineLevel="0" collapsed="false">
      <c r="A835" s="27"/>
      <c r="B835" s="27"/>
      <c r="C835" s="27"/>
      <c r="D835" s="28"/>
      <c r="E835" s="29"/>
      <c r="F835" s="29"/>
      <c r="G835" s="29"/>
      <c r="H835" s="29"/>
      <c r="I835" s="20" t="str">
        <f aca="false">IF(A835="","",N(F835)+N(G835)+N(H835))</f>
        <v/>
      </c>
      <c r="J835" s="21" t="str">
        <f aca="false">IF(A835="","",UPPER(TRIM(A835))&amp;"|"&amp;UPPER(SUBSTITUTE(SUBSTITUTE(SUBSTITUTE(SUBSTITUTE(SUBSTITUTE(TRIM(C835)," ",""),"-",""),"/",""),"\",""),".","")))</f>
        <v/>
      </c>
      <c r="K835" s="22" t="str">
        <f aca="false">IF(A835="","",IFERROR(MATCH(J835,'GSTR-2B'!$J$6:$J$1005,0),"–"))</f>
        <v/>
      </c>
      <c r="L835" s="23" t="str">
        <f aca="false">IF(OR(A835="",K835="–"),"",INDEX('GSTR-2B'!$I$6:$I$1005,K835))</f>
        <v/>
      </c>
      <c r="M835" s="20" t="str">
        <f aca="false">IF(L835="","",I835-L835)</f>
        <v/>
      </c>
      <c r="N835" s="24" t="str">
        <f aca="false">IF(A835="","",IF(K835="–",IF(COUNTIFS('GSTR-2B'!$A$6:$A$1005,A835,'GSTR-2B'!$E$6:$E$1005,"&gt;="&amp;(E835-Summary!$B$5),'GSTR-2B'!$E$6:$E$1005,"&lt;="&amp;(E835+Summary!$B$5))&gt;0,"Possible match – invoice no. differs","Not in 2B"),IF(ABS(M835)&lt;=Summary!$B$5,"Matched","Value mismatch")))</f>
        <v/>
      </c>
      <c r="O835" s="25" t="str">
        <f aca="false">IF(A835="","",IF(COUNTIF(A$6:A835,A835)=1,COUNTIF(O$5:O834,"&gt;0")+1,""))</f>
        <v/>
      </c>
      <c r="P835" s="26" t="str">
        <f aca="false">IF(A835="","",IF(N835="Matched",1,IF(AND(N835="Value mismatch",N(I835)&lt;&gt;0),MIN(1,L835/I835),0)))</f>
        <v/>
      </c>
    </row>
    <row r="836" customFormat="false" ht="15" hidden="false" customHeight="true" outlineLevel="0" collapsed="false">
      <c r="A836" s="27"/>
      <c r="B836" s="27"/>
      <c r="C836" s="27"/>
      <c r="D836" s="28"/>
      <c r="E836" s="29"/>
      <c r="F836" s="29"/>
      <c r="G836" s="29"/>
      <c r="H836" s="29"/>
      <c r="I836" s="20" t="str">
        <f aca="false">IF(A836="","",N(F836)+N(G836)+N(H836))</f>
        <v/>
      </c>
      <c r="J836" s="21" t="str">
        <f aca="false">IF(A836="","",UPPER(TRIM(A836))&amp;"|"&amp;UPPER(SUBSTITUTE(SUBSTITUTE(SUBSTITUTE(SUBSTITUTE(SUBSTITUTE(TRIM(C836)," ",""),"-",""),"/",""),"\",""),".","")))</f>
        <v/>
      </c>
      <c r="K836" s="22" t="str">
        <f aca="false">IF(A836="","",IFERROR(MATCH(J836,'GSTR-2B'!$J$6:$J$1005,0),"–"))</f>
        <v/>
      </c>
      <c r="L836" s="23" t="str">
        <f aca="false">IF(OR(A836="",K836="–"),"",INDEX('GSTR-2B'!$I$6:$I$1005,K836))</f>
        <v/>
      </c>
      <c r="M836" s="20" t="str">
        <f aca="false">IF(L836="","",I836-L836)</f>
        <v/>
      </c>
      <c r="N836" s="24" t="str">
        <f aca="false">IF(A836="","",IF(K836="–",IF(COUNTIFS('GSTR-2B'!$A$6:$A$1005,A836,'GSTR-2B'!$E$6:$E$1005,"&gt;="&amp;(E836-Summary!$B$5),'GSTR-2B'!$E$6:$E$1005,"&lt;="&amp;(E836+Summary!$B$5))&gt;0,"Possible match – invoice no. differs","Not in 2B"),IF(ABS(M836)&lt;=Summary!$B$5,"Matched","Value mismatch")))</f>
        <v/>
      </c>
      <c r="O836" s="25" t="str">
        <f aca="false">IF(A836="","",IF(COUNTIF(A$6:A836,A836)=1,COUNTIF(O$5:O835,"&gt;0")+1,""))</f>
        <v/>
      </c>
      <c r="P836" s="26" t="str">
        <f aca="false">IF(A836="","",IF(N836="Matched",1,IF(AND(N836="Value mismatch",N(I836)&lt;&gt;0),MIN(1,L836/I836),0)))</f>
        <v/>
      </c>
    </row>
    <row r="837" customFormat="false" ht="15" hidden="false" customHeight="true" outlineLevel="0" collapsed="false">
      <c r="A837" s="27"/>
      <c r="B837" s="27"/>
      <c r="C837" s="27"/>
      <c r="D837" s="28"/>
      <c r="E837" s="29"/>
      <c r="F837" s="29"/>
      <c r="G837" s="29"/>
      <c r="H837" s="29"/>
      <c r="I837" s="20" t="str">
        <f aca="false">IF(A837="","",N(F837)+N(G837)+N(H837))</f>
        <v/>
      </c>
      <c r="J837" s="21" t="str">
        <f aca="false">IF(A837="","",UPPER(TRIM(A837))&amp;"|"&amp;UPPER(SUBSTITUTE(SUBSTITUTE(SUBSTITUTE(SUBSTITUTE(SUBSTITUTE(TRIM(C837)," ",""),"-",""),"/",""),"\",""),".","")))</f>
        <v/>
      </c>
      <c r="K837" s="22" t="str">
        <f aca="false">IF(A837="","",IFERROR(MATCH(J837,'GSTR-2B'!$J$6:$J$1005,0),"–"))</f>
        <v/>
      </c>
      <c r="L837" s="23" t="str">
        <f aca="false">IF(OR(A837="",K837="–"),"",INDEX('GSTR-2B'!$I$6:$I$1005,K837))</f>
        <v/>
      </c>
      <c r="M837" s="20" t="str">
        <f aca="false">IF(L837="","",I837-L837)</f>
        <v/>
      </c>
      <c r="N837" s="24" t="str">
        <f aca="false">IF(A837="","",IF(K837="–",IF(COUNTIFS('GSTR-2B'!$A$6:$A$1005,A837,'GSTR-2B'!$E$6:$E$1005,"&gt;="&amp;(E837-Summary!$B$5),'GSTR-2B'!$E$6:$E$1005,"&lt;="&amp;(E837+Summary!$B$5))&gt;0,"Possible match – invoice no. differs","Not in 2B"),IF(ABS(M837)&lt;=Summary!$B$5,"Matched","Value mismatch")))</f>
        <v/>
      </c>
      <c r="O837" s="25" t="str">
        <f aca="false">IF(A837="","",IF(COUNTIF(A$6:A837,A837)=1,COUNTIF(O$5:O836,"&gt;0")+1,""))</f>
        <v/>
      </c>
      <c r="P837" s="26" t="str">
        <f aca="false">IF(A837="","",IF(N837="Matched",1,IF(AND(N837="Value mismatch",N(I837)&lt;&gt;0),MIN(1,L837/I837),0)))</f>
        <v/>
      </c>
    </row>
    <row r="838" customFormat="false" ht="15" hidden="false" customHeight="true" outlineLevel="0" collapsed="false">
      <c r="A838" s="27"/>
      <c r="B838" s="27"/>
      <c r="C838" s="27"/>
      <c r="D838" s="28"/>
      <c r="E838" s="29"/>
      <c r="F838" s="29"/>
      <c r="G838" s="29"/>
      <c r="H838" s="29"/>
      <c r="I838" s="20" t="str">
        <f aca="false">IF(A838="","",N(F838)+N(G838)+N(H838))</f>
        <v/>
      </c>
      <c r="J838" s="21" t="str">
        <f aca="false">IF(A838="","",UPPER(TRIM(A838))&amp;"|"&amp;UPPER(SUBSTITUTE(SUBSTITUTE(SUBSTITUTE(SUBSTITUTE(SUBSTITUTE(TRIM(C838)," ",""),"-",""),"/",""),"\",""),".","")))</f>
        <v/>
      </c>
      <c r="K838" s="22" t="str">
        <f aca="false">IF(A838="","",IFERROR(MATCH(J838,'GSTR-2B'!$J$6:$J$1005,0),"–"))</f>
        <v/>
      </c>
      <c r="L838" s="23" t="str">
        <f aca="false">IF(OR(A838="",K838="–"),"",INDEX('GSTR-2B'!$I$6:$I$1005,K838))</f>
        <v/>
      </c>
      <c r="M838" s="20" t="str">
        <f aca="false">IF(L838="","",I838-L838)</f>
        <v/>
      </c>
      <c r="N838" s="24" t="str">
        <f aca="false">IF(A838="","",IF(K838="–",IF(COUNTIFS('GSTR-2B'!$A$6:$A$1005,A838,'GSTR-2B'!$E$6:$E$1005,"&gt;="&amp;(E838-Summary!$B$5),'GSTR-2B'!$E$6:$E$1005,"&lt;="&amp;(E838+Summary!$B$5))&gt;0,"Possible match – invoice no. differs","Not in 2B"),IF(ABS(M838)&lt;=Summary!$B$5,"Matched","Value mismatch")))</f>
        <v/>
      </c>
      <c r="O838" s="25" t="str">
        <f aca="false">IF(A838="","",IF(COUNTIF(A$6:A838,A838)=1,COUNTIF(O$5:O837,"&gt;0")+1,""))</f>
        <v/>
      </c>
      <c r="P838" s="26" t="str">
        <f aca="false">IF(A838="","",IF(N838="Matched",1,IF(AND(N838="Value mismatch",N(I838)&lt;&gt;0),MIN(1,L838/I838),0)))</f>
        <v/>
      </c>
    </row>
    <row r="839" customFormat="false" ht="15" hidden="false" customHeight="true" outlineLevel="0" collapsed="false">
      <c r="A839" s="27"/>
      <c r="B839" s="27"/>
      <c r="C839" s="27"/>
      <c r="D839" s="28"/>
      <c r="E839" s="29"/>
      <c r="F839" s="29"/>
      <c r="G839" s="29"/>
      <c r="H839" s="29"/>
      <c r="I839" s="20" t="str">
        <f aca="false">IF(A839="","",N(F839)+N(G839)+N(H839))</f>
        <v/>
      </c>
      <c r="J839" s="21" t="str">
        <f aca="false">IF(A839="","",UPPER(TRIM(A839))&amp;"|"&amp;UPPER(SUBSTITUTE(SUBSTITUTE(SUBSTITUTE(SUBSTITUTE(SUBSTITUTE(TRIM(C839)," ",""),"-",""),"/",""),"\",""),".","")))</f>
        <v/>
      </c>
      <c r="K839" s="22" t="str">
        <f aca="false">IF(A839="","",IFERROR(MATCH(J839,'GSTR-2B'!$J$6:$J$1005,0),"–"))</f>
        <v/>
      </c>
      <c r="L839" s="23" t="str">
        <f aca="false">IF(OR(A839="",K839="–"),"",INDEX('GSTR-2B'!$I$6:$I$1005,K839))</f>
        <v/>
      </c>
      <c r="M839" s="20" t="str">
        <f aca="false">IF(L839="","",I839-L839)</f>
        <v/>
      </c>
      <c r="N839" s="24" t="str">
        <f aca="false">IF(A839="","",IF(K839="–",IF(COUNTIFS('GSTR-2B'!$A$6:$A$1005,A839,'GSTR-2B'!$E$6:$E$1005,"&gt;="&amp;(E839-Summary!$B$5),'GSTR-2B'!$E$6:$E$1005,"&lt;="&amp;(E839+Summary!$B$5))&gt;0,"Possible match – invoice no. differs","Not in 2B"),IF(ABS(M839)&lt;=Summary!$B$5,"Matched","Value mismatch")))</f>
        <v/>
      </c>
      <c r="O839" s="25" t="str">
        <f aca="false">IF(A839="","",IF(COUNTIF(A$6:A839,A839)=1,COUNTIF(O$5:O838,"&gt;0")+1,""))</f>
        <v/>
      </c>
      <c r="P839" s="26" t="str">
        <f aca="false">IF(A839="","",IF(N839="Matched",1,IF(AND(N839="Value mismatch",N(I839)&lt;&gt;0),MIN(1,L839/I839),0)))</f>
        <v/>
      </c>
    </row>
    <row r="840" customFormat="false" ht="15" hidden="false" customHeight="true" outlineLevel="0" collapsed="false">
      <c r="A840" s="27"/>
      <c r="B840" s="27"/>
      <c r="C840" s="27"/>
      <c r="D840" s="28"/>
      <c r="E840" s="29"/>
      <c r="F840" s="29"/>
      <c r="G840" s="29"/>
      <c r="H840" s="29"/>
      <c r="I840" s="20" t="str">
        <f aca="false">IF(A840="","",N(F840)+N(G840)+N(H840))</f>
        <v/>
      </c>
      <c r="J840" s="21" t="str">
        <f aca="false">IF(A840="","",UPPER(TRIM(A840))&amp;"|"&amp;UPPER(SUBSTITUTE(SUBSTITUTE(SUBSTITUTE(SUBSTITUTE(SUBSTITUTE(TRIM(C840)," ",""),"-",""),"/",""),"\",""),".","")))</f>
        <v/>
      </c>
      <c r="K840" s="22" t="str">
        <f aca="false">IF(A840="","",IFERROR(MATCH(J840,'GSTR-2B'!$J$6:$J$1005,0),"–"))</f>
        <v/>
      </c>
      <c r="L840" s="23" t="str">
        <f aca="false">IF(OR(A840="",K840="–"),"",INDEX('GSTR-2B'!$I$6:$I$1005,K840))</f>
        <v/>
      </c>
      <c r="M840" s="20" t="str">
        <f aca="false">IF(L840="","",I840-L840)</f>
        <v/>
      </c>
      <c r="N840" s="24" t="str">
        <f aca="false">IF(A840="","",IF(K840="–",IF(COUNTIFS('GSTR-2B'!$A$6:$A$1005,A840,'GSTR-2B'!$E$6:$E$1005,"&gt;="&amp;(E840-Summary!$B$5),'GSTR-2B'!$E$6:$E$1005,"&lt;="&amp;(E840+Summary!$B$5))&gt;0,"Possible match – invoice no. differs","Not in 2B"),IF(ABS(M840)&lt;=Summary!$B$5,"Matched","Value mismatch")))</f>
        <v/>
      </c>
      <c r="O840" s="25" t="str">
        <f aca="false">IF(A840="","",IF(COUNTIF(A$6:A840,A840)=1,COUNTIF(O$5:O839,"&gt;0")+1,""))</f>
        <v/>
      </c>
      <c r="P840" s="26" t="str">
        <f aca="false">IF(A840="","",IF(N840="Matched",1,IF(AND(N840="Value mismatch",N(I840)&lt;&gt;0),MIN(1,L840/I840),0)))</f>
        <v/>
      </c>
    </row>
    <row r="841" customFormat="false" ht="15" hidden="false" customHeight="true" outlineLevel="0" collapsed="false">
      <c r="A841" s="27"/>
      <c r="B841" s="27"/>
      <c r="C841" s="27"/>
      <c r="D841" s="28"/>
      <c r="E841" s="29"/>
      <c r="F841" s="29"/>
      <c r="G841" s="29"/>
      <c r="H841" s="29"/>
      <c r="I841" s="20" t="str">
        <f aca="false">IF(A841="","",N(F841)+N(G841)+N(H841))</f>
        <v/>
      </c>
      <c r="J841" s="21" t="str">
        <f aca="false">IF(A841="","",UPPER(TRIM(A841))&amp;"|"&amp;UPPER(SUBSTITUTE(SUBSTITUTE(SUBSTITUTE(SUBSTITUTE(SUBSTITUTE(TRIM(C841)," ",""),"-",""),"/",""),"\",""),".","")))</f>
        <v/>
      </c>
      <c r="K841" s="22" t="str">
        <f aca="false">IF(A841="","",IFERROR(MATCH(J841,'GSTR-2B'!$J$6:$J$1005,0),"–"))</f>
        <v/>
      </c>
      <c r="L841" s="23" t="str">
        <f aca="false">IF(OR(A841="",K841="–"),"",INDEX('GSTR-2B'!$I$6:$I$1005,K841))</f>
        <v/>
      </c>
      <c r="M841" s="20" t="str">
        <f aca="false">IF(L841="","",I841-L841)</f>
        <v/>
      </c>
      <c r="N841" s="24" t="str">
        <f aca="false">IF(A841="","",IF(K841="–",IF(COUNTIFS('GSTR-2B'!$A$6:$A$1005,A841,'GSTR-2B'!$E$6:$E$1005,"&gt;="&amp;(E841-Summary!$B$5),'GSTR-2B'!$E$6:$E$1005,"&lt;="&amp;(E841+Summary!$B$5))&gt;0,"Possible match – invoice no. differs","Not in 2B"),IF(ABS(M841)&lt;=Summary!$B$5,"Matched","Value mismatch")))</f>
        <v/>
      </c>
      <c r="O841" s="25" t="str">
        <f aca="false">IF(A841="","",IF(COUNTIF(A$6:A841,A841)=1,COUNTIF(O$5:O840,"&gt;0")+1,""))</f>
        <v/>
      </c>
      <c r="P841" s="26" t="str">
        <f aca="false">IF(A841="","",IF(N841="Matched",1,IF(AND(N841="Value mismatch",N(I841)&lt;&gt;0),MIN(1,L841/I841),0)))</f>
        <v/>
      </c>
    </row>
    <row r="842" customFormat="false" ht="15" hidden="false" customHeight="true" outlineLevel="0" collapsed="false">
      <c r="A842" s="27"/>
      <c r="B842" s="27"/>
      <c r="C842" s="27"/>
      <c r="D842" s="28"/>
      <c r="E842" s="29"/>
      <c r="F842" s="29"/>
      <c r="G842" s="29"/>
      <c r="H842" s="29"/>
      <c r="I842" s="20" t="str">
        <f aca="false">IF(A842="","",N(F842)+N(G842)+N(H842))</f>
        <v/>
      </c>
      <c r="J842" s="21" t="str">
        <f aca="false">IF(A842="","",UPPER(TRIM(A842))&amp;"|"&amp;UPPER(SUBSTITUTE(SUBSTITUTE(SUBSTITUTE(SUBSTITUTE(SUBSTITUTE(TRIM(C842)," ",""),"-",""),"/",""),"\",""),".","")))</f>
        <v/>
      </c>
      <c r="K842" s="22" t="str">
        <f aca="false">IF(A842="","",IFERROR(MATCH(J842,'GSTR-2B'!$J$6:$J$1005,0),"–"))</f>
        <v/>
      </c>
      <c r="L842" s="23" t="str">
        <f aca="false">IF(OR(A842="",K842="–"),"",INDEX('GSTR-2B'!$I$6:$I$1005,K842))</f>
        <v/>
      </c>
      <c r="M842" s="20" t="str">
        <f aca="false">IF(L842="","",I842-L842)</f>
        <v/>
      </c>
      <c r="N842" s="24" t="str">
        <f aca="false">IF(A842="","",IF(K842="–",IF(COUNTIFS('GSTR-2B'!$A$6:$A$1005,A842,'GSTR-2B'!$E$6:$E$1005,"&gt;="&amp;(E842-Summary!$B$5),'GSTR-2B'!$E$6:$E$1005,"&lt;="&amp;(E842+Summary!$B$5))&gt;0,"Possible match – invoice no. differs","Not in 2B"),IF(ABS(M842)&lt;=Summary!$B$5,"Matched","Value mismatch")))</f>
        <v/>
      </c>
      <c r="O842" s="25" t="str">
        <f aca="false">IF(A842="","",IF(COUNTIF(A$6:A842,A842)=1,COUNTIF(O$5:O841,"&gt;0")+1,""))</f>
        <v/>
      </c>
      <c r="P842" s="26" t="str">
        <f aca="false">IF(A842="","",IF(N842="Matched",1,IF(AND(N842="Value mismatch",N(I842)&lt;&gt;0),MIN(1,L842/I842),0)))</f>
        <v/>
      </c>
    </row>
    <row r="843" customFormat="false" ht="15" hidden="false" customHeight="true" outlineLevel="0" collapsed="false">
      <c r="A843" s="27"/>
      <c r="B843" s="27"/>
      <c r="C843" s="27"/>
      <c r="D843" s="28"/>
      <c r="E843" s="29"/>
      <c r="F843" s="29"/>
      <c r="G843" s="29"/>
      <c r="H843" s="29"/>
      <c r="I843" s="20" t="str">
        <f aca="false">IF(A843="","",N(F843)+N(G843)+N(H843))</f>
        <v/>
      </c>
      <c r="J843" s="21" t="str">
        <f aca="false">IF(A843="","",UPPER(TRIM(A843))&amp;"|"&amp;UPPER(SUBSTITUTE(SUBSTITUTE(SUBSTITUTE(SUBSTITUTE(SUBSTITUTE(TRIM(C843)," ",""),"-",""),"/",""),"\",""),".","")))</f>
        <v/>
      </c>
      <c r="K843" s="22" t="str">
        <f aca="false">IF(A843="","",IFERROR(MATCH(J843,'GSTR-2B'!$J$6:$J$1005,0),"–"))</f>
        <v/>
      </c>
      <c r="L843" s="23" t="str">
        <f aca="false">IF(OR(A843="",K843="–"),"",INDEX('GSTR-2B'!$I$6:$I$1005,K843))</f>
        <v/>
      </c>
      <c r="M843" s="20" t="str">
        <f aca="false">IF(L843="","",I843-L843)</f>
        <v/>
      </c>
      <c r="N843" s="24" t="str">
        <f aca="false">IF(A843="","",IF(K843="–",IF(COUNTIFS('GSTR-2B'!$A$6:$A$1005,A843,'GSTR-2B'!$E$6:$E$1005,"&gt;="&amp;(E843-Summary!$B$5),'GSTR-2B'!$E$6:$E$1005,"&lt;="&amp;(E843+Summary!$B$5))&gt;0,"Possible match – invoice no. differs","Not in 2B"),IF(ABS(M843)&lt;=Summary!$B$5,"Matched","Value mismatch")))</f>
        <v/>
      </c>
      <c r="O843" s="25" t="str">
        <f aca="false">IF(A843="","",IF(COUNTIF(A$6:A843,A843)=1,COUNTIF(O$5:O842,"&gt;0")+1,""))</f>
        <v/>
      </c>
      <c r="P843" s="26" t="str">
        <f aca="false">IF(A843="","",IF(N843="Matched",1,IF(AND(N843="Value mismatch",N(I843)&lt;&gt;0),MIN(1,L843/I843),0)))</f>
        <v/>
      </c>
    </row>
    <row r="844" customFormat="false" ht="15" hidden="false" customHeight="true" outlineLevel="0" collapsed="false">
      <c r="A844" s="27"/>
      <c r="B844" s="27"/>
      <c r="C844" s="27"/>
      <c r="D844" s="28"/>
      <c r="E844" s="29"/>
      <c r="F844" s="29"/>
      <c r="G844" s="29"/>
      <c r="H844" s="29"/>
      <c r="I844" s="20" t="str">
        <f aca="false">IF(A844="","",N(F844)+N(G844)+N(H844))</f>
        <v/>
      </c>
      <c r="J844" s="21" t="str">
        <f aca="false">IF(A844="","",UPPER(TRIM(A844))&amp;"|"&amp;UPPER(SUBSTITUTE(SUBSTITUTE(SUBSTITUTE(SUBSTITUTE(SUBSTITUTE(TRIM(C844)," ",""),"-",""),"/",""),"\",""),".","")))</f>
        <v/>
      </c>
      <c r="K844" s="22" t="str">
        <f aca="false">IF(A844="","",IFERROR(MATCH(J844,'GSTR-2B'!$J$6:$J$1005,0),"–"))</f>
        <v/>
      </c>
      <c r="L844" s="23" t="str">
        <f aca="false">IF(OR(A844="",K844="–"),"",INDEX('GSTR-2B'!$I$6:$I$1005,K844))</f>
        <v/>
      </c>
      <c r="M844" s="20" t="str">
        <f aca="false">IF(L844="","",I844-L844)</f>
        <v/>
      </c>
      <c r="N844" s="24" t="str">
        <f aca="false">IF(A844="","",IF(K844="–",IF(COUNTIFS('GSTR-2B'!$A$6:$A$1005,A844,'GSTR-2B'!$E$6:$E$1005,"&gt;="&amp;(E844-Summary!$B$5),'GSTR-2B'!$E$6:$E$1005,"&lt;="&amp;(E844+Summary!$B$5))&gt;0,"Possible match – invoice no. differs","Not in 2B"),IF(ABS(M844)&lt;=Summary!$B$5,"Matched","Value mismatch")))</f>
        <v/>
      </c>
      <c r="O844" s="25" t="str">
        <f aca="false">IF(A844="","",IF(COUNTIF(A$6:A844,A844)=1,COUNTIF(O$5:O843,"&gt;0")+1,""))</f>
        <v/>
      </c>
      <c r="P844" s="26" t="str">
        <f aca="false">IF(A844="","",IF(N844="Matched",1,IF(AND(N844="Value mismatch",N(I844)&lt;&gt;0),MIN(1,L844/I844),0)))</f>
        <v/>
      </c>
    </row>
    <row r="845" customFormat="false" ht="15" hidden="false" customHeight="true" outlineLevel="0" collapsed="false">
      <c r="A845" s="27"/>
      <c r="B845" s="27"/>
      <c r="C845" s="27"/>
      <c r="D845" s="28"/>
      <c r="E845" s="29"/>
      <c r="F845" s="29"/>
      <c r="G845" s="29"/>
      <c r="H845" s="29"/>
      <c r="I845" s="20" t="str">
        <f aca="false">IF(A845="","",N(F845)+N(G845)+N(H845))</f>
        <v/>
      </c>
      <c r="J845" s="21" t="str">
        <f aca="false">IF(A845="","",UPPER(TRIM(A845))&amp;"|"&amp;UPPER(SUBSTITUTE(SUBSTITUTE(SUBSTITUTE(SUBSTITUTE(SUBSTITUTE(TRIM(C845)," ",""),"-",""),"/",""),"\",""),".","")))</f>
        <v/>
      </c>
      <c r="K845" s="22" t="str">
        <f aca="false">IF(A845="","",IFERROR(MATCH(J845,'GSTR-2B'!$J$6:$J$1005,0),"–"))</f>
        <v/>
      </c>
      <c r="L845" s="23" t="str">
        <f aca="false">IF(OR(A845="",K845="–"),"",INDEX('GSTR-2B'!$I$6:$I$1005,K845))</f>
        <v/>
      </c>
      <c r="M845" s="20" t="str">
        <f aca="false">IF(L845="","",I845-L845)</f>
        <v/>
      </c>
      <c r="N845" s="24" t="str">
        <f aca="false">IF(A845="","",IF(K845="–",IF(COUNTIFS('GSTR-2B'!$A$6:$A$1005,A845,'GSTR-2B'!$E$6:$E$1005,"&gt;="&amp;(E845-Summary!$B$5),'GSTR-2B'!$E$6:$E$1005,"&lt;="&amp;(E845+Summary!$B$5))&gt;0,"Possible match – invoice no. differs","Not in 2B"),IF(ABS(M845)&lt;=Summary!$B$5,"Matched","Value mismatch")))</f>
        <v/>
      </c>
      <c r="O845" s="25" t="str">
        <f aca="false">IF(A845="","",IF(COUNTIF(A$6:A845,A845)=1,COUNTIF(O$5:O844,"&gt;0")+1,""))</f>
        <v/>
      </c>
      <c r="P845" s="26" t="str">
        <f aca="false">IF(A845="","",IF(N845="Matched",1,IF(AND(N845="Value mismatch",N(I845)&lt;&gt;0),MIN(1,L845/I845),0)))</f>
        <v/>
      </c>
    </row>
    <row r="846" customFormat="false" ht="15" hidden="false" customHeight="true" outlineLevel="0" collapsed="false">
      <c r="A846" s="27"/>
      <c r="B846" s="27"/>
      <c r="C846" s="27"/>
      <c r="D846" s="28"/>
      <c r="E846" s="29"/>
      <c r="F846" s="29"/>
      <c r="G846" s="29"/>
      <c r="H846" s="29"/>
      <c r="I846" s="20" t="str">
        <f aca="false">IF(A846="","",N(F846)+N(G846)+N(H846))</f>
        <v/>
      </c>
      <c r="J846" s="21" t="str">
        <f aca="false">IF(A846="","",UPPER(TRIM(A846))&amp;"|"&amp;UPPER(SUBSTITUTE(SUBSTITUTE(SUBSTITUTE(SUBSTITUTE(SUBSTITUTE(TRIM(C846)," ",""),"-",""),"/",""),"\",""),".","")))</f>
        <v/>
      </c>
      <c r="K846" s="22" t="str">
        <f aca="false">IF(A846="","",IFERROR(MATCH(J846,'GSTR-2B'!$J$6:$J$1005,0),"–"))</f>
        <v/>
      </c>
      <c r="L846" s="23" t="str">
        <f aca="false">IF(OR(A846="",K846="–"),"",INDEX('GSTR-2B'!$I$6:$I$1005,K846))</f>
        <v/>
      </c>
      <c r="M846" s="20" t="str">
        <f aca="false">IF(L846="","",I846-L846)</f>
        <v/>
      </c>
      <c r="N846" s="24" t="str">
        <f aca="false">IF(A846="","",IF(K846="–",IF(COUNTIFS('GSTR-2B'!$A$6:$A$1005,A846,'GSTR-2B'!$E$6:$E$1005,"&gt;="&amp;(E846-Summary!$B$5),'GSTR-2B'!$E$6:$E$1005,"&lt;="&amp;(E846+Summary!$B$5))&gt;0,"Possible match – invoice no. differs","Not in 2B"),IF(ABS(M846)&lt;=Summary!$B$5,"Matched","Value mismatch")))</f>
        <v/>
      </c>
      <c r="O846" s="25" t="str">
        <f aca="false">IF(A846="","",IF(COUNTIF(A$6:A846,A846)=1,COUNTIF(O$5:O845,"&gt;0")+1,""))</f>
        <v/>
      </c>
      <c r="P846" s="26" t="str">
        <f aca="false">IF(A846="","",IF(N846="Matched",1,IF(AND(N846="Value mismatch",N(I846)&lt;&gt;0),MIN(1,L846/I846),0)))</f>
        <v/>
      </c>
    </row>
    <row r="847" customFormat="false" ht="15" hidden="false" customHeight="true" outlineLevel="0" collapsed="false">
      <c r="A847" s="27"/>
      <c r="B847" s="27"/>
      <c r="C847" s="27"/>
      <c r="D847" s="28"/>
      <c r="E847" s="29"/>
      <c r="F847" s="29"/>
      <c r="G847" s="29"/>
      <c r="H847" s="29"/>
      <c r="I847" s="20" t="str">
        <f aca="false">IF(A847="","",N(F847)+N(G847)+N(H847))</f>
        <v/>
      </c>
      <c r="J847" s="21" t="str">
        <f aca="false">IF(A847="","",UPPER(TRIM(A847))&amp;"|"&amp;UPPER(SUBSTITUTE(SUBSTITUTE(SUBSTITUTE(SUBSTITUTE(SUBSTITUTE(TRIM(C847)," ",""),"-",""),"/",""),"\",""),".","")))</f>
        <v/>
      </c>
      <c r="K847" s="22" t="str">
        <f aca="false">IF(A847="","",IFERROR(MATCH(J847,'GSTR-2B'!$J$6:$J$1005,0),"–"))</f>
        <v/>
      </c>
      <c r="L847" s="23" t="str">
        <f aca="false">IF(OR(A847="",K847="–"),"",INDEX('GSTR-2B'!$I$6:$I$1005,K847))</f>
        <v/>
      </c>
      <c r="M847" s="20" t="str">
        <f aca="false">IF(L847="","",I847-L847)</f>
        <v/>
      </c>
      <c r="N847" s="24" t="str">
        <f aca="false">IF(A847="","",IF(K847="–",IF(COUNTIFS('GSTR-2B'!$A$6:$A$1005,A847,'GSTR-2B'!$E$6:$E$1005,"&gt;="&amp;(E847-Summary!$B$5),'GSTR-2B'!$E$6:$E$1005,"&lt;="&amp;(E847+Summary!$B$5))&gt;0,"Possible match – invoice no. differs","Not in 2B"),IF(ABS(M847)&lt;=Summary!$B$5,"Matched","Value mismatch")))</f>
        <v/>
      </c>
      <c r="O847" s="25" t="str">
        <f aca="false">IF(A847="","",IF(COUNTIF(A$6:A847,A847)=1,COUNTIF(O$5:O846,"&gt;0")+1,""))</f>
        <v/>
      </c>
      <c r="P847" s="26" t="str">
        <f aca="false">IF(A847="","",IF(N847="Matched",1,IF(AND(N847="Value mismatch",N(I847)&lt;&gt;0),MIN(1,L847/I847),0)))</f>
        <v/>
      </c>
    </row>
    <row r="848" customFormat="false" ht="15" hidden="false" customHeight="true" outlineLevel="0" collapsed="false">
      <c r="A848" s="27"/>
      <c r="B848" s="27"/>
      <c r="C848" s="27"/>
      <c r="D848" s="28"/>
      <c r="E848" s="29"/>
      <c r="F848" s="29"/>
      <c r="G848" s="29"/>
      <c r="H848" s="29"/>
      <c r="I848" s="20" t="str">
        <f aca="false">IF(A848="","",N(F848)+N(G848)+N(H848))</f>
        <v/>
      </c>
      <c r="J848" s="21" t="str">
        <f aca="false">IF(A848="","",UPPER(TRIM(A848))&amp;"|"&amp;UPPER(SUBSTITUTE(SUBSTITUTE(SUBSTITUTE(SUBSTITUTE(SUBSTITUTE(TRIM(C848)," ",""),"-",""),"/",""),"\",""),".","")))</f>
        <v/>
      </c>
      <c r="K848" s="22" t="str">
        <f aca="false">IF(A848="","",IFERROR(MATCH(J848,'GSTR-2B'!$J$6:$J$1005,0),"–"))</f>
        <v/>
      </c>
      <c r="L848" s="23" t="str">
        <f aca="false">IF(OR(A848="",K848="–"),"",INDEX('GSTR-2B'!$I$6:$I$1005,K848))</f>
        <v/>
      </c>
      <c r="M848" s="20" t="str">
        <f aca="false">IF(L848="","",I848-L848)</f>
        <v/>
      </c>
      <c r="N848" s="24" t="str">
        <f aca="false">IF(A848="","",IF(K848="–",IF(COUNTIFS('GSTR-2B'!$A$6:$A$1005,A848,'GSTR-2B'!$E$6:$E$1005,"&gt;="&amp;(E848-Summary!$B$5),'GSTR-2B'!$E$6:$E$1005,"&lt;="&amp;(E848+Summary!$B$5))&gt;0,"Possible match – invoice no. differs","Not in 2B"),IF(ABS(M848)&lt;=Summary!$B$5,"Matched","Value mismatch")))</f>
        <v/>
      </c>
      <c r="O848" s="25" t="str">
        <f aca="false">IF(A848="","",IF(COUNTIF(A$6:A848,A848)=1,COUNTIF(O$5:O847,"&gt;0")+1,""))</f>
        <v/>
      </c>
      <c r="P848" s="26" t="str">
        <f aca="false">IF(A848="","",IF(N848="Matched",1,IF(AND(N848="Value mismatch",N(I848)&lt;&gt;0),MIN(1,L848/I848),0)))</f>
        <v/>
      </c>
    </row>
    <row r="849" customFormat="false" ht="15" hidden="false" customHeight="true" outlineLevel="0" collapsed="false">
      <c r="A849" s="27"/>
      <c r="B849" s="27"/>
      <c r="C849" s="27"/>
      <c r="D849" s="28"/>
      <c r="E849" s="29"/>
      <c r="F849" s="29"/>
      <c r="G849" s="29"/>
      <c r="H849" s="29"/>
      <c r="I849" s="20" t="str">
        <f aca="false">IF(A849="","",N(F849)+N(G849)+N(H849))</f>
        <v/>
      </c>
      <c r="J849" s="21" t="str">
        <f aca="false">IF(A849="","",UPPER(TRIM(A849))&amp;"|"&amp;UPPER(SUBSTITUTE(SUBSTITUTE(SUBSTITUTE(SUBSTITUTE(SUBSTITUTE(TRIM(C849)," ",""),"-",""),"/",""),"\",""),".","")))</f>
        <v/>
      </c>
      <c r="K849" s="22" t="str">
        <f aca="false">IF(A849="","",IFERROR(MATCH(J849,'GSTR-2B'!$J$6:$J$1005,0),"–"))</f>
        <v/>
      </c>
      <c r="L849" s="23" t="str">
        <f aca="false">IF(OR(A849="",K849="–"),"",INDEX('GSTR-2B'!$I$6:$I$1005,K849))</f>
        <v/>
      </c>
      <c r="M849" s="20" t="str">
        <f aca="false">IF(L849="","",I849-L849)</f>
        <v/>
      </c>
      <c r="N849" s="24" t="str">
        <f aca="false">IF(A849="","",IF(K849="–",IF(COUNTIFS('GSTR-2B'!$A$6:$A$1005,A849,'GSTR-2B'!$E$6:$E$1005,"&gt;="&amp;(E849-Summary!$B$5),'GSTR-2B'!$E$6:$E$1005,"&lt;="&amp;(E849+Summary!$B$5))&gt;0,"Possible match – invoice no. differs","Not in 2B"),IF(ABS(M849)&lt;=Summary!$B$5,"Matched","Value mismatch")))</f>
        <v/>
      </c>
      <c r="O849" s="25" t="str">
        <f aca="false">IF(A849="","",IF(COUNTIF(A$6:A849,A849)=1,COUNTIF(O$5:O848,"&gt;0")+1,""))</f>
        <v/>
      </c>
      <c r="P849" s="26" t="str">
        <f aca="false">IF(A849="","",IF(N849="Matched",1,IF(AND(N849="Value mismatch",N(I849)&lt;&gt;0),MIN(1,L849/I849),0)))</f>
        <v/>
      </c>
    </row>
    <row r="850" customFormat="false" ht="15" hidden="false" customHeight="true" outlineLevel="0" collapsed="false">
      <c r="A850" s="27"/>
      <c r="B850" s="27"/>
      <c r="C850" s="27"/>
      <c r="D850" s="28"/>
      <c r="E850" s="29"/>
      <c r="F850" s="29"/>
      <c r="G850" s="29"/>
      <c r="H850" s="29"/>
      <c r="I850" s="20" t="str">
        <f aca="false">IF(A850="","",N(F850)+N(G850)+N(H850))</f>
        <v/>
      </c>
      <c r="J850" s="21" t="str">
        <f aca="false">IF(A850="","",UPPER(TRIM(A850))&amp;"|"&amp;UPPER(SUBSTITUTE(SUBSTITUTE(SUBSTITUTE(SUBSTITUTE(SUBSTITUTE(TRIM(C850)," ",""),"-",""),"/",""),"\",""),".","")))</f>
        <v/>
      </c>
      <c r="K850" s="22" t="str">
        <f aca="false">IF(A850="","",IFERROR(MATCH(J850,'GSTR-2B'!$J$6:$J$1005,0),"–"))</f>
        <v/>
      </c>
      <c r="L850" s="23" t="str">
        <f aca="false">IF(OR(A850="",K850="–"),"",INDEX('GSTR-2B'!$I$6:$I$1005,K850))</f>
        <v/>
      </c>
      <c r="M850" s="20" t="str">
        <f aca="false">IF(L850="","",I850-L850)</f>
        <v/>
      </c>
      <c r="N850" s="24" t="str">
        <f aca="false">IF(A850="","",IF(K850="–",IF(COUNTIFS('GSTR-2B'!$A$6:$A$1005,A850,'GSTR-2B'!$E$6:$E$1005,"&gt;="&amp;(E850-Summary!$B$5),'GSTR-2B'!$E$6:$E$1005,"&lt;="&amp;(E850+Summary!$B$5))&gt;0,"Possible match – invoice no. differs","Not in 2B"),IF(ABS(M850)&lt;=Summary!$B$5,"Matched","Value mismatch")))</f>
        <v/>
      </c>
      <c r="O850" s="25" t="str">
        <f aca="false">IF(A850="","",IF(COUNTIF(A$6:A850,A850)=1,COUNTIF(O$5:O849,"&gt;0")+1,""))</f>
        <v/>
      </c>
      <c r="P850" s="26" t="str">
        <f aca="false">IF(A850="","",IF(N850="Matched",1,IF(AND(N850="Value mismatch",N(I850)&lt;&gt;0),MIN(1,L850/I850),0)))</f>
        <v/>
      </c>
    </row>
    <row r="851" customFormat="false" ht="15" hidden="false" customHeight="true" outlineLevel="0" collapsed="false">
      <c r="A851" s="27"/>
      <c r="B851" s="27"/>
      <c r="C851" s="27"/>
      <c r="D851" s="28"/>
      <c r="E851" s="29"/>
      <c r="F851" s="29"/>
      <c r="G851" s="29"/>
      <c r="H851" s="29"/>
      <c r="I851" s="20" t="str">
        <f aca="false">IF(A851="","",N(F851)+N(G851)+N(H851))</f>
        <v/>
      </c>
      <c r="J851" s="21" t="str">
        <f aca="false">IF(A851="","",UPPER(TRIM(A851))&amp;"|"&amp;UPPER(SUBSTITUTE(SUBSTITUTE(SUBSTITUTE(SUBSTITUTE(SUBSTITUTE(TRIM(C851)," ",""),"-",""),"/",""),"\",""),".","")))</f>
        <v/>
      </c>
      <c r="K851" s="22" t="str">
        <f aca="false">IF(A851="","",IFERROR(MATCH(J851,'GSTR-2B'!$J$6:$J$1005,0),"–"))</f>
        <v/>
      </c>
      <c r="L851" s="23" t="str">
        <f aca="false">IF(OR(A851="",K851="–"),"",INDEX('GSTR-2B'!$I$6:$I$1005,K851))</f>
        <v/>
      </c>
      <c r="M851" s="20" t="str">
        <f aca="false">IF(L851="","",I851-L851)</f>
        <v/>
      </c>
      <c r="N851" s="24" t="str">
        <f aca="false">IF(A851="","",IF(K851="–",IF(COUNTIFS('GSTR-2B'!$A$6:$A$1005,A851,'GSTR-2B'!$E$6:$E$1005,"&gt;="&amp;(E851-Summary!$B$5),'GSTR-2B'!$E$6:$E$1005,"&lt;="&amp;(E851+Summary!$B$5))&gt;0,"Possible match – invoice no. differs","Not in 2B"),IF(ABS(M851)&lt;=Summary!$B$5,"Matched","Value mismatch")))</f>
        <v/>
      </c>
      <c r="O851" s="25" t="str">
        <f aca="false">IF(A851="","",IF(COUNTIF(A$6:A851,A851)=1,COUNTIF(O$5:O850,"&gt;0")+1,""))</f>
        <v/>
      </c>
      <c r="P851" s="26" t="str">
        <f aca="false">IF(A851="","",IF(N851="Matched",1,IF(AND(N851="Value mismatch",N(I851)&lt;&gt;0),MIN(1,L851/I851),0)))</f>
        <v/>
      </c>
    </row>
    <row r="852" customFormat="false" ht="15" hidden="false" customHeight="true" outlineLevel="0" collapsed="false">
      <c r="A852" s="27"/>
      <c r="B852" s="27"/>
      <c r="C852" s="27"/>
      <c r="D852" s="28"/>
      <c r="E852" s="29"/>
      <c r="F852" s="29"/>
      <c r="G852" s="29"/>
      <c r="H852" s="29"/>
      <c r="I852" s="20" t="str">
        <f aca="false">IF(A852="","",N(F852)+N(G852)+N(H852))</f>
        <v/>
      </c>
      <c r="J852" s="21" t="str">
        <f aca="false">IF(A852="","",UPPER(TRIM(A852))&amp;"|"&amp;UPPER(SUBSTITUTE(SUBSTITUTE(SUBSTITUTE(SUBSTITUTE(SUBSTITUTE(TRIM(C852)," ",""),"-",""),"/",""),"\",""),".","")))</f>
        <v/>
      </c>
      <c r="K852" s="22" t="str">
        <f aca="false">IF(A852="","",IFERROR(MATCH(J852,'GSTR-2B'!$J$6:$J$1005,0),"–"))</f>
        <v/>
      </c>
      <c r="L852" s="23" t="str">
        <f aca="false">IF(OR(A852="",K852="–"),"",INDEX('GSTR-2B'!$I$6:$I$1005,K852))</f>
        <v/>
      </c>
      <c r="M852" s="20" t="str">
        <f aca="false">IF(L852="","",I852-L852)</f>
        <v/>
      </c>
      <c r="N852" s="24" t="str">
        <f aca="false">IF(A852="","",IF(K852="–",IF(COUNTIFS('GSTR-2B'!$A$6:$A$1005,A852,'GSTR-2B'!$E$6:$E$1005,"&gt;="&amp;(E852-Summary!$B$5),'GSTR-2B'!$E$6:$E$1005,"&lt;="&amp;(E852+Summary!$B$5))&gt;0,"Possible match – invoice no. differs","Not in 2B"),IF(ABS(M852)&lt;=Summary!$B$5,"Matched","Value mismatch")))</f>
        <v/>
      </c>
      <c r="O852" s="25" t="str">
        <f aca="false">IF(A852="","",IF(COUNTIF(A$6:A852,A852)=1,COUNTIF(O$5:O851,"&gt;0")+1,""))</f>
        <v/>
      </c>
      <c r="P852" s="26" t="str">
        <f aca="false">IF(A852="","",IF(N852="Matched",1,IF(AND(N852="Value mismatch",N(I852)&lt;&gt;0),MIN(1,L852/I852),0)))</f>
        <v/>
      </c>
    </row>
    <row r="853" customFormat="false" ht="15" hidden="false" customHeight="true" outlineLevel="0" collapsed="false">
      <c r="A853" s="27"/>
      <c r="B853" s="27"/>
      <c r="C853" s="27"/>
      <c r="D853" s="28"/>
      <c r="E853" s="29"/>
      <c r="F853" s="29"/>
      <c r="G853" s="29"/>
      <c r="H853" s="29"/>
      <c r="I853" s="20" t="str">
        <f aca="false">IF(A853="","",N(F853)+N(G853)+N(H853))</f>
        <v/>
      </c>
      <c r="J853" s="21" t="str">
        <f aca="false">IF(A853="","",UPPER(TRIM(A853))&amp;"|"&amp;UPPER(SUBSTITUTE(SUBSTITUTE(SUBSTITUTE(SUBSTITUTE(SUBSTITUTE(TRIM(C853)," ",""),"-",""),"/",""),"\",""),".","")))</f>
        <v/>
      </c>
      <c r="K853" s="22" t="str">
        <f aca="false">IF(A853="","",IFERROR(MATCH(J853,'GSTR-2B'!$J$6:$J$1005,0),"–"))</f>
        <v/>
      </c>
      <c r="L853" s="23" t="str">
        <f aca="false">IF(OR(A853="",K853="–"),"",INDEX('GSTR-2B'!$I$6:$I$1005,K853))</f>
        <v/>
      </c>
      <c r="M853" s="20" t="str">
        <f aca="false">IF(L853="","",I853-L853)</f>
        <v/>
      </c>
      <c r="N853" s="24" t="str">
        <f aca="false">IF(A853="","",IF(K853="–",IF(COUNTIFS('GSTR-2B'!$A$6:$A$1005,A853,'GSTR-2B'!$E$6:$E$1005,"&gt;="&amp;(E853-Summary!$B$5),'GSTR-2B'!$E$6:$E$1005,"&lt;="&amp;(E853+Summary!$B$5))&gt;0,"Possible match – invoice no. differs","Not in 2B"),IF(ABS(M853)&lt;=Summary!$B$5,"Matched","Value mismatch")))</f>
        <v/>
      </c>
      <c r="O853" s="25" t="str">
        <f aca="false">IF(A853="","",IF(COUNTIF(A$6:A853,A853)=1,COUNTIF(O$5:O852,"&gt;0")+1,""))</f>
        <v/>
      </c>
      <c r="P853" s="26" t="str">
        <f aca="false">IF(A853="","",IF(N853="Matched",1,IF(AND(N853="Value mismatch",N(I853)&lt;&gt;0),MIN(1,L853/I853),0)))</f>
        <v/>
      </c>
    </row>
    <row r="854" customFormat="false" ht="15" hidden="false" customHeight="true" outlineLevel="0" collapsed="false">
      <c r="A854" s="27"/>
      <c r="B854" s="27"/>
      <c r="C854" s="27"/>
      <c r="D854" s="28"/>
      <c r="E854" s="29"/>
      <c r="F854" s="29"/>
      <c r="G854" s="29"/>
      <c r="H854" s="29"/>
      <c r="I854" s="20" t="str">
        <f aca="false">IF(A854="","",N(F854)+N(G854)+N(H854))</f>
        <v/>
      </c>
      <c r="J854" s="21" t="str">
        <f aca="false">IF(A854="","",UPPER(TRIM(A854))&amp;"|"&amp;UPPER(SUBSTITUTE(SUBSTITUTE(SUBSTITUTE(SUBSTITUTE(SUBSTITUTE(TRIM(C854)," ",""),"-",""),"/",""),"\",""),".","")))</f>
        <v/>
      </c>
      <c r="K854" s="22" t="str">
        <f aca="false">IF(A854="","",IFERROR(MATCH(J854,'GSTR-2B'!$J$6:$J$1005,0),"–"))</f>
        <v/>
      </c>
      <c r="L854" s="23" t="str">
        <f aca="false">IF(OR(A854="",K854="–"),"",INDEX('GSTR-2B'!$I$6:$I$1005,K854))</f>
        <v/>
      </c>
      <c r="M854" s="20" t="str">
        <f aca="false">IF(L854="","",I854-L854)</f>
        <v/>
      </c>
      <c r="N854" s="24" t="str">
        <f aca="false">IF(A854="","",IF(K854="–",IF(COUNTIFS('GSTR-2B'!$A$6:$A$1005,A854,'GSTR-2B'!$E$6:$E$1005,"&gt;="&amp;(E854-Summary!$B$5),'GSTR-2B'!$E$6:$E$1005,"&lt;="&amp;(E854+Summary!$B$5))&gt;0,"Possible match – invoice no. differs","Not in 2B"),IF(ABS(M854)&lt;=Summary!$B$5,"Matched","Value mismatch")))</f>
        <v/>
      </c>
      <c r="O854" s="25" t="str">
        <f aca="false">IF(A854="","",IF(COUNTIF(A$6:A854,A854)=1,COUNTIF(O$5:O853,"&gt;0")+1,""))</f>
        <v/>
      </c>
      <c r="P854" s="26" t="str">
        <f aca="false">IF(A854="","",IF(N854="Matched",1,IF(AND(N854="Value mismatch",N(I854)&lt;&gt;0),MIN(1,L854/I854),0)))</f>
        <v/>
      </c>
    </row>
    <row r="855" customFormat="false" ht="15" hidden="false" customHeight="true" outlineLevel="0" collapsed="false">
      <c r="A855" s="27"/>
      <c r="B855" s="27"/>
      <c r="C855" s="27"/>
      <c r="D855" s="28"/>
      <c r="E855" s="29"/>
      <c r="F855" s="29"/>
      <c r="G855" s="29"/>
      <c r="H855" s="29"/>
      <c r="I855" s="20" t="str">
        <f aca="false">IF(A855="","",N(F855)+N(G855)+N(H855))</f>
        <v/>
      </c>
      <c r="J855" s="21" t="str">
        <f aca="false">IF(A855="","",UPPER(TRIM(A855))&amp;"|"&amp;UPPER(SUBSTITUTE(SUBSTITUTE(SUBSTITUTE(SUBSTITUTE(SUBSTITUTE(TRIM(C855)," ",""),"-",""),"/",""),"\",""),".","")))</f>
        <v/>
      </c>
      <c r="K855" s="22" t="str">
        <f aca="false">IF(A855="","",IFERROR(MATCH(J855,'GSTR-2B'!$J$6:$J$1005,0),"–"))</f>
        <v/>
      </c>
      <c r="L855" s="23" t="str">
        <f aca="false">IF(OR(A855="",K855="–"),"",INDEX('GSTR-2B'!$I$6:$I$1005,K855))</f>
        <v/>
      </c>
      <c r="M855" s="20" t="str">
        <f aca="false">IF(L855="","",I855-L855)</f>
        <v/>
      </c>
      <c r="N855" s="24" t="str">
        <f aca="false">IF(A855="","",IF(K855="–",IF(COUNTIFS('GSTR-2B'!$A$6:$A$1005,A855,'GSTR-2B'!$E$6:$E$1005,"&gt;="&amp;(E855-Summary!$B$5),'GSTR-2B'!$E$6:$E$1005,"&lt;="&amp;(E855+Summary!$B$5))&gt;0,"Possible match – invoice no. differs","Not in 2B"),IF(ABS(M855)&lt;=Summary!$B$5,"Matched","Value mismatch")))</f>
        <v/>
      </c>
      <c r="O855" s="25" t="str">
        <f aca="false">IF(A855="","",IF(COUNTIF(A$6:A855,A855)=1,COUNTIF(O$5:O854,"&gt;0")+1,""))</f>
        <v/>
      </c>
      <c r="P855" s="26" t="str">
        <f aca="false">IF(A855="","",IF(N855="Matched",1,IF(AND(N855="Value mismatch",N(I855)&lt;&gt;0),MIN(1,L855/I855),0)))</f>
        <v/>
      </c>
    </row>
    <row r="856" customFormat="false" ht="15" hidden="false" customHeight="true" outlineLevel="0" collapsed="false">
      <c r="A856" s="27"/>
      <c r="B856" s="27"/>
      <c r="C856" s="27"/>
      <c r="D856" s="28"/>
      <c r="E856" s="29"/>
      <c r="F856" s="29"/>
      <c r="G856" s="29"/>
      <c r="H856" s="29"/>
      <c r="I856" s="20" t="str">
        <f aca="false">IF(A856="","",N(F856)+N(G856)+N(H856))</f>
        <v/>
      </c>
      <c r="J856" s="21" t="str">
        <f aca="false">IF(A856="","",UPPER(TRIM(A856))&amp;"|"&amp;UPPER(SUBSTITUTE(SUBSTITUTE(SUBSTITUTE(SUBSTITUTE(SUBSTITUTE(TRIM(C856)," ",""),"-",""),"/",""),"\",""),".","")))</f>
        <v/>
      </c>
      <c r="K856" s="22" t="str">
        <f aca="false">IF(A856="","",IFERROR(MATCH(J856,'GSTR-2B'!$J$6:$J$1005,0),"–"))</f>
        <v/>
      </c>
      <c r="L856" s="23" t="str">
        <f aca="false">IF(OR(A856="",K856="–"),"",INDEX('GSTR-2B'!$I$6:$I$1005,K856))</f>
        <v/>
      </c>
      <c r="M856" s="20" t="str">
        <f aca="false">IF(L856="","",I856-L856)</f>
        <v/>
      </c>
      <c r="N856" s="24" t="str">
        <f aca="false">IF(A856="","",IF(K856="–",IF(COUNTIFS('GSTR-2B'!$A$6:$A$1005,A856,'GSTR-2B'!$E$6:$E$1005,"&gt;="&amp;(E856-Summary!$B$5),'GSTR-2B'!$E$6:$E$1005,"&lt;="&amp;(E856+Summary!$B$5))&gt;0,"Possible match – invoice no. differs","Not in 2B"),IF(ABS(M856)&lt;=Summary!$B$5,"Matched","Value mismatch")))</f>
        <v/>
      </c>
      <c r="O856" s="25" t="str">
        <f aca="false">IF(A856="","",IF(COUNTIF(A$6:A856,A856)=1,COUNTIF(O$5:O855,"&gt;0")+1,""))</f>
        <v/>
      </c>
      <c r="P856" s="26" t="str">
        <f aca="false">IF(A856="","",IF(N856="Matched",1,IF(AND(N856="Value mismatch",N(I856)&lt;&gt;0),MIN(1,L856/I856),0)))</f>
        <v/>
      </c>
    </row>
    <row r="857" customFormat="false" ht="15" hidden="false" customHeight="true" outlineLevel="0" collapsed="false">
      <c r="A857" s="27"/>
      <c r="B857" s="27"/>
      <c r="C857" s="27"/>
      <c r="D857" s="28"/>
      <c r="E857" s="29"/>
      <c r="F857" s="29"/>
      <c r="G857" s="29"/>
      <c r="H857" s="29"/>
      <c r="I857" s="20" t="str">
        <f aca="false">IF(A857="","",N(F857)+N(G857)+N(H857))</f>
        <v/>
      </c>
      <c r="J857" s="21" t="str">
        <f aca="false">IF(A857="","",UPPER(TRIM(A857))&amp;"|"&amp;UPPER(SUBSTITUTE(SUBSTITUTE(SUBSTITUTE(SUBSTITUTE(SUBSTITUTE(TRIM(C857)," ",""),"-",""),"/",""),"\",""),".","")))</f>
        <v/>
      </c>
      <c r="K857" s="22" t="str">
        <f aca="false">IF(A857="","",IFERROR(MATCH(J857,'GSTR-2B'!$J$6:$J$1005,0),"–"))</f>
        <v/>
      </c>
      <c r="L857" s="23" t="str">
        <f aca="false">IF(OR(A857="",K857="–"),"",INDEX('GSTR-2B'!$I$6:$I$1005,K857))</f>
        <v/>
      </c>
      <c r="M857" s="20" t="str">
        <f aca="false">IF(L857="","",I857-L857)</f>
        <v/>
      </c>
      <c r="N857" s="24" t="str">
        <f aca="false">IF(A857="","",IF(K857="–",IF(COUNTIFS('GSTR-2B'!$A$6:$A$1005,A857,'GSTR-2B'!$E$6:$E$1005,"&gt;="&amp;(E857-Summary!$B$5),'GSTR-2B'!$E$6:$E$1005,"&lt;="&amp;(E857+Summary!$B$5))&gt;0,"Possible match – invoice no. differs","Not in 2B"),IF(ABS(M857)&lt;=Summary!$B$5,"Matched","Value mismatch")))</f>
        <v/>
      </c>
      <c r="O857" s="25" t="str">
        <f aca="false">IF(A857="","",IF(COUNTIF(A$6:A857,A857)=1,COUNTIF(O$5:O856,"&gt;0")+1,""))</f>
        <v/>
      </c>
      <c r="P857" s="26" t="str">
        <f aca="false">IF(A857="","",IF(N857="Matched",1,IF(AND(N857="Value mismatch",N(I857)&lt;&gt;0),MIN(1,L857/I857),0)))</f>
        <v/>
      </c>
    </row>
    <row r="858" customFormat="false" ht="15" hidden="false" customHeight="true" outlineLevel="0" collapsed="false">
      <c r="A858" s="27"/>
      <c r="B858" s="27"/>
      <c r="C858" s="27"/>
      <c r="D858" s="28"/>
      <c r="E858" s="29"/>
      <c r="F858" s="29"/>
      <c r="G858" s="29"/>
      <c r="H858" s="29"/>
      <c r="I858" s="20" t="str">
        <f aca="false">IF(A858="","",N(F858)+N(G858)+N(H858))</f>
        <v/>
      </c>
      <c r="J858" s="21" t="str">
        <f aca="false">IF(A858="","",UPPER(TRIM(A858))&amp;"|"&amp;UPPER(SUBSTITUTE(SUBSTITUTE(SUBSTITUTE(SUBSTITUTE(SUBSTITUTE(TRIM(C858)," ",""),"-",""),"/",""),"\",""),".","")))</f>
        <v/>
      </c>
      <c r="K858" s="22" t="str">
        <f aca="false">IF(A858="","",IFERROR(MATCH(J858,'GSTR-2B'!$J$6:$J$1005,0),"–"))</f>
        <v/>
      </c>
      <c r="L858" s="23" t="str">
        <f aca="false">IF(OR(A858="",K858="–"),"",INDEX('GSTR-2B'!$I$6:$I$1005,K858))</f>
        <v/>
      </c>
      <c r="M858" s="20" t="str">
        <f aca="false">IF(L858="","",I858-L858)</f>
        <v/>
      </c>
      <c r="N858" s="24" t="str">
        <f aca="false">IF(A858="","",IF(K858="–",IF(COUNTIFS('GSTR-2B'!$A$6:$A$1005,A858,'GSTR-2B'!$E$6:$E$1005,"&gt;="&amp;(E858-Summary!$B$5),'GSTR-2B'!$E$6:$E$1005,"&lt;="&amp;(E858+Summary!$B$5))&gt;0,"Possible match – invoice no. differs","Not in 2B"),IF(ABS(M858)&lt;=Summary!$B$5,"Matched","Value mismatch")))</f>
        <v/>
      </c>
      <c r="O858" s="25" t="str">
        <f aca="false">IF(A858="","",IF(COUNTIF(A$6:A858,A858)=1,COUNTIF(O$5:O857,"&gt;0")+1,""))</f>
        <v/>
      </c>
      <c r="P858" s="26" t="str">
        <f aca="false">IF(A858="","",IF(N858="Matched",1,IF(AND(N858="Value mismatch",N(I858)&lt;&gt;0),MIN(1,L858/I858),0)))</f>
        <v/>
      </c>
    </row>
    <row r="859" customFormat="false" ht="15" hidden="false" customHeight="true" outlineLevel="0" collapsed="false">
      <c r="A859" s="27"/>
      <c r="B859" s="27"/>
      <c r="C859" s="27"/>
      <c r="D859" s="28"/>
      <c r="E859" s="29"/>
      <c r="F859" s="29"/>
      <c r="G859" s="29"/>
      <c r="H859" s="29"/>
      <c r="I859" s="20" t="str">
        <f aca="false">IF(A859="","",N(F859)+N(G859)+N(H859))</f>
        <v/>
      </c>
      <c r="J859" s="21" t="str">
        <f aca="false">IF(A859="","",UPPER(TRIM(A859))&amp;"|"&amp;UPPER(SUBSTITUTE(SUBSTITUTE(SUBSTITUTE(SUBSTITUTE(SUBSTITUTE(TRIM(C859)," ",""),"-",""),"/",""),"\",""),".","")))</f>
        <v/>
      </c>
      <c r="K859" s="22" t="str">
        <f aca="false">IF(A859="","",IFERROR(MATCH(J859,'GSTR-2B'!$J$6:$J$1005,0),"–"))</f>
        <v/>
      </c>
      <c r="L859" s="23" t="str">
        <f aca="false">IF(OR(A859="",K859="–"),"",INDEX('GSTR-2B'!$I$6:$I$1005,K859))</f>
        <v/>
      </c>
      <c r="M859" s="20" t="str">
        <f aca="false">IF(L859="","",I859-L859)</f>
        <v/>
      </c>
      <c r="N859" s="24" t="str">
        <f aca="false">IF(A859="","",IF(K859="–",IF(COUNTIFS('GSTR-2B'!$A$6:$A$1005,A859,'GSTR-2B'!$E$6:$E$1005,"&gt;="&amp;(E859-Summary!$B$5),'GSTR-2B'!$E$6:$E$1005,"&lt;="&amp;(E859+Summary!$B$5))&gt;0,"Possible match – invoice no. differs","Not in 2B"),IF(ABS(M859)&lt;=Summary!$B$5,"Matched","Value mismatch")))</f>
        <v/>
      </c>
      <c r="O859" s="25" t="str">
        <f aca="false">IF(A859="","",IF(COUNTIF(A$6:A859,A859)=1,COUNTIF(O$5:O858,"&gt;0")+1,""))</f>
        <v/>
      </c>
      <c r="P859" s="26" t="str">
        <f aca="false">IF(A859="","",IF(N859="Matched",1,IF(AND(N859="Value mismatch",N(I859)&lt;&gt;0),MIN(1,L859/I859),0)))</f>
        <v/>
      </c>
    </row>
    <row r="860" customFormat="false" ht="15" hidden="false" customHeight="true" outlineLevel="0" collapsed="false">
      <c r="A860" s="27"/>
      <c r="B860" s="27"/>
      <c r="C860" s="27"/>
      <c r="D860" s="28"/>
      <c r="E860" s="29"/>
      <c r="F860" s="29"/>
      <c r="G860" s="29"/>
      <c r="H860" s="29"/>
      <c r="I860" s="20" t="str">
        <f aca="false">IF(A860="","",N(F860)+N(G860)+N(H860))</f>
        <v/>
      </c>
      <c r="J860" s="21" t="str">
        <f aca="false">IF(A860="","",UPPER(TRIM(A860))&amp;"|"&amp;UPPER(SUBSTITUTE(SUBSTITUTE(SUBSTITUTE(SUBSTITUTE(SUBSTITUTE(TRIM(C860)," ",""),"-",""),"/",""),"\",""),".","")))</f>
        <v/>
      </c>
      <c r="K860" s="22" t="str">
        <f aca="false">IF(A860="","",IFERROR(MATCH(J860,'GSTR-2B'!$J$6:$J$1005,0),"–"))</f>
        <v/>
      </c>
      <c r="L860" s="23" t="str">
        <f aca="false">IF(OR(A860="",K860="–"),"",INDEX('GSTR-2B'!$I$6:$I$1005,K860))</f>
        <v/>
      </c>
      <c r="M860" s="20" t="str">
        <f aca="false">IF(L860="","",I860-L860)</f>
        <v/>
      </c>
      <c r="N860" s="24" t="str">
        <f aca="false">IF(A860="","",IF(K860="–",IF(COUNTIFS('GSTR-2B'!$A$6:$A$1005,A860,'GSTR-2B'!$E$6:$E$1005,"&gt;="&amp;(E860-Summary!$B$5),'GSTR-2B'!$E$6:$E$1005,"&lt;="&amp;(E860+Summary!$B$5))&gt;0,"Possible match – invoice no. differs","Not in 2B"),IF(ABS(M860)&lt;=Summary!$B$5,"Matched","Value mismatch")))</f>
        <v/>
      </c>
      <c r="O860" s="25" t="str">
        <f aca="false">IF(A860="","",IF(COUNTIF(A$6:A860,A860)=1,COUNTIF(O$5:O859,"&gt;0")+1,""))</f>
        <v/>
      </c>
      <c r="P860" s="26" t="str">
        <f aca="false">IF(A860="","",IF(N860="Matched",1,IF(AND(N860="Value mismatch",N(I860)&lt;&gt;0),MIN(1,L860/I860),0)))</f>
        <v/>
      </c>
    </row>
    <row r="861" customFormat="false" ht="15" hidden="false" customHeight="true" outlineLevel="0" collapsed="false">
      <c r="A861" s="27"/>
      <c r="B861" s="27"/>
      <c r="C861" s="27"/>
      <c r="D861" s="28"/>
      <c r="E861" s="29"/>
      <c r="F861" s="29"/>
      <c r="G861" s="29"/>
      <c r="H861" s="29"/>
      <c r="I861" s="20" t="str">
        <f aca="false">IF(A861="","",N(F861)+N(G861)+N(H861))</f>
        <v/>
      </c>
      <c r="J861" s="21" t="str">
        <f aca="false">IF(A861="","",UPPER(TRIM(A861))&amp;"|"&amp;UPPER(SUBSTITUTE(SUBSTITUTE(SUBSTITUTE(SUBSTITUTE(SUBSTITUTE(TRIM(C861)," ",""),"-",""),"/",""),"\",""),".","")))</f>
        <v/>
      </c>
      <c r="K861" s="22" t="str">
        <f aca="false">IF(A861="","",IFERROR(MATCH(J861,'GSTR-2B'!$J$6:$J$1005,0),"–"))</f>
        <v/>
      </c>
      <c r="L861" s="23" t="str">
        <f aca="false">IF(OR(A861="",K861="–"),"",INDEX('GSTR-2B'!$I$6:$I$1005,K861))</f>
        <v/>
      </c>
      <c r="M861" s="20" t="str">
        <f aca="false">IF(L861="","",I861-L861)</f>
        <v/>
      </c>
      <c r="N861" s="24" t="str">
        <f aca="false">IF(A861="","",IF(K861="–",IF(COUNTIFS('GSTR-2B'!$A$6:$A$1005,A861,'GSTR-2B'!$E$6:$E$1005,"&gt;="&amp;(E861-Summary!$B$5),'GSTR-2B'!$E$6:$E$1005,"&lt;="&amp;(E861+Summary!$B$5))&gt;0,"Possible match – invoice no. differs","Not in 2B"),IF(ABS(M861)&lt;=Summary!$B$5,"Matched","Value mismatch")))</f>
        <v/>
      </c>
      <c r="O861" s="25" t="str">
        <f aca="false">IF(A861="","",IF(COUNTIF(A$6:A861,A861)=1,COUNTIF(O$5:O860,"&gt;0")+1,""))</f>
        <v/>
      </c>
      <c r="P861" s="26" t="str">
        <f aca="false">IF(A861="","",IF(N861="Matched",1,IF(AND(N861="Value mismatch",N(I861)&lt;&gt;0),MIN(1,L861/I861),0)))</f>
        <v/>
      </c>
    </row>
    <row r="862" customFormat="false" ht="15" hidden="false" customHeight="true" outlineLevel="0" collapsed="false">
      <c r="A862" s="27"/>
      <c r="B862" s="27"/>
      <c r="C862" s="27"/>
      <c r="D862" s="28"/>
      <c r="E862" s="29"/>
      <c r="F862" s="29"/>
      <c r="G862" s="29"/>
      <c r="H862" s="29"/>
      <c r="I862" s="20" t="str">
        <f aca="false">IF(A862="","",N(F862)+N(G862)+N(H862))</f>
        <v/>
      </c>
      <c r="J862" s="21" t="str">
        <f aca="false">IF(A862="","",UPPER(TRIM(A862))&amp;"|"&amp;UPPER(SUBSTITUTE(SUBSTITUTE(SUBSTITUTE(SUBSTITUTE(SUBSTITUTE(TRIM(C862)," ",""),"-",""),"/",""),"\",""),".","")))</f>
        <v/>
      </c>
      <c r="K862" s="22" t="str">
        <f aca="false">IF(A862="","",IFERROR(MATCH(J862,'GSTR-2B'!$J$6:$J$1005,0),"–"))</f>
        <v/>
      </c>
      <c r="L862" s="23" t="str">
        <f aca="false">IF(OR(A862="",K862="–"),"",INDEX('GSTR-2B'!$I$6:$I$1005,K862))</f>
        <v/>
      </c>
      <c r="M862" s="20" t="str">
        <f aca="false">IF(L862="","",I862-L862)</f>
        <v/>
      </c>
      <c r="N862" s="24" t="str">
        <f aca="false">IF(A862="","",IF(K862="–",IF(COUNTIFS('GSTR-2B'!$A$6:$A$1005,A862,'GSTR-2B'!$E$6:$E$1005,"&gt;="&amp;(E862-Summary!$B$5),'GSTR-2B'!$E$6:$E$1005,"&lt;="&amp;(E862+Summary!$B$5))&gt;0,"Possible match – invoice no. differs","Not in 2B"),IF(ABS(M862)&lt;=Summary!$B$5,"Matched","Value mismatch")))</f>
        <v/>
      </c>
      <c r="O862" s="25" t="str">
        <f aca="false">IF(A862="","",IF(COUNTIF(A$6:A862,A862)=1,COUNTIF(O$5:O861,"&gt;0")+1,""))</f>
        <v/>
      </c>
      <c r="P862" s="26" t="str">
        <f aca="false">IF(A862="","",IF(N862="Matched",1,IF(AND(N862="Value mismatch",N(I862)&lt;&gt;0),MIN(1,L862/I862),0)))</f>
        <v/>
      </c>
    </row>
    <row r="863" customFormat="false" ht="15" hidden="false" customHeight="true" outlineLevel="0" collapsed="false">
      <c r="A863" s="27"/>
      <c r="B863" s="27"/>
      <c r="C863" s="27"/>
      <c r="D863" s="28"/>
      <c r="E863" s="29"/>
      <c r="F863" s="29"/>
      <c r="G863" s="29"/>
      <c r="H863" s="29"/>
      <c r="I863" s="20" t="str">
        <f aca="false">IF(A863="","",N(F863)+N(G863)+N(H863))</f>
        <v/>
      </c>
      <c r="J863" s="21" t="str">
        <f aca="false">IF(A863="","",UPPER(TRIM(A863))&amp;"|"&amp;UPPER(SUBSTITUTE(SUBSTITUTE(SUBSTITUTE(SUBSTITUTE(SUBSTITUTE(TRIM(C863)," ",""),"-",""),"/",""),"\",""),".","")))</f>
        <v/>
      </c>
      <c r="K863" s="22" t="str">
        <f aca="false">IF(A863="","",IFERROR(MATCH(J863,'GSTR-2B'!$J$6:$J$1005,0),"–"))</f>
        <v/>
      </c>
      <c r="L863" s="23" t="str">
        <f aca="false">IF(OR(A863="",K863="–"),"",INDEX('GSTR-2B'!$I$6:$I$1005,K863))</f>
        <v/>
      </c>
      <c r="M863" s="20" t="str">
        <f aca="false">IF(L863="","",I863-L863)</f>
        <v/>
      </c>
      <c r="N863" s="24" t="str">
        <f aca="false">IF(A863="","",IF(K863="–",IF(COUNTIFS('GSTR-2B'!$A$6:$A$1005,A863,'GSTR-2B'!$E$6:$E$1005,"&gt;="&amp;(E863-Summary!$B$5),'GSTR-2B'!$E$6:$E$1005,"&lt;="&amp;(E863+Summary!$B$5))&gt;0,"Possible match – invoice no. differs","Not in 2B"),IF(ABS(M863)&lt;=Summary!$B$5,"Matched","Value mismatch")))</f>
        <v/>
      </c>
      <c r="O863" s="25" t="str">
        <f aca="false">IF(A863="","",IF(COUNTIF(A$6:A863,A863)=1,COUNTIF(O$5:O862,"&gt;0")+1,""))</f>
        <v/>
      </c>
      <c r="P863" s="26" t="str">
        <f aca="false">IF(A863="","",IF(N863="Matched",1,IF(AND(N863="Value mismatch",N(I863)&lt;&gt;0),MIN(1,L863/I863),0)))</f>
        <v/>
      </c>
    </row>
    <row r="864" customFormat="false" ht="15" hidden="false" customHeight="true" outlineLevel="0" collapsed="false">
      <c r="A864" s="27"/>
      <c r="B864" s="27"/>
      <c r="C864" s="27"/>
      <c r="D864" s="28"/>
      <c r="E864" s="29"/>
      <c r="F864" s="29"/>
      <c r="G864" s="29"/>
      <c r="H864" s="29"/>
      <c r="I864" s="20" t="str">
        <f aca="false">IF(A864="","",N(F864)+N(G864)+N(H864))</f>
        <v/>
      </c>
      <c r="J864" s="21" t="str">
        <f aca="false">IF(A864="","",UPPER(TRIM(A864))&amp;"|"&amp;UPPER(SUBSTITUTE(SUBSTITUTE(SUBSTITUTE(SUBSTITUTE(SUBSTITUTE(TRIM(C864)," ",""),"-",""),"/",""),"\",""),".","")))</f>
        <v/>
      </c>
      <c r="K864" s="22" t="str">
        <f aca="false">IF(A864="","",IFERROR(MATCH(J864,'GSTR-2B'!$J$6:$J$1005,0),"–"))</f>
        <v/>
      </c>
      <c r="L864" s="23" t="str">
        <f aca="false">IF(OR(A864="",K864="–"),"",INDEX('GSTR-2B'!$I$6:$I$1005,K864))</f>
        <v/>
      </c>
      <c r="M864" s="20" t="str">
        <f aca="false">IF(L864="","",I864-L864)</f>
        <v/>
      </c>
      <c r="N864" s="24" t="str">
        <f aca="false">IF(A864="","",IF(K864="–",IF(COUNTIFS('GSTR-2B'!$A$6:$A$1005,A864,'GSTR-2B'!$E$6:$E$1005,"&gt;="&amp;(E864-Summary!$B$5),'GSTR-2B'!$E$6:$E$1005,"&lt;="&amp;(E864+Summary!$B$5))&gt;0,"Possible match – invoice no. differs","Not in 2B"),IF(ABS(M864)&lt;=Summary!$B$5,"Matched","Value mismatch")))</f>
        <v/>
      </c>
      <c r="O864" s="25" t="str">
        <f aca="false">IF(A864="","",IF(COUNTIF(A$6:A864,A864)=1,COUNTIF(O$5:O863,"&gt;0")+1,""))</f>
        <v/>
      </c>
      <c r="P864" s="26" t="str">
        <f aca="false">IF(A864="","",IF(N864="Matched",1,IF(AND(N864="Value mismatch",N(I864)&lt;&gt;0),MIN(1,L864/I864),0)))</f>
        <v/>
      </c>
    </row>
    <row r="865" customFormat="false" ht="15" hidden="false" customHeight="true" outlineLevel="0" collapsed="false">
      <c r="A865" s="27"/>
      <c r="B865" s="27"/>
      <c r="C865" s="27"/>
      <c r="D865" s="28"/>
      <c r="E865" s="29"/>
      <c r="F865" s="29"/>
      <c r="G865" s="29"/>
      <c r="H865" s="29"/>
      <c r="I865" s="20" t="str">
        <f aca="false">IF(A865="","",N(F865)+N(G865)+N(H865))</f>
        <v/>
      </c>
      <c r="J865" s="21" t="str">
        <f aca="false">IF(A865="","",UPPER(TRIM(A865))&amp;"|"&amp;UPPER(SUBSTITUTE(SUBSTITUTE(SUBSTITUTE(SUBSTITUTE(SUBSTITUTE(TRIM(C865)," ",""),"-",""),"/",""),"\",""),".","")))</f>
        <v/>
      </c>
      <c r="K865" s="22" t="str">
        <f aca="false">IF(A865="","",IFERROR(MATCH(J865,'GSTR-2B'!$J$6:$J$1005,0),"–"))</f>
        <v/>
      </c>
      <c r="L865" s="23" t="str">
        <f aca="false">IF(OR(A865="",K865="–"),"",INDEX('GSTR-2B'!$I$6:$I$1005,K865))</f>
        <v/>
      </c>
      <c r="M865" s="20" t="str">
        <f aca="false">IF(L865="","",I865-L865)</f>
        <v/>
      </c>
      <c r="N865" s="24" t="str">
        <f aca="false">IF(A865="","",IF(K865="–",IF(COUNTIFS('GSTR-2B'!$A$6:$A$1005,A865,'GSTR-2B'!$E$6:$E$1005,"&gt;="&amp;(E865-Summary!$B$5),'GSTR-2B'!$E$6:$E$1005,"&lt;="&amp;(E865+Summary!$B$5))&gt;0,"Possible match – invoice no. differs","Not in 2B"),IF(ABS(M865)&lt;=Summary!$B$5,"Matched","Value mismatch")))</f>
        <v/>
      </c>
      <c r="O865" s="25" t="str">
        <f aca="false">IF(A865="","",IF(COUNTIF(A$6:A865,A865)=1,COUNTIF(O$5:O864,"&gt;0")+1,""))</f>
        <v/>
      </c>
      <c r="P865" s="26" t="str">
        <f aca="false">IF(A865="","",IF(N865="Matched",1,IF(AND(N865="Value mismatch",N(I865)&lt;&gt;0),MIN(1,L865/I865),0)))</f>
        <v/>
      </c>
    </row>
    <row r="866" customFormat="false" ht="15" hidden="false" customHeight="true" outlineLevel="0" collapsed="false">
      <c r="A866" s="27"/>
      <c r="B866" s="27"/>
      <c r="C866" s="27"/>
      <c r="D866" s="28"/>
      <c r="E866" s="29"/>
      <c r="F866" s="29"/>
      <c r="G866" s="29"/>
      <c r="H866" s="29"/>
      <c r="I866" s="20" t="str">
        <f aca="false">IF(A866="","",N(F866)+N(G866)+N(H866))</f>
        <v/>
      </c>
      <c r="J866" s="21" t="str">
        <f aca="false">IF(A866="","",UPPER(TRIM(A866))&amp;"|"&amp;UPPER(SUBSTITUTE(SUBSTITUTE(SUBSTITUTE(SUBSTITUTE(SUBSTITUTE(TRIM(C866)," ",""),"-",""),"/",""),"\",""),".","")))</f>
        <v/>
      </c>
      <c r="K866" s="22" t="str">
        <f aca="false">IF(A866="","",IFERROR(MATCH(J866,'GSTR-2B'!$J$6:$J$1005,0),"–"))</f>
        <v/>
      </c>
      <c r="L866" s="23" t="str">
        <f aca="false">IF(OR(A866="",K866="–"),"",INDEX('GSTR-2B'!$I$6:$I$1005,K866))</f>
        <v/>
      </c>
      <c r="M866" s="20" t="str">
        <f aca="false">IF(L866="","",I866-L866)</f>
        <v/>
      </c>
      <c r="N866" s="24" t="str">
        <f aca="false">IF(A866="","",IF(K866="–",IF(COUNTIFS('GSTR-2B'!$A$6:$A$1005,A866,'GSTR-2B'!$E$6:$E$1005,"&gt;="&amp;(E866-Summary!$B$5),'GSTR-2B'!$E$6:$E$1005,"&lt;="&amp;(E866+Summary!$B$5))&gt;0,"Possible match – invoice no. differs","Not in 2B"),IF(ABS(M866)&lt;=Summary!$B$5,"Matched","Value mismatch")))</f>
        <v/>
      </c>
      <c r="O866" s="25" t="str">
        <f aca="false">IF(A866="","",IF(COUNTIF(A$6:A866,A866)=1,COUNTIF(O$5:O865,"&gt;0")+1,""))</f>
        <v/>
      </c>
      <c r="P866" s="26" t="str">
        <f aca="false">IF(A866="","",IF(N866="Matched",1,IF(AND(N866="Value mismatch",N(I866)&lt;&gt;0),MIN(1,L866/I866),0)))</f>
        <v/>
      </c>
    </row>
    <row r="867" customFormat="false" ht="15" hidden="false" customHeight="true" outlineLevel="0" collapsed="false">
      <c r="A867" s="27"/>
      <c r="B867" s="27"/>
      <c r="C867" s="27"/>
      <c r="D867" s="28"/>
      <c r="E867" s="29"/>
      <c r="F867" s="29"/>
      <c r="G867" s="29"/>
      <c r="H867" s="29"/>
      <c r="I867" s="20" t="str">
        <f aca="false">IF(A867="","",N(F867)+N(G867)+N(H867))</f>
        <v/>
      </c>
      <c r="J867" s="21" t="str">
        <f aca="false">IF(A867="","",UPPER(TRIM(A867))&amp;"|"&amp;UPPER(SUBSTITUTE(SUBSTITUTE(SUBSTITUTE(SUBSTITUTE(SUBSTITUTE(TRIM(C867)," ",""),"-",""),"/",""),"\",""),".","")))</f>
        <v/>
      </c>
      <c r="K867" s="22" t="str">
        <f aca="false">IF(A867="","",IFERROR(MATCH(J867,'GSTR-2B'!$J$6:$J$1005,0),"–"))</f>
        <v/>
      </c>
      <c r="L867" s="23" t="str">
        <f aca="false">IF(OR(A867="",K867="–"),"",INDEX('GSTR-2B'!$I$6:$I$1005,K867))</f>
        <v/>
      </c>
      <c r="M867" s="20" t="str">
        <f aca="false">IF(L867="","",I867-L867)</f>
        <v/>
      </c>
      <c r="N867" s="24" t="str">
        <f aca="false">IF(A867="","",IF(K867="–",IF(COUNTIFS('GSTR-2B'!$A$6:$A$1005,A867,'GSTR-2B'!$E$6:$E$1005,"&gt;="&amp;(E867-Summary!$B$5),'GSTR-2B'!$E$6:$E$1005,"&lt;="&amp;(E867+Summary!$B$5))&gt;0,"Possible match – invoice no. differs","Not in 2B"),IF(ABS(M867)&lt;=Summary!$B$5,"Matched","Value mismatch")))</f>
        <v/>
      </c>
      <c r="O867" s="25" t="str">
        <f aca="false">IF(A867="","",IF(COUNTIF(A$6:A867,A867)=1,COUNTIF(O$5:O866,"&gt;0")+1,""))</f>
        <v/>
      </c>
      <c r="P867" s="26" t="str">
        <f aca="false">IF(A867="","",IF(N867="Matched",1,IF(AND(N867="Value mismatch",N(I867)&lt;&gt;0),MIN(1,L867/I867),0)))</f>
        <v/>
      </c>
    </row>
    <row r="868" customFormat="false" ht="15" hidden="false" customHeight="true" outlineLevel="0" collapsed="false">
      <c r="A868" s="27"/>
      <c r="B868" s="27"/>
      <c r="C868" s="27"/>
      <c r="D868" s="28"/>
      <c r="E868" s="29"/>
      <c r="F868" s="29"/>
      <c r="G868" s="29"/>
      <c r="H868" s="29"/>
      <c r="I868" s="20" t="str">
        <f aca="false">IF(A868="","",N(F868)+N(G868)+N(H868))</f>
        <v/>
      </c>
      <c r="J868" s="21" t="str">
        <f aca="false">IF(A868="","",UPPER(TRIM(A868))&amp;"|"&amp;UPPER(SUBSTITUTE(SUBSTITUTE(SUBSTITUTE(SUBSTITUTE(SUBSTITUTE(TRIM(C868)," ",""),"-",""),"/",""),"\",""),".","")))</f>
        <v/>
      </c>
      <c r="K868" s="22" t="str">
        <f aca="false">IF(A868="","",IFERROR(MATCH(J868,'GSTR-2B'!$J$6:$J$1005,0),"–"))</f>
        <v/>
      </c>
      <c r="L868" s="23" t="str">
        <f aca="false">IF(OR(A868="",K868="–"),"",INDEX('GSTR-2B'!$I$6:$I$1005,K868))</f>
        <v/>
      </c>
      <c r="M868" s="20" t="str">
        <f aca="false">IF(L868="","",I868-L868)</f>
        <v/>
      </c>
      <c r="N868" s="24" t="str">
        <f aca="false">IF(A868="","",IF(K868="–",IF(COUNTIFS('GSTR-2B'!$A$6:$A$1005,A868,'GSTR-2B'!$E$6:$E$1005,"&gt;="&amp;(E868-Summary!$B$5),'GSTR-2B'!$E$6:$E$1005,"&lt;="&amp;(E868+Summary!$B$5))&gt;0,"Possible match – invoice no. differs","Not in 2B"),IF(ABS(M868)&lt;=Summary!$B$5,"Matched","Value mismatch")))</f>
        <v/>
      </c>
      <c r="O868" s="25" t="str">
        <f aca="false">IF(A868="","",IF(COUNTIF(A$6:A868,A868)=1,COUNTIF(O$5:O867,"&gt;0")+1,""))</f>
        <v/>
      </c>
      <c r="P868" s="26" t="str">
        <f aca="false">IF(A868="","",IF(N868="Matched",1,IF(AND(N868="Value mismatch",N(I868)&lt;&gt;0),MIN(1,L868/I868),0)))</f>
        <v/>
      </c>
    </row>
    <row r="869" customFormat="false" ht="15" hidden="false" customHeight="true" outlineLevel="0" collapsed="false">
      <c r="A869" s="27"/>
      <c r="B869" s="27"/>
      <c r="C869" s="27"/>
      <c r="D869" s="28"/>
      <c r="E869" s="29"/>
      <c r="F869" s="29"/>
      <c r="G869" s="29"/>
      <c r="H869" s="29"/>
      <c r="I869" s="20" t="str">
        <f aca="false">IF(A869="","",N(F869)+N(G869)+N(H869))</f>
        <v/>
      </c>
      <c r="J869" s="21" t="str">
        <f aca="false">IF(A869="","",UPPER(TRIM(A869))&amp;"|"&amp;UPPER(SUBSTITUTE(SUBSTITUTE(SUBSTITUTE(SUBSTITUTE(SUBSTITUTE(TRIM(C869)," ",""),"-",""),"/",""),"\",""),".","")))</f>
        <v/>
      </c>
      <c r="K869" s="22" t="str">
        <f aca="false">IF(A869="","",IFERROR(MATCH(J869,'GSTR-2B'!$J$6:$J$1005,0),"–"))</f>
        <v/>
      </c>
      <c r="L869" s="23" t="str">
        <f aca="false">IF(OR(A869="",K869="–"),"",INDEX('GSTR-2B'!$I$6:$I$1005,K869))</f>
        <v/>
      </c>
      <c r="M869" s="20" t="str">
        <f aca="false">IF(L869="","",I869-L869)</f>
        <v/>
      </c>
      <c r="N869" s="24" t="str">
        <f aca="false">IF(A869="","",IF(K869="–",IF(COUNTIFS('GSTR-2B'!$A$6:$A$1005,A869,'GSTR-2B'!$E$6:$E$1005,"&gt;="&amp;(E869-Summary!$B$5),'GSTR-2B'!$E$6:$E$1005,"&lt;="&amp;(E869+Summary!$B$5))&gt;0,"Possible match – invoice no. differs","Not in 2B"),IF(ABS(M869)&lt;=Summary!$B$5,"Matched","Value mismatch")))</f>
        <v/>
      </c>
      <c r="O869" s="25" t="str">
        <f aca="false">IF(A869="","",IF(COUNTIF(A$6:A869,A869)=1,COUNTIF(O$5:O868,"&gt;0")+1,""))</f>
        <v/>
      </c>
      <c r="P869" s="26" t="str">
        <f aca="false">IF(A869="","",IF(N869="Matched",1,IF(AND(N869="Value mismatch",N(I869)&lt;&gt;0),MIN(1,L869/I869),0)))</f>
        <v/>
      </c>
    </row>
    <row r="870" customFormat="false" ht="15" hidden="false" customHeight="true" outlineLevel="0" collapsed="false">
      <c r="A870" s="27"/>
      <c r="B870" s="27"/>
      <c r="C870" s="27"/>
      <c r="D870" s="28"/>
      <c r="E870" s="29"/>
      <c r="F870" s="29"/>
      <c r="G870" s="29"/>
      <c r="H870" s="29"/>
      <c r="I870" s="20" t="str">
        <f aca="false">IF(A870="","",N(F870)+N(G870)+N(H870))</f>
        <v/>
      </c>
      <c r="J870" s="21" t="str">
        <f aca="false">IF(A870="","",UPPER(TRIM(A870))&amp;"|"&amp;UPPER(SUBSTITUTE(SUBSTITUTE(SUBSTITUTE(SUBSTITUTE(SUBSTITUTE(TRIM(C870)," ",""),"-",""),"/",""),"\",""),".","")))</f>
        <v/>
      </c>
      <c r="K870" s="22" t="str">
        <f aca="false">IF(A870="","",IFERROR(MATCH(J870,'GSTR-2B'!$J$6:$J$1005,0),"–"))</f>
        <v/>
      </c>
      <c r="L870" s="23" t="str">
        <f aca="false">IF(OR(A870="",K870="–"),"",INDEX('GSTR-2B'!$I$6:$I$1005,K870))</f>
        <v/>
      </c>
      <c r="M870" s="20" t="str">
        <f aca="false">IF(L870="","",I870-L870)</f>
        <v/>
      </c>
      <c r="N870" s="24" t="str">
        <f aca="false">IF(A870="","",IF(K870="–",IF(COUNTIFS('GSTR-2B'!$A$6:$A$1005,A870,'GSTR-2B'!$E$6:$E$1005,"&gt;="&amp;(E870-Summary!$B$5),'GSTR-2B'!$E$6:$E$1005,"&lt;="&amp;(E870+Summary!$B$5))&gt;0,"Possible match – invoice no. differs","Not in 2B"),IF(ABS(M870)&lt;=Summary!$B$5,"Matched","Value mismatch")))</f>
        <v/>
      </c>
      <c r="O870" s="25" t="str">
        <f aca="false">IF(A870="","",IF(COUNTIF(A$6:A870,A870)=1,COUNTIF(O$5:O869,"&gt;0")+1,""))</f>
        <v/>
      </c>
      <c r="P870" s="26" t="str">
        <f aca="false">IF(A870="","",IF(N870="Matched",1,IF(AND(N870="Value mismatch",N(I870)&lt;&gt;0),MIN(1,L870/I870),0)))</f>
        <v/>
      </c>
    </row>
    <row r="871" customFormat="false" ht="15" hidden="false" customHeight="true" outlineLevel="0" collapsed="false">
      <c r="A871" s="27"/>
      <c r="B871" s="27"/>
      <c r="C871" s="27"/>
      <c r="D871" s="28"/>
      <c r="E871" s="29"/>
      <c r="F871" s="29"/>
      <c r="G871" s="29"/>
      <c r="H871" s="29"/>
      <c r="I871" s="20" t="str">
        <f aca="false">IF(A871="","",N(F871)+N(G871)+N(H871))</f>
        <v/>
      </c>
      <c r="J871" s="21" t="str">
        <f aca="false">IF(A871="","",UPPER(TRIM(A871))&amp;"|"&amp;UPPER(SUBSTITUTE(SUBSTITUTE(SUBSTITUTE(SUBSTITUTE(SUBSTITUTE(TRIM(C871)," ",""),"-",""),"/",""),"\",""),".","")))</f>
        <v/>
      </c>
      <c r="K871" s="22" t="str">
        <f aca="false">IF(A871="","",IFERROR(MATCH(J871,'GSTR-2B'!$J$6:$J$1005,0),"–"))</f>
        <v/>
      </c>
      <c r="L871" s="23" t="str">
        <f aca="false">IF(OR(A871="",K871="–"),"",INDEX('GSTR-2B'!$I$6:$I$1005,K871))</f>
        <v/>
      </c>
      <c r="M871" s="20" t="str">
        <f aca="false">IF(L871="","",I871-L871)</f>
        <v/>
      </c>
      <c r="N871" s="24" t="str">
        <f aca="false">IF(A871="","",IF(K871="–",IF(COUNTIFS('GSTR-2B'!$A$6:$A$1005,A871,'GSTR-2B'!$E$6:$E$1005,"&gt;="&amp;(E871-Summary!$B$5),'GSTR-2B'!$E$6:$E$1005,"&lt;="&amp;(E871+Summary!$B$5))&gt;0,"Possible match – invoice no. differs","Not in 2B"),IF(ABS(M871)&lt;=Summary!$B$5,"Matched","Value mismatch")))</f>
        <v/>
      </c>
      <c r="O871" s="25" t="str">
        <f aca="false">IF(A871="","",IF(COUNTIF(A$6:A871,A871)=1,COUNTIF(O$5:O870,"&gt;0")+1,""))</f>
        <v/>
      </c>
      <c r="P871" s="26" t="str">
        <f aca="false">IF(A871="","",IF(N871="Matched",1,IF(AND(N871="Value mismatch",N(I871)&lt;&gt;0),MIN(1,L871/I871),0)))</f>
        <v/>
      </c>
    </row>
    <row r="872" customFormat="false" ht="15" hidden="false" customHeight="true" outlineLevel="0" collapsed="false">
      <c r="A872" s="27"/>
      <c r="B872" s="27"/>
      <c r="C872" s="27"/>
      <c r="D872" s="28"/>
      <c r="E872" s="29"/>
      <c r="F872" s="29"/>
      <c r="G872" s="29"/>
      <c r="H872" s="29"/>
      <c r="I872" s="20" t="str">
        <f aca="false">IF(A872="","",N(F872)+N(G872)+N(H872))</f>
        <v/>
      </c>
      <c r="J872" s="21" t="str">
        <f aca="false">IF(A872="","",UPPER(TRIM(A872))&amp;"|"&amp;UPPER(SUBSTITUTE(SUBSTITUTE(SUBSTITUTE(SUBSTITUTE(SUBSTITUTE(TRIM(C872)," ",""),"-",""),"/",""),"\",""),".","")))</f>
        <v/>
      </c>
      <c r="K872" s="22" t="str">
        <f aca="false">IF(A872="","",IFERROR(MATCH(J872,'GSTR-2B'!$J$6:$J$1005,0),"–"))</f>
        <v/>
      </c>
      <c r="L872" s="23" t="str">
        <f aca="false">IF(OR(A872="",K872="–"),"",INDEX('GSTR-2B'!$I$6:$I$1005,K872))</f>
        <v/>
      </c>
      <c r="M872" s="20" t="str">
        <f aca="false">IF(L872="","",I872-L872)</f>
        <v/>
      </c>
      <c r="N872" s="24" t="str">
        <f aca="false">IF(A872="","",IF(K872="–",IF(COUNTIFS('GSTR-2B'!$A$6:$A$1005,A872,'GSTR-2B'!$E$6:$E$1005,"&gt;="&amp;(E872-Summary!$B$5),'GSTR-2B'!$E$6:$E$1005,"&lt;="&amp;(E872+Summary!$B$5))&gt;0,"Possible match – invoice no. differs","Not in 2B"),IF(ABS(M872)&lt;=Summary!$B$5,"Matched","Value mismatch")))</f>
        <v/>
      </c>
      <c r="O872" s="25" t="str">
        <f aca="false">IF(A872="","",IF(COUNTIF(A$6:A872,A872)=1,COUNTIF(O$5:O871,"&gt;0")+1,""))</f>
        <v/>
      </c>
      <c r="P872" s="26" t="str">
        <f aca="false">IF(A872="","",IF(N872="Matched",1,IF(AND(N872="Value mismatch",N(I872)&lt;&gt;0),MIN(1,L872/I872),0)))</f>
        <v/>
      </c>
    </row>
    <row r="873" customFormat="false" ht="15" hidden="false" customHeight="true" outlineLevel="0" collapsed="false">
      <c r="A873" s="27"/>
      <c r="B873" s="27"/>
      <c r="C873" s="27"/>
      <c r="D873" s="28"/>
      <c r="E873" s="29"/>
      <c r="F873" s="29"/>
      <c r="G873" s="29"/>
      <c r="H873" s="29"/>
      <c r="I873" s="20" t="str">
        <f aca="false">IF(A873="","",N(F873)+N(G873)+N(H873))</f>
        <v/>
      </c>
      <c r="J873" s="21" t="str">
        <f aca="false">IF(A873="","",UPPER(TRIM(A873))&amp;"|"&amp;UPPER(SUBSTITUTE(SUBSTITUTE(SUBSTITUTE(SUBSTITUTE(SUBSTITUTE(TRIM(C873)," ",""),"-",""),"/",""),"\",""),".","")))</f>
        <v/>
      </c>
      <c r="K873" s="22" t="str">
        <f aca="false">IF(A873="","",IFERROR(MATCH(J873,'GSTR-2B'!$J$6:$J$1005,0),"–"))</f>
        <v/>
      </c>
      <c r="L873" s="23" t="str">
        <f aca="false">IF(OR(A873="",K873="–"),"",INDEX('GSTR-2B'!$I$6:$I$1005,K873))</f>
        <v/>
      </c>
      <c r="M873" s="20" t="str">
        <f aca="false">IF(L873="","",I873-L873)</f>
        <v/>
      </c>
      <c r="N873" s="24" t="str">
        <f aca="false">IF(A873="","",IF(K873="–",IF(COUNTIFS('GSTR-2B'!$A$6:$A$1005,A873,'GSTR-2B'!$E$6:$E$1005,"&gt;="&amp;(E873-Summary!$B$5),'GSTR-2B'!$E$6:$E$1005,"&lt;="&amp;(E873+Summary!$B$5))&gt;0,"Possible match – invoice no. differs","Not in 2B"),IF(ABS(M873)&lt;=Summary!$B$5,"Matched","Value mismatch")))</f>
        <v/>
      </c>
      <c r="O873" s="25" t="str">
        <f aca="false">IF(A873="","",IF(COUNTIF(A$6:A873,A873)=1,COUNTIF(O$5:O872,"&gt;0")+1,""))</f>
        <v/>
      </c>
      <c r="P873" s="26" t="str">
        <f aca="false">IF(A873="","",IF(N873="Matched",1,IF(AND(N873="Value mismatch",N(I873)&lt;&gt;0),MIN(1,L873/I873),0)))</f>
        <v/>
      </c>
    </row>
    <row r="874" customFormat="false" ht="15" hidden="false" customHeight="true" outlineLevel="0" collapsed="false">
      <c r="A874" s="27"/>
      <c r="B874" s="27"/>
      <c r="C874" s="27"/>
      <c r="D874" s="28"/>
      <c r="E874" s="29"/>
      <c r="F874" s="29"/>
      <c r="G874" s="29"/>
      <c r="H874" s="29"/>
      <c r="I874" s="20" t="str">
        <f aca="false">IF(A874="","",N(F874)+N(G874)+N(H874))</f>
        <v/>
      </c>
      <c r="J874" s="21" t="str">
        <f aca="false">IF(A874="","",UPPER(TRIM(A874))&amp;"|"&amp;UPPER(SUBSTITUTE(SUBSTITUTE(SUBSTITUTE(SUBSTITUTE(SUBSTITUTE(TRIM(C874)," ",""),"-",""),"/",""),"\",""),".","")))</f>
        <v/>
      </c>
      <c r="K874" s="22" t="str">
        <f aca="false">IF(A874="","",IFERROR(MATCH(J874,'GSTR-2B'!$J$6:$J$1005,0),"–"))</f>
        <v/>
      </c>
      <c r="L874" s="23" t="str">
        <f aca="false">IF(OR(A874="",K874="–"),"",INDEX('GSTR-2B'!$I$6:$I$1005,K874))</f>
        <v/>
      </c>
      <c r="M874" s="20" t="str">
        <f aca="false">IF(L874="","",I874-L874)</f>
        <v/>
      </c>
      <c r="N874" s="24" t="str">
        <f aca="false">IF(A874="","",IF(K874="–",IF(COUNTIFS('GSTR-2B'!$A$6:$A$1005,A874,'GSTR-2B'!$E$6:$E$1005,"&gt;="&amp;(E874-Summary!$B$5),'GSTR-2B'!$E$6:$E$1005,"&lt;="&amp;(E874+Summary!$B$5))&gt;0,"Possible match – invoice no. differs","Not in 2B"),IF(ABS(M874)&lt;=Summary!$B$5,"Matched","Value mismatch")))</f>
        <v/>
      </c>
      <c r="O874" s="25" t="str">
        <f aca="false">IF(A874="","",IF(COUNTIF(A$6:A874,A874)=1,COUNTIF(O$5:O873,"&gt;0")+1,""))</f>
        <v/>
      </c>
      <c r="P874" s="26" t="str">
        <f aca="false">IF(A874="","",IF(N874="Matched",1,IF(AND(N874="Value mismatch",N(I874)&lt;&gt;0),MIN(1,L874/I874),0)))</f>
        <v/>
      </c>
    </row>
    <row r="875" customFormat="false" ht="15" hidden="false" customHeight="true" outlineLevel="0" collapsed="false">
      <c r="A875" s="27"/>
      <c r="B875" s="27"/>
      <c r="C875" s="27"/>
      <c r="D875" s="28"/>
      <c r="E875" s="29"/>
      <c r="F875" s="29"/>
      <c r="G875" s="29"/>
      <c r="H875" s="29"/>
      <c r="I875" s="20" t="str">
        <f aca="false">IF(A875="","",N(F875)+N(G875)+N(H875))</f>
        <v/>
      </c>
      <c r="J875" s="21" t="str">
        <f aca="false">IF(A875="","",UPPER(TRIM(A875))&amp;"|"&amp;UPPER(SUBSTITUTE(SUBSTITUTE(SUBSTITUTE(SUBSTITUTE(SUBSTITUTE(TRIM(C875)," ",""),"-",""),"/",""),"\",""),".","")))</f>
        <v/>
      </c>
      <c r="K875" s="22" t="str">
        <f aca="false">IF(A875="","",IFERROR(MATCH(J875,'GSTR-2B'!$J$6:$J$1005,0),"–"))</f>
        <v/>
      </c>
      <c r="L875" s="23" t="str">
        <f aca="false">IF(OR(A875="",K875="–"),"",INDEX('GSTR-2B'!$I$6:$I$1005,K875))</f>
        <v/>
      </c>
      <c r="M875" s="20" t="str">
        <f aca="false">IF(L875="","",I875-L875)</f>
        <v/>
      </c>
      <c r="N875" s="24" t="str">
        <f aca="false">IF(A875="","",IF(K875="–",IF(COUNTIFS('GSTR-2B'!$A$6:$A$1005,A875,'GSTR-2B'!$E$6:$E$1005,"&gt;="&amp;(E875-Summary!$B$5),'GSTR-2B'!$E$6:$E$1005,"&lt;="&amp;(E875+Summary!$B$5))&gt;0,"Possible match – invoice no. differs","Not in 2B"),IF(ABS(M875)&lt;=Summary!$B$5,"Matched","Value mismatch")))</f>
        <v/>
      </c>
      <c r="O875" s="25" t="str">
        <f aca="false">IF(A875="","",IF(COUNTIF(A$6:A875,A875)=1,COUNTIF(O$5:O874,"&gt;0")+1,""))</f>
        <v/>
      </c>
      <c r="P875" s="26" t="str">
        <f aca="false">IF(A875="","",IF(N875="Matched",1,IF(AND(N875="Value mismatch",N(I875)&lt;&gt;0),MIN(1,L875/I875),0)))</f>
        <v/>
      </c>
    </row>
    <row r="876" customFormat="false" ht="15" hidden="false" customHeight="true" outlineLevel="0" collapsed="false">
      <c r="A876" s="27"/>
      <c r="B876" s="27"/>
      <c r="C876" s="27"/>
      <c r="D876" s="28"/>
      <c r="E876" s="29"/>
      <c r="F876" s="29"/>
      <c r="G876" s="29"/>
      <c r="H876" s="29"/>
      <c r="I876" s="20" t="str">
        <f aca="false">IF(A876="","",N(F876)+N(G876)+N(H876))</f>
        <v/>
      </c>
      <c r="J876" s="21" t="str">
        <f aca="false">IF(A876="","",UPPER(TRIM(A876))&amp;"|"&amp;UPPER(SUBSTITUTE(SUBSTITUTE(SUBSTITUTE(SUBSTITUTE(SUBSTITUTE(TRIM(C876)," ",""),"-",""),"/",""),"\",""),".","")))</f>
        <v/>
      </c>
      <c r="K876" s="22" t="str">
        <f aca="false">IF(A876="","",IFERROR(MATCH(J876,'GSTR-2B'!$J$6:$J$1005,0),"–"))</f>
        <v/>
      </c>
      <c r="L876" s="23" t="str">
        <f aca="false">IF(OR(A876="",K876="–"),"",INDEX('GSTR-2B'!$I$6:$I$1005,K876))</f>
        <v/>
      </c>
      <c r="M876" s="20" t="str">
        <f aca="false">IF(L876="","",I876-L876)</f>
        <v/>
      </c>
      <c r="N876" s="24" t="str">
        <f aca="false">IF(A876="","",IF(K876="–",IF(COUNTIFS('GSTR-2B'!$A$6:$A$1005,A876,'GSTR-2B'!$E$6:$E$1005,"&gt;="&amp;(E876-Summary!$B$5),'GSTR-2B'!$E$6:$E$1005,"&lt;="&amp;(E876+Summary!$B$5))&gt;0,"Possible match – invoice no. differs","Not in 2B"),IF(ABS(M876)&lt;=Summary!$B$5,"Matched","Value mismatch")))</f>
        <v/>
      </c>
      <c r="O876" s="25" t="str">
        <f aca="false">IF(A876="","",IF(COUNTIF(A$6:A876,A876)=1,COUNTIF(O$5:O875,"&gt;0")+1,""))</f>
        <v/>
      </c>
      <c r="P876" s="26" t="str">
        <f aca="false">IF(A876="","",IF(N876="Matched",1,IF(AND(N876="Value mismatch",N(I876)&lt;&gt;0),MIN(1,L876/I876),0)))</f>
        <v/>
      </c>
    </row>
    <row r="877" customFormat="false" ht="15" hidden="false" customHeight="true" outlineLevel="0" collapsed="false">
      <c r="A877" s="27"/>
      <c r="B877" s="27"/>
      <c r="C877" s="27"/>
      <c r="D877" s="28"/>
      <c r="E877" s="29"/>
      <c r="F877" s="29"/>
      <c r="G877" s="29"/>
      <c r="H877" s="29"/>
      <c r="I877" s="20" t="str">
        <f aca="false">IF(A877="","",N(F877)+N(G877)+N(H877))</f>
        <v/>
      </c>
      <c r="J877" s="21" t="str">
        <f aca="false">IF(A877="","",UPPER(TRIM(A877))&amp;"|"&amp;UPPER(SUBSTITUTE(SUBSTITUTE(SUBSTITUTE(SUBSTITUTE(SUBSTITUTE(TRIM(C877)," ",""),"-",""),"/",""),"\",""),".","")))</f>
        <v/>
      </c>
      <c r="K877" s="22" t="str">
        <f aca="false">IF(A877="","",IFERROR(MATCH(J877,'GSTR-2B'!$J$6:$J$1005,0),"–"))</f>
        <v/>
      </c>
      <c r="L877" s="23" t="str">
        <f aca="false">IF(OR(A877="",K877="–"),"",INDEX('GSTR-2B'!$I$6:$I$1005,K877))</f>
        <v/>
      </c>
      <c r="M877" s="20" t="str">
        <f aca="false">IF(L877="","",I877-L877)</f>
        <v/>
      </c>
      <c r="N877" s="24" t="str">
        <f aca="false">IF(A877="","",IF(K877="–",IF(COUNTIFS('GSTR-2B'!$A$6:$A$1005,A877,'GSTR-2B'!$E$6:$E$1005,"&gt;="&amp;(E877-Summary!$B$5),'GSTR-2B'!$E$6:$E$1005,"&lt;="&amp;(E877+Summary!$B$5))&gt;0,"Possible match – invoice no. differs","Not in 2B"),IF(ABS(M877)&lt;=Summary!$B$5,"Matched","Value mismatch")))</f>
        <v/>
      </c>
      <c r="O877" s="25" t="str">
        <f aca="false">IF(A877="","",IF(COUNTIF(A$6:A877,A877)=1,COUNTIF(O$5:O876,"&gt;0")+1,""))</f>
        <v/>
      </c>
      <c r="P877" s="26" t="str">
        <f aca="false">IF(A877="","",IF(N877="Matched",1,IF(AND(N877="Value mismatch",N(I877)&lt;&gt;0),MIN(1,L877/I877),0)))</f>
        <v/>
      </c>
    </row>
    <row r="878" customFormat="false" ht="15" hidden="false" customHeight="true" outlineLevel="0" collapsed="false">
      <c r="A878" s="27"/>
      <c r="B878" s="27"/>
      <c r="C878" s="27"/>
      <c r="D878" s="28"/>
      <c r="E878" s="29"/>
      <c r="F878" s="29"/>
      <c r="G878" s="29"/>
      <c r="H878" s="29"/>
      <c r="I878" s="20" t="str">
        <f aca="false">IF(A878="","",N(F878)+N(G878)+N(H878))</f>
        <v/>
      </c>
      <c r="J878" s="21" t="str">
        <f aca="false">IF(A878="","",UPPER(TRIM(A878))&amp;"|"&amp;UPPER(SUBSTITUTE(SUBSTITUTE(SUBSTITUTE(SUBSTITUTE(SUBSTITUTE(TRIM(C878)," ",""),"-",""),"/",""),"\",""),".","")))</f>
        <v/>
      </c>
      <c r="K878" s="22" t="str">
        <f aca="false">IF(A878="","",IFERROR(MATCH(J878,'GSTR-2B'!$J$6:$J$1005,0),"–"))</f>
        <v/>
      </c>
      <c r="L878" s="23" t="str">
        <f aca="false">IF(OR(A878="",K878="–"),"",INDEX('GSTR-2B'!$I$6:$I$1005,K878))</f>
        <v/>
      </c>
      <c r="M878" s="20" t="str">
        <f aca="false">IF(L878="","",I878-L878)</f>
        <v/>
      </c>
      <c r="N878" s="24" t="str">
        <f aca="false">IF(A878="","",IF(K878="–",IF(COUNTIFS('GSTR-2B'!$A$6:$A$1005,A878,'GSTR-2B'!$E$6:$E$1005,"&gt;="&amp;(E878-Summary!$B$5),'GSTR-2B'!$E$6:$E$1005,"&lt;="&amp;(E878+Summary!$B$5))&gt;0,"Possible match – invoice no. differs","Not in 2B"),IF(ABS(M878)&lt;=Summary!$B$5,"Matched","Value mismatch")))</f>
        <v/>
      </c>
      <c r="O878" s="25" t="str">
        <f aca="false">IF(A878="","",IF(COUNTIF(A$6:A878,A878)=1,COUNTIF(O$5:O877,"&gt;0")+1,""))</f>
        <v/>
      </c>
      <c r="P878" s="26" t="str">
        <f aca="false">IF(A878="","",IF(N878="Matched",1,IF(AND(N878="Value mismatch",N(I878)&lt;&gt;0),MIN(1,L878/I878),0)))</f>
        <v/>
      </c>
    </row>
    <row r="879" customFormat="false" ht="15" hidden="false" customHeight="true" outlineLevel="0" collapsed="false">
      <c r="A879" s="27"/>
      <c r="B879" s="27"/>
      <c r="C879" s="27"/>
      <c r="D879" s="28"/>
      <c r="E879" s="29"/>
      <c r="F879" s="29"/>
      <c r="G879" s="29"/>
      <c r="H879" s="29"/>
      <c r="I879" s="20" t="str">
        <f aca="false">IF(A879="","",N(F879)+N(G879)+N(H879))</f>
        <v/>
      </c>
      <c r="J879" s="21" t="str">
        <f aca="false">IF(A879="","",UPPER(TRIM(A879))&amp;"|"&amp;UPPER(SUBSTITUTE(SUBSTITUTE(SUBSTITUTE(SUBSTITUTE(SUBSTITUTE(TRIM(C879)," ",""),"-",""),"/",""),"\",""),".","")))</f>
        <v/>
      </c>
      <c r="K879" s="22" t="str">
        <f aca="false">IF(A879="","",IFERROR(MATCH(J879,'GSTR-2B'!$J$6:$J$1005,0),"–"))</f>
        <v/>
      </c>
      <c r="L879" s="23" t="str">
        <f aca="false">IF(OR(A879="",K879="–"),"",INDEX('GSTR-2B'!$I$6:$I$1005,K879))</f>
        <v/>
      </c>
      <c r="M879" s="20" t="str">
        <f aca="false">IF(L879="","",I879-L879)</f>
        <v/>
      </c>
      <c r="N879" s="24" t="str">
        <f aca="false">IF(A879="","",IF(K879="–",IF(COUNTIFS('GSTR-2B'!$A$6:$A$1005,A879,'GSTR-2B'!$E$6:$E$1005,"&gt;="&amp;(E879-Summary!$B$5),'GSTR-2B'!$E$6:$E$1005,"&lt;="&amp;(E879+Summary!$B$5))&gt;0,"Possible match – invoice no. differs","Not in 2B"),IF(ABS(M879)&lt;=Summary!$B$5,"Matched","Value mismatch")))</f>
        <v/>
      </c>
      <c r="O879" s="25" t="str">
        <f aca="false">IF(A879="","",IF(COUNTIF(A$6:A879,A879)=1,COUNTIF(O$5:O878,"&gt;0")+1,""))</f>
        <v/>
      </c>
      <c r="P879" s="26" t="str">
        <f aca="false">IF(A879="","",IF(N879="Matched",1,IF(AND(N879="Value mismatch",N(I879)&lt;&gt;0),MIN(1,L879/I879),0)))</f>
        <v/>
      </c>
    </row>
    <row r="880" customFormat="false" ht="15" hidden="false" customHeight="true" outlineLevel="0" collapsed="false">
      <c r="A880" s="27"/>
      <c r="B880" s="27"/>
      <c r="C880" s="27"/>
      <c r="D880" s="28"/>
      <c r="E880" s="29"/>
      <c r="F880" s="29"/>
      <c r="G880" s="29"/>
      <c r="H880" s="29"/>
      <c r="I880" s="20" t="str">
        <f aca="false">IF(A880="","",N(F880)+N(G880)+N(H880))</f>
        <v/>
      </c>
      <c r="J880" s="21" t="str">
        <f aca="false">IF(A880="","",UPPER(TRIM(A880))&amp;"|"&amp;UPPER(SUBSTITUTE(SUBSTITUTE(SUBSTITUTE(SUBSTITUTE(SUBSTITUTE(TRIM(C880)," ",""),"-",""),"/",""),"\",""),".","")))</f>
        <v/>
      </c>
      <c r="K880" s="22" t="str">
        <f aca="false">IF(A880="","",IFERROR(MATCH(J880,'GSTR-2B'!$J$6:$J$1005,0),"–"))</f>
        <v/>
      </c>
      <c r="L880" s="23" t="str">
        <f aca="false">IF(OR(A880="",K880="–"),"",INDEX('GSTR-2B'!$I$6:$I$1005,K880))</f>
        <v/>
      </c>
      <c r="M880" s="20" t="str">
        <f aca="false">IF(L880="","",I880-L880)</f>
        <v/>
      </c>
      <c r="N880" s="24" t="str">
        <f aca="false">IF(A880="","",IF(K880="–",IF(COUNTIFS('GSTR-2B'!$A$6:$A$1005,A880,'GSTR-2B'!$E$6:$E$1005,"&gt;="&amp;(E880-Summary!$B$5),'GSTR-2B'!$E$6:$E$1005,"&lt;="&amp;(E880+Summary!$B$5))&gt;0,"Possible match – invoice no. differs","Not in 2B"),IF(ABS(M880)&lt;=Summary!$B$5,"Matched","Value mismatch")))</f>
        <v/>
      </c>
      <c r="O880" s="25" t="str">
        <f aca="false">IF(A880="","",IF(COUNTIF(A$6:A880,A880)=1,COUNTIF(O$5:O879,"&gt;0")+1,""))</f>
        <v/>
      </c>
      <c r="P880" s="26" t="str">
        <f aca="false">IF(A880="","",IF(N880="Matched",1,IF(AND(N880="Value mismatch",N(I880)&lt;&gt;0),MIN(1,L880/I880),0)))</f>
        <v/>
      </c>
    </row>
    <row r="881" customFormat="false" ht="15" hidden="false" customHeight="true" outlineLevel="0" collapsed="false">
      <c r="A881" s="27"/>
      <c r="B881" s="27"/>
      <c r="C881" s="27"/>
      <c r="D881" s="28"/>
      <c r="E881" s="29"/>
      <c r="F881" s="29"/>
      <c r="G881" s="29"/>
      <c r="H881" s="29"/>
      <c r="I881" s="20" t="str">
        <f aca="false">IF(A881="","",N(F881)+N(G881)+N(H881))</f>
        <v/>
      </c>
      <c r="J881" s="21" t="str">
        <f aca="false">IF(A881="","",UPPER(TRIM(A881))&amp;"|"&amp;UPPER(SUBSTITUTE(SUBSTITUTE(SUBSTITUTE(SUBSTITUTE(SUBSTITUTE(TRIM(C881)," ",""),"-",""),"/",""),"\",""),".","")))</f>
        <v/>
      </c>
      <c r="K881" s="22" t="str">
        <f aca="false">IF(A881="","",IFERROR(MATCH(J881,'GSTR-2B'!$J$6:$J$1005,0),"–"))</f>
        <v/>
      </c>
      <c r="L881" s="23" t="str">
        <f aca="false">IF(OR(A881="",K881="–"),"",INDEX('GSTR-2B'!$I$6:$I$1005,K881))</f>
        <v/>
      </c>
      <c r="M881" s="20" t="str">
        <f aca="false">IF(L881="","",I881-L881)</f>
        <v/>
      </c>
      <c r="N881" s="24" t="str">
        <f aca="false">IF(A881="","",IF(K881="–",IF(COUNTIFS('GSTR-2B'!$A$6:$A$1005,A881,'GSTR-2B'!$E$6:$E$1005,"&gt;="&amp;(E881-Summary!$B$5),'GSTR-2B'!$E$6:$E$1005,"&lt;="&amp;(E881+Summary!$B$5))&gt;0,"Possible match – invoice no. differs","Not in 2B"),IF(ABS(M881)&lt;=Summary!$B$5,"Matched","Value mismatch")))</f>
        <v/>
      </c>
      <c r="O881" s="25" t="str">
        <f aca="false">IF(A881="","",IF(COUNTIF(A$6:A881,A881)=1,COUNTIF(O$5:O880,"&gt;0")+1,""))</f>
        <v/>
      </c>
      <c r="P881" s="26" t="str">
        <f aca="false">IF(A881="","",IF(N881="Matched",1,IF(AND(N881="Value mismatch",N(I881)&lt;&gt;0),MIN(1,L881/I881),0)))</f>
        <v/>
      </c>
    </row>
    <row r="882" customFormat="false" ht="15" hidden="false" customHeight="true" outlineLevel="0" collapsed="false">
      <c r="A882" s="27"/>
      <c r="B882" s="27"/>
      <c r="C882" s="27"/>
      <c r="D882" s="28"/>
      <c r="E882" s="29"/>
      <c r="F882" s="29"/>
      <c r="G882" s="29"/>
      <c r="H882" s="29"/>
      <c r="I882" s="20" t="str">
        <f aca="false">IF(A882="","",N(F882)+N(G882)+N(H882))</f>
        <v/>
      </c>
      <c r="J882" s="21" t="str">
        <f aca="false">IF(A882="","",UPPER(TRIM(A882))&amp;"|"&amp;UPPER(SUBSTITUTE(SUBSTITUTE(SUBSTITUTE(SUBSTITUTE(SUBSTITUTE(TRIM(C882)," ",""),"-",""),"/",""),"\",""),".","")))</f>
        <v/>
      </c>
      <c r="K882" s="22" t="str">
        <f aca="false">IF(A882="","",IFERROR(MATCH(J882,'GSTR-2B'!$J$6:$J$1005,0),"–"))</f>
        <v/>
      </c>
      <c r="L882" s="23" t="str">
        <f aca="false">IF(OR(A882="",K882="–"),"",INDEX('GSTR-2B'!$I$6:$I$1005,K882))</f>
        <v/>
      </c>
      <c r="M882" s="20" t="str">
        <f aca="false">IF(L882="","",I882-L882)</f>
        <v/>
      </c>
      <c r="N882" s="24" t="str">
        <f aca="false">IF(A882="","",IF(K882="–",IF(COUNTIFS('GSTR-2B'!$A$6:$A$1005,A882,'GSTR-2B'!$E$6:$E$1005,"&gt;="&amp;(E882-Summary!$B$5),'GSTR-2B'!$E$6:$E$1005,"&lt;="&amp;(E882+Summary!$B$5))&gt;0,"Possible match – invoice no. differs","Not in 2B"),IF(ABS(M882)&lt;=Summary!$B$5,"Matched","Value mismatch")))</f>
        <v/>
      </c>
      <c r="O882" s="25" t="str">
        <f aca="false">IF(A882="","",IF(COUNTIF(A$6:A882,A882)=1,COUNTIF(O$5:O881,"&gt;0")+1,""))</f>
        <v/>
      </c>
      <c r="P882" s="26" t="str">
        <f aca="false">IF(A882="","",IF(N882="Matched",1,IF(AND(N882="Value mismatch",N(I882)&lt;&gt;0),MIN(1,L882/I882),0)))</f>
        <v/>
      </c>
    </row>
    <row r="883" customFormat="false" ht="15" hidden="false" customHeight="true" outlineLevel="0" collapsed="false">
      <c r="A883" s="27"/>
      <c r="B883" s="27"/>
      <c r="C883" s="27"/>
      <c r="D883" s="28"/>
      <c r="E883" s="29"/>
      <c r="F883" s="29"/>
      <c r="G883" s="29"/>
      <c r="H883" s="29"/>
      <c r="I883" s="20" t="str">
        <f aca="false">IF(A883="","",N(F883)+N(G883)+N(H883))</f>
        <v/>
      </c>
      <c r="J883" s="21" t="str">
        <f aca="false">IF(A883="","",UPPER(TRIM(A883))&amp;"|"&amp;UPPER(SUBSTITUTE(SUBSTITUTE(SUBSTITUTE(SUBSTITUTE(SUBSTITUTE(TRIM(C883)," ",""),"-",""),"/",""),"\",""),".","")))</f>
        <v/>
      </c>
      <c r="K883" s="22" t="str">
        <f aca="false">IF(A883="","",IFERROR(MATCH(J883,'GSTR-2B'!$J$6:$J$1005,0),"–"))</f>
        <v/>
      </c>
      <c r="L883" s="23" t="str">
        <f aca="false">IF(OR(A883="",K883="–"),"",INDEX('GSTR-2B'!$I$6:$I$1005,K883))</f>
        <v/>
      </c>
      <c r="M883" s="20" t="str">
        <f aca="false">IF(L883="","",I883-L883)</f>
        <v/>
      </c>
      <c r="N883" s="24" t="str">
        <f aca="false">IF(A883="","",IF(K883="–",IF(COUNTIFS('GSTR-2B'!$A$6:$A$1005,A883,'GSTR-2B'!$E$6:$E$1005,"&gt;="&amp;(E883-Summary!$B$5),'GSTR-2B'!$E$6:$E$1005,"&lt;="&amp;(E883+Summary!$B$5))&gt;0,"Possible match – invoice no. differs","Not in 2B"),IF(ABS(M883)&lt;=Summary!$B$5,"Matched","Value mismatch")))</f>
        <v/>
      </c>
      <c r="O883" s="25" t="str">
        <f aca="false">IF(A883="","",IF(COUNTIF(A$6:A883,A883)=1,COUNTIF(O$5:O882,"&gt;0")+1,""))</f>
        <v/>
      </c>
      <c r="P883" s="26" t="str">
        <f aca="false">IF(A883="","",IF(N883="Matched",1,IF(AND(N883="Value mismatch",N(I883)&lt;&gt;0),MIN(1,L883/I883),0)))</f>
        <v/>
      </c>
    </row>
    <row r="884" customFormat="false" ht="15" hidden="false" customHeight="true" outlineLevel="0" collapsed="false">
      <c r="A884" s="27"/>
      <c r="B884" s="27"/>
      <c r="C884" s="27"/>
      <c r="D884" s="28"/>
      <c r="E884" s="29"/>
      <c r="F884" s="29"/>
      <c r="G884" s="29"/>
      <c r="H884" s="29"/>
      <c r="I884" s="20" t="str">
        <f aca="false">IF(A884="","",N(F884)+N(G884)+N(H884))</f>
        <v/>
      </c>
      <c r="J884" s="21" t="str">
        <f aca="false">IF(A884="","",UPPER(TRIM(A884))&amp;"|"&amp;UPPER(SUBSTITUTE(SUBSTITUTE(SUBSTITUTE(SUBSTITUTE(SUBSTITUTE(TRIM(C884)," ",""),"-",""),"/",""),"\",""),".","")))</f>
        <v/>
      </c>
      <c r="K884" s="22" t="str">
        <f aca="false">IF(A884="","",IFERROR(MATCH(J884,'GSTR-2B'!$J$6:$J$1005,0),"–"))</f>
        <v/>
      </c>
      <c r="L884" s="23" t="str">
        <f aca="false">IF(OR(A884="",K884="–"),"",INDEX('GSTR-2B'!$I$6:$I$1005,K884))</f>
        <v/>
      </c>
      <c r="M884" s="20" t="str">
        <f aca="false">IF(L884="","",I884-L884)</f>
        <v/>
      </c>
      <c r="N884" s="24" t="str">
        <f aca="false">IF(A884="","",IF(K884="–",IF(COUNTIFS('GSTR-2B'!$A$6:$A$1005,A884,'GSTR-2B'!$E$6:$E$1005,"&gt;="&amp;(E884-Summary!$B$5),'GSTR-2B'!$E$6:$E$1005,"&lt;="&amp;(E884+Summary!$B$5))&gt;0,"Possible match – invoice no. differs","Not in 2B"),IF(ABS(M884)&lt;=Summary!$B$5,"Matched","Value mismatch")))</f>
        <v/>
      </c>
      <c r="O884" s="25" t="str">
        <f aca="false">IF(A884="","",IF(COUNTIF(A$6:A884,A884)=1,COUNTIF(O$5:O883,"&gt;0")+1,""))</f>
        <v/>
      </c>
      <c r="P884" s="26" t="str">
        <f aca="false">IF(A884="","",IF(N884="Matched",1,IF(AND(N884="Value mismatch",N(I884)&lt;&gt;0),MIN(1,L884/I884),0)))</f>
        <v/>
      </c>
    </row>
    <row r="885" customFormat="false" ht="15" hidden="false" customHeight="true" outlineLevel="0" collapsed="false">
      <c r="A885" s="27"/>
      <c r="B885" s="27"/>
      <c r="C885" s="27"/>
      <c r="D885" s="28"/>
      <c r="E885" s="29"/>
      <c r="F885" s="29"/>
      <c r="G885" s="29"/>
      <c r="H885" s="29"/>
      <c r="I885" s="20" t="str">
        <f aca="false">IF(A885="","",N(F885)+N(G885)+N(H885))</f>
        <v/>
      </c>
      <c r="J885" s="21" t="str">
        <f aca="false">IF(A885="","",UPPER(TRIM(A885))&amp;"|"&amp;UPPER(SUBSTITUTE(SUBSTITUTE(SUBSTITUTE(SUBSTITUTE(SUBSTITUTE(TRIM(C885)," ",""),"-",""),"/",""),"\",""),".","")))</f>
        <v/>
      </c>
      <c r="K885" s="22" t="str">
        <f aca="false">IF(A885="","",IFERROR(MATCH(J885,'GSTR-2B'!$J$6:$J$1005,0),"–"))</f>
        <v/>
      </c>
      <c r="L885" s="23" t="str">
        <f aca="false">IF(OR(A885="",K885="–"),"",INDEX('GSTR-2B'!$I$6:$I$1005,K885))</f>
        <v/>
      </c>
      <c r="M885" s="20" t="str">
        <f aca="false">IF(L885="","",I885-L885)</f>
        <v/>
      </c>
      <c r="N885" s="24" t="str">
        <f aca="false">IF(A885="","",IF(K885="–",IF(COUNTIFS('GSTR-2B'!$A$6:$A$1005,A885,'GSTR-2B'!$E$6:$E$1005,"&gt;="&amp;(E885-Summary!$B$5),'GSTR-2B'!$E$6:$E$1005,"&lt;="&amp;(E885+Summary!$B$5))&gt;0,"Possible match – invoice no. differs","Not in 2B"),IF(ABS(M885)&lt;=Summary!$B$5,"Matched","Value mismatch")))</f>
        <v/>
      </c>
      <c r="O885" s="25" t="str">
        <f aca="false">IF(A885="","",IF(COUNTIF(A$6:A885,A885)=1,COUNTIF(O$5:O884,"&gt;0")+1,""))</f>
        <v/>
      </c>
      <c r="P885" s="26" t="str">
        <f aca="false">IF(A885="","",IF(N885="Matched",1,IF(AND(N885="Value mismatch",N(I885)&lt;&gt;0),MIN(1,L885/I885),0)))</f>
        <v/>
      </c>
    </row>
    <row r="886" customFormat="false" ht="15" hidden="false" customHeight="true" outlineLevel="0" collapsed="false">
      <c r="A886" s="27"/>
      <c r="B886" s="27"/>
      <c r="C886" s="27"/>
      <c r="D886" s="28"/>
      <c r="E886" s="29"/>
      <c r="F886" s="29"/>
      <c r="G886" s="29"/>
      <c r="H886" s="29"/>
      <c r="I886" s="20" t="str">
        <f aca="false">IF(A886="","",N(F886)+N(G886)+N(H886))</f>
        <v/>
      </c>
      <c r="J886" s="21" t="str">
        <f aca="false">IF(A886="","",UPPER(TRIM(A886))&amp;"|"&amp;UPPER(SUBSTITUTE(SUBSTITUTE(SUBSTITUTE(SUBSTITUTE(SUBSTITUTE(TRIM(C886)," ",""),"-",""),"/",""),"\",""),".","")))</f>
        <v/>
      </c>
      <c r="K886" s="22" t="str">
        <f aca="false">IF(A886="","",IFERROR(MATCH(J886,'GSTR-2B'!$J$6:$J$1005,0),"–"))</f>
        <v/>
      </c>
      <c r="L886" s="23" t="str">
        <f aca="false">IF(OR(A886="",K886="–"),"",INDEX('GSTR-2B'!$I$6:$I$1005,K886))</f>
        <v/>
      </c>
      <c r="M886" s="20" t="str">
        <f aca="false">IF(L886="","",I886-L886)</f>
        <v/>
      </c>
      <c r="N886" s="24" t="str">
        <f aca="false">IF(A886="","",IF(K886="–",IF(COUNTIFS('GSTR-2B'!$A$6:$A$1005,A886,'GSTR-2B'!$E$6:$E$1005,"&gt;="&amp;(E886-Summary!$B$5),'GSTR-2B'!$E$6:$E$1005,"&lt;="&amp;(E886+Summary!$B$5))&gt;0,"Possible match – invoice no. differs","Not in 2B"),IF(ABS(M886)&lt;=Summary!$B$5,"Matched","Value mismatch")))</f>
        <v/>
      </c>
      <c r="O886" s="25" t="str">
        <f aca="false">IF(A886="","",IF(COUNTIF(A$6:A886,A886)=1,COUNTIF(O$5:O885,"&gt;0")+1,""))</f>
        <v/>
      </c>
      <c r="P886" s="26" t="str">
        <f aca="false">IF(A886="","",IF(N886="Matched",1,IF(AND(N886="Value mismatch",N(I886)&lt;&gt;0),MIN(1,L886/I886),0)))</f>
        <v/>
      </c>
    </row>
    <row r="887" customFormat="false" ht="15" hidden="false" customHeight="true" outlineLevel="0" collapsed="false">
      <c r="A887" s="27"/>
      <c r="B887" s="27"/>
      <c r="C887" s="27"/>
      <c r="D887" s="28"/>
      <c r="E887" s="29"/>
      <c r="F887" s="29"/>
      <c r="G887" s="29"/>
      <c r="H887" s="29"/>
      <c r="I887" s="20" t="str">
        <f aca="false">IF(A887="","",N(F887)+N(G887)+N(H887))</f>
        <v/>
      </c>
      <c r="J887" s="21" t="str">
        <f aca="false">IF(A887="","",UPPER(TRIM(A887))&amp;"|"&amp;UPPER(SUBSTITUTE(SUBSTITUTE(SUBSTITUTE(SUBSTITUTE(SUBSTITUTE(TRIM(C887)," ",""),"-",""),"/",""),"\",""),".","")))</f>
        <v/>
      </c>
      <c r="K887" s="22" t="str">
        <f aca="false">IF(A887="","",IFERROR(MATCH(J887,'GSTR-2B'!$J$6:$J$1005,0),"–"))</f>
        <v/>
      </c>
      <c r="L887" s="23" t="str">
        <f aca="false">IF(OR(A887="",K887="–"),"",INDEX('GSTR-2B'!$I$6:$I$1005,K887))</f>
        <v/>
      </c>
      <c r="M887" s="20" t="str">
        <f aca="false">IF(L887="","",I887-L887)</f>
        <v/>
      </c>
      <c r="N887" s="24" t="str">
        <f aca="false">IF(A887="","",IF(K887="–",IF(COUNTIFS('GSTR-2B'!$A$6:$A$1005,A887,'GSTR-2B'!$E$6:$E$1005,"&gt;="&amp;(E887-Summary!$B$5),'GSTR-2B'!$E$6:$E$1005,"&lt;="&amp;(E887+Summary!$B$5))&gt;0,"Possible match – invoice no. differs","Not in 2B"),IF(ABS(M887)&lt;=Summary!$B$5,"Matched","Value mismatch")))</f>
        <v/>
      </c>
      <c r="O887" s="25" t="str">
        <f aca="false">IF(A887="","",IF(COUNTIF(A$6:A887,A887)=1,COUNTIF(O$5:O886,"&gt;0")+1,""))</f>
        <v/>
      </c>
      <c r="P887" s="26" t="str">
        <f aca="false">IF(A887="","",IF(N887="Matched",1,IF(AND(N887="Value mismatch",N(I887)&lt;&gt;0),MIN(1,L887/I887),0)))</f>
        <v/>
      </c>
    </row>
    <row r="888" customFormat="false" ht="15" hidden="false" customHeight="true" outlineLevel="0" collapsed="false">
      <c r="A888" s="27"/>
      <c r="B888" s="27"/>
      <c r="C888" s="27"/>
      <c r="D888" s="28"/>
      <c r="E888" s="29"/>
      <c r="F888" s="29"/>
      <c r="G888" s="29"/>
      <c r="H888" s="29"/>
      <c r="I888" s="20" t="str">
        <f aca="false">IF(A888="","",N(F888)+N(G888)+N(H888))</f>
        <v/>
      </c>
      <c r="J888" s="21" t="str">
        <f aca="false">IF(A888="","",UPPER(TRIM(A888))&amp;"|"&amp;UPPER(SUBSTITUTE(SUBSTITUTE(SUBSTITUTE(SUBSTITUTE(SUBSTITUTE(TRIM(C888)," ",""),"-",""),"/",""),"\",""),".","")))</f>
        <v/>
      </c>
      <c r="K888" s="22" t="str">
        <f aca="false">IF(A888="","",IFERROR(MATCH(J888,'GSTR-2B'!$J$6:$J$1005,0),"–"))</f>
        <v/>
      </c>
      <c r="L888" s="23" t="str">
        <f aca="false">IF(OR(A888="",K888="–"),"",INDEX('GSTR-2B'!$I$6:$I$1005,K888))</f>
        <v/>
      </c>
      <c r="M888" s="20" t="str">
        <f aca="false">IF(L888="","",I888-L888)</f>
        <v/>
      </c>
      <c r="N888" s="24" t="str">
        <f aca="false">IF(A888="","",IF(K888="–",IF(COUNTIFS('GSTR-2B'!$A$6:$A$1005,A888,'GSTR-2B'!$E$6:$E$1005,"&gt;="&amp;(E888-Summary!$B$5),'GSTR-2B'!$E$6:$E$1005,"&lt;="&amp;(E888+Summary!$B$5))&gt;0,"Possible match – invoice no. differs","Not in 2B"),IF(ABS(M888)&lt;=Summary!$B$5,"Matched","Value mismatch")))</f>
        <v/>
      </c>
      <c r="O888" s="25" t="str">
        <f aca="false">IF(A888="","",IF(COUNTIF(A$6:A888,A888)=1,COUNTIF(O$5:O887,"&gt;0")+1,""))</f>
        <v/>
      </c>
      <c r="P888" s="26" t="str">
        <f aca="false">IF(A888="","",IF(N888="Matched",1,IF(AND(N888="Value mismatch",N(I888)&lt;&gt;0),MIN(1,L888/I888),0)))</f>
        <v/>
      </c>
    </row>
    <row r="889" customFormat="false" ht="15" hidden="false" customHeight="true" outlineLevel="0" collapsed="false">
      <c r="A889" s="27"/>
      <c r="B889" s="27"/>
      <c r="C889" s="27"/>
      <c r="D889" s="28"/>
      <c r="E889" s="29"/>
      <c r="F889" s="29"/>
      <c r="G889" s="29"/>
      <c r="H889" s="29"/>
      <c r="I889" s="20" t="str">
        <f aca="false">IF(A889="","",N(F889)+N(G889)+N(H889))</f>
        <v/>
      </c>
      <c r="J889" s="21" t="str">
        <f aca="false">IF(A889="","",UPPER(TRIM(A889))&amp;"|"&amp;UPPER(SUBSTITUTE(SUBSTITUTE(SUBSTITUTE(SUBSTITUTE(SUBSTITUTE(TRIM(C889)," ",""),"-",""),"/",""),"\",""),".","")))</f>
        <v/>
      </c>
      <c r="K889" s="22" t="str">
        <f aca="false">IF(A889="","",IFERROR(MATCH(J889,'GSTR-2B'!$J$6:$J$1005,0),"–"))</f>
        <v/>
      </c>
      <c r="L889" s="23" t="str">
        <f aca="false">IF(OR(A889="",K889="–"),"",INDEX('GSTR-2B'!$I$6:$I$1005,K889))</f>
        <v/>
      </c>
      <c r="M889" s="20" t="str">
        <f aca="false">IF(L889="","",I889-L889)</f>
        <v/>
      </c>
      <c r="N889" s="24" t="str">
        <f aca="false">IF(A889="","",IF(K889="–",IF(COUNTIFS('GSTR-2B'!$A$6:$A$1005,A889,'GSTR-2B'!$E$6:$E$1005,"&gt;="&amp;(E889-Summary!$B$5),'GSTR-2B'!$E$6:$E$1005,"&lt;="&amp;(E889+Summary!$B$5))&gt;0,"Possible match – invoice no. differs","Not in 2B"),IF(ABS(M889)&lt;=Summary!$B$5,"Matched","Value mismatch")))</f>
        <v/>
      </c>
      <c r="O889" s="25" t="str">
        <f aca="false">IF(A889="","",IF(COUNTIF(A$6:A889,A889)=1,COUNTIF(O$5:O888,"&gt;0")+1,""))</f>
        <v/>
      </c>
      <c r="P889" s="26" t="str">
        <f aca="false">IF(A889="","",IF(N889="Matched",1,IF(AND(N889="Value mismatch",N(I889)&lt;&gt;0),MIN(1,L889/I889),0)))</f>
        <v/>
      </c>
    </row>
    <row r="890" customFormat="false" ht="15" hidden="false" customHeight="true" outlineLevel="0" collapsed="false">
      <c r="A890" s="27"/>
      <c r="B890" s="27"/>
      <c r="C890" s="27"/>
      <c r="D890" s="28"/>
      <c r="E890" s="29"/>
      <c r="F890" s="29"/>
      <c r="G890" s="29"/>
      <c r="H890" s="29"/>
      <c r="I890" s="20" t="str">
        <f aca="false">IF(A890="","",N(F890)+N(G890)+N(H890))</f>
        <v/>
      </c>
      <c r="J890" s="21" t="str">
        <f aca="false">IF(A890="","",UPPER(TRIM(A890))&amp;"|"&amp;UPPER(SUBSTITUTE(SUBSTITUTE(SUBSTITUTE(SUBSTITUTE(SUBSTITUTE(TRIM(C890)," ",""),"-",""),"/",""),"\",""),".","")))</f>
        <v/>
      </c>
      <c r="K890" s="22" t="str">
        <f aca="false">IF(A890="","",IFERROR(MATCH(J890,'GSTR-2B'!$J$6:$J$1005,0),"–"))</f>
        <v/>
      </c>
      <c r="L890" s="23" t="str">
        <f aca="false">IF(OR(A890="",K890="–"),"",INDEX('GSTR-2B'!$I$6:$I$1005,K890))</f>
        <v/>
      </c>
      <c r="M890" s="20" t="str">
        <f aca="false">IF(L890="","",I890-L890)</f>
        <v/>
      </c>
      <c r="N890" s="24" t="str">
        <f aca="false">IF(A890="","",IF(K890="–",IF(COUNTIFS('GSTR-2B'!$A$6:$A$1005,A890,'GSTR-2B'!$E$6:$E$1005,"&gt;="&amp;(E890-Summary!$B$5),'GSTR-2B'!$E$6:$E$1005,"&lt;="&amp;(E890+Summary!$B$5))&gt;0,"Possible match – invoice no. differs","Not in 2B"),IF(ABS(M890)&lt;=Summary!$B$5,"Matched","Value mismatch")))</f>
        <v/>
      </c>
      <c r="O890" s="25" t="str">
        <f aca="false">IF(A890="","",IF(COUNTIF(A$6:A890,A890)=1,COUNTIF(O$5:O889,"&gt;0")+1,""))</f>
        <v/>
      </c>
      <c r="P890" s="26" t="str">
        <f aca="false">IF(A890="","",IF(N890="Matched",1,IF(AND(N890="Value mismatch",N(I890)&lt;&gt;0),MIN(1,L890/I890),0)))</f>
        <v/>
      </c>
    </row>
    <row r="891" customFormat="false" ht="15" hidden="false" customHeight="true" outlineLevel="0" collapsed="false">
      <c r="A891" s="27"/>
      <c r="B891" s="27"/>
      <c r="C891" s="27"/>
      <c r="D891" s="28"/>
      <c r="E891" s="29"/>
      <c r="F891" s="29"/>
      <c r="G891" s="29"/>
      <c r="H891" s="29"/>
      <c r="I891" s="20" t="str">
        <f aca="false">IF(A891="","",N(F891)+N(G891)+N(H891))</f>
        <v/>
      </c>
      <c r="J891" s="21" t="str">
        <f aca="false">IF(A891="","",UPPER(TRIM(A891))&amp;"|"&amp;UPPER(SUBSTITUTE(SUBSTITUTE(SUBSTITUTE(SUBSTITUTE(SUBSTITUTE(TRIM(C891)," ",""),"-",""),"/",""),"\",""),".","")))</f>
        <v/>
      </c>
      <c r="K891" s="22" t="str">
        <f aca="false">IF(A891="","",IFERROR(MATCH(J891,'GSTR-2B'!$J$6:$J$1005,0),"–"))</f>
        <v/>
      </c>
      <c r="L891" s="23" t="str">
        <f aca="false">IF(OR(A891="",K891="–"),"",INDEX('GSTR-2B'!$I$6:$I$1005,K891))</f>
        <v/>
      </c>
      <c r="M891" s="20" t="str">
        <f aca="false">IF(L891="","",I891-L891)</f>
        <v/>
      </c>
      <c r="N891" s="24" t="str">
        <f aca="false">IF(A891="","",IF(K891="–",IF(COUNTIFS('GSTR-2B'!$A$6:$A$1005,A891,'GSTR-2B'!$E$6:$E$1005,"&gt;="&amp;(E891-Summary!$B$5),'GSTR-2B'!$E$6:$E$1005,"&lt;="&amp;(E891+Summary!$B$5))&gt;0,"Possible match – invoice no. differs","Not in 2B"),IF(ABS(M891)&lt;=Summary!$B$5,"Matched","Value mismatch")))</f>
        <v/>
      </c>
      <c r="O891" s="25" t="str">
        <f aca="false">IF(A891="","",IF(COUNTIF(A$6:A891,A891)=1,COUNTIF(O$5:O890,"&gt;0")+1,""))</f>
        <v/>
      </c>
      <c r="P891" s="26" t="str">
        <f aca="false">IF(A891="","",IF(N891="Matched",1,IF(AND(N891="Value mismatch",N(I891)&lt;&gt;0),MIN(1,L891/I891),0)))</f>
        <v/>
      </c>
    </row>
    <row r="892" customFormat="false" ht="15" hidden="false" customHeight="true" outlineLevel="0" collapsed="false">
      <c r="A892" s="27"/>
      <c r="B892" s="27"/>
      <c r="C892" s="27"/>
      <c r="D892" s="28"/>
      <c r="E892" s="29"/>
      <c r="F892" s="29"/>
      <c r="G892" s="29"/>
      <c r="H892" s="29"/>
      <c r="I892" s="20" t="str">
        <f aca="false">IF(A892="","",N(F892)+N(G892)+N(H892))</f>
        <v/>
      </c>
      <c r="J892" s="21" t="str">
        <f aca="false">IF(A892="","",UPPER(TRIM(A892))&amp;"|"&amp;UPPER(SUBSTITUTE(SUBSTITUTE(SUBSTITUTE(SUBSTITUTE(SUBSTITUTE(TRIM(C892)," ",""),"-",""),"/",""),"\",""),".","")))</f>
        <v/>
      </c>
      <c r="K892" s="22" t="str">
        <f aca="false">IF(A892="","",IFERROR(MATCH(J892,'GSTR-2B'!$J$6:$J$1005,0),"–"))</f>
        <v/>
      </c>
      <c r="L892" s="23" t="str">
        <f aca="false">IF(OR(A892="",K892="–"),"",INDEX('GSTR-2B'!$I$6:$I$1005,K892))</f>
        <v/>
      </c>
      <c r="M892" s="20" t="str">
        <f aca="false">IF(L892="","",I892-L892)</f>
        <v/>
      </c>
      <c r="N892" s="24" t="str">
        <f aca="false">IF(A892="","",IF(K892="–",IF(COUNTIFS('GSTR-2B'!$A$6:$A$1005,A892,'GSTR-2B'!$E$6:$E$1005,"&gt;="&amp;(E892-Summary!$B$5),'GSTR-2B'!$E$6:$E$1005,"&lt;="&amp;(E892+Summary!$B$5))&gt;0,"Possible match – invoice no. differs","Not in 2B"),IF(ABS(M892)&lt;=Summary!$B$5,"Matched","Value mismatch")))</f>
        <v/>
      </c>
      <c r="O892" s="25" t="str">
        <f aca="false">IF(A892="","",IF(COUNTIF(A$6:A892,A892)=1,COUNTIF(O$5:O891,"&gt;0")+1,""))</f>
        <v/>
      </c>
      <c r="P892" s="26" t="str">
        <f aca="false">IF(A892="","",IF(N892="Matched",1,IF(AND(N892="Value mismatch",N(I892)&lt;&gt;0),MIN(1,L892/I892),0)))</f>
        <v/>
      </c>
    </row>
    <row r="893" customFormat="false" ht="15" hidden="false" customHeight="true" outlineLevel="0" collapsed="false">
      <c r="A893" s="27"/>
      <c r="B893" s="27"/>
      <c r="C893" s="27"/>
      <c r="D893" s="28"/>
      <c r="E893" s="29"/>
      <c r="F893" s="29"/>
      <c r="G893" s="29"/>
      <c r="H893" s="29"/>
      <c r="I893" s="20" t="str">
        <f aca="false">IF(A893="","",N(F893)+N(G893)+N(H893))</f>
        <v/>
      </c>
      <c r="J893" s="21" t="str">
        <f aca="false">IF(A893="","",UPPER(TRIM(A893))&amp;"|"&amp;UPPER(SUBSTITUTE(SUBSTITUTE(SUBSTITUTE(SUBSTITUTE(SUBSTITUTE(TRIM(C893)," ",""),"-",""),"/",""),"\",""),".","")))</f>
        <v/>
      </c>
      <c r="K893" s="22" t="str">
        <f aca="false">IF(A893="","",IFERROR(MATCH(J893,'GSTR-2B'!$J$6:$J$1005,0),"–"))</f>
        <v/>
      </c>
      <c r="L893" s="23" t="str">
        <f aca="false">IF(OR(A893="",K893="–"),"",INDEX('GSTR-2B'!$I$6:$I$1005,K893))</f>
        <v/>
      </c>
      <c r="M893" s="20" t="str">
        <f aca="false">IF(L893="","",I893-L893)</f>
        <v/>
      </c>
      <c r="N893" s="24" t="str">
        <f aca="false">IF(A893="","",IF(K893="–",IF(COUNTIFS('GSTR-2B'!$A$6:$A$1005,A893,'GSTR-2B'!$E$6:$E$1005,"&gt;="&amp;(E893-Summary!$B$5),'GSTR-2B'!$E$6:$E$1005,"&lt;="&amp;(E893+Summary!$B$5))&gt;0,"Possible match – invoice no. differs","Not in 2B"),IF(ABS(M893)&lt;=Summary!$B$5,"Matched","Value mismatch")))</f>
        <v/>
      </c>
      <c r="O893" s="25" t="str">
        <f aca="false">IF(A893="","",IF(COUNTIF(A$6:A893,A893)=1,COUNTIF(O$5:O892,"&gt;0")+1,""))</f>
        <v/>
      </c>
      <c r="P893" s="26" t="str">
        <f aca="false">IF(A893="","",IF(N893="Matched",1,IF(AND(N893="Value mismatch",N(I893)&lt;&gt;0),MIN(1,L893/I893),0)))</f>
        <v/>
      </c>
    </row>
    <row r="894" customFormat="false" ht="15" hidden="false" customHeight="true" outlineLevel="0" collapsed="false">
      <c r="A894" s="27"/>
      <c r="B894" s="27"/>
      <c r="C894" s="27"/>
      <c r="D894" s="28"/>
      <c r="E894" s="29"/>
      <c r="F894" s="29"/>
      <c r="G894" s="29"/>
      <c r="H894" s="29"/>
      <c r="I894" s="20" t="str">
        <f aca="false">IF(A894="","",N(F894)+N(G894)+N(H894))</f>
        <v/>
      </c>
      <c r="J894" s="21" t="str">
        <f aca="false">IF(A894="","",UPPER(TRIM(A894))&amp;"|"&amp;UPPER(SUBSTITUTE(SUBSTITUTE(SUBSTITUTE(SUBSTITUTE(SUBSTITUTE(TRIM(C894)," ",""),"-",""),"/",""),"\",""),".","")))</f>
        <v/>
      </c>
      <c r="K894" s="22" t="str">
        <f aca="false">IF(A894="","",IFERROR(MATCH(J894,'GSTR-2B'!$J$6:$J$1005,0),"–"))</f>
        <v/>
      </c>
      <c r="L894" s="23" t="str">
        <f aca="false">IF(OR(A894="",K894="–"),"",INDEX('GSTR-2B'!$I$6:$I$1005,K894))</f>
        <v/>
      </c>
      <c r="M894" s="20" t="str">
        <f aca="false">IF(L894="","",I894-L894)</f>
        <v/>
      </c>
      <c r="N894" s="24" t="str">
        <f aca="false">IF(A894="","",IF(K894="–",IF(COUNTIFS('GSTR-2B'!$A$6:$A$1005,A894,'GSTR-2B'!$E$6:$E$1005,"&gt;="&amp;(E894-Summary!$B$5),'GSTR-2B'!$E$6:$E$1005,"&lt;="&amp;(E894+Summary!$B$5))&gt;0,"Possible match – invoice no. differs","Not in 2B"),IF(ABS(M894)&lt;=Summary!$B$5,"Matched","Value mismatch")))</f>
        <v/>
      </c>
      <c r="O894" s="25" t="str">
        <f aca="false">IF(A894="","",IF(COUNTIF(A$6:A894,A894)=1,COUNTIF(O$5:O893,"&gt;0")+1,""))</f>
        <v/>
      </c>
      <c r="P894" s="26" t="str">
        <f aca="false">IF(A894="","",IF(N894="Matched",1,IF(AND(N894="Value mismatch",N(I894)&lt;&gt;0),MIN(1,L894/I894),0)))</f>
        <v/>
      </c>
    </row>
    <row r="895" customFormat="false" ht="15" hidden="false" customHeight="true" outlineLevel="0" collapsed="false">
      <c r="A895" s="27"/>
      <c r="B895" s="27"/>
      <c r="C895" s="27"/>
      <c r="D895" s="28"/>
      <c r="E895" s="29"/>
      <c r="F895" s="29"/>
      <c r="G895" s="29"/>
      <c r="H895" s="29"/>
      <c r="I895" s="20" t="str">
        <f aca="false">IF(A895="","",N(F895)+N(G895)+N(H895))</f>
        <v/>
      </c>
      <c r="J895" s="21" t="str">
        <f aca="false">IF(A895="","",UPPER(TRIM(A895))&amp;"|"&amp;UPPER(SUBSTITUTE(SUBSTITUTE(SUBSTITUTE(SUBSTITUTE(SUBSTITUTE(TRIM(C895)," ",""),"-",""),"/",""),"\",""),".","")))</f>
        <v/>
      </c>
      <c r="K895" s="22" t="str">
        <f aca="false">IF(A895="","",IFERROR(MATCH(J895,'GSTR-2B'!$J$6:$J$1005,0),"–"))</f>
        <v/>
      </c>
      <c r="L895" s="23" t="str">
        <f aca="false">IF(OR(A895="",K895="–"),"",INDEX('GSTR-2B'!$I$6:$I$1005,K895))</f>
        <v/>
      </c>
      <c r="M895" s="20" t="str">
        <f aca="false">IF(L895="","",I895-L895)</f>
        <v/>
      </c>
      <c r="N895" s="24" t="str">
        <f aca="false">IF(A895="","",IF(K895="–",IF(COUNTIFS('GSTR-2B'!$A$6:$A$1005,A895,'GSTR-2B'!$E$6:$E$1005,"&gt;="&amp;(E895-Summary!$B$5),'GSTR-2B'!$E$6:$E$1005,"&lt;="&amp;(E895+Summary!$B$5))&gt;0,"Possible match – invoice no. differs","Not in 2B"),IF(ABS(M895)&lt;=Summary!$B$5,"Matched","Value mismatch")))</f>
        <v/>
      </c>
      <c r="O895" s="25" t="str">
        <f aca="false">IF(A895="","",IF(COUNTIF(A$6:A895,A895)=1,COUNTIF(O$5:O894,"&gt;0")+1,""))</f>
        <v/>
      </c>
      <c r="P895" s="26" t="str">
        <f aca="false">IF(A895="","",IF(N895="Matched",1,IF(AND(N895="Value mismatch",N(I895)&lt;&gt;0),MIN(1,L895/I895),0)))</f>
        <v/>
      </c>
    </row>
    <row r="896" customFormat="false" ht="15" hidden="false" customHeight="true" outlineLevel="0" collapsed="false">
      <c r="A896" s="27"/>
      <c r="B896" s="27"/>
      <c r="C896" s="27"/>
      <c r="D896" s="28"/>
      <c r="E896" s="29"/>
      <c r="F896" s="29"/>
      <c r="G896" s="29"/>
      <c r="H896" s="29"/>
      <c r="I896" s="20" t="str">
        <f aca="false">IF(A896="","",N(F896)+N(G896)+N(H896))</f>
        <v/>
      </c>
      <c r="J896" s="21" t="str">
        <f aca="false">IF(A896="","",UPPER(TRIM(A896))&amp;"|"&amp;UPPER(SUBSTITUTE(SUBSTITUTE(SUBSTITUTE(SUBSTITUTE(SUBSTITUTE(TRIM(C896)," ",""),"-",""),"/",""),"\",""),".","")))</f>
        <v/>
      </c>
      <c r="K896" s="22" t="str">
        <f aca="false">IF(A896="","",IFERROR(MATCH(J896,'GSTR-2B'!$J$6:$J$1005,0),"–"))</f>
        <v/>
      </c>
      <c r="L896" s="23" t="str">
        <f aca="false">IF(OR(A896="",K896="–"),"",INDEX('GSTR-2B'!$I$6:$I$1005,K896))</f>
        <v/>
      </c>
      <c r="M896" s="20" t="str">
        <f aca="false">IF(L896="","",I896-L896)</f>
        <v/>
      </c>
      <c r="N896" s="24" t="str">
        <f aca="false">IF(A896="","",IF(K896="–",IF(COUNTIFS('GSTR-2B'!$A$6:$A$1005,A896,'GSTR-2B'!$E$6:$E$1005,"&gt;="&amp;(E896-Summary!$B$5),'GSTR-2B'!$E$6:$E$1005,"&lt;="&amp;(E896+Summary!$B$5))&gt;0,"Possible match – invoice no. differs","Not in 2B"),IF(ABS(M896)&lt;=Summary!$B$5,"Matched","Value mismatch")))</f>
        <v/>
      </c>
      <c r="O896" s="25" t="str">
        <f aca="false">IF(A896="","",IF(COUNTIF(A$6:A896,A896)=1,COUNTIF(O$5:O895,"&gt;0")+1,""))</f>
        <v/>
      </c>
      <c r="P896" s="26" t="str">
        <f aca="false">IF(A896="","",IF(N896="Matched",1,IF(AND(N896="Value mismatch",N(I896)&lt;&gt;0),MIN(1,L896/I896),0)))</f>
        <v/>
      </c>
    </row>
    <row r="897" customFormat="false" ht="15" hidden="false" customHeight="true" outlineLevel="0" collapsed="false">
      <c r="A897" s="27"/>
      <c r="B897" s="27"/>
      <c r="C897" s="27"/>
      <c r="D897" s="28"/>
      <c r="E897" s="29"/>
      <c r="F897" s="29"/>
      <c r="G897" s="29"/>
      <c r="H897" s="29"/>
      <c r="I897" s="20" t="str">
        <f aca="false">IF(A897="","",N(F897)+N(G897)+N(H897))</f>
        <v/>
      </c>
      <c r="J897" s="21" t="str">
        <f aca="false">IF(A897="","",UPPER(TRIM(A897))&amp;"|"&amp;UPPER(SUBSTITUTE(SUBSTITUTE(SUBSTITUTE(SUBSTITUTE(SUBSTITUTE(TRIM(C897)," ",""),"-",""),"/",""),"\",""),".","")))</f>
        <v/>
      </c>
      <c r="K897" s="22" t="str">
        <f aca="false">IF(A897="","",IFERROR(MATCH(J897,'GSTR-2B'!$J$6:$J$1005,0),"–"))</f>
        <v/>
      </c>
      <c r="L897" s="23" t="str">
        <f aca="false">IF(OR(A897="",K897="–"),"",INDEX('GSTR-2B'!$I$6:$I$1005,K897))</f>
        <v/>
      </c>
      <c r="M897" s="20" t="str">
        <f aca="false">IF(L897="","",I897-L897)</f>
        <v/>
      </c>
      <c r="N897" s="24" t="str">
        <f aca="false">IF(A897="","",IF(K897="–",IF(COUNTIFS('GSTR-2B'!$A$6:$A$1005,A897,'GSTR-2B'!$E$6:$E$1005,"&gt;="&amp;(E897-Summary!$B$5),'GSTR-2B'!$E$6:$E$1005,"&lt;="&amp;(E897+Summary!$B$5))&gt;0,"Possible match – invoice no. differs","Not in 2B"),IF(ABS(M897)&lt;=Summary!$B$5,"Matched","Value mismatch")))</f>
        <v/>
      </c>
      <c r="O897" s="25" t="str">
        <f aca="false">IF(A897="","",IF(COUNTIF(A$6:A897,A897)=1,COUNTIF(O$5:O896,"&gt;0")+1,""))</f>
        <v/>
      </c>
      <c r="P897" s="26" t="str">
        <f aca="false">IF(A897="","",IF(N897="Matched",1,IF(AND(N897="Value mismatch",N(I897)&lt;&gt;0),MIN(1,L897/I897),0)))</f>
        <v/>
      </c>
    </row>
    <row r="898" customFormat="false" ht="15" hidden="false" customHeight="true" outlineLevel="0" collapsed="false">
      <c r="A898" s="27"/>
      <c r="B898" s="27"/>
      <c r="C898" s="27"/>
      <c r="D898" s="28"/>
      <c r="E898" s="29"/>
      <c r="F898" s="29"/>
      <c r="G898" s="29"/>
      <c r="H898" s="29"/>
      <c r="I898" s="20" t="str">
        <f aca="false">IF(A898="","",N(F898)+N(G898)+N(H898))</f>
        <v/>
      </c>
      <c r="J898" s="21" t="str">
        <f aca="false">IF(A898="","",UPPER(TRIM(A898))&amp;"|"&amp;UPPER(SUBSTITUTE(SUBSTITUTE(SUBSTITUTE(SUBSTITUTE(SUBSTITUTE(TRIM(C898)," ",""),"-",""),"/",""),"\",""),".","")))</f>
        <v/>
      </c>
      <c r="K898" s="22" t="str">
        <f aca="false">IF(A898="","",IFERROR(MATCH(J898,'GSTR-2B'!$J$6:$J$1005,0),"–"))</f>
        <v/>
      </c>
      <c r="L898" s="23" t="str">
        <f aca="false">IF(OR(A898="",K898="–"),"",INDEX('GSTR-2B'!$I$6:$I$1005,K898))</f>
        <v/>
      </c>
      <c r="M898" s="20" t="str">
        <f aca="false">IF(L898="","",I898-L898)</f>
        <v/>
      </c>
      <c r="N898" s="24" t="str">
        <f aca="false">IF(A898="","",IF(K898="–",IF(COUNTIFS('GSTR-2B'!$A$6:$A$1005,A898,'GSTR-2B'!$E$6:$E$1005,"&gt;="&amp;(E898-Summary!$B$5),'GSTR-2B'!$E$6:$E$1005,"&lt;="&amp;(E898+Summary!$B$5))&gt;0,"Possible match – invoice no. differs","Not in 2B"),IF(ABS(M898)&lt;=Summary!$B$5,"Matched","Value mismatch")))</f>
        <v/>
      </c>
      <c r="O898" s="25" t="str">
        <f aca="false">IF(A898="","",IF(COUNTIF(A$6:A898,A898)=1,COUNTIF(O$5:O897,"&gt;0")+1,""))</f>
        <v/>
      </c>
      <c r="P898" s="26" t="str">
        <f aca="false">IF(A898="","",IF(N898="Matched",1,IF(AND(N898="Value mismatch",N(I898)&lt;&gt;0),MIN(1,L898/I898),0)))</f>
        <v/>
      </c>
    </row>
    <row r="899" customFormat="false" ht="15" hidden="false" customHeight="true" outlineLevel="0" collapsed="false">
      <c r="A899" s="27"/>
      <c r="B899" s="27"/>
      <c r="C899" s="27"/>
      <c r="D899" s="28"/>
      <c r="E899" s="29"/>
      <c r="F899" s="29"/>
      <c r="G899" s="29"/>
      <c r="H899" s="29"/>
      <c r="I899" s="20" t="str">
        <f aca="false">IF(A899="","",N(F899)+N(G899)+N(H899))</f>
        <v/>
      </c>
      <c r="J899" s="21" t="str">
        <f aca="false">IF(A899="","",UPPER(TRIM(A899))&amp;"|"&amp;UPPER(SUBSTITUTE(SUBSTITUTE(SUBSTITUTE(SUBSTITUTE(SUBSTITUTE(TRIM(C899)," ",""),"-",""),"/",""),"\",""),".","")))</f>
        <v/>
      </c>
      <c r="K899" s="22" t="str">
        <f aca="false">IF(A899="","",IFERROR(MATCH(J899,'GSTR-2B'!$J$6:$J$1005,0),"–"))</f>
        <v/>
      </c>
      <c r="L899" s="23" t="str">
        <f aca="false">IF(OR(A899="",K899="–"),"",INDEX('GSTR-2B'!$I$6:$I$1005,K899))</f>
        <v/>
      </c>
      <c r="M899" s="20" t="str">
        <f aca="false">IF(L899="","",I899-L899)</f>
        <v/>
      </c>
      <c r="N899" s="24" t="str">
        <f aca="false">IF(A899="","",IF(K899="–",IF(COUNTIFS('GSTR-2B'!$A$6:$A$1005,A899,'GSTR-2B'!$E$6:$E$1005,"&gt;="&amp;(E899-Summary!$B$5),'GSTR-2B'!$E$6:$E$1005,"&lt;="&amp;(E899+Summary!$B$5))&gt;0,"Possible match – invoice no. differs","Not in 2B"),IF(ABS(M899)&lt;=Summary!$B$5,"Matched","Value mismatch")))</f>
        <v/>
      </c>
      <c r="O899" s="25" t="str">
        <f aca="false">IF(A899="","",IF(COUNTIF(A$6:A899,A899)=1,COUNTIF(O$5:O898,"&gt;0")+1,""))</f>
        <v/>
      </c>
      <c r="P899" s="26" t="str">
        <f aca="false">IF(A899="","",IF(N899="Matched",1,IF(AND(N899="Value mismatch",N(I899)&lt;&gt;0),MIN(1,L899/I899),0)))</f>
        <v/>
      </c>
    </row>
    <row r="900" customFormat="false" ht="15" hidden="false" customHeight="true" outlineLevel="0" collapsed="false">
      <c r="A900" s="27"/>
      <c r="B900" s="27"/>
      <c r="C900" s="27"/>
      <c r="D900" s="28"/>
      <c r="E900" s="29"/>
      <c r="F900" s="29"/>
      <c r="G900" s="29"/>
      <c r="H900" s="29"/>
      <c r="I900" s="20" t="str">
        <f aca="false">IF(A900="","",N(F900)+N(G900)+N(H900))</f>
        <v/>
      </c>
      <c r="J900" s="21" t="str">
        <f aca="false">IF(A900="","",UPPER(TRIM(A900))&amp;"|"&amp;UPPER(SUBSTITUTE(SUBSTITUTE(SUBSTITUTE(SUBSTITUTE(SUBSTITUTE(TRIM(C900)," ",""),"-",""),"/",""),"\",""),".","")))</f>
        <v/>
      </c>
      <c r="K900" s="22" t="str">
        <f aca="false">IF(A900="","",IFERROR(MATCH(J900,'GSTR-2B'!$J$6:$J$1005,0),"–"))</f>
        <v/>
      </c>
      <c r="L900" s="23" t="str">
        <f aca="false">IF(OR(A900="",K900="–"),"",INDEX('GSTR-2B'!$I$6:$I$1005,K900))</f>
        <v/>
      </c>
      <c r="M900" s="20" t="str">
        <f aca="false">IF(L900="","",I900-L900)</f>
        <v/>
      </c>
      <c r="N900" s="24" t="str">
        <f aca="false">IF(A900="","",IF(K900="–",IF(COUNTIFS('GSTR-2B'!$A$6:$A$1005,A900,'GSTR-2B'!$E$6:$E$1005,"&gt;="&amp;(E900-Summary!$B$5),'GSTR-2B'!$E$6:$E$1005,"&lt;="&amp;(E900+Summary!$B$5))&gt;0,"Possible match – invoice no. differs","Not in 2B"),IF(ABS(M900)&lt;=Summary!$B$5,"Matched","Value mismatch")))</f>
        <v/>
      </c>
      <c r="O900" s="25" t="str">
        <f aca="false">IF(A900="","",IF(COUNTIF(A$6:A900,A900)=1,COUNTIF(O$5:O899,"&gt;0")+1,""))</f>
        <v/>
      </c>
      <c r="P900" s="26" t="str">
        <f aca="false">IF(A900="","",IF(N900="Matched",1,IF(AND(N900="Value mismatch",N(I900)&lt;&gt;0),MIN(1,L900/I900),0)))</f>
        <v/>
      </c>
    </row>
    <row r="901" customFormat="false" ht="15" hidden="false" customHeight="true" outlineLevel="0" collapsed="false">
      <c r="A901" s="27"/>
      <c r="B901" s="27"/>
      <c r="C901" s="27"/>
      <c r="D901" s="28"/>
      <c r="E901" s="29"/>
      <c r="F901" s="29"/>
      <c r="G901" s="29"/>
      <c r="H901" s="29"/>
      <c r="I901" s="20" t="str">
        <f aca="false">IF(A901="","",N(F901)+N(G901)+N(H901))</f>
        <v/>
      </c>
      <c r="J901" s="21" t="str">
        <f aca="false">IF(A901="","",UPPER(TRIM(A901))&amp;"|"&amp;UPPER(SUBSTITUTE(SUBSTITUTE(SUBSTITUTE(SUBSTITUTE(SUBSTITUTE(TRIM(C901)," ",""),"-",""),"/",""),"\",""),".","")))</f>
        <v/>
      </c>
      <c r="K901" s="22" t="str">
        <f aca="false">IF(A901="","",IFERROR(MATCH(J901,'GSTR-2B'!$J$6:$J$1005,0),"–"))</f>
        <v/>
      </c>
      <c r="L901" s="23" t="str">
        <f aca="false">IF(OR(A901="",K901="–"),"",INDEX('GSTR-2B'!$I$6:$I$1005,K901))</f>
        <v/>
      </c>
      <c r="M901" s="20" t="str">
        <f aca="false">IF(L901="","",I901-L901)</f>
        <v/>
      </c>
      <c r="N901" s="24" t="str">
        <f aca="false">IF(A901="","",IF(K901="–",IF(COUNTIFS('GSTR-2B'!$A$6:$A$1005,A901,'GSTR-2B'!$E$6:$E$1005,"&gt;="&amp;(E901-Summary!$B$5),'GSTR-2B'!$E$6:$E$1005,"&lt;="&amp;(E901+Summary!$B$5))&gt;0,"Possible match – invoice no. differs","Not in 2B"),IF(ABS(M901)&lt;=Summary!$B$5,"Matched","Value mismatch")))</f>
        <v/>
      </c>
      <c r="O901" s="25" t="str">
        <f aca="false">IF(A901="","",IF(COUNTIF(A$6:A901,A901)=1,COUNTIF(O$5:O900,"&gt;0")+1,""))</f>
        <v/>
      </c>
      <c r="P901" s="26" t="str">
        <f aca="false">IF(A901="","",IF(N901="Matched",1,IF(AND(N901="Value mismatch",N(I901)&lt;&gt;0),MIN(1,L901/I901),0)))</f>
        <v/>
      </c>
    </row>
    <row r="902" customFormat="false" ht="15" hidden="false" customHeight="true" outlineLevel="0" collapsed="false">
      <c r="A902" s="27"/>
      <c r="B902" s="27"/>
      <c r="C902" s="27"/>
      <c r="D902" s="28"/>
      <c r="E902" s="29"/>
      <c r="F902" s="29"/>
      <c r="G902" s="29"/>
      <c r="H902" s="29"/>
      <c r="I902" s="20" t="str">
        <f aca="false">IF(A902="","",N(F902)+N(G902)+N(H902))</f>
        <v/>
      </c>
      <c r="J902" s="21" t="str">
        <f aca="false">IF(A902="","",UPPER(TRIM(A902))&amp;"|"&amp;UPPER(SUBSTITUTE(SUBSTITUTE(SUBSTITUTE(SUBSTITUTE(SUBSTITUTE(TRIM(C902)," ",""),"-",""),"/",""),"\",""),".","")))</f>
        <v/>
      </c>
      <c r="K902" s="22" t="str">
        <f aca="false">IF(A902="","",IFERROR(MATCH(J902,'GSTR-2B'!$J$6:$J$1005,0),"–"))</f>
        <v/>
      </c>
      <c r="L902" s="23" t="str">
        <f aca="false">IF(OR(A902="",K902="–"),"",INDEX('GSTR-2B'!$I$6:$I$1005,K902))</f>
        <v/>
      </c>
      <c r="M902" s="20" t="str">
        <f aca="false">IF(L902="","",I902-L902)</f>
        <v/>
      </c>
      <c r="N902" s="24" t="str">
        <f aca="false">IF(A902="","",IF(K902="–",IF(COUNTIFS('GSTR-2B'!$A$6:$A$1005,A902,'GSTR-2B'!$E$6:$E$1005,"&gt;="&amp;(E902-Summary!$B$5),'GSTR-2B'!$E$6:$E$1005,"&lt;="&amp;(E902+Summary!$B$5))&gt;0,"Possible match – invoice no. differs","Not in 2B"),IF(ABS(M902)&lt;=Summary!$B$5,"Matched","Value mismatch")))</f>
        <v/>
      </c>
      <c r="O902" s="25" t="str">
        <f aca="false">IF(A902="","",IF(COUNTIF(A$6:A902,A902)=1,COUNTIF(O$5:O901,"&gt;0")+1,""))</f>
        <v/>
      </c>
      <c r="P902" s="26" t="str">
        <f aca="false">IF(A902="","",IF(N902="Matched",1,IF(AND(N902="Value mismatch",N(I902)&lt;&gt;0),MIN(1,L902/I902),0)))</f>
        <v/>
      </c>
    </row>
    <row r="903" customFormat="false" ht="15" hidden="false" customHeight="true" outlineLevel="0" collapsed="false">
      <c r="A903" s="27"/>
      <c r="B903" s="27"/>
      <c r="C903" s="27"/>
      <c r="D903" s="28"/>
      <c r="E903" s="29"/>
      <c r="F903" s="29"/>
      <c r="G903" s="29"/>
      <c r="H903" s="29"/>
      <c r="I903" s="20" t="str">
        <f aca="false">IF(A903="","",N(F903)+N(G903)+N(H903))</f>
        <v/>
      </c>
      <c r="J903" s="21" t="str">
        <f aca="false">IF(A903="","",UPPER(TRIM(A903))&amp;"|"&amp;UPPER(SUBSTITUTE(SUBSTITUTE(SUBSTITUTE(SUBSTITUTE(SUBSTITUTE(TRIM(C903)," ",""),"-",""),"/",""),"\",""),".","")))</f>
        <v/>
      </c>
      <c r="K903" s="22" t="str">
        <f aca="false">IF(A903="","",IFERROR(MATCH(J903,'GSTR-2B'!$J$6:$J$1005,0),"–"))</f>
        <v/>
      </c>
      <c r="L903" s="23" t="str">
        <f aca="false">IF(OR(A903="",K903="–"),"",INDEX('GSTR-2B'!$I$6:$I$1005,K903))</f>
        <v/>
      </c>
      <c r="M903" s="20" t="str">
        <f aca="false">IF(L903="","",I903-L903)</f>
        <v/>
      </c>
      <c r="N903" s="24" t="str">
        <f aca="false">IF(A903="","",IF(K903="–",IF(COUNTIFS('GSTR-2B'!$A$6:$A$1005,A903,'GSTR-2B'!$E$6:$E$1005,"&gt;="&amp;(E903-Summary!$B$5),'GSTR-2B'!$E$6:$E$1005,"&lt;="&amp;(E903+Summary!$B$5))&gt;0,"Possible match – invoice no. differs","Not in 2B"),IF(ABS(M903)&lt;=Summary!$B$5,"Matched","Value mismatch")))</f>
        <v/>
      </c>
      <c r="O903" s="25" t="str">
        <f aca="false">IF(A903="","",IF(COUNTIF(A$6:A903,A903)=1,COUNTIF(O$5:O902,"&gt;0")+1,""))</f>
        <v/>
      </c>
      <c r="P903" s="26" t="str">
        <f aca="false">IF(A903="","",IF(N903="Matched",1,IF(AND(N903="Value mismatch",N(I903)&lt;&gt;0),MIN(1,L903/I903),0)))</f>
        <v/>
      </c>
    </row>
    <row r="904" customFormat="false" ht="15" hidden="false" customHeight="true" outlineLevel="0" collapsed="false">
      <c r="A904" s="27"/>
      <c r="B904" s="27"/>
      <c r="C904" s="27"/>
      <c r="D904" s="28"/>
      <c r="E904" s="29"/>
      <c r="F904" s="29"/>
      <c r="G904" s="29"/>
      <c r="H904" s="29"/>
      <c r="I904" s="20" t="str">
        <f aca="false">IF(A904="","",N(F904)+N(G904)+N(H904))</f>
        <v/>
      </c>
      <c r="J904" s="21" t="str">
        <f aca="false">IF(A904="","",UPPER(TRIM(A904))&amp;"|"&amp;UPPER(SUBSTITUTE(SUBSTITUTE(SUBSTITUTE(SUBSTITUTE(SUBSTITUTE(TRIM(C904)," ",""),"-",""),"/",""),"\",""),".","")))</f>
        <v/>
      </c>
      <c r="K904" s="22" t="str">
        <f aca="false">IF(A904="","",IFERROR(MATCH(J904,'GSTR-2B'!$J$6:$J$1005,0),"–"))</f>
        <v/>
      </c>
      <c r="L904" s="23" t="str">
        <f aca="false">IF(OR(A904="",K904="–"),"",INDEX('GSTR-2B'!$I$6:$I$1005,K904))</f>
        <v/>
      </c>
      <c r="M904" s="20" t="str">
        <f aca="false">IF(L904="","",I904-L904)</f>
        <v/>
      </c>
      <c r="N904" s="24" t="str">
        <f aca="false">IF(A904="","",IF(K904="–",IF(COUNTIFS('GSTR-2B'!$A$6:$A$1005,A904,'GSTR-2B'!$E$6:$E$1005,"&gt;="&amp;(E904-Summary!$B$5),'GSTR-2B'!$E$6:$E$1005,"&lt;="&amp;(E904+Summary!$B$5))&gt;0,"Possible match – invoice no. differs","Not in 2B"),IF(ABS(M904)&lt;=Summary!$B$5,"Matched","Value mismatch")))</f>
        <v/>
      </c>
      <c r="O904" s="25" t="str">
        <f aca="false">IF(A904="","",IF(COUNTIF(A$6:A904,A904)=1,COUNTIF(O$5:O903,"&gt;0")+1,""))</f>
        <v/>
      </c>
      <c r="P904" s="26" t="str">
        <f aca="false">IF(A904="","",IF(N904="Matched",1,IF(AND(N904="Value mismatch",N(I904)&lt;&gt;0),MIN(1,L904/I904),0)))</f>
        <v/>
      </c>
    </row>
    <row r="905" customFormat="false" ht="15" hidden="false" customHeight="true" outlineLevel="0" collapsed="false">
      <c r="A905" s="27"/>
      <c r="B905" s="27"/>
      <c r="C905" s="27"/>
      <c r="D905" s="28"/>
      <c r="E905" s="29"/>
      <c r="F905" s="29"/>
      <c r="G905" s="29"/>
      <c r="H905" s="29"/>
      <c r="I905" s="20" t="str">
        <f aca="false">IF(A905="","",N(F905)+N(G905)+N(H905))</f>
        <v/>
      </c>
      <c r="J905" s="21" t="str">
        <f aca="false">IF(A905="","",UPPER(TRIM(A905))&amp;"|"&amp;UPPER(SUBSTITUTE(SUBSTITUTE(SUBSTITUTE(SUBSTITUTE(SUBSTITUTE(TRIM(C905)," ",""),"-",""),"/",""),"\",""),".","")))</f>
        <v/>
      </c>
      <c r="K905" s="22" t="str">
        <f aca="false">IF(A905="","",IFERROR(MATCH(J905,'GSTR-2B'!$J$6:$J$1005,0),"–"))</f>
        <v/>
      </c>
      <c r="L905" s="23" t="str">
        <f aca="false">IF(OR(A905="",K905="–"),"",INDEX('GSTR-2B'!$I$6:$I$1005,K905))</f>
        <v/>
      </c>
      <c r="M905" s="20" t="str">
        <f aca="false">IF(L905="","",I905-L905)</f>
        <v/>
      </c>
      <c r="N905" s="24" t="str">
        <f aca="false">IF(A905="","",IF(K905="–",IF(COUNTIFS('GSTR-2B'!$A$6:$A$1005,A905,'GSTR-2B'!$E$6:$E$1005,"&gt;="&amp;(E905-Summary!$B$5),'GSTR-2B'!$E$6:$E$1005,"&lt;="&amp;(E905+Summary!$B$5))&gt;0,"Possible match – invoice no. differs","Not in 2B"),IF(ABS(M905)&lt;=Summary!$B$5,"Matched","Value mismatch")))</f>
        <v/>
      </c>
      <c r="O905" s="25" t="str">
        <f aca="false">IF(A905="","",IF(COUNTIF(A$6:A905,A905)=1,COUNTIF(O$5:O904,"&gt;0")+1,""))</f>
        <v/>
      </c>
      <c r="P905" s="26" t="str">
        <f aca="false">IF(A905="","",IF(N905="Matched",1,IF(AND(N905="Value mismatch",N(I905)&lt;&gt;0),MIN(1,L905/I905),0)))</f>
        <v/>
      </c>
    </row>
    <row r="906" customFormat="false" ht="15" hidden="false" customHeight="true" outlineLevel="0" collapsed="false">
      <c r="A906" s="27"/>
      <c r="B906" s="27"/>
      <c r="C906" s="27"/>
      <c r="D906" s="28"/>
      <c r="E906" s="29"/>
      <c r="F906" s="29"/>
      <c r="G906" s="29"/>
      <c r="H906" s="29"/>
      <c r="I906" s="20" t="str">
        <f aca="false">IF(A906="","",N(F906)+N(G906)+N(H906))</f>
        <v/>
      </c>
      <c r="J906" s="21" t="str">
        <f aca="false">IF(A906="","",UPPER(TRIM(A906))&amp;"|"&amp;UPPER(SUBSTITUTE(SUBSTITUTE(SUBSTITUTE(SUBSTITUTE(SUBSTITUTE(TRIM(C906)," ",""),"-",""),"/",""),"\",""),".","")))</f>
        <v/>
      </c>
      <c r="K906" s="22" t="str">
        <f aca="false">IF(A906="","",IFERROR(MATCH(J906,'GSTR-2B'!$J$6:$J$1005,0),"–"))</f>
        <v/>
      </c>
      <c r="L906" s="23" t="str">
        <f aca="false">IF(OR(A906="",K906="–"),"",INDEX('GSTR-2B'!$I$6:$I$1005,K906))</f>
        <v/>
      </c>
      <c r="M906" s="20" t="str">
        <f aca="false">IF(L906="","",I906-L906)</f>
        <v/>
      </c>
      <c r="N906" s="24" t="str">
        <f aca="false">IF(A906="","",IF(K906="–",IF(COUNTIFS('GSTR-2B'!$A$6:$A$1005,A906,'GSTR-2B'!$E$6:$E$1005,"&gt;="&amp;(E906-Summary!$B$5),'GSTR-2B'!$E$6:$E$1005,"&lt;="&amp;(E906+Summary!$B$5))&gt;0,"Possible match – invoice no. differs","Not in 2B"),IF(ABS(M906)&lt;=Summary!$B$5,"Matched","Value mismatch")))</f>
        <v/>
      </c>
      <c r="O906" s="25" t="str">
        <f aca="false">IF(A906="","",IF(COUNTIF(A$6:A906,A906)=1,COUNTIF(O$5:O905,"&gt;0")+1,""))</f>
        <v/>
      </c>
      <c r="P906" s="26" t="str">
        <f aca="false">IF(A906="","",IF(N906="Matched",1,IF(AND(N906="Value mismatch",N(I906)&lt;&gt;0),MIN(1,L906/I906),0)))</f>
        <v/>
      </c>
    </row>
    <row r="907" customFormat="false" ht="15" hidden="false" customHeight="true" outlineLevel="0" collapsed="false">
      <c r="A907" s="27"/>
      <c r="B907" s="27"/>
      <c r="C907" s="27"/>
      <c r="D907" s="28"/>
      <c r="E907" s="29"/>
      <c r="F907" s="29"/>
      <c r="G907" s="29"/>
      <c r="H907" s="29"/>
      <c r="I907" s="20" t="str">
        <f aca="false">IF(A907="","",N(F907)+N(G907)+N(H907))</f>
        <v/>
      </c>
      <c r="J907" s="21" t="str">
        <f aca="false">IF(A907="","",UPPER(TRIM(A907))&amp;"|"&amp;UPPER(SUBSTITUTE(SUBSTITUTE(SUBSTITUTE(SUBSTITUTE(SUBSTITUTE(TRIM(C907)," ",""),"-",""),"/",""),"\",""),".","")))</f>
        <v/>
      </c>
      <c r="K907" s="22" t="str">
        <f aca="false">IF(A907="","",IFERROR(MATCH(J907,'GSTR-2B'!$J$6:$J$1005,0),"–"))</f>
        <v/>
      </c>
      <c r="L907" s="23" t="str">
        <f aca="false">IF(OR(A907="",K907="–"),"",INDEX('GSTR-2B'!$I$6:$I$1005,K907))</f>
        <v/>
      </c>
      <c r="M907" s="20" t="str">
        <f aca="false">IF(L907="","",I907-L907)</f>
        <v/>
      </c>
      <c r="N907" s="24" t="str">
        <f aca="false">IF(A907="","",IF(K907="–",IF(COUNTIFS('GSTR-2B'!$A$6:$A$1005,A907,'GSTR-2B'!$E$6:$E$1005,"&gt;="&amp;(E907-Summary!$B$5),'GSTR-2B'!$E$6:$E$1005,"&lt;="&amp;(E907+Summary!$B$5))&gt;0,"Possible match – invoice no. differs","Not in 2B"),IF(ABS(M907)&lt;=Summary!$B$5,"Matched","Value mismatch")))</f>
        <v/>
      </c>
      <c r="O907" s="25" t="str">
        <f aca="false">IF(A907="","",IF(COUNTIF(A$6:A907,A907)=1,COUNTIF(O$5:O906,"&gt;0")+1,""))</f>
        <v/>
      </c>
      <c r="P907" s="26" t="str">
        <f aca="false">IF(A907="","",IF(N907="Matched",1,IF(AND(N907="Value mismatch",N(I907)&lt;&gt;0),MIN(1,L907/I907),0)))</f>
        <v/>
      </c>
    </row>
    <row r="908" customFormat="false" ht="15" hidden="false" customHeight="true" outlineLevel="0" collapsed="false">
      <c r="A908" s="27"/>
      <c r="B908" s="27"/>
      <c r="C908" s="27"/>
      <c r="D908" s="28"/>
      <c r="E908" s="29"/>
      <c r="F908" s="29"/>
      <c r="G908" s="29"/>
      <c r="H908" s="29"/>
      <c r="I908" s="20" t="str">
        <f aca="false">IF(A908="","",N(F908)+N(G908)+N(H908))</f>
        <v/>
      </c>
      <c r="J908" s="21" t="str">
        <f aca="false">IF(A908="","",UPPER(TRIM(A908))&amp;"|"&amp;UPPER(SUBSTITUTE(SUBSTITUTE(SUBSTITUTE(SUBSTITUTE(SUBSTITUTE(TRIM(C908)," ",""),"-",""),"/",""),"\",""),".","")))</f>
        <v/>
      </c>
      <c r="K908" s="22" t="str">
        <f aca="false">IF(A908="","",IFERROR(MATCH(J908,'GSTR-2B'!$J$6:$J$1005,0),"–"))</f>
        <v/>
      </c>
      <c r="L908" s="23" t="str">
        <f aca="false">IF(OR(A908="",K908="–"),"",INDEX('GSTR-2B'!$I$6:$I$1005,K908))</f>
        <v/>
      </c>
      <c r="M908" s="20" t="str">
        <f aca="false">IF(L908="","",I908-L908)</f>
        <v/>
      </c>
      <c r="N908" s="24" t="str">
        <f aca="false">IF(A908="","",IF(K908="–",IF(COUNTIFS('GSTR-2B'!$A$6:$A$1005,A908,'GSTR-2B'!$E$6:$E$1005,"&gt;="&amp;(E908-Summary!$B$5),'GSTR-2B'!$E$6:$E$1005,"&lt;="&amp;(E908+Summary!$B$5))&gt;0,"Possible match – invoice no. differs","Not in 2B"),IF(ABS(M908)&lt;=Summary!$B$5,"Matched","Value mismatch")))</f>
        <v/>
      </c>
      <c r="O908" s="25" t="str">
        <f aca="false">IF(A908="","",IF(COUNTIF(A$6:A908,A908)=1,COUNTIF(O$5:O907,"&gt;0")+1,""))</f>
        <v/>
      </c>
      <c r="P908" s="26" t="str">
        <f aca="false">IF(A908="","",IF(N908="Matched",1,IF(AND(N908="Value mismatch",N(I908)&lt;&gt;0),MIN(1,L908/I908),0)))</f>
        <v/>
      </c>
    </row>
    <row r="909" customFormat="false" ht="15" hidden="false" customHeight="true" outlineLevel="0" collapsed="false">
      <c r="A909" s="27"/>
      <c r="B909" s="27"/>
      <c r="C909" s="27"/>
      <c r="D909" s="28"/>
      <c r="E909" s="29"/>
      <c r="F909" s="29"/>
      <c r="G909" s="29"/>
      <c r="H909" s="29"/>
      <c r="I909" s="20" t="str">
        <f aca="false">IF(A909="","",N(F909)+N(G909)+N(H909))</f>
        <v/>
      </c>
      <c r="J909" s="21" t="str">
        <f aca="false">IF(A909="","",UPPER(TRIM(A909))&amp;"|"&amp;UPPER(SUBSTITUTE(SUBSTITUTE(SUBSTITUTE(SUBSTITUTE(SUBSTITUTE(TRIM(C909)," ",""),"-",""),"/",""),"\",""),".","")))</f>
        <v/>
      </c>
      <c r="K909" s="22" t="str">
        <f aca="false">IF(A909="","",IFERROR(MATCH(J909,'GSTR-2B'!$J$6:$J$1005,0),"–"))</f>
        <v/>
      </c>
      <c r="L909" s="23" t="str">
        <f aca="false">IF(OR(A909="",K909="–"),"",INDEX('GSTR-2B'!$I$6:$I$1005,K909))</f>
        <v/>
      </c>
      <c r="M909" s="20" t="str">
        <f aca="false">IF(L909="","",I909-L909)</f>
        <v/>
      </c>
      <c r="N909" s="24" t="str">
        <f aca="false">IF(A909="","",IF(K909="–",IF(COUNTIFS('GSTR-2B'!$A$6:$A$1005,A909,'GSTR-2B'!$E$6:$E$1005,"&gt;="&amp;(E909-Summary!$B$5),'GSTR-2B'!$E$6:$E$1005,"&lt;="&amp;(E909+Summary!$B$5))&gt;0,"Possible match – invoice no. differs","Not in 2B"),IF(ABS(M909)&lt;=Summary!$B$5,"Matched","Value mismatch")))</f>
        <v/>
      </c>
      <c r="O909" s="25" t="str">
        <f aca="false">IF(A909="","",IF(COUNTIF(A$6:A909,A909)=1,COUNTIF(O$5:O908,"&gt;0")+1,""))</f>
        <v/>
      </c>
      <c r="P909" s="26" t="str">
        <f aca="false">IF(A909="","",IF(N909="Matched",1,IF(AND(N909="Value mismatch",N(I909)&lt;&gt;0),MIN(1,L909/I909),0)))</f>
        <v/>
      </c>
    </row>
    <row r="910" customFormat="false" ht="15" hidden="false" customHeight="true" outlineLevel="0" collapsed="false">
      <c r="A910" s="27"/>
      <c r="B910" s="27"/>
      <c r="C910" s="27"/>
      <c r="D910" s="28"/>
      <c r="E910" s="29"/>
      <c r="F910" s="29"/>
      <c r="G910" s="29"/>
      <c r="H910" s="29"/>
      <c r="I910" s="20" t="str">
        <f aca="false">IF(A910="","",N(F910)+N(G910)+N(H910))</f>
        <v/>
      </c>
      <c r="J910" s="21" t="str">
        <f aca="false">IF(A910="","",UPPER(TRIM(A910))&amp;"|"&amp;UPPER(SUBSTITUTE(SUBSTITUTE(SUBSTITUTE(SUBSTITUTE(SUBSTITUTE(TRIM(C910)," ",""),"-",""),"/",""),"\",""),".","")))</f>
        <v/>
      </c>
      <c r="K910" s="22" t="str">
        <f aca="false">IF(A910="","",IFERROR(MATCH(J910,'GSTR-2B'!$J$6:$J$1005,0),"–"))</f>
        <v/>
      </c>
      <c r="L910" s="23" t="str">
        <f aca="false">IF(OR(A910="",K910="–"),"",INDEX('GSTR-2B'!$I$6:$I$1005,K910))</f>
        <v/>
      </c>
      <c r="M910" s="20" t="str">
        <f aca="false">IF(L910="","",I910-L910)</f>
        <v/>
      </c>
      <c r="N910" s="24" t="str">
        <f aca="false">IF(A910="","",IF(K910="–",IF(COUNTIFS('GSTR-2B'!$A$6:$A$1005,A910,'GSTR-2B'!$E$6:$E$1005,"&gt;="&amp;(E910-Summary!$B$5),'GSTR-2B'!$E$6:$E$1005,"&lt;="&amp;(E910+Summary!$B$5))&gt;0,"Possible match – invoice no. differs","Not in 2B"),IF(ABS(M910)&lt;=Summary!$B$5,"Matched","Value mismatch")))</f>
        <v/>
      </c>
      <c r="O910" s="25" t="str">
        <f aca="false">IF(A910="","",IF(COUNTIF(A$6:A910,A910)=1,COUNTIF(O$5:O909,"&gt;0")+1,""))</f>
        <v/>
      </c>
      <c r="P910" s="26" t="str">
        <f aca="false">IF(A910="","",IF(N910="Matched",1,IF(AND(N910="Value mismatch",N(I910)&lt;&gt;0),MIN(1,L910/I910),0)))</f>
        <v/>
      </c>
    </row>
    <row r="911" customFormat="false" ht="15" hidden="false" customHeight="true" outlineLevel="0" collapsed="false">
      <c r="A911" s="27"/>
      <c r="B911" s="27"/>
      <c r="C911" s="27"/>
      <c r="D911" s="28"/>
      <c r="E911" s="29"/>
      <c r="F911" s="29"/>
      <c r="G911" s="29"/>
      <c r="H911" s="29"/>
      <c r="I911" s="20" t="str">
        <f aca="false">IF(A911="","",N(F911)+N(G911)+N(H911))</f>
        <v/>
      </c>
      <c r="J911" s="21" t="str">
        <f aca="false">IF(A911="","",UPPER(TRIM(A911))&amp;"|"&amp;UPPER(SUBSTITUTE(SUBSTITUTE(SUBSTITUTE(SUBSTITUTE(SUBSTITUTE(TRIM(C911)," ",""),"-",""),"/",""),"\",""),".","")))</f>
        <v/>
      </c>
      <c r="K911" s="22" t="str">
        <f aca="false">IF(A911="","",IFERROR(MATCH(J911,'GSTR-2B'!$J$6:$J$1005,0),"–"))</f>
        <v/>
      </c>
      <c r="L911" s="23" t="str">
        <f aca="false">IF(OR(A911="",K911="–"),"",INDEX('GSTR-2B'!$I$6:$I$1005,K911))</f>
        <v/>
      </c>
      <c r="M911" s="20" t="str">
        <f aca="false">IF(L911="","",I911-L911)</f>
        <v/>
      </c>
      <c r="N911" s="24" t="str">
        <f aca="false">IF(A911="","",IF(K911="–",IF(COUNTIFS('GSTR-2B'!$A$6:$A$1005,A911,'GSTR-2B'!$E$6:$E$1005,"&gt;="&amp;(E911-Summary!$B$5),'GSTR-2B'!$E$6:$E$1005,"&lt;="&amp;(E911+Summary!$B$5))&gt;0,"Possible match – invoice no. differs","Not in 2B"),IF(ABS(M911)&lt;=Summary!$B$5,"Matched","Value mismatch")))</f>
        <v/>
      </c>
      <c r="O911" s="25" t="str">
        <f aca="false">IF(A911="","",IF(COUNTIF(A$6:A911,A911)=1,COUNTIF(O$5:O910,"&gt;0")+1,""))</f>
        <v/>
      </c>
      <c r="P911" s="26" t="str">
        <f aca="false">IF(A911="","",IF(N911="Matched",1,IF(AND(N911="Value mismatch",N(I911)&lt;&gt;0),MIN(1,L911/I911),0)))</f>
        <v/>
      </c>
    </row>
    <row r="912" customFormat="false" ht="15" hidden="false" customHeight="true" outlineLevel="0" collapsed="false">
      <c r="A912" s="27"/>
      <c r="B912" s="27"/>
      <c r="C912" s="27"/>
      <c r="D912" s="28"/>
      <c r="E912" s="29"/>
      <c r="F912" s="29"/>
      <c r="G912" s="29"/>
      <c r="H912" s="29"/>
      <c r="I912" s="20" t="str">
        <f aca="false">IF(A912="","",N(F912)+N(G912)+N(H912))</f>
        <v/>
      </c>
      <c r="J912" s="21" t="str">
        <f aca="false">IF(A912="","",UPPER(TRIM(A912))&amp;"|"&amp;UPPER(SUBSTITUTE(SUBSTITUTE(SUBSTITUTE(SUBSTITUTE(SUBSTITUTE(TRIM(C912)," ",""),"-",""),"/",""),"\",""),".","")))</f>
        <v/>
      </c>
      <c r="K912" s="22" t="str">
        <f aca="false">IF(A912="","",IFERROR(MATCH(J912,'GSTR-2B'!$J$6:$J$1005,0),"–"))</f>
        <v/>
      </c>
      <c r="L912" s="23" t="str">
        <f aca="false">IF(OR(A912="",K912="–"),"",INDEX('GSTR-2B'!$I$6:$I$1005,K912))</f>
        <v/>
      </c>
      <c r="M912" s="20" t="str">
        <f aca="false">IF(L912="","",I912-L912)</f>
        <v/>
      </c>
      <c r="N912" s="24" t="str">
        <f aca="false">IF(A912="","",IF(K912="–",IF(COUNTIFS('GSTR-2B'!$A$6:$A$1005,A912,'GSTR-2B'!$E$6:$E$1005,"&gt;="&amp;(E912-Summary!$B$5),'GSTR-2B'!$E$6:$E$1005,"&lt;="&amp;(E912+Summary!$B$5))&gt;0,"Possible match – invoice no. differs","Not in 2B"),IF(ABS(M912)&lt;=Summary!$B$5,"Matched","Value mismatch")))</f>
        <v/>
      </c>
      <c r="O912" s="25" t="str">
        <f aca="false">IF(A912="","",IF(COUNTIF(A$6:A912,A912)=1,COUNTIF(O$5:O911,"&gt;0")+1,""))</f>
        <v/>
      </c>
      <c r="P912" s="26" t="str">
        <f aca="false">IF(A912="","",IF(N912="Matched",1,IF(AND(N912="Value mismatch",N(I912)&lt;&gt;0),MIN(1,L912/I912),0)))</f>
        <v/>
      </c>
    </row>
    <row r="913" customFormat="false" ht="15" hidden="false" customHeight="true" outlineLevel="0" collapsed="false">
      <c r="A913" s="27"/>
      <c r="B913" s="27"/>
      <c r="C913" s="27"/>
      <c r="D913" s="28"/>
      <c r="E913" s="29"/>
      <c r="F913" s="29"/>
      <c r="G913" s="29"/>
      <c r="H913" s="29"/>
      <c r="I913" s="20" t="str">
        <f aca="false">IF(A913="","",N(F913)+N(G913)+N(H913))</f>
        <v/>
      </c>
      <c r="J913" s="21" t="str">
        <f aca="false">IF(A913="","",UPPER(TRIM(A913))&amp;"|"&amp;UPPER(SUBSTITUTE(SUBSTITUTE(SUBSTITUTE(SUBSTITUTE(SUBSTITUTE(TRIM(C913)," ",""),"-",""),"/",""),"\",""),".","")))</f>
        <v/>
      </c>
      <c r="K913" s="22" t="str">
        <f aca="false">IF(A913="","",IFERROR(MATCH(J913,'GSTR-2B'!$J$6:$J$1005,0),"–"))</f>
        <v/>
      </c>
      <c r="L913" s="23" t="str">
        <f aca="false">IF(OR(A913="",K913="–"),"",INDEX('GSTR-2B'!$I$6:$I$1005,K913))</f>
        <v/>
      </c>
      <c r="M913" s="20" t="str">
        <f aca="false">IF(L913="","",I913-L913)</f>
        <v/>
      </c>
      <c r="N913" s="24" t="str">
        <f aca="false">IF(A913="","",IF(K913="–",IF(COUNTIFS('GSTR-2B'!$A$6:$A$1005,A913,'GSTR-2B'!$E$6:$E$1005,"&gt;="&amp;(E913-Summary!$B$5),'GSTR-2B'!$E$6:$E$1005,"&lt;="&amp;(E913+Summary!$B$5))&gt;0,"Possible match – invoice no. differs","Not in 2B"),IF(ABS(M913)&lt;=Summary!$B$5,"Matched","Value mismatch")))</f>
        <v/>
      </c>
      <c r="O913" s="25" t="str">
        <f aca="false">IF(A913="","",IF(COUNTIF(A$6:A913,A913)=1,COUNTIF(O$5:O912,"&gt;0")+1,""))</f>
        <v/>
      </c>
      <c r="P913" s="26" t="str">
        <f aca="false">IF(A913="","",IF(N913="Matched",1,IF(AND(N913="Value mismatch",N(I913)&lt;&gt;0),MIN(1,L913/I913),0)))</f>
        <v/>
      </c>
    </row>
    <row r="914" customFormat="false" ht="15" hidden="false" customHeight="true" outlineLevel="0" collapsed="false">
      <c r="A914" s="27"/>
      <c r="B914" s="27"/>
      <c r="C914" s="27"/>
      <c r="D914" s="28"/>
      <c r="E914" s="29"/>
      <c r="F914" s="29"/>
      <c r="G914" s="29"/>
      <c r="H914" s="29"/>
      <c r="I914" s="20" t="str">
        <f aca="false">IF(A914="","",N(F914)+N(G914)+N(H914))</f>
        <v/>
      </c>
      <c r="J914" s="21" t="str">
        <f aca="false">IF(A914="","",UPPER(TRIM(A914))&amp;"|"&amp;UPPER(SUBSTITUTE(SUBSTITUTE(SUBSTITUTE(SUBSTITUTE(SUBSTITUTE(TRIM(C914)," ",""),"-",""),"/",""),"\",""),".","")))</f>
        <v/>
      </c>
      <c r="K914" s="22" t="str">
        <f aca="false">IF(A914="","",IFERROR(MATCH(J914,'GSTR-2B'!$J$6:$J$1005,0),"–"))</f>
        <v/>
      </c>
      <c r="L914" s="23" t="str">
        <f aca="false">IF(OR(A914="",K914="–"),"",INDEX('GSTR-2B'!$I$6:$I$1005,K914))</f>
        <v/>
      </c>
      <c r="M914" s="20" t="str">
        <f aca="false">IF(L914="","",I914-L914)</f>
        <v/>
      </c>
      <c r="N914" s="24" t="str">
        <f aca="false">IF(A914="","",IF(K914="–",IF(COUNTIFS('GSTR-2B'!$A$6:$A$1005,A914,'GSTR-2B'!$E$6:$E$1005,"&gt;="&amp;(E914-Summary!$B$5),'GSTR-2B'!$E$6:$E$1005,"&lt;="&amp;(E914+Summary!$B$5))&gt;0,"Possible match – invoice no. differs","Not in 2B"),IF(ABS(M914)&lt;=Summary!$B$5,"Matched","Value mismatch")))</f>
        <v/>
      </c>
      <c r="O914" s="25" t="str">
        <f aca="false">IF(A914="","",IF(COUNTIF(A$6:A914,A914)=1,COUNTIF(O$5:O913,"&gt;0")+1,""))</f>
        <v/>
      </c>
      <c r="P914" s="26" t="str">
        <f aca="false">IF(A914="","",IF(N914="Matched",1,IF(AND(N914="Value mismatch",N(I914)&lt;&gt;0),MIN(1,L914/I914),0)))</f>
        <v/>
      </c>
    </row>
    <row r="915" customFormat="false" ht="15" hidden="false" customHeight="true" outlineLevel="0" collapsed="false">
      <c r="A915" s="27"/>
      <c r="B915" s="27"/>
      <c r="C915" s="27"/>
      <c r="D915" s="28"/>
      <c r="E915" s="29"/>
      <c r="F915" s="29"/>
      <c r="G915" s="29"/>
      <c r="H915" s="29"/>
      <c r="I915" s="20" t="str">
        <f aca="false">IF(A915="","",N(F915)+N(G915)+N(H915))</f>
        <v/>
      </c>
      <c r="J915" s="21" t="str">
        <f aca="false">IF(A915="","",UPPER(TRIM(A915))&amp;"|"&amp;UPPER(SUBSTITUTE(SUBSTITUTE(SUBSTITUTE(SUBSTITUTE(SUBSTITUTE(TRIM(C915)," ",""),"-",""),"/",""),"\",""),".","")))</f>
        <v/>
      </c>
      <c r="K915" s="22" t="str">
        <f aca="false">IF(A915="","",IFERROR(MATCH(J915,'GSTR-2B'!$J$6:$J$1005,0),"–"))</f>
        <v/>
      </c>
      <c r="L915" s="23" t="str">
        <f aca="false">IF(OR(A915="",K915="–"),"",INDEX('GSTR-2B'!$I$6:$I$1005,K915))</f>
        <v/>
      </c>
      <c r="M915" s="20" t="str">
        <f aca="false">IF(L915="","",I915-L915)</f>
        <v/>
      </c>
      <c r="N915" s="24" t="str">
        <f aca="false">IF(A915="","",IF(K915="–",IF(COUNTIFS('GSTR-2B'!$A$6:$A$1005,A915,'GSTR-2B'!$E$6:$E$1005,"&gt;="&amp;(E915-Summary!$B$5),'GSTR-2B'!$E$6:$E$1005,"&lt;="&amp;(E915+Summary!$B$5))&gt;0,"Possible match – invoice no. differs","Not in 2B"),IF(ABS(M915)&lt;=Summary!$B$5,"Matched","Value mismatch")))</f>
        <v/>
      </c>
      <c r="O915" s="25" t="str">
        <f aca="false">IF(A915="","",IF(COUNTIF(A$6:A915,A915)=1,COUNTIF(O$5:O914,"&gt;0")+1,""))</f>
        <v/>
      </c>
      <c r="P915" s="26" t="str">
        <f aca="false">IF(A915="","",IF(N915="Matched",1,IF(AND(N915="Value mismatch",N(I915)&lt;&gt;0),MIN(1,L915/I915),0)))</f>
        <v/>
      </c>
    </row>
    <row r="916" customFormat="false" ht="15" hidden="false" customHeight="true" outlineLevel="0" collapsed="false">
      <c r="A916" s="27"/>
      <c r="B916" s="27"/>
      <c r="C916" s="27"/>
      <c r="D916" s="28"/>
      <c r="E916" s="29"/>
      <c r="F916" s="29"/>
      <c r="G916" s="29"/>
      <c r="H916" s="29"/>
      <c r="I916" s="20" t="str">
        <f aca="false">IF(A916="","",N(F916)+N(G916)+N(H916))</f>
        <v/>
      </c>
      <c r="J916" s="21" t="str">
        <f aca="false">IF(A916="","",UPPER(TRIM(A916))&amp;"|"&amp;UPPER(SUBSTITUTE(SUBSTITUTE(SUBSTITUTE(SUBSTITUTE(SUBSTITUTE(TRIM(C916)," ",""),"-",""),"/",""),"\",""),".","")))</f>
        <v/>
      </c>
      <c r="K916" s="22" t="str">
        <f aca="false">IF(A916="","",IFERROR(MATCH(J916,'GSTR-2B'!$J$6:$J$1005,0),"–"))</f>
        <v/>
      </c>
      <c r="L916" s="23" t="str">
        <f aca="false">IF(OR(A916="",K916="–"),"",INDEX('GSTR-2B'!$I$6:$I$1005,K916))</f>
        <v/>
      </c>
      <c r="M916" s="20" t="str">
        <f aca="false">IF(L916="","",I916-L916)</f>
        <v/>
      </c>
      <c r="N916" s="24" t="str">
        <f aca="false">IF(A916="","",IF(K916="–",IF(COUNTIFS('GSTR-2B'!$A$6:$A$1005,A916,'GSTR-2B'!$E$6:$E$1005,"&gt;="&amp;(E916-Summary!$B$5),'GSTR-2B'!$E$6:$E$1005,"&lt;="&amp;(E916+Summary!$B$5))&gt;0,"Possible match – invoice no. differs","Not in 2B"),IF(ABS(M916)&lt;=Summary!$B$5,"Matched","Value mismatch")))</f>
        <v/>
      </c>
      <c r="O916" s="25" t="str">
        <f aca="false">IF(A916="","",IF(COUNTIF(A$6:A916,A916)=1,COUNTIF(O$5:O915,"&gt;0")+1,""))</f>
        <v/>
      </c>
      <c r="P916" s="26" t="str">
        <f aca="false">IF(A916="","",IF(N916="Matched",1,IF(AND(N916="Value mismatch",N(I916)&lt;&gt;0),MIN(1,L916/I916),0)))</f>
        <v/>
      </c>
    </row>
    <row r="917" customFormat="false" ht="15" hidden="false" customHeight="true" outlineLevel="0" collapsed="false">
      <c r="A917" s="27"/>
      <c r="B917" s="27"/>
      <c r="C917" s="27"/>
      <c r="D917" s="28"/>
      <c r="E917" s="29"/>
      <c r="F917" s="29"/>
      <c r="G917" s="29"/>
      <c r="H917" s="29"/>
      <c r="I917" s="20" t="str">
        <f aca="false">IF(A917="","",N(F917)+N(G917)+N(H917))</f>
        <v/>
      </c>
      <c r="J917" s="21" t="str">
        <f aca="false">IF(A917="","",UPPER(TRIM(A917))&amp;"|"&amp;UPPER(SUBSTITUTE(SUBSTITUTE(SUBSTITUTE(SUBSTITUTE(SUBSTITUTE(TRIM(C917)," ",""),"-",""),"/",""),"\",""),".","")))</f>
        <v/>
      </c>
      <c r="K917" s="22" t="str">
        <f aca="false">IF(A917="","",IFERROR(MATCH(J917,'GSTR-2B'!$J$6:$J$1005,0),"–"))</f>
        <v/>
      </c>
      <c r="L917" s="23" t="str">
        <f aca="false">IF(OR(A917="",K917="–"),"",INDEX('GSTR-2B'!$I$6:$I$1005,K917))</f>
        <v/>
      </c>
      <c r="M917" s="20" t="str">
        <f aca="false">IF(L917="","",I917-L917)</f>
        <v/>
      </c>
      <c r="N917" s="24" t="str">
        <f aca="false">IF(A917="","",IF(K917="–",IF(COUNTIFS('GSTR-2B'!$A$6:$A$1005,A917,'GSTR-2B'!$E$6:$E$1005,"&gt;="&amp;(E917-Summary!$B$5),'GSTR-2B'!$E$6:$E$1005,"&lt;="&amp;(E917+Summary!$B$5))&gt;0,"Possible match – invoice no. differs","Not in 2B"),IF(ABS(M917)&lt;=Summary!$B$5,"Matched","Value mismatch")))</f>
        <v/>
      </c>
      <c r="O917" s="25" t="str">
        <f aca="false">IF(A917="","",IF(COUNTIF(A$6:A917,A917)=1,COUNTIF(O$5:O916,"&gt;0")+1,""))</f>
        <v/>
      </c>
      <c r="P917" s="26" t="str">
        <f aca="false">IF(A917="","",IF(N917="Matched",1,IF(AND(N917="Value mismatch",N(I917)&lt;&gt;0),MIN(1,L917/I917),0)))</f>
        <v/>
      </c>
    </row>
    <row r="918" customFormat="false" ht="15" hidden="false" customHeight="true" outlineLevel="0" collapsed="false">
      <c r="A918" s="27"/>
      <c r="B918" s="27"/>
      <c r="C918" s="27"/>
      <c r="D918" s="28"/>
      <c r="E918" s="29"/>
      <c r="F918" s="29"/>
      <c r="G918" s="29"/>
      <c r="H918" s="29"/>
      <c r="I918" s="20" t="str">
        <f aca="false">IF(A918="","",N(F918)+N(G918)+N(H918))</f>
        <v/>
      </c>
      <c r="J918" s="21" t="str">
        <f aca="false">IF(A918="","",UPPER(TRIM(A918))&amp;"|"&amp;UPPER(SUBSTITUTE(SUBSTITUTE(SUBSTITUTE(SUBSTITUTE(SUBSTITUTE(TRIM(C918)," ",""),"-",""),"/",""),"\",""),".","")))</f>
        <v/>
      </c>
      <c r="K918" s="22" t="str">
        <f aca="false">IF(A918="","",IFERROR(MATCH(J918,'GSTR-2B'!$J$6:$J$1005,0),"–"))</f>
        <v/>
      </c>
      <c r="L918" s="23" t="str">
        <f aca="false">IF(OR(A918="",K918="–"),"",INDEX('GSTR-2B'!$I$6:$I$1005,K918))</f>
        <v/>
      </c>
      <c r="M918" s="20" t="str">
        <f aca="false">IF(L918="","",I918-L918)</f>
        <v/>
      </c>
      <c r="N918" s="24" t="str">
        <f aca="false">IF(A918="","",IF(K918="–",IF(COUNTIFS('GSTR-2B'!$A$6:$A$1005,A918,'GSTR-2B'!$E$6:$E$1005,"&gt;="&amp;(E918-Summary!$B$5),'GSTR-2B'!$E$6:$E$1005,"&lt;="&amp;(E918+Summary!$B$5))&gt;0,"Possible match – invoice no. differs","Not in 2B"),IF(ABS(M918)&lt;=Summary!$B$5,"Matched","Value mismatch")))</f>
        <v/>
      </c>
      <c r="O918" s="25" t="str">
        <f aca="false">IF(A918="","",IF(COUNTIF(A$6:A918,A918)=1,COUNTIF(O$5:O917,"&gt;0")+1,""))</f>
        <v/>
      </c>
      <c r="P918" s="26" t="str">
        <f aca="false">IF(A918="","",IF(N918="Matched",1,IF(AND(N918="Value mismatch",N(I918)&lt;&gt;0),MIN(1,L918/I918),0)))</f>
        <v/>
      </c>
    </row>
    <row r="919" customFormat="false" ht="15" hidden="false" customHeight="true" outlineLevel="0" collapsed="false">
      <c r="A919" s="27"/>
      <c r="B919" s="27"/>
      <c r="C919" s="27"/>
      <c r="D919" s="28"/>
      <c r="E919" s="29"/>
      <c r="F919" s="29"/>
      <c r="G919" s="29"/>
      <c r="H919" s="29"/>
      <c r="I919" s="20" t="str">
        <f aca="false">IF(A919="","",N(F919)+N(G919)+N(H919))</f>
        <v/>
      </c>
      <c r="J919" s="21" t="str">
        <f aca="false">IF(A919="","",UPPER(TRIM(A919))&amp;"|"&amp;UPPER(SUBSTITUTE(SUBSTITUTE(SUBSTITUTE(SUBSTITUTE(SUBSTITUTE(TRIM(C919)," ",""),"-",""),"/",""),"\",""),".","")))</f>
        <v/>
      </c>
      <c r="K919" s="22" t="str">
        <f aca="false">IF(A919="","",IFERROR(MATCH(J919,'GSTR-2B'!$J$6:$J$1005,0),"–"))</f>
        <v/>
      </c>
      <c r="L919" s="23" t="str">
        <f aca="false">IF(OR(A919="",K919="–"),"",INDEX('GSTR-2B'!$I$6:$I$1005,K919))</f>
        <v/>
      </c>
      <c r="M919" s="20" t="str">
        <f aca="false">IF(L919="","",I919-L919)</f>
        <v/>
      </c>
      <c r="N919" s="24" t="str">
        <f aca="false">IF(A919="","",IF(K919="–",IF(COUNTIFS('GSTR-2B'!$A$6:$A$1005,A919,'GSTR-2B'!$E$6:$E$1005,"&gt;="&amp;(E919-Summary!$B$5),'GSTR-2B'!$E$6:$E$1005,"&lt;="&amp;(E919+Summary!$B$5))&gt;0,"Possible match – invoice no. differs","Not in 2B"),IF(ABS(M919)&lt;=Summary!$B$5,"Matched","Value mismatch")))</f>
        <v/>
      </c>
      <c r="O919" s="25" t="str">
        <f aca="false">IF(A919="","",IF(COUNTIF(A$6:A919,A919)=1,COUNTIF(O$5:O918,"&gt;0")+1,""))</f>
        <v/>
      </c>
      <c r="P919" s="26" t="str">
        <f aca="false">IF(A919="","",IF(N919="Matched",1,IF(AND(N919="Value mismatch",N(I919)&lt;&gt;0),MIN(1,L919/I919),0)))</f>
        <v/>
      </c>
    </row>
    <row r="920" customFormat="false" ht="15" hidden="false" customHeight="true" outlineLevel="0" collapsed="false">
      <c r="A920" s="27"/>
      <c r="B920" s="27"/>
      <c r="C920" s="27"/>
      <c r="D920" s="28"/>
      <c r="E920" s="29"/>
      <c r="F920" s="29"/>
      <c r="G920" s="29"/>
      <c r="H920" s="29"/>
      <c r="I920" s="20" t="str">
        <f aca="false">IF(A920="","",N(F920)+N(G920)+N(H920))</f>
        <v/>
      </c>
      <c r="J920" s="21" t="str">
        <f aca="false">IF(A920="","",UPPER(TRIM(A920))&amp;"|"&amp;UPPER(SUBSTITUTE(SUBSTITUTE(SUBSTITUTE(SUBSTITUTE(SUBSTITUTE(TRIM(C920)," ",""),"-",""),"/",""),"\",""),".","")))</f>
        <v/>
      </c>
      <c r="K920" s="22" t="str">
        <f aca="false">IF(A920="","",IFERROR(MATCH(J920,'GSTR-2B'!$J$6:$J$1005,0),"–"))</f>
        <v/>
      </c>
      <c r="L920" s="23" t="str">
        <f aca="false">IF(OR(A920="",K920="–"),"",INDEX('GSTR-2B'!$I$6:$I$1005,K920))</f>
        <v/>
      </c>
      <c r="M920" s="20" t="str">
        <f aca="false">IF(L920="","",I920-L920)</f>
        <v/>
      </c>
      <c r="N920" s="24" t="str">
        <f aca="false">IF(A920="","",IF(K920="–",IF(COUNTIFS('GSTR-2B'!$A$6:$A$1005,A920,'GSTR-2B'!$E$6:$E$1005,"&gt;="&amp;(E920-Summary!$B$5),'GSTR-2B'!$E$6:$E$1005,"&lt;="&amp;(E920+Summary!$B$5))&gt;0,"Possible match – invoice no. differs","Not in 2B"),IF(ABS(M920)&lt;=Summary!$B$5,"Matched","Value mismatch")))</f>
        <v/>
      </c>
      <c r="O920" s="25" t="str">
        <f aca="false">IF(A920="","",IF(COUNTIF(A$6:A920,A920)=1,COUNTIF(O$5:O919,"&gt;0")+1,""))</f>
        <v/>
      </c>
      <c r="P920" s="26" t="str">
        <f aca="false">IF(A920="","",IF(N920="Matched",1,IF(AND(N920="Value mismatch",N(I920)&lt;&gt;0),MIN(1,L920/I920),0)))</f>
        <v/>
      </c>
    </row>
    <row r="921" customFormat="false" ht="15" hidden="false" customHeight="true" outlineLevel="0" collapsed="false">
      <c r="A921" s="27"/>
      <c r="B921" s="27"/>
      <c r="C921" s="27"/>
      <c r="D921" s="28"/>
      <c r="E921" s="29"/>
      <c r="F921" s="29"/>
      <c r="G921" s="29"/>
      <c r="H921" s="29"/>
      <c r="I921" s="20" t="str">
        <f aca="false">IF(A921="","",N(F921)+N(G921)+N(H921))</f>
        <v/>
      </c>
      <c r="J921" s="21" t="str">
        <f aca="false">IF(A921="","",UPPER(TRIM(A921))&amp;"|"&amp;UPPER(SUBSTITUTE(SUBSTITUTE(SUBSTITUTE(SUBSTITUTE(SUBSTITUTE(TRIM(C921)," ",""),"-",""),"/",""),"\",""),".","")))</f>
        <v/>
      </c>
      <c r="K921" s="22" t="str">
        <f aca="false">IF(A921="","",IFERROR(MATCH(J921,'GSTR-2B'!$J$6:$J$1005,0),"–"))</f>
        <v/>
      </c>
      <c r="L921" s="23" t="str">
        <f aca="false">IF(OR(A921="",K921="–"),"",INDEX('GSTR-2B'!$I$6:$I$1005,K921))</f>
        <v/>
      </c>
      <c r="M921" s="20" t="str">
        <f aca="false">IF(L921="","",I921-L921)</f>
        <v/>
      </c>
      <c r="N921" s="24" t="str">
        <f aca="false">IF(A921="","",IF(K921="–",IF(COUNTIFS('GSTR-2B'!$A$6:$A$1005,A921,'GSTR-2B'!$E$6:$E$1005,"&gt;="&amp;(E921-Summary!$B$5),'GSTR-2B'!$E$6:$E$1005,"&lt;="&amp;(E921+Summary!$B$5))&gt;0,"Possible match – invoice no. differs","Not in 2B"),IF(ABS(M921)&lt;=Summary!$B$5,"Matched","Value mismatch")))</f>
        <v/>
      </c>
      <c r="O921" s="25" t="str">
        <f aca="false">IF(A921="","",IF(COUNTIF(A$6:A921,A921)=1,COUNTIF(O$5:O920,"&gt;0")+1,""))</f>
        <v/>
      </c>
      <c r="P921" s="26" t="str">
        <f aca="false">IF(A921="","",IF(N921="Matched",1,IF(AND(N921="Value mismatch",N(I921)&lt;&gt;0),MIN(1,L921/I921),0)))</f>
        <v/>
      </c>
    </row>
    <row r="922" customFormat="false" ht="15" hidden="false" customHeight="true" outlineLevel="0" collapsed="false">
      <c r="A922" s="27"/>
      <c r="B922" s="27"/>
      <c r="C922" s="27"/>
      <c r="D922" s="28"/>
      <c r="E922" s="29"/>
      <c r="F922" s="29"/>
      <c r="G922" s="29"/>
      <c r="H922" s="29"/>
      <c r="I922" s="20" t="str">
        <f aca="false">IF(A922="","",N(F922)+N(G922)+N(H922))</f>
        <v/>
      </c>
      <c r="J922" s="21" t="str">
        <f aca="false">IF(A922="","",UPPER(TRIM(A922))&amp;"|"&amp;UPPER(SUBSTITUTE(SUBSTITUTE(SUBSTITUTE(SUBSTITUTE(SUBSTITUTE(TRIM(C922)," ",""),"-",""),"/",""),"\",""),".","")))</f>
        <v/>
      </c>
      <c r="K922" s="22" t="str">
        <f aca="false">IF(A922="","",IFERROR(MATCH(J922,'GSTR-2B'!$J$6:$J$1005,0),"–"))</f>
        <v/>
      </c>
      <c r="L922" s="23" t="str">
        <f aca="false">IF(OR(A922="",K922="–"),"",INDEX('GSTR-2B'!$I$6:$I$1005,K922))</f>
        <v/>
      </c>
      <c r="M922" s="20" t="str">
        <f aca="false">IF(L922="","",I922-L922)</f>
        <v/>
      </c>
      <c r="N922" s="24" t="str">
        <f aca="false">IF(A922="","",IF(K922="–",IF(COUNTIFS('GSTR-2B'!$A$6:$A$1005,A922,'GSTR-2B'!$E$6:$E$1005,"&gt;="&amp;(E922-Summary!$B$5),'GSTR-2B'!$E$6:$E$1005,"&lt;="&amp;(E922+Summary!$B$5))&gt;0,"Possible match – invoice no. differs","Not in 2B"),IF(ABS(M922)&lt;=Summary!$B$5,"Matched","Value mismatch")))</f>
        <v/>
      </c>
      <c r="O922" s="25" t="str">
        <f aca="false">IF(A922="","",IF(COUNTIF(A$6:A922,A922)=1,COUNTIF(O$5:O921,"&gt;0")+1,""))</f>
        <v/>
      </c>
      <c r="P922" s="26" t="str">
        <f aca="false">IF(A922="","",IF(N922="Matched",1,IF(AND(N922="Value mismatch",N(I922)&lt;&gt;0),MIN(1,L922/I922),0)))</f>
        <v/>
      </c>
    </row>
    <row r="923" customFormat="false" ht="15" hidden="false" customHeight="true" outlineLevel="0" collapsed="false">
      <c r="A923" s="27"/>
      <c r="B923" s="27"/>
      <c r="C923" s="27"/>
      <c r="D923" s="28"/>
      <c r="E923" s="29"/>
      <c r="F923" s="29"/>
      <c r="G923" s="29"/>
      <c r="H923" s="29"/>
      <c r="I923" s="20" t="str">
        <f aca="false">IF(A923="","",N(F923)+N(G923)+N(H923))</f>
        <v/>
      </c>
      <c r="J923" s="21" t="str">
        <f aca="false">IF(A923="","",UPPER(TRIM(A923))&amp;"|"&amp;UPPER(SUBSTITUTE(SUBSTITUTE(SUBSTITUTE(SUBSTITUTE(SUBSTITUTE(TRIM(C923)," ",""),"-",""),"/",""),"\",""),".","")))</f>
        <v/>
      </c>
      <c r="K923" s="22" t="str">
        <f aca="false">IF(A923="","",IFERROR(MATCH(J923,'GSTR-2B'!$J$6:$J$1005,0),"–"))</f>
        <v/>
      </c>
      <c r="L923" s="23" t="str">
        <f aca="false">IF(OR(A923="",K923="–"),"",INDEX('GSTR-2B'!$I$6:$I$1005,K923))</f>
        <v/>
      </c>
      <c r="M923" s="20" t="str">
        <f aca="false">IF(L923="","",I923-L923)</f>
        <v/>
      </c>
      <c r="N923" s="24" t="str">
        <f aca="false">IF(A923="","",IF(K923="–",IF(COUNTIFS('GSTR-2B'!$A$6:$A$1005,A923,'GSTR-2B'!$E$6:$E$1005,"&gt;="&amp;(E923-Summary!$B$5),'GSTR-2B'!$E$6:$E$1005,"&lt;="&amp;(E923+Summary!$B$5))&gt;0,"Possible match – invoice no. differs","Not in 2B"),IF(ABS(M923)&lt;=Summary!$B$5,"Matched","Value mismatch")))</f>
        <v/>
      </c>
      <c r="O923" s="25" t="str">
        <f aca="false">IF(A923="","",IF(COUNTIF(A$6:A923,A923)=1,COUNTIF(O$5:O922,"&gt;0")+1,""))</f>
        <v/>
      </c>
      <c r="P923" s="26" t="str">
        <f aca="false">IF(A923="","",IF(N923="Matched",1,IF(AND(N923="Value mismatch",N(I923)&lt;&gt;0),MIN(1,L923/I923),0)))</f>
        <v/>
      </c>
    </row>
    <row r="924" customFormat="false" ht="15" hidden="false" customHeight="true" outlineLevel="0" collapsed="false">
      <c r="A924" s="27"/>
      <c r="B924" s="27"/>
      <c r="C924" s="27"/>
      <c r="D924" s="28"/>
      <c r="E924" s="29"/>
      <c r="F924" s="29"/>
      <c r="G924" s="29"/>
      <c r="H924" s="29"/>
      <c r="I924" s="20" t="str">
        <f aca="false">IF(A924="","",N(F924)+N(G924)+N(H924))</f>
        <v/>
      </c>
      <c r="J924" s="21" t="str">
        <f aca="false">IF(A924="","",UPPER(TRIM(A924))&amp;"|"&amp;UPPER(SUBSTITUTE(SUBSTITUTE(SUBSTITUTE(SUBSTITUTE(SUBSTITUTE(TRIM(C924)," ",""),"-",""),"/",""),"\",""),".","")))</f>
        <v/>
      </c>
      <c r="K924" s="22" t="str">
        <f aca="false">IF(A924="","",IFERROR(MATCH(J924,'GSTR-2B'!$J$6:$J$1005,0),"–"))</f>
        <v/>
      </c>
      <c r="L924" s="23" t="str">
        <f aca="false">IF(OR(A924="",K924="–"),"",INDEX('GSTR-2B'!$I$6:$I$1005,K924))</f>
        <v/>
      </c>
      <c r="M924" s="20" t="str">
        <f aca="false">IF(L924="","",I924-L924)</f>
        <v/>
      </c>
      <c r="N924" s="24" t="str">
        <f aca="false">IF(A924="","",IF(K924="–",IF(COUNTIFS('GSTR-2B'!$A$6:$A$1005,A924,'GSTR-2B'!$E$6:$E$1005,"&gt;="&amp;(E924-Summary!$B$5),'GSTR-2B'!$E$6:$E$1005,"&lt;="&amp;(E924+Summary!$B$5))&gt;0,"Possible match – invoice no. differs","Not in 2B"),IF(ABS(M924)&lt;=Summary!$B$5,"Matched","Value mismatch")))</f>
        <v/>
      </c>
      <c r="O924" s="25" t="str">
        <f aca="false">IF(A924="","",IF(COUNTIF(A$6:A924,A924)=1,COUNTIF(O$5:O923,"&gt;0")+1,""))</f>
        <v/>
      </c>
      <c r="P924" s="26" t="str">
        <f aca="false">IF(A924="","",IF(N924="Matched",1,IF(AND(N924="Value mismatch",N(I924)&lt;&gt;0),MIN(1,L924/I924),0)))</f>
        <v/>
      </c>
    </row>
    <row r="925" customFormat="false" ht="15" hidden="false" customHeight="true" outlineLevel="0" collapsed="false">
      <c r="A925" s="27"/>
      <c r="B925" s="27"/>
      <c r="C925" s="27"/>
      <c r="D925" s="28"/>
      <c r="E925" s="29"/>
      <c r="F925" s="29"/>
      <c r="G925" s="29"/>
      <c r="H925" s="29"/>
      <c r="I925" s="20" t="str">
        <f aca="false">IF(A925="","",N(F925)+N(G925)+N(H925))</f>
        <v/>
      </c>
      <c r="J925" s="21" t="str">
        <f aca="false">IF(A925="","",UPPER(TRIM(A925))&amp;"|"&amp;UPPER(SUBSTITUTE(SUBSTITUTE(SUBSTITUTE(SUBSTITUTE(SUBSTITUTE(TRIM(C925)," ",""),"-",""),"/",""),"\",""),".","")))</f>
        <v/>
      </c>
      <c r="K925" s="22" t="str">
        <f aca="false">IF(A925="","",IFERROR(MATCH(J925,'GSTR-2B'!$J$6:$J$1005,0),"–"))</f>
        <v/>
      </c>
      <c r="L925" s="23" t="str">
        <f aca="false">IF(OR(A925="",K925="–"),"",INDEX('GSTR-2B'!$I$6:$I$1005,K925))</f>
        <v/>
      </c>
      <c r="M925" s="20" t="str">
        <f aca="false">IF(L925="","",I925-L925)</f>
        <v/>
      </c>
      <c r="N925" s="24" t="str">
        <f aca="false">IF(A925="","",IF(K925="–",IF(COUNTIFS('GSTR-2B'!$A$6:$A$1005,A925,'GSTR-2B'!$E$6:$E$1005,"&gt;="&amp;(E925-Summary!$B$5),'GSTR-2B'!$E$6:$E$1005,"&lt;="&amp;(E925+Summary!$B$5))&gt;0,"Possible match – invoice no. differs","Not in 2B"),IF(ABS(M925)&lt;=Summary!$B$5,"Matched","Value mismatch")))</f>
        <v/>
      </c>
      <c r="O925" s="25" t="str">
        <f aca="false">IF(A925="","",IF(COUNTIF(A$6:A925,A925)=1,COUNTIF(O$5:O924,"&gt;0")+1,""))</f>
        <v/>
      </c>
      <c r="P925" s="26" t="str">
        <f aca="false">IF(A925="","",IF(N925="Matched",1,IF(AND(N925="Value mismatch",N(I925)&lt;&gt;0),MIN(1,L925/I925),0)))</f>
        <v/>
      </c>
    </row>
    <row r="926" customFormat="false" ht="15" hidden="false" customHeight="true" outlineLevel="0" collapsed="false">
      <c r="A926" s="27"/>
      <c r="B926" s="27"/>
      <c r="C926" s="27"/>
      <c r="D926" s="28"/>
      <c r="E926" s="29"/>
      <c r="F926" s="29"/>
      <c r="G926" s="29"/>
      <c r="H926" s="29"/>
      <c r="I926" s="20" t="str">
        <f aca="false">IF(A926="","",N(F926)+N(G926)+N(H926))</f>
        <v/>
      </c>
      <c r="J926" s="21" t="str">
        <f aca="false">IF(A926="","",UPPER(TRIM(A926))&amp;"|"&amp;UPPER(SUBSTITUTE(SUBSTITUTE(SUBSTITUTE(SUBSTITUTE(SUBSTITUTE(TRIM(C926)," ",""),"-",""),"/",""),"\",""),".","")))</f>
        <v/>
      </c>
      <c r="K926" s="22" t="str">
        <f aca="false">IF(A926="","",IFERROR(MATCH(J926,'GSTR-2B'!$J$6:$J$1005,0),"–"))</f>
        <v/>
      </c>
      <c r="L926" s="23" t="str">
        <f aca="false">IF(OR(A926="",K926="–"),"",INDEX('GSTR-2B'!$I$6:$I$1005,K926))</f>
        <v/>
      </c>
      <c r="M926" s="20" t="str">
        <f aca="false">IF(L926="","",I926-L926)</f>
        <v/>
      </c>
      <c r="N926" s="24" t="str">
        <f aca="false">IF(A926="","",IF(K926="–",IF(COUNTIFS('GSTR-2B'!$A$6:$A$1005,A926,'GSTR-2B'!$E$6:$E$1005,"&gt;="&amp;(E926-Summary!$B$5),'GSTR-2B'!$E$6:$E$1005,"&lt;="&amp;(E926+Summary!$B$5))&gt;0,"Possible match – invoice no. differs","Not in 2B"),IF(ABS(M926)&lt;=Summary!$B$5,"Matched","Value mismatch")))</f>
        <v/>
      </c>
      <c r="O926" s="25" t="str">
        <f aca="false">IF(A926="","",IF(COUNTIF(A$6:A926,A926)=1,COUNTIF(O$5:O925,"&gt;0")+1,""))</f>
        <v/>
      </c>
      <c r="P926" s="26" t="str">
        <f aca="false">IF(A926="","",IF(N926="Matched",1,IF(AND(N926="Value mismatch",N(I926)&lt;&gt;0),MIN(1,L926/I926),0)))</f>
        <v/>
      </c>
    </row>
    <row r="927" customFormat="false" ht="15" hidden="false" customHeight="true" outlineLevel="0" collapsed="false">
      <c r="A927" s="27"/>
      <c r="B927" s="27"/>
      <c r="C927" s="27"/>
      <c r="D927" s="28"/>
      <c r="E927" s="29"/>
      <c r="F927" s="29"/>
      <c r="G927" s="29"/>
      <c r="H927" s="29"/>
      <c r="I927" s="20" t="str">
        <f aca="false">IF(A927="","",N(F927)+N(G927)+N(H927))</f>
        <v/>
      </c>
      <c r="J927" s="21" t="str">
        <f aca="false">IF(A927="","",UPPER(TRIM(A927))&amp;"|"&amp;UPPER(SUBSTITUTE(SUBSTITUTE(SUBSTITUTE(SUBSTITUTE(SUBSTITUTE(TRIM(C927)," ",""),"-",""),"/",""),"\",""),".","")))</f>
        <v/>
      </c>
      <c r="K927" s="22" t="str">
        <f aca="false">IF(A927="","",IFERROR(MATCH(J927,'GSTR-2B'!$J$6:$J$1005,0),"–"))</f>
        <v/>
      </c>
      <c r="L927" s="23" t="str">
        <f aca="false">IF(OR(A927="",K927="–"),"",INDEX('GSTR-2B'!$I$6:$I$1005,K927))</f>
        <v/>
      </c>
      <c r="M927" s="20" t="str">
        <f aca="false">IF(L927="","",I927-L927)</f>
        <v/>
      </c>
      <c r="N927" s="24" t="str">
        <f aca="false">IF(A927="","",IF(K927="–",IF(COUNTIFS('GSTR-2B'!$A$6:$A$1005,A927,'GSTR-2B'!$E$6:$E$1005,"&gt;="&amp;(E927-Summary!$B$5),'GSTR-2B'!$E$6:$E$1005,"&lt;="&amp;(E927+Summary!$B$5))&gt;0,"Possible match – invoice no. differs","Not in 2B"),IF(ABS(M927)&lt;=Summary!$B$5,"Matched","Value mismatch")))</f>
        <v/>
      </c>
      <c r="O927" s="25" t="str">
        <f aca="false">IF(A927="","",IF(COUNTIF(A$6:A927,A927)=1,COUNTIF(O$5:O926,"&gt;0")+1,""))</f>
        <v/>
      </c>
      <c r="P927" s="26" t="str">
        <f aca="false">IF(A927="","",IF(N927="Matched",1,IF(AND(N927="Value mismatch",N(I927)&lt;&gt;0),MIN(1,L927/I927),0)))</f>
        <v/>
      </c>
    </row>
    <row r="928" customFormat="false" ht="15" hidden="false" customHeight="true" outlineLevel="0" collapsed="false">
      <c r="A928" s="27"/>
      <c r="B928" s="27"/>
      <c r="C928" s="27"/>
      <c r="D928" s="28"/>
      <c r="E928" s="29"/>
      <c r="F928" s="29"/>
      <c r="G928" s="29"/>
      <c r="H928" s="29"/>
      <c r="I928" s="20" t="str">
        <f aca="false">IF(A928="","",N(F928)+N(G928)+N(H928))</f>
        <v/>
      </c>
      <c r="J928" s="21" t="str">
        <f aca="false">IF(A928="","",UPPER(TRIM(A928))&amp;"|"&amp;UPPER(SUBSTITUTE(SUBSTITUTE(SUBSTITUTE(SUBSTITUTE(SUBSTITUTE(TRIM(C928)," ",""),"-",""),"/",""),"\",""),".","")))</f>
        <v/>
      </c>
      <c r="K928" s="22" t="str">
        <f aca="false">IF(A928="","",IFERROR(MATCH(J928,'GSTR-2B'!$J$6:$J$1005,0),"–"))</f>
        <v/>
      </c>
      <c r="L928" s="23" t="str">
        <f aca="false">IF(OR(A928="",K928="–"),"",INDEX('GSTR-2B'!$I$6:$I$1005,K928))</f>
        <v/>
      </c>
      <c r="M928" s="20" t="str">
        <f aca="false">IF(L928="","",I928-L928)</f>
        <v/>
      </c>
      <c r="N928" s="24" t="str">
        <f aca="false">IF(A928="","",IF(K928="–",IF(COUNTIFS('GSTR-2B'!$A$6:$A$1005,A928,'GSTR-2B'!$E$6:$E$1005,"&gt;="&amp;(E928-Summary!$B$5),'GSTR-2B'!$E$6:$E$1005,"&lt;="&amp;(E928+Summary!$B$5))&gt;0,"Possible match – invoice no. differs","Not in 2B"),IF(ABS(M928)&lt;=Summary!$B$5,"Matched","Value mismatch")))</f>
        <v/>
      </c>
      <c r="O928" s="25" t="str">
        <f aca="false">IF(A928="","",IF(COUNTIF(A$6:A928,A928)=1,COUNTIF(O$5:O927,"&gt;0")+1,""))</f>
        <v/>
      </c>
      <c r="P928" s="26" t="str">
        <f aca="false">IF(A928="","",IF(N928="Matched",1,IF(AND(N928="Value mismatch",N(I928)&lt;&gt;0),MIN(1,L928/I928),0)))</f>
        <v/>
      </c>
    </row>
    <row r="929" customFormat="false" ht="15" hidden="false" customHeight="true" outlineLevel="0" collapsed="false">
      <c r="A929" s="27"/>
      <c r="B929" s="27"/>
      <c r="C929" s="27"/>
      <c r="D929" s="28"/>
      <c r="E929" s="29"/>
      <c r="F929" s="29"/>
      <c r="G929" s="29"/>
      <c r="H929" s="29"/>
      <c r="I929" s="20" t="str">
        <f aca="false">IF(A929="","",N(F929)+N(G929)+N(H929))</f>
        <v/>
      </c>
      <c r="J929" s="21" t="str">
        <f aca="false">IF(A929="","",UPPER(TRIM(A929))&amp;"|"&amp;UPPER(SUBSTITUTE(SUBSTITUTE(SUBSTITUTE(SUBSTITUTE(SUBSTITUTE(TRIM(C929)," ",""),"-",""),"/",""),"\",""),".","")))</f>
        <v/>
      </c>
      <c r="K929" s="22" t="str">
        <f aca="false">IF(A929="","",IFERROR(MATCH(J929,'GSTR-2B'!$J$6:$J$1005,0),"–"))</f>
        <v/>
      </c>
      <c r="L929" s="23" t="str">
        <f aca="false">IF(OR(A929="",K929="–"),"",INDEX('GSTR-2B'!$I$6:$I$1005,K929))</f>
        <v/>
      </c>
      <c r="M929" s="20" t="str">
        <f aca="false">IF(L929="","",I929-L929)</f>
        <v/>
      </c>
      <c r="N929" s="24" t="str">
        <f aca="false">IF(A929="","",IF(K929="–",IF(COUNTIFS('GSTR-2B'!$A$6:$A$1005,A929,'GSTR-2B'!$E$6:$E$1005,"&gt;="&amp;(E929-Summary!$B$5),'GSTR-2B'!$E$6:$E$1005,"&lt;="&amp;(E929+Summary!$B$5))&gt;0,"Possible match – invoice no. differs","Not in 2B"),IF(ABS(M929)&lt;=Summary!$B$5,"Matched","Value mismatch")))</f>
        <v/>
      </c>
      <c r="O929" s="25" t="str">
        <f aca="false">IF(A929="","",IF(COUNTIF(A$6:A929,A929)=1,COUNTIF(O$5:O928,"&gt;0")+1,""))</f>
        <v/>
      </c>
      <c r="P929" s="26" t="str">
        <f aca="false">IF(A929="","",IF(N929="Matched",1,IF(AND(N929="Value mismatch",N(I929)&lt;&gt;0),MIN(1,L929/I929),0)))</f>
        <v/>
      </c>
    </row>
    <row r="930" customFormat="false" ht="15" hidden="false" customHeight="true" outlineLevel="0" collapsed="false">
      <c r="A930" s="27"/>
      <c r="B930" s="27"/>
      <c r="C930" s="27"/>
      <c r="D930" s="28"/>
      <c r="E930" s="29"/>
      <c r="F930" s="29"/>
      <c r="G930" s="29"/>
      <c r="H930" s="29"/>
      <c r="I930" s="20" t="str">
        <f aca="false">IF(A930="","",N(F930)+N(G930)+N(H930))</f>
        <v/>
      </c>
      <c r="J930" s="21" t="str">
        <f aca="false">IF(A930="","",UPPER(TRIM(A930))&amp;"|"&amp;UPPER(SUBSTITUTE(SUBSTITUTE(SUBSTITUTE(SUBSTITUTE(SUBSTITUTE(TRIM(C930)," ",""),"-",""),"/",""),"\",""),".","")))</f>
        <v/>
      </c>
      <c r="K930" s="22" t="str">
        <f aca="false">IF(A930="","",IFERROR(MATCH(J930,'GSTR-2B'!$J$6:$J$1005,0),"–"))</f>
        <v/>
      </c>
      <c r="L930" s="23" t="str">
        <f aca="false">IF(OR(A930="",K930="–"),"",INDEX('GSTR-2B'!$I$6:$I$1005,K930))</f>
        <v/>
      </c>
      <c r="M930" s="20" t="str">
        <f aca="false">IF(L930="","",I930-L930)</f>
        <v/>
      </c>
      <c r="N930" s="24" t="str">
        <f aca="false">IF(A930="","",IF(K930="–",IF(COUNTIFS('GSTR-2B'!$A$6:$A$1005,A930,'GSTR-2B'!$E$6:$E$1005,"&gt;="&amp;(E930-Summary!$B$5),'GSTR-2B'!$E$6:$E$1005,"&lt;="&amp;(E930+Summary!$B$5))&gt;0,"Possible match – invoice no. differs","Not in 2B"),IF(ABS(M930)&lt;=Summary!$B$5,"Matched","Value mismatch")))</f>
        <v/>
      </c>
      <c r="O930" s="25" t="str">
        <f aca="false">IF(A930="","",IF(COUNTIF(A$6:A930,A930)=1,COUNTIF(O$5:O929,"&gt;0")+1,""))</f>
        <v/>
      </c>
      <c r="P930" s="26" t="str">
        <f aca="false">IF(A930="","",IF(N930="Matched",1,IF(AND(N930="Value mismatch",N(I930)&lt;&gt;0),MIN(1,L930/I930),0)))</f>
        <v/>
      </c>
    </row>
    <row r="931" customFormat="false" ht="15" hidden="false" customHeight="true" outlineLevel="0" collapsed="false">
      <c r="A931" s="27"/>
      <c r="B931" s="27"/>
      <c r="C931" s="27"/>
      <c r="D931" s="28"/>
      <c r="E931" s="29"/>
      <c r="F931" s="29"/>
      <c r="G931" s="29"/>
      <c r="H931" s="29"/>
      <c r="I931" s="20" t="str">
        <f aca="false">IF(A931="","",N(F931)+N(G931)+N(H931))</f>
        <v/>
      </c>
      <c r="J931" s="21" t="str">
        <f aca="false">IF(A931="","",UPPER(TRIM(A931))&amp;"|"&amp;UPPER(SUBSTITUTE(SUBSTITUTE(SUBSTITUTE(SUBSTITUTE(SUBSTITUTE(TRIM(C931)," ",""),"-",""),"/",""),"\",""),".","")))</f>
        <v/>
      </c>
      <c r="K931" s="22" t="str">
        <f aca="false">IF(A931="","",IFERROR(MATCH(J931,'GSTR-2B'!$J$6:$J$1005,0),"–"))</f>
        <v/>
      </c>
      <c r="L931" s="23" t="str">
        <f aca="false">IF(OR(A931="",K931="–"),"",INDEX('GSTR-2B'!$I$6:$I$1005,K931))</f>
        <v/>
      </c>
      <c r="M931" s="20" t="str">
        <f aca="false">IF(L931="","",I931-L931)</f>
        <v/>
      </c>
      <c r="N931" s="24" t="str">
        <f aca="false">IF(A931="","",IF(K931="–",IF(COUNTIFS('GSTR-2B'!$A$6:$A$1005,A931,'GSTR-2B'!$E$6:$E$1005,"&gt;="&amp;(E931-Summary!$B$5),'GSTR-2B'!$E$6:$E$1005,"&lt;="&amp;(E931+Summary!$B$5))&gt;0,"Possible match – invoice no. differs","Not in 2B"),IF(ABS(M931)&lt;=Summary!$B$5,"Matched","Value mismatch")))</f>
        <v/>
      </c>
      <c r="O931" s="25" t="str">
        <f aca="false">IF(A931="","",IF(COUNTIF(A$6:A931,A931)=1,COUNTIF(O$5:O930,"&gt;0")+1,""))</f>
        <v/>
      </c>
      <c r="P931" s="26" t="str">
        <f aca="false">IF(A931="","",IF(N931="Matched",1,IF(AND(N931="Value mismatch",N(I931)&lt;&gt;0),MIN(1,L931/I931),0)))</f>
        <v/>
      </c>
    </row>
    <row r="932" customFormat="false" ht="15" hidden="false" customHeight="true" outlineLevel="0" collapsed="false">
      <c r="A932" s="27"/>
      <c r="B932" s="27"/>
      <c r="C932" s="27"/>
      <c r="D932" s="28"/>
      <c r="E932" s="29"/>
      <c r="F932" s="29"/>
      <c r="G932" s="29"/>
      <c r="H932" s="29"/>
      <c r="I932" s="20" t="str">
        <f aca="false">IF(A932="","",N(F932)+N(G932)+N(H932))</f>
        <v/>
      </c>
      <c r="J932" s="21" t="str">
        <f aca="false">IF(A932="","",UPPER(TRIM(A932))&amp;"|"&amp;UPPER(SUBSTITUTE(SUBSTITUTE(SUBSTITUTE(SUBSTITUTE(SUBSTITUTE(TRIM(C932)," ",""),"-",""),"/",""),"\",""),".","")))</f>
        <v/>
      </c>
      <c r="K932" s="22" t="str">
        <f aca="false">IF(A932="","",IFERROR(MATCH(J932,'GSTR-2B'!$J$6:$J$1005,0),"–"))</f>
        <v/>
      </c>
      <c r="L932" s="23" t="str">
        <f aca="false">IF(OR(A932="",K932="–"),"",INDEX('GSTR-2B'!$I$6:$I$1005,K932))</f>
        <v/>
      </c>
      <c r="M932" s="20" t="str">
        <f aca="false">IF(L932="","",I932-L932)</f>
        <v/>
      </c>
      <c r="N932" s="24" t="str">
        <f aca="false">IF(A932="","",IF(K932="–",IF(COUNTIFS('GSTR-2B'!$A$6:$A$1005,A932,'GSTR-2B'!$E$6:$E$1005,"&gt;="&amp;(E932-Summary!$B$5),'GSTR-2B'!$E$6:$E$1005,"&lt;="&amp;(E932+Summary!$B$5))&gt;0,"Possible match – invoice no. differs","Not in 2B"),IF(ABS(M932)&lt;=Summary!$B$5,"Matched","Value mismatch")))</f>
        <v/>
      </c>
      <c r="O932" s="25" t="str">
        <f aca="false">IF(A932="","",IF(COUNTIF(A$6:A932,A932)=1,COUNTIF(O$5:O931,"&gt;0")+1,""))</f>
        <v/>
      </c>
      <c r="P932" s="26" t="str">
        <f aca="false">IF(A932="","",IF(N932="Matched",1,IF(AND(N932="Value mismatch",N(I932)&lt;&gt;0),MIN(1,L932/I932),0)))</f>
        <v/>
      </c>
    </row>
    <row r="933" customFormat="false" ht="15" hidden="false" customHeight="true" outlineLevel="0" collapsed="false">
      <c r="A933" s="27"/>
      <c r="B933" s="27"/>
      <c r="C933" s="27"/>
      <c r="D933" s="28"/>
      <c r="E933" s="29"/>
      <c r="F933" s="29"/>
      <c r="G933" s="29"/>
      <c r="H933" s="29"/>
      <c r="I933" s="20" t="str">
        <f aca="false">IF(A933="","",N(F933)+N(G933)+N(H933))</f>
        <v/>
      </c>
      <c r="J933" s="21" t="str">
        <f aca="false">IF(A933="","",UPPER(TRIM(A933))&amp;"|"&amp;UPPER(SUBSTITUTE(SUBSTITUTE(SUBSTITUTE(SUBSTITUTE(SUBSTITUTE(TRIM(C933)," ",""),"-",""),"/",""),"\",""),".","")))</f>
        <v/>
      </c>
      <c r="K933" s="22" t="str">
        <f aca="false">IF(A933="","",IFERROR(MATCH(J933,'GSTR-2B'!$J$6:$J$1005,0),"–"))</f>
        <v/>
      </c>
      <c r="L933" s="23" t="str">
        <f aca="false">IF(OR(A933="",K933="–"),"",INDEX('GSTR-2B'!$I$6:$I$1005,K933))</f>
        <v/>
      </c>
      <c r="M933" s="20" t="str">
        <f aca="false">IF(L933="","",I933-L933)</f>
        <v/>
      </c>
      <c r="N933" s="24" t="str">
        <f aca="false">IF(A933="","",IF(K933="–",IF(COUNTIFS('GSTR-2B'!$A$6:$A$1005,A933,'GSTR-2B'!$E$6:$E$1005,"&gt;="&amp;(E933-Summary!$B$5),'GSTR-2B'!$E$6:$E$1005,"&lt;="&amp;(E933+Summary!$B$5))&gt;0,"Possible match – invoice no. differs","Not in 2B"),IF(ABS(M933)&lt;=Summary!$B$5,"Matched","Value mismatch")))</f>
        <v/>
      </c>
      <c r="O933" s="25" t="str">
        <f aca="false">IF(A933="","",IF(COUNTIF(A$6:A933,A933)=1,COUNTIF(O$5:O932,"&gt;0")+1,""))</f>
        <v/>
      </c>
      <c r="P933" s="26" t="str">
        <f aca="false">IF(A933="","",IF(N933="Matched",1,IF(AND(N933="Value mismatch",N(I933)&lt;&gt;0),MIN(1,L933/I933),0)))</f>
        <v/>
      </c>
    </row>
    <row r="934" customFormat="false" ht="15" hidden="false" customHeight="true" outlineLevel="0" collapsed="false">
      <c r="A934" s="27"/>
      <c r="B934" s="27"/>
      <c r="C934" s="27"/>
      <c r="D934" s="28"/>
      <c r="E934" s="29"/>
      <c r="F934" s="29"/>
      <c r="G934" s="29"/>
      <c r="H934" s="29"/>
      <c r="I934" s="20" t="str">
        <f aca="false">IF(A934="","",N(F934)+N(G934)+N(H934))</f>
        <v/>
      </c>
      <c r="J934" s="21" t="str">
        <f aca="false">IF(A934="","",UPPER(TRIM(A934))&amp;"|"&amp;UPPER(SUBSTITUTE(SUBSTITUTE(SUBSTITUTE(SUBSTITUTE(SUBSTITUTE(TRIM(C934)," ",""),"-",""),"/",""),"\",""),".","")))</f>
        <v/>
      </c>
      <c r="K934" s="22" t="str">
        <f aca="false">IF(A934="","",IFERROR(MATCH(J934,'GSTR-2B'!$J$6:$J$1005,0),"–"))</f>
        <v/>
      </c>
      <c r="L934" s="23" t="str">
        <f aca="false">IF(OR(A934="",K934="–"),"",INDEX('GSTR-2B'!$I$6:$I$1005,K934))</f>
        <v/>
      </c>
      <c r="M934" s="20" t="str">
        <f aca="false">IF(L934="","",I934-L934)</f>
        <v/>
      </c>
      <c r="N934" s="24" t="str">
        <f aca="false">IF(A934="","",IF(K934="–",IF(COUNTIFS('GSTR-2B'!$A$6:$A$1005,A934,'GSTR-2B'!$E$6:$E$1005,"&gt;="&amp;(E934-Summary!$B$5),'GSTR-2B'!$E$6:$E$1005,"&lt;="&amp;(E934+Summary!$B$5))&gt;0,"Possible match – invoice no. differs","Not in 2B"),IF(ABS(M934)&lt;=Summary!$B$5,"Matched","Value mismatch")))</f>
        <v/>
      </c>
      <c r="O934" s="25" t="str">
        <f aca="false">IF(A934="","",IF(COUNTIF(A$6:A934,A934)=1,COUNTIF(O$5:O933,"&gt;0")+1,""))</f>
        <v/>
      </c>
      <c r="P934" s="26" t="str">
        <f aca="false">IF(A934="","",IF(N934="Matched",1,IF(AND(N934="Value mismatch",N(I934)&lt;&gt;0),MIN(1,L934/I934),0)))</f>
        <v/>
      </c>
    </row>
    <row r="935" customFormat="false" ht="15" hidden="false" customHeight="true" outlineLevel="0" collapsed="false">
      <c r="A935" s="27"/>
      <c r="B935" s="27"/>
      <c r="C935" s="27"/>
      <c r="D935" s="28"/>
      <c r="E935" s="29"/>
      <c r="F935" s="29"/>
      <c r="G935" s="29"/>
      <c r="H935" s="29"/>
      <c r="I935" s="20" t="str">
        <f aca="false">IF(A935="","",N(F935)+N(G935)+N(H935))</f>
        <v/>
      </c>
      <c r="J935" s="21" t="str">
        <f aca="false">IF(A935="","",UPPER(TRIM(A935))&amp;"|"&amp;UPPER(SUBSTITUTE(SUBSTITUTE(SUBSTITUTE(SUBSTITUTE(SUBSTITUTE(TRIM(C935)," ",""),"-",""),"/",""),"\",""),".","")))</f>
        <v/>
      </c>
      <c r="K935" s="22" t="str">
        <f aca="false">IF(A935="","",IFERROR(MATCH(J935,'GSTR-2B'!$J$6:$J$1005,0),"–"))</f>
        <v/>
      </c>
      <c r="L935" s="23" t="str">
        <f aca="false">IF(OR(A935="",K935="–"),"",INDEX('GSTR-2B'!$I$6:$I$1005,K935))</f>
        <v/>
      </c>
      <c r="M935" s="20" t="str">
        <f aca="false">IF(L935="","",I935-L935)</f>
        <v/>
      </c>
      <c r="N935" s="24" t="str">
        <f aca="false">IF(A935="","",IF(K935="–",IF(COUNTIFS('GSTR-2B'!$A$6:$A$1005,A935,'GSTR-2B'!$E$6:$E$1005,"&gt;="&amp;(E935-Summary!$B$5),'GSTR-2B'!$E$6:$E$1005,"&lt;="&amp;(E935+Summary!$B$5))&gt;0,"Possible match – invoice no. differs","Not in 2B"),IF(ABS(M935)&lt;=Summary!$B$5,"Matched","Value mismatch")))</f>
        <v/>
      </c>
      <c r="O935" s="25" t="str">
        <f aca="false">IF(A935="","",IF(COUNTIF(A$6:A935,A935)=1,COUNTIF(O$5:O934,"&gt;0")+1,""))</f>
        <v/>
      </c>
      <c r="P935" s="26" t="str">
        <f aca="false">IF(A935="","",IF(N935="Matched",1,IF(AND(N935="Value mismatch",N(I935)&lt;&gt;0),MIN(1,L935/I935),0)))</f>
        <v/>
      </c>
    </row>
    <row r="936" customFormat="false" ht="15" hidden="false" customHeight="true" outlineLevel="0" collapsed="false">
      <c r="A936" s="27"/>
      <c r="B936" s="27"/>
      <c r="C936" s="27"/>
      <c r="D936" s="28"/>
      <c r="E936" s="29"/>
      <c r="F936" s="29"/>
      <c r="G936" s="29"/>
      <c r="H936" s="29"/>
      <c r="I936" s="20" t="str">
        <f aca="false">IF(A936="","",N(F936)+N(G936)+N(H936))</f>
        <v/>
      </c>
      <c r="J936" s="21" t="str">
        <f aca="false">IF(A936="","",UPPER(TRIM(A936))&amp;"|"&amp;UPPER(SUBSTITUTE(SUBSTITUTE(SUBSTITUTE(SUBSTITUTE(SUBSTITUTE(TRIM(C936)," ",""),"-",""),"/",""),"\",""),".","")))</f>
        <v/>
      </c>
      <c r="K936" s="22" t="str">
        <f aca="false">IF(A936="","",IFERROR(MATCH(J936,'GSTR-2B'!$J$6:$J$1005,0),"–"))</f>
        <v/>
      </c>
      <c r="L936" s="23" t="str">
        <f aca="false">IF(OR(A936="",K936="–"),"",INDEX('GSTR-2B'!$I$6:$I$1005,K936))</f>
        <v/>
      </c>
      <c r="M936" s="20" t="str">
        <f aca="false">IF(L936="","",I936-L936)</f>
        <v/>
      </c>
      <c r="N936" s="24" t="str">
        <f aca="false">IF(A936="","",IF(K936="–",IF(COUNTIFS('GSTR-2B'!$A$6:$A$1005,A936,'GSTR-2B'!$E$6:$E$1005,"&gt;="&amp;(E936-Summary!$B$5),'GSTR-2B'!$E$6:$E$1005,"&lt;="&amp;(E936+Summary!$B$5))&gt;0,"Possible match – invoice no. differs","Not in 2B"),IF(ABS(M936)&lt;=Summary!$B$5,"Matched","Value mismatch")))</f>
        <v/>
      </c>
      <c r="O936" s="25" t="str">
        <f aca="false">IF(A936="","",IF(COUNTIF(A$6:A936,A936)=1,COUNTIF(O$5:O935,"&gt;0")+1,""))</f>
        <v/>
      </c>
      <c r="P936" s="26" t="str">
        <f aca="false">IF(A936="","",IF(N936="Matched",1,IF(AND(N936="Value mismatch",N(I936)&lt;&gt;0),MIN(1,L936/I936),0)))</f>
        <v/>
      </c>
    </row>
    <row r="937" customFormat="false" ht="15" hidden="false" customHeight="true" outlineLevel="0" collapsed="false">
      <c r="A937" s="27"/>
      <c r="B937" s="27"/>
      <c r="C937" s="27"/>
      <c r="D937" s="28"/>
      <c r="E937" s="29"/>
      <c r="F937" s="29"/>
      <c r="G937" s="29"/>
      <c r="H937" s="29"/>
      <c r="I937" s="20" t="str">
        <f aca="false">IF(A937="","",N(F937)+N(G937)+N(H937))</f>
        <v/>
      </c>
      <c r="J937" s="21" t="str">
        <f aca="false">IF(A937="","",UPPER(TRIM(A937))&amp;"|"&amp;UPPER(SUBSTITUTE(SUBSTITUTE(SUBSTITUTE(SUBSTITUTE(SUBSTITUTE(TRIM(C937)," ",""),"-",""),"/",""),"\",""),".","")))</f>
        <v/>
      </c>
      <c r="K937" s="22" t="str">
        <f aca="false">IF(A937="","",IFERROR(MATCH(J937,'GSTR-2B'!$J$6:$J$1005,0),"–"))</f>
        <v/>
      </c>
      <c r="L937" s="23" t="str">
        <f aca="false">IF(OR(A937="",K937="–"),"",INDEX('GSTR-2B'!$I$6:$I$1005,K937))</f>
        <v/>
      </c>
      <c r="M937" s="20" t="str">
        <f aca="false">IF(L937="","",I937-L937)</f>
        <v/>
      </c>
      <c r="N937" s="24" t="str">
        <f aca="false">IF(A937="","",IF(K937="–",IF(COUNTIFS('GSTR-2B'!$A$6:$A$1005,A937,'GSTR-2B'!$E$6:$E$1005,"&gt;="&amp;(E937-Summary!$B$5),'GSTR-2B'!$E$6:$E$1005,"&lt;="&amp;(E937+Summary!$B$5))&gt;0,"Possible match – invoice no. differs","Not in 2B"),IF(ABS(M937)&lt;=Summary!$B$5,"Matched","Value mismatch")))</f>
        <v/>
      </c>
      <c r="O937" s="25" t="str">
        <f aca="false">IF(A937="","",IF(COUNTIF(A$6:A937,A937)=1,COUNTIF(O$5:O936,"&gt;0")+1,""))</f>
        <v/>
      </c>
      <c r="P937" s="26" t="str">
        <f aca="false">IF(A937="","",IF(N937="Matched",1,IF(AND(N937="Value mismatch",N(I937)&lt;&gt;0),MIN(1,L937/I937),0)))</f>
        <v/>
      </c>
    </row>
    <row r="938" customFormat="false" ht="15" hidden="false" customHeight="true" outlineLevel="0" collapsed="false">
      <c r="A938" s="27"/>
      <c r="B938" s="27"/>
      <c r="C938" s="27"/>
      <c r="D938" s="28"/>
      <c r="E938" s="29"/>
      <c r="F938" s="29"/>
      <c r="G938" s="29"/>
      <c r="H938" s="29"/>
      <c r="I938" s="20" t="str">
        <f aca="false">IF(A938="","",N(F938)+N(G938)+N(H938))</f>
        <v/>
      </c>
      <c r="J938" s="21" t="str">
        <f aca="false">IF(A938="","",UPPER(TRIM(A938))&amp;"|"&amp;UPPER(SUBSTITUTE(SUBSTITUTE(SUBSTITUTE(SUBSTITUTE(SUBSTITUTE(TRIM(C938)," ",""),"-",""),"/",""),"\",""),".","")))</f>
        <v/>
      </c>
      <c r="K938" s="22" t="str">
        <f aca="false">IF(A938="","",IFERROR(MATCH(J938,'GSTR-2B'!$J$6:$J$1005,0),"–"))</f>
        <v/>
      </c>
      <c r="L938" s="23" t="str">
        <f aca="false">IF(OR(A938="",K938="–"),"",INDEX('GSTR-2B'!$I$6:$I$1005,K938))</f>
        <v/>
      </c>
      <c r="M938" s="20" t="str">
        <f aca="false">IF(L938="","",I938-L938)</f>
        <v/>
      </c>
      <c r="N938" s="24" t="str">
        <f aca="false">IF(A938="","",IF(K938="–",IF(COUNTIFS('GSTR-2B'!$A$6:$A$1005,A938,'GSTR-2B'!$E$6:$E$1005,"&gt;="&amp;(E938-Summary!$B$5),'GSTR-2B'!$E$6:$E$1005,"&lt;="&amp;(E938+Summary!$B$5))&gt;0,"Possible match – invoice no. differs","Not in 2B"),IF(ABS(M938)&lt;=Summary!$B$5,"Matched","Value mismatch")))</f>
        <v/>
      </c>
      <c r="O938" s="25" t="str">
        <f aca="false">IF(A938="","",IF(COUNTIF(A$6:A938,A938)=1,COUNTIF(O$5:O937,"&gt;0")+1,""))</f>
        <v/>
      </c>
      <c r="P938" s="26" t="str">
        <f aca="false">IF(A938="","",IF(N938="Matched",1,IF(AND(N938="Value mismatch",N(I938)&lt;&gt;0),MIN(1,L938/I938),0)))</f>
        <v/>
      </c>
    </row>
    <row r="939" customFormat="false" ht="15" hidden="false" customHeight="true" outlineLevel="0" collapsed="false">
      <c r="A939" s="27"/>
      <c r="B939" s="27"/>
      <c r="C939" s="27"/>
      <c r="D939" s="28"/>
      <c r="E939" s="29"/>
      <c r="F939" s="29"/>
      <c r="G939" s="29"/>
      <c r="H939" s="29"/>
      <c r="I939" s="20" t="str">
        <f aca="false">IF(A939="","",N(F939)+N(G939)+N(H939))</f>
        <v/>
      </c>
      <c r="J939" s="21" t="str">
        <f aca="false">IF(A939="","",UPPER(TRIM(A939))&amp;"|"&amp;UPPER(SUBSTITUTE(SUBSTITUTE(SUBSTITUTE(SUBSTITUTE(SUBSTITUTE(TRIM(C939)," ",""),"-",""),"/",""),"\",""),".","")))</f>
        <v/>
      </c>
      <c r="K939" s="22" t="str">
        <f aca="false">IF(A939="","",IFERROR(MATCH(J939,'GSTR-2B'!$J$6:$J$1005,0),"–"))</f>
        <v/>
      </c>
      <c r="L939" s="23" t="str">
        <f aca="false">IF(OR(A939="",K939="–"),"",INDEX('GSTR-2B'!$I$6:$I$1005,K939))</f>
        <v/>
      </c>
      <c r="M939" s="20" t="str">
        <f aca="false">IF(L939="","",I939-L939)</f>
        <v/>
      </c>
      <c r="N939" s="24" t="str">
        <f aca="false">IF(A939="","",IF(K939="–",IF(COUNTIFS('GSTR-2B'!$A$6:$A$1005,A939,'GSTR-2B'!$E$6:$E$1005,"&gt;="&amp;(E939-Summary!$B$5),'GSTR-2B'!$E$6:$E$1005,"&lt;="&amp;(E939+Summary!$B$5))&gt;0,"Possible match – invoice no. differs","Not in 2B"),IF(ABS(M939)&lt;=Summary!$B$5,"Matched","Value mismatch")))</f>
        <v/>
      </c>
      <c r="O939" s="25" t="str">
        <f aca="false">IF(A939="","",IF(COUNTIF(A$6:A939,A939)=1,COUNTIF(O$5:O938,"&gt;0")+1,""))</f>
        <v/>
      </c>
      <c r="P939" s="26" t="str">
        <f aca="false">IF(A939="","",IF(N939="Matched",1,IF(AND(N939="Value mismatch",N(I939)&lt;&gt;0),MIN(1,L939/I939),0)))</f>
        <v/>
      </c>
    </row>
    <row r="940" customFormat="false" ht="15" hidden="false" customHeight="true" outlineLevel="0" collapsed="false">
      <c r="A940" s="27"/>
      <c r="B940" s="27"/>
      <c r="C940" s="27"/>
      <c r="D940" s="28"/>
      <c r="E940" s="29"/>
      <c r="F940" s="29"/>
      <c r="G940" s="29"/>
      <c r="H940" s="29"/>
      <c r="I940" s="20" t="str">
        <f aca="false">IF(A940="","",N(F940)+N(G940)+N(H940))</f>
        <v/>
      </c>
      <c r="J940" s="21" t="str">
        <f aca="false">IF(A940="","",UPPER(TRIM(A940))&amp;"|"&amp;UPPER(SUBSTITUTE(SUBSTITUTE(SUBSTITUTE(SUBSTITUTE(SUBSTITUTE(TRIM(C940)," ",""),"-",""),"/",""),"\",""),".","")))</f>
        <v/>
      </c>
      <c r="K940" s="22" t="str">
        <f aca="false">IF(A940="","",IFERROR(MATCH(J940,'GSTR-2B'!$J$6:$J$1005,0),"–"))</f>
        <v/>
      </c>
      <c r="L940" s="23" t="str">
        <f aca="false">IF(OR(A940="",K940="–"),"",INDEX('GSTR-2B'!$I$6:$I$1005,K940))</f>
        <v/>
      </c>
      <c r="M940" s="20" t="str">
        <f aca="false">IF(L940="","",I940-L940)</f>
        <v/>
      </c>
      <c r="N940" s="24" t="str">
        <f aca="false">IF(A940="","",IF(K940="–",IF(COUNTIFS('GSTR-2B'!$A$6:$A$1005,A940,'GSTR-2B'!$E$6:$E$1005,"&gt;="&amp;(E940-Summary!$B$5),'GSTR-2B'!$E$6:$E$1005,"&lt;="&amp;(E940+Summary!$B$5))&gt;0,"Possible match – invoice no. differs","Not in 2B"),IF(ABS(M940)&lt;=Summary!$B$5,"Matched","Value mismatch")))</f>
        <v/>
      </c>
      <c r="O940" s="25" t="str">
        <f aca="false">IF(A940="","",IF(COUNTIF(A$6:A940,A940)=1,COUNTIF(O$5:O939,"&gt;0")+1,""))</f>
        <v/>
      </c>
      <c r="P940" s="26" t="str">
        <f aca="false">IF(A940="","",IF(N940="Matched",1,IF(AND(N940="Value mismatch",N(I940)&lt;&gt;0),MIN(1,L940/I940),0)))</f>
        <v/>
      </c>
    </row>
    <row r="941" customFormat="false" ht="15" hidden="false" customHeight="true" outlineLevel="0" collapsed="false">
      <c r="A941" s="27"/>
      <c r="B941" s="27"/>
      <c r="C941" s="27"/>
      <c r="D941" s="28"/>
      <c r="E941" s="29"/>
      <c r="F941" s="29"/>
      <c r="G941" s="29"/>
      <c r="H941" s="29"/>
      <c r="I941" s="20" t="str">
        <f aca="false">IF(A941="","",N(F941)+N(G941)+N(H941))</f>
        <v/>
      </c>
      <c r="J941" s="21" t="str">
        <f aca="false">IF(A941="","",UPPER(TRIM(A941))&amp;"|"&amp;UPPER(SUBSTITUTE(SUBSTITUTE(SUBSTITUTE(SUBSTITUTE(SUBSTITUTE(TRIM(C941)," ",""),"-",""),"/",""),"\",""),".","")))</f>
        <v/>
      </c>
      <c r="K941" s="22" t="str">
        <f aca="false">IF(A941="","",IFERROR(MATCH(J941,'GSTR-2B'!$J$6:$J$1005,0),"–"))</f>
        <v/>
      </c>
      <c r="L941" s="23" t="str">
        <f aca="false">IF(OR(A941="",K941="–"),"",INDEX('GSTR-2B'!$I$6:$I$1005,K941))</f>
        <v/>
      </c>
      <c r="M941" s="20" t="str">
        <f aca="false">IF(L941="","",I941-L941)</f>
        <v/>
      </c>
      <c r="N941" s="24" t="str">
        <f aca="false">IF(A941="","",IF(K941="–",IF(COUNTIFS('GSTR-2B'!$A$6:$A$1005,A941,'GSTR-2B'!$E$6:$E$1005,"&gt;="&amp;(E941-Summary!$B$5),'GSTR-2B'!$E$6:$E$1005,"&lt;="&amp;(E941+Summary!$B$5))&gt;0,"Possible match – invoice no. differs","Not in 2B"),IF(ABS(M941)&lt;=Summary!$B$5,"Matched","Value mismatch")))</f>
        <v/>
      </c>
      <c r="O941" s="25" t="str">
        <f aca="false">IF(A941="","",IF(COUNTIF(A$6:A941,A941)=1,COUNTIF(O$5:O940,"&gt;0")+1,""))</f>
        <v/>
      </c>
      <c r="P941" s="26" t="str">
        <f aca="false">IF(A941="","",IF(N941="Matched",1,IF(AND(N941="Value mismatch",N(I941)&lt;&gt;0),MIN(1,L941/I941),0)))</f>
        <v/>
      </c>
    </row>
    <row r="942" customFormat="false" ht="15" hidden="false" customHeight="true" outlineLevel="0" collapsed="false">
      <c r="A942" s="27"/>
      <c r="B942" s="27"/>
      <c r="C942" s="27"/>
      <c r="D942" s="28"/>
      <c r="E942" s="29"/>
      <c r="F942" s="29"/>
      <c r="G942" s="29"/>
      <c r="H942" s="29"/>
      <c r="I942" s="20" t="str">
        <f aca="false">IF(A942="","",N(F942)+N(G942)+N(H942))</f>
        <v/>
      </c>
      <c r="J942" s="21" t="str">
        <f aca="false">IF(A942="","",UPPER(TRIM(A942))&amp;"|"&amp;UPPER(SUBSTITUTE(SUBSTITUTE(SUBSTITUTE(SUBSTITUTE(SUBSTITUTE(TRIM(C942)," ",""),"-",""),"/",""),"\",""),".","")))</f>
        <v/>
      </c>
      <c r="K942" s="22" t="str">
        <f aca="false">IF(A942="","",IFERROR(MATCH(J942,'GSTR-2B'!$J$6:$J$1005,0),"–"))</f>
        <v/>
      </c>
      <c r="L942" s="23" t="str">
        <f aca="false">IF(OR(A942="",K942="–"),"",INDEX('GSTR-2B'!$I$6:$I$1005,K942))</f>
        <v/>
      </c>
      <c r="M942" s="20" t="str">
        <f aca="false">IF(L942="","",I942-L942)</f>
        <v/>
      </c>
      <c r="N942" s="24" t="str">
        <f aca="false">IF(A942="","",IF(K942="–",IF(COUNTIFS('GSTR-2B'!$A$6:$A$1005,A942,'GSTR-2B'!$E$6:$E$1005,"&gt;="&amp;(E942-Summary!$B$5),'GSTR-2B'!$E$6:$E$1005,"&lt;="&amp;(E942+Summary!$B$5))&gt;0,"Possible match – invoice no. differs","Not in 2B"),IF(ABS(M942)&lt;=Summary!$B$5,"Matched","Value mismatch")))</f>
        <v/>
      </c>
      <c r="O942" s="25" t="str">
        <f aca="false">IF(A942="","",IF(COUNTIF(A$6:A942,A942)=1,COUNTIF(O$5:O941,"&gt;0")+1,""))</f>
        <v/>
      </c>
      <c r="P942" s="26" t="str">
        <f aca="false">IF(A942="","",IF(N942="Matched",1,IF(AND(N942="Value mismatch",N(I942)&lt;&gt;0),MIN(1,L942/I942),0)))</f>
        <v/>
      </c>
    </row>
    <row r="943" customFormat="false" ht="15" hidden="false" customHeight="true" outlineLevel="0" collapsed="false">
      <c r="A943" s="27"/>
      <c r="B943" s="27"/>
      <c r="C943" s="27"/>
      <c r="D943" s="28"/>
      <c r="E943" s="29"/>
      <c r="F943" s="29"/>
      <c r="G943" s="29"/>
      <c r="H943" s="29"/>
      <c r="I943" s="20" t="str">
        <f aca="false">IF(A943="","",N(F943)+N(G943)+N(H943))</f>
        <v/>
      </c>
      <c r="J943" s="21" t="str">
        <f aca="false">IF(A943="","",UPPER(TRIM(A943))&amp;"|"&amp;UPPER(SUBSTITUTE(SUBSTITUTE(SUBSTITUTE(SUBSTITUTE(SUBSTITUTE(TRIM(C943)," ",""),"-",""),"/",""),"\",""),".","")))</f>
        <v/>
      </c>
      <c r="K943" s="22" t="str">
        <f aca="false">IF(A943="","",IFERROR(MATCH(J943,'GSTR-2B'!$J$6:$J$1005,0),"–"))</f>
        <v/>
      </c>
      <c r="L943" s="23" t="str">
        <f aca="false">IF(OR(A943="",K943="–"),"",INDEX('GSTR-2B'!$I$6:$I$1005,K943))</f>
        <v/>
      </c>
      <c r="M943" s="20" t="str">
        <f aca="false">IF(L943="","",I943-L943)</f>
        <v/>
      </c>
      <c r="N943" s="24" t="str">
        <f aca="false">IF(A943="","",IF(K943="–",IF(COUNTIFS('GSTR-2B'!$A$6:$A$1005,A943,'GSTR-2B'!$E$6:$E$1005,"&gt;="&amp;(E943-Summary!$B$5),'GSTR-2B'!$E$6:$E$1005,"&lt;="&amp;(E943+Summary!$B$5))&gt;0,"Possible match – invoice no. differs","Not in 2B"),IF(ABS(M943)&lt;=Summary!$B$5,"Matched","Value mismatch")))</f>
        <v/>
      </c>
      <c r="O943" s="25" t="str">
        <f aca="false">IF(A943="","",IF(COUNTIF(A$6:A943,A943)=1,COUNTIF(O$5:O942,"&gt;0")+1,""))</f>
        <v/>
      </c>
      <c r="P943" s="26" t="str">
        <f aca="false">IF(A943="","",IF(N943="Matched",1,IF(AND(N943="Value mismatch",N(I943)&lt;&gt;0),MIN(1,L943/I943),0)))</f>
        <v/>
      </c>
    </row>
    <row r="944" customFormat="false" ht="15" hidden="false" customHeight="true" outlineLevel="0" collapsed="false">
      <c r="A944" s="27"/>
      <c r="B944" s="27"/>
      <c r="C944" s="27"/>
      <c r="D944" s="28"/>
      <c r="E944" s="29"/>
      <c r="F944" s="29"/>
      <c r="G944" s="29"/>
      <c r="H944" s="29"/>
      <c r="I944" s="20" t="str">
        <f aca="false">IF(A944="","",N(F944)+N(G944)+N(H944))</f>
        <v/>
      </c>
      <c r="J944" s="21" t="str">
        <f aca="false">IF(A944="","",UPPER(TRIM(A944))&amp;"|"&amp;UPPER(SUBSTITUTE(SUBSTITUTE(SUBSTITUTE(SUBSTITUTE(SUBSTITUTE(TRIM(C944)," ",""),"-",""),"/",""),"\",""),".","")))</f>
        <v/>
      </c>
      <c r="K944" s="22" t="str">
        <f aca="false">IF(A944="","",IFERROR(MATCH(J944,'GSTR-2B'!$J$6:$J$1005,0),"–"))</f>
        <v/>
      </c>
      <c r="L944" s="23" t="str">
        <f aca="false">IF(OR(A944="",K944="–"),"",INDEX('GSTR-2B'!$I$6:$I$1005,K944))</f>
        <v/>
      </c>
      <c r="M944" s="20" t="str">
        <f aca="false">IF(L944="","",I944-L944)</f>
        <v/>
      </c>
      <c r="N944" s="24" t="str">
        <f aca="false">IF(A944="","",IF(K944="–",IF(COUNTIFS('GSTR-2B'!$A$6:$A$1005,A944,'GSTR-2B'!$E$6:$E$1005,"&gt;="&amp;(E944-Summary!$B$5),'GSTR-2B'!$E$6:$E$1005,"&lt;="&amp;(E944+Summary!$B$5))&gt;0,"Possible match – invoice no. differs","Not in 2B"),IF(ABS(M944)&lt;=Summary!$B$5,"Matched","Value mismatch")))</f>
        <v/>
      </c>
      <c r="O944" s="25" t="str">
        <f aca="false">IF(A944="","",IF(COUNTIF(A$6:A944,A944)=1,COUNTIF(O$5:O943,"&gt;0")+1,""))</f>
        <v/>
      </c>
      <c r="P944" s="26" t="str">
        <f aca="false">IF(A944="","",IF(N944="Matched",1,IF(AND(N944="Value mismatch",N(I944)&lt;&gt;0),MIN(1,L944/I944),0)))</f>
        <v/>
      </c>
    </row>
    <row r="945" customFormat="false" ht="15" hidden="false" customHeight="true" outlineLevel="0" collapsed="false">
      <c r="A945" s="27"/>
      <c r="B945" s="27"/>
      <c r="C945" s="27"/>
      <c r="D945" s="28"/>
      <c r="E945" s="29"/>
      <c r="F945" s="29"/>
      <c r="G945" s="29"/>
      <c r="H945" s="29"/>
      <c r="I945" s="20" t="str">
        <f aca="false">IF(A945="","",N(F945)+N(G945)+N(H945))</f>
        <v/>
      </c>
      <c r="J945" s="21" t="str">
        <f aca="false">IF(A945="","",UPPER(TRIM(A945))&amp;"|"&amp;UPPER(SUBSTITUTE(SUBSTITUTE(SUBSTITUTE(SUBSTITUTE(SUBSTITUTE(TRIM(C945)," ",""),"-",""),"/",""),"\",""),".","")))</f>
        <v/>
      </c>
      <c r="K945" s="22" t="str">
        <f aca="false">IF(A945="","",IFERROR(MATCH(J945,'GSTR-2B'!$J$6:$J$1005,0),"–"))</f>
        <v/>
      </c>
      <c r="L945" s="23" t="str">
        <f aca="false">IF(OR(A945="",K945="–"),"",INDEX('GSTR-2B'!$I$6:$I$1005,K945))</f>
        <v/>
      </c>
      <c r="M945" s="20" t="str">
        <f aca="false">IF(L945="","",I945-L945)</f>
        <v/>
      </c>
      <c r="N945" s="24" t="str">
        <f aca="false">IF(A945="","",IF(K945="–",IF(COUNTIFS('GSTR-2B'!$A$6:$A$1005,A945,'GSTR-2B'!$E$6:$E$1005,"&gt;="&amp;(E945-Summary!$B$5),'GSTR-2B'!$E$6:$E$1005,"&lt;="&amp;(E945+Summary!$B$5))&gt;0,"Possible match – invoice no. differs","Not in 2B"),IF(ABS(M945)&lt;=Summary!$B$5,"Matched","Value mismatch")))</f>
        <v/>
      </c>
      <c r="O945" s="25" t="str">
        <f aca="false">IF(A945="","",IF(COUNTIF(A$6:A945,A945)=1,COUNTIF(O$5:O944,"&gt;0")+1,""))</f>
        <v/>
      </c>
      <c r="P945" s="26" t="str">
        <f aca="false">IF(A945="","",IF(N945="Matched",1,IF(AND(N945="Value mismatch",N(I945)&lt;&gt;0),MIN(1,L945/I945),0)))</f>
        <v/>
      </c>
    </row>
    <row r="946" customFormat="false" ht="15" hidden="false" customHeight="true" outlineLevel="0" collapsed="false">
      <c r="A946" s="27"/>
      <c r="B946" s="27"/>
      <c r="C946" s="27"/>
      <c r="D946" s="28"/>
      <c r="E946" s="29"/>
      <c r="F946" s="29"/>
      <c r="G946" s="29"/>
      <c r="H946" s="29"/>
      <c r="I946" s="20" t="str">
        <f aca="false">IF(A946="","",N(F946)+N(G946)+N(H946))</f>
        <v/>
      </c>
      <c r="J946" s="21" t="str">
        <f aca="false">IF(A946="","",UPPER(TRIM(A946))&amp;"|"&amp;UPPER(SUBSTITUTE(SUBSTITUTE(SUBSTITUTE(SUBSTITUTE(SUBSTITUTE(TRIM(C946)," ",""),"-",""),"/",""),"\",""),".","")))</f>
        <v/>
      </c>
      <c r="K946" s="22" t="str">
        <f aca="false">IF(A946="","",IFERROR(MATCH(J946,'GSTR-2B'!$J$6:$J$1005,0),"–"))</f>
        <v/>
      </c>
      <c r="L946" s="23" t="str">
        <f aca="false">IF(OR(A946="",K946="–"),"",INDEX('GSTR-2B'!$I$6:$I$1005,K946))</f>
        <v/>
      </c>
      <c r="M946" s="20" t="str">
        <f aca="false">IF(L946="","",I946-L946)</f>
        <v/>
      </c>
      <c r="N946" s="24" t="str">
        <f aca="false">IF(A946="","",IF(K946="–",IF(COUNTIFS('GSTR-2B'!$A$6:$A$1005,A946,'GSTR-2B'!$E$6:$E$1005,"&gt;="&amp;(E946-Summary!$B$5),'GSTR-2B'!$E$6:$E$1005,"&lt;="&amp;(E946+Summary!$B$5))&gt;0,"Possible match – invoice no. differs","Not in 2B"),IF(ABS(M946)&lt;=Summary!$B$5,"Matched","Value mismatch")))</f>
        <v/>
      </c>
      <c r="O946" s="25" t="str">
        <f aca="false">IF(A946="","",IF(COUNTIF(A$6:A946,A946)=1,COUNTIF(O$5:O945,"&gt;0")+1,""))</f>
        <v/>
      </c>
      <c r="P946" s="26" t="str">
        <f aca="false">IF(A946="","",IF(N946="Matched",1,IF(AND(N946="Value mismatch",N(I946)&lt;&gt;0),MIN(1,L946/I946),0)))</f>
        <v/>
      </c>
    </row>
    <row r="947" customFormat="false" ht="15" hidden="false" customHeight="true" outlineLevel="0" collapsed="false">
      <c r="A947" s="27"/>
      <c r="B947" s="27"/>
      <c r="C947" s="27"/>
      <c r="D947" s="28"/>
      <c r="E947" s="29"/>
      <c r="F947" s="29"/>
      <c r="G947" s="29"/>
      <c r="H947" s="29"/>
      <c r="I947" s="20" t="str">
        <f aca="false">IF(A947="","",N(F947)+N(G947)+N(H947))</f>
        <v/>
      </c>
      <c r="J947" s="21" t="str">
        <f aca="false">IF(A947="","",UPPER(TRIM(A947))&amp;"|"&amp;UPPER(SUBSTITUTE(SUBSTITUTE(SUBSTITUTE(SUBSTITUTE(SUBSTITUTE(TRIM(C947)," ",""),"-",""),"/",""),"\",""),".","")))</f>
        <v/>
      </c>
      <c r="K947" s="22" t="str">
        <f aca="false">IF(A947="","",IFERROR(MATCH(J947,'GSTR-2B'!$J$6:$J$1005,0),"–"))</f>
        <v/>
      </c>
      <c r="L947" s="23" t="str">
        <f aca="false">IF(OR(A947="",K947="–"),"",INDEX('GSTR-2B'!$I$6:$I$1005,K947))</f>
        <v/>
      </c>
      <c r="M947" s="20" t="str">
        <f aca="false">IF(L947="","",I947-L947)</f>
        <v/>
      </c>
      <c r="N947" s="24" t="str">
        <f aca="false">IF(A947="","",IF(K947="–",IF(COUNTIFS('GSTR-2B'!$A$6:$A$1005,A947,'GSTR-2B'!$E$6:$E$1005,"&gt;="&amp;(E947-Summary!$B$5),'GSTR-2B'!$E$6:$E$1005,"&lt;="&amp;(E947+Summary!$B$5))&gt;0,"Possible match – invoice no. differs","Not in 2B"),IF(ABS(M947)&lt;=Summary!$B$5,"Matched","Value mismatch")))</f>
        <v/>
      </c>
      <c r="O947" s="25" t="str">
        <f aca="false">IF(A947="","",IF(COUNTIF(A$6:A947,A947)=1,COUNTIF(O$5:O946,"&gt;0")+1,""))</f>
        <v/>
      </c>
      <c r="P947" s="26" t="str">
        <f aca="false">IF(A947="","",IF(N947="Matched",1,IF(AND(N947="Value mismatch",N(I947)&lt;&gt;0),MIN(1,L947/I947),0)))</f>
        <v/>
      </c>
    </row>
    <row r="948" customFormat="false" ht="15" hidden="false" customHeight="true" outlineLevel="0" collapsed="false">
      <c r="A948" s="27"/>
      <c r="B948" s="27"/>
      <c r="C948" s="27"/>
      <c r="D948" s="28"/>
      <c r="E948" s="29"/>
      <c r="F948" s="29"/>
      <c r="G948" s="29"/>
      <c r="H948" s="29"/>
      <c r="I948" s="20" t="str">
        <f aca="false">IF(A948="","",N(F948)+N(G948)+N(H948))</f>
        <v/>
      </c>
      <c r="J948" s="21" t="str">
        <f aca="false">IF(A948="","",UPPER(TRIM(A948))&amp;"|"&amp;UPPER(SUBSTITUTE(SUBSTITUTE(SUBSTITUTE(SUBSTITUTE(SUBSTITUTE(TRIM(C948)," ",""),"-",""),"/",""),"\",""),".","")))</f>
        <v/>
      </c>
      <c r="K948" s="22" t="str">
        <f aca="false">IF(A948="","",IFERROR(MATCH(J948,'GSTR-2B'!$J$6:$J$1005,0),"–"))</f>
        <v/>
      </c>
      <c r="L948" s="23" t="str">
        <f aca="false">IF(OR(A948="",K948="–"),"",INDEX('GSTR-2B'!$I$6:$I$1005,K948))</f>
        <v/>
      </c>
      <c r="M948" s="20" t="str">
        <f aca="false">IF(L948="","",I948-L948)</f>
        <v/>
      </c>
      <c r="N948" s="24" t="str">
        <f aca="false">IF(A948="","",IF(K948="–",IF(COUNTIFS('GSTR-2B'!$A$6:$A$1005,A948,'GSTR-2B'!$E$6:$E$1005,"&gt;="&amp;(E948-Summary!$B$5),'GSTR-2B'!$E$6:$E$1005,"&lt;="&amp;(E948+Summary!$B$5))&gt;0,"Possible match – invoice no. differs","Not in 2B"),IF(ABS(M948)&lt;=Summary!$B$5,"Matched","Value mismatch")))</f>
        <v/>
      </c>
      <c r="O948" s="25" t="str">
        <f aca="false">IF(A948="","",IF(COUNTIF(A$6:A948,A948)=1,COUNTIF(O$5:O947,"&gt;0")+1,""))</f>
        <v/>
      </c>
      <c r="P948" s="26" t="str">
        <f aca="false">IF(A948="","",IF(N948="Matched",1,IF(AND(N948="Value mismatch",N(I948)&lt;&gt;0),MIN(1,L948/I948),0)))</f>
        <v/>
      </c>
    </row>
    <row r="949" customFormat="false" ht="15" hidden="false" customHeight="true" outlineLevel="0" collapsed="false">
      <c r="A949" s="27"/>
      <c r="B949" s="27"/>
      <c r="C949" s="27"/>
      <c r="D949" s="28"/>
      <c r="E949" s="29"/>
      <c r="F949" s="29"/>
      <c r="G949" s="29"/>
      <c r="H949" s="29"/>
      <c r="I949" s="20" t="str">
        <f aca="false">IF(A949="","",N(F949)+N(G949)+N(H949))</f>
        <v/>
      </c>
      <c r="J949" s="21" t="str">
        <f aca="false">IF(A949="","",UPPER(TRIM(A949))&amp;"|"&amp;UPPER(SUBSTITUTE(SUBSTITUTE(SUBSTITUTE(SUBSTITUTE(SUBSTITUTE(TRIM(C949)," ",""),"-",""),"/",""),"\",""),".","")))</f>
        <v/>
      </c>
      <c r="K949" s="22" t="str">
        <f aca="false">IF(A949="","",IFERROR(MATCH(J949,'GSTR-2B'!$J$6:$J$1005,0),"–"))</f>
        <v/>
      </c>
      <c r="L949" s="23" t="str">
        <f aca="false">IF(OR(A949="",K949="–"),"",INDEX('GSTR-2B'!$I$6:$I$1005,K949))</f>
        <v/>
      </c>
      <c r="M949" s="20" t="str">
        <f aca="false">IF(L949="","",I949-L949)</f>
        <v/>
      </c>
      <c r="N949" s="24" t="str">
        <f aca="false">IF(A949="","",IF(K949="–",IF(COUNTIFS('GSTR-2B'!$A$6:$A$1005,A949,'GSTR-2B'!$E$6:$E$1005,"&gt;="&amp;(E949-Summary!$B$5),'GSTR-2B'!$E$6:$E$1005,"&lt;="&amp;(E949+Summary!$B$5))&gt;0,"Possible match – invoice no. differs","Not in 2B"),IF(ABS(M949)&lt;=Summary!$B$5,"Matched","Value mismatch")))</f>
        <v/>
      </c>
      <c r="O949" s="25" t="str">
        <f aca="false">IF(A949="","",IF(COUNTIF(A$6:A949,A949)=1,COUNTIF(O$5:O948,"&gt;0")+1,""))</f>
        <v/>
      </c>
      <c r="P949" s="26" t="str">
        <f aca="false">IF(A949="","",IF(N949="Matched",1,IF(AND(N949="Value mismatch",N(I949)&lt;&gt;0),MIN(1,L949/I949),0)))</f>
        <v/>
      </c>
    </row>
    <row r="950" customFormat="false" ht="15" hidden="false" customHeight="true" outlineLevel="0" collapsed="false">
      <c r="A950" s="27"/>
      <c r="B950" s="27"/>
      <c r="C950" s="27"/>
      <c r="D950" s="28"/>
      <c r="E950" s="29"/>
      <c r="F950" s="29"/>
      <c r="G950" s="29"/>
      <c r="H950" s="29"/>
      <c r="I950" s="20" t="str">
        <f aca="false">IF(A950="","",N(F950)+N(G950)+N(H950))</f>
        <v/>
      </c>
      <c r="J950" s="21" t="str">
        <f aca="false">IF(A950="","",UPPER(TRIM(A950))&amp;"|"&amp;UPPER(SUBSTITUTE(SUBSTITUTE(SUBSTITUTE(SUBSTITUTE(SUBSTITUTE(TRIM(C950)," ",""),"-",""),"/",""),"\",""),".","")))</f>
        <v/>
      </c>
      <c r="K950" s="22" t="str">
        <f aca="false">IF(A950="","",IFERROR(MATCH(J950,'GSTR-2B'!$J$6:$J$1005,0),"–"))</f>
        <v/>
      </c>
      <c r="L950" s="23" t="str">
        <f aca="false">IF(OR(A950="",K950="–"),"",INDEX('GSTR-2B'!$I$6:$I$1005,K950))</f>
        <v/>
      </c>
      <c r="M950" s="20" t="str">
        <f aca="false">IF(L950="","",I950-L950)</f>
        <v/>
      </c>
      <c r="N950" s="24" t="str">
        <f aca="false">IF(A950="","",IF(K950="–",IF(COUNTIFS('GSTR-2B'!$A$6:$A$1005,A950,'GSTR-2B'!$E$6:$E$1005,"&gt;="&amp;(E950-Summary!$B$5),'GSTR-2B'!$E$6:$E$1005,"&lt;="&amp;(E950+Summary!$B$5))&gt;0,"Possible match – invoice no. differs","Not in 2B"),IF(ABS(M950)&lt;=Summary!$B$5,"Matched","Value mismatch")))</f>
        <v/>
      </c>
      <c r="O950" s="25" t="str">
        <f aca="false">IF(A950="","",IF(COUNTIF(A$6:A950,A950)=1,COUNTIF(O$5:O949,"&gt;0")+1,""))</f>
        <v/>
      </c>
      <c r="P950" s="26" t="str">
        <f aca="false">IF(A950="","",IF(N950="Matched",1,IF(AND(N950="Value mismatch",N(I950)&lt;&gt;0),MIN(1,L950/I950),0)))</f>
        <v/>
      </c>
    </row>
    <row r="951" customFormat="false" ht="15" hidden="false" customHeight="true" outlineLevel="0" collapsed="false">
      <c r="A951" s="27"/>
      <c r="B951" s="27"/>
      <c r="C951" s="27"/>
      <c r="D951" s="28"/>
      <c r="E951" s="29"/>
      <c r="F951" s="29"/>
      <c r="G951" s="29"/>
      <c r="H951" s="29"/>
      <c r="I951" s="20" t="str">
        <f aca="false">IF(A951="","",N(F951)+N(G951)+N(H951))</f>
        <v/>
      </c>
      <c r="J951" s="21" t="str">
        <f aca="false">IF(A951="","",UPPER(TRIM(A951))&amp;"|"&amp;UPPER(SUBSTITUTE(SUBSTITUTE(SUBSTITUTE(SUBSTITUTE(SUBSTITUTE(TRIM(C951)," ",""),"-",""),"/",""),"\",""),".","")))</f>
        <v/>
      </c>
      <c r="K951" s="22" t="str">
        <f aca="false">IF(A951="","",IFERROR(MATCH(J951,'GSTR-2B'!$J$6:$J$1005,0),"–"))</f>
        <v/>
      </c>
      <c r="L951" s="23" t="str">
        <f aca="false">IF(OR(A951="",K951="–"),"",INDEX('GSTR-2B'!$I$6:$I$1005,K951))</f>
        <v/>
      </c>
      <c r="M951" s="20" t="str">
        <f aca="false">IF(L951="","",I951-L951)</f>
        <v/>
      </c>
      <c r="N951" s="24" t="str">
        <f aca="false">IF(A951="","",IF(K951="–",IF(COUNTIFS('GSTR-2B'!$A$6:$A$1005,A951,'GSTR-2B'!$E$6:$E$1005,"&gt;="&amp;(E951-Summary!$B$5),'GSTR-2B'!$E$6:$E$1005,"&lt;="&amp;(E951+Summary!$B$5))&gt;0,"Possible match – invoice no. differs","Not in 2B"),IF(ABS(M951)&lt;=Summary!$B$5,"Matched","Value mismatch")))</f>
        <v/>
      </c>
      <c r="O951" s="25" t="str">
        <f aca="false">IF(A951="","",IF(COUNTIF(A$6:A951,A951)=1,COUNTIF(O$5:O950,"&gt;0")+1,""))</f>
        <v/>
      </c>
      <c r="P951" s="26" t="str">
        <f aca="false">IF(A951="","",IF(N951="Matched",1,IF(AND(N951="Value mismatch",N(I951)&lt;&gt;0),MIN(1,L951/I951),0)))</f>
        <v/>
      </c>
    </row>
    <row r="952" customFormat="false" ht="15" hidden="false" customHeight="true" outlineLevel="0" collapsed="false">
      <c r="A952" s="27"/>
      <c r="B952" s="27"/>
      <c r="C952" s="27"/>
      <c r="D952" s="28"/>
      <c r="E952" s="29"/>
      <c r="F952" s="29"/>
      <c r="G952" s="29"/>
      <c r="H952" s="29"/>
      <c r="I952" s="20" t="str">
        <f aca="false">IF(A952="","",N(F952)+N(G952)+N(H952))</f>
        <v/>
      </c>
      <c r="J952" s="21" t="str">
        <f aca="false">IF(A952="","",UPPER(TRIM(A952))&amp;"|"&amp;UPPER(SUBSTITUTE(SUBSTITUTE(SUBSTITUTE(SUBSTITUTE(SUBSTITUTE(TRIM(C952)," ",""),"-",""),"/",""),"\",""),".","")))</f>
        <v/>
      </c>
      <c r="K952" s="22" t="str">
        <f aca="false">IF(A952="","",IFERROR(MATCH(J952,'GSTR-2B'!$J$6:$J$1005,0),"–"))</f>
        <v/>
      </c>
      <c r="L952" s="23" t="str">
        <f aca="false">IF(OR(A952="",K952="–"),"",INDEX('GSTR-2B'!$I$6:$I$1005,K952))</f>
        <v/>
      </c>
      <c r="M952" s="20" t="str">
        <f aca="false">IF(L952="","",I952-L952)</f>
        <v/>
      </c>
      <c r="N952" s="24" t="str">
        <f aca="false">IF(A952="","",IF(K952="–",IF(COUNTIFS('GSTR-2B'!$A$6:$A$1005,A952,'GSTR-2B'!$E$6:$E$1005,"&gt;="&amp;(E952-Summary!$B$5),'GSTR-2B'!$E$6:$E$1005,"&lt;="&amp;(E952+Summary!$B$5))&gt;0,"Possible match – invoice no. differs","Not in 2B"),IF(ABS(M952)&lt;=Summary!$B$5,"Matched","Value mismatch")))</f>
        <v/>
      </c>
      <c r="O952" s="25" t="str">
        <f aca="false">IF(A952="","",IF(COUNTIF(A$6:A952,A952)=1,COUNTIF(O$5:O951,"&gt;0")+1,""))</f>
        <v/>
      </c>
      <c r="P952" s="26" t="str">
        <f aca="false">IF(A952="","",IF(N952="Matched",1,IF(AND(N952="Value mismatch",N(I952)&lt;&gt;0),MIN(1,L952/I952),0)))</f>
        <v/>
      </c>
    </row>
    <row r="953" customFormat="false" ht="15" hidden="false" customHeight="true" outlineLevel="0" collapsed="false">
      <c r="A953" s="27"/>
      <c r="B953" s="27"/>
      <c r="C953" s="27"/>
      <c r="D953" s="28"/>
      <c r="E953" s="29"/>
      <c r="F953" s="29"/>
      <c r="G953" s="29"/>
      <c r="H953" s="29"/>
      <c r="I953" s="20" t="str">
        <f aca="false">IF(A953="","",N(F953)+N(G953)+N(H953))</f>
        <v/>
      </c>
      <c r="J953" s="21" t="str">
        <f aca="false">IF(A953="","",UPPER(TRIM(A953))&amp;"|"&amp;UPPER(SUBSTITUTE(SUBSTITUTE(SUBSTITUTE(SUBSTITUTE(SUBSTITUTE(TRIM(C953)," ",""),"-",""),"/",""),"\",""),".","")))</f>
        <v/>
      </c>
      <c r="K953" s="22" t="str">
        <f aca="false">IF(A953="","",IFERROR(MATCH(J953,'GSTR-2B'!$J$6:$J$1005,0),"–"))</f>
        <v/>
      </c>
      <c r="L953" s="23" t="str">
        <f aca="false">IF(OR(A953="",K953="–"),"",INDEX('GSTR-2B'!$I$6:$I$1005,K953))</f>
        <v/>
      </c>
      <c r="M953" s="20" t="str">
        <f aca="false">IF(L953="","",I953-L953)</f>
        <v/>
      </c>
      <c r="N953" s="24" t="str">
        <f aca="false">IF(A953="","",IF(K953="–",IF(COUNTIFS('GSTR-2B'!$A$6:$A$1005,A953,'GSTR-2B'!$E$6:$E$1005,"&gt;="&amp;(E953-Summary!$B$5),'GSTR-2B'!$E$6:$E$1005,"&lt;="&amp;(E953+Summary!$B$5))&gt;0,"Possible match – invoice no. differs","Not in 2B"),IF(ABS(M953)&lt;=Summary!$B$5,"Matched","Value mismatch")))</f>
        <v/>
      </c>
      <c r="O953" s="25" t="str">
        <f aca="false">IF(A953="","",IF(COUNTIF(A$6:A953,A953)=1,COUNTIF(O$5:O952,"&gt;0")+1,""))</f>
        <v/>
      </c>
      <c r="P953" s="26" t="str">
        <f aca="false">IF(A953="","",IF(N953="Matched",1,IF(AND(N953="Value mismatch",N(I953)&lt;&gt;0),MIN(1,L953/I953),0)))</f>
        <v/>
      </c>
    </row>
    <row r="954" customFormat="false" ht="15" hidden="false" customHeight="true" outlineLevel="0" collapsed="false">
      <c r="A954" s="27"/>
      <c r="B954" s="27"/>
      <c r="C954" s="27"/>
      <c r="D954" s="28"/>
      <c r="E954" s="29"/>
      <c r="F954" s="29"/>
      <c r="G954" s="29"/>
      <c r="H954" s="29"/>
      <c r="I954" s="20" t="str">
        <f aca="false">IF(A954="","",N(F954)+N(G954)+N(H954))</f>
        <v/>
      </c>
      <c r="J954" s="21" t="str">
        <f aca="false">IF(A954="","",UPPER(TRIM(A954))&amp;"|"&amp;UPPER(SUBSTITUTE(SUBSTITUTE(SUBSTITUTE(SUBSTITUTE(SUBSTITUTE(TRIM(C954)," ",""),"-",""),"/",""),"\",""),".","")))</f>
        <v/>
      </c>
      <c r="K954" s="22" t="str">
        <f aca="false">IF(A954="","",IFERROR(MATCH(J954,'GSTR-2B'!$J$6:$J$1005,0),"–"))</f>
        <v/>
      </c>
      <c r="L954" s="23" t="str">
        <f aca="false">IF(OR(A954="",K954="–"),"",INDEX('GSTR-2B'!$I$6:$I$1005,K954))</f>
        <v/>
      </c>
      <c r="M954" s="20" t="str">
        <f aca="false">IF(L954="","",I954-L954)</f>
        <v/>
      </c>
      <c r="N954" s="24" t="str">
        <f aca="false">IF(A954="","",IF(K954="–",IF(COUNTIFS('GSTR-2B'!$A$6:$A$1005,A954,'GSTR-2B'!$E$6:$E$1005,"&gt;="&amp;(E954-Summary!$B$5),'GSTR-2B'!$E$6:$E$1005,"&lt;="&amp;(E954+Summary!$B$5))&gt;0,"Possible match – invoice no. differs","Not in 2B"),IF(ABS(M954)&lt;=Summary!$B$5,"Matched","Value mismatch")))</f>
        <v/>
      </c>
      <c r="O954" s="25" t="str">
        <f aca="false">IF(A954="","",IF(COUNTIF(A$6:A954,A954)=1,COUNTIF(O$5:O953,"&gt;0")+1,""))</f>
        <v/>
      </c>
      <c r="P954" s="26" t="str">
        <f aca="false">IF(A954="","",IF(N954="Matched",1,IF(AND(N954="Value mismatch",N(I954)&lt;&gt;0),MIN(1,L954/I954),0)))</f>
        <v/>
      </c>
    </row>
    <row r="955" customFormat="false" ht="15" hidden="false" customHeight="true" outlineLevel="0" collapsed="false">
      <c r="A955" s="27"/>
      <c r="B955" s="27"/>
      <c r="C955" s="27"/>
      <c r="D955" s="28"/>
      <c r="E955" s="29"/>
      <c r="F955" s="29"/>
      <c r="G955" s="29"/>
      <c r="H955" s="29"/>
      <c r="I955" s="20" t="str">
        <f aca="false">IF(A955="","",N(F955)+N(G955)+N(H955))</f>
        <v/>
      </c>
      <c r="J955" s="21" t="str">
        <f aca="false">IF(A955="","",UPPER(TRIM(A955))&amp;"|"&amp;UPPER(SUBSTITUTE(SUBSTITUTE(SUBSTITUTE(SUBSTITUTE(SUBSTITUTE(TRIM(C955)," ",""),"-",""),"/",""),"\",""),".","")))</f>
        <v/>
      </c>
      <c r="K955" s="22" t="str">
        <f aca="false">IF(A955="","",IFERROR(MATCH(J955,'GSTR-2B'!$J$6:$J$1005,0),"–"))</f>
        <v/>
      </c>
      <c r="L955" s="23" t="str">
        <f aca="false">IF(OR(A955="",K955="–"),"",INDEX('GSTR-2B'!$I$6:$I$1005,K955))</f>
        <v/>
      </c>
      <c r="M955" s="20" t="str">
        <f aca="false">IF(L955="","",I955-L955)</f>
        <v/>
      </c>
      <c r="N955" s="24" t="str">
        <f aca="false">IF(A955="","",IF(K955="–",IF(COUNTIFS('GSTR-2B'!$A$6:$A$1005,A955,'GSTR-2B'!$E$6:$E$1005,"&gt;="&amp;(E955-Summary!$B$5),'GSTR-2B'!$E$6:$E$1005,"&lt;="&amp;(E955+Summary!$B$5))&gt;0,"Possible match – invoice no. differs","Not in 2B"),IF(ABS(M955)&lt;=Summary!$B$5,"Matched","Value mismatch")))</f>
        <v/>
      </c>
      <c r="O955" s="25" t="str">
        <f aca="false">IF(A955="","",IF(COUNTIF(A$6:A955,A955)=1,COUNTIF(O$5:O954,"&gt;0")+1,""))</f>
        <v/>
      </c>
      <c r="P955" s="26" t="str">
        <f aca="false">IF(A955="","",IF(N955="Matched",1,IF(AND(N955="Value mismatch",N(I955)&lt;&gt;0),MIN(1,L955/I955),0)))</f>
        <v/>
      </c>
    </row>
    <row r="956" customFormat="false" ht="15" hidden="false" customHeight="true" outlineLevel="0" collapsed="false">
      <c r="A956" s="27"/>
      <c r="B956" s="27"/>
      <c r="C956" s="27"/>
      <c r="D956" s="28"/>
      <c r="E956" s="29"/>
      <c r="F956" s="29"/>
      <c r="G956" s="29"/>
      <c r="H956" s="29"/>
      <c r="I956" s="20" t="str">
        <f aca="false">IF(A956="","",N(F956)+N(G956)+N(H956))</f>
        <v/>
      </c>
      <c r="J956" s="21" t="str">
        <f aca="false">IF(A956="","",UPPER(TRIM(A956))&amp;"|"&amp;UPPER(SUBSTITUTE(SUBSTITUTE(SUBSTITUTE(SUBSTITUTE(SUBSTITUTE(TRIM(C956)," ",""),"-",""),"/",""),"\",""),".","")))</f>
        <v/>
      </c>
      <c r="K956" s="22" t="str">
        <f aca="false">IF(A956="","",IFERROR(MATCH(J956,'GSTR-2B'!$J$6:$J$1005,0),"–"))</f>
        <v/>
      </c>
      <c r="L956" s="23" t="str">
        <f aca="false">IF(OR(A956="",K956="–"),"",INDEX('GSTR-2B'!$I$6:$I$1005,K956))</f>
        <v/>
      </c>
      <c r="M956" s="20" t="str">
        <f aca="false">IF(L956="","",I956-L956)</f>
        <v/>
      </c>
      <c r="N956" s="24" t="str">
        <f aca="false">IF(A956="","",IF(K956="–",IF(COUNTIFS('GSTR-2B'!$A$6:$A$1005,A956,'GSTR-2B'!$E$6:$E$1005,"&gt;="&amp;(E956-Summary!$B$5),'GSTR-2B'!$E$6:$E$1005,"&lt;="&amp;(E956+Summary!$B$5))&gt;0,"Possible match – invoice no. differs","Not in 2B"),IF(ABS(M956)&lt;=Summary!$B$5,"Matched","Value mismatch")))</f>
        <v/>
      </c>
      <c r="O956" s="25" t="str">
        <f aca="false">IF(A956="","",IF(COUNTIF(A$6:A956,A956)=1,COUNTIF(O$5:O955,"&gt;0")+1,""))</f>
        <v/>
      </c>
      <c r="P956" s="26" t="str">
        <f aca="false">IF(A956="","",IF(N956="Matched",1,IF(AND(N956="Value mismatch",N(I956)&lt;&gt;0),MIN(1,L956/I956),0)))</f>
        <v/>
      </c>
    </row>
    <row r="957" customFormat="false" ht="15" hidden="false" customHeight="true" outlineLevel="0" collapsed="false">
      <c r="A957" s="27"/>
      <c r="B957" s="27"/>
      <c r="C957" s="27"/>
      <c r="D957" s="28"/>
      <c r="E957" s="29"/>
      <c r="F957" s="29"/>
      <c r="G957" s="29"/>
      <c r="H957" s="29"/>
      <c r="I957" s="20" t="str">
        <f aca="false">IF(A957="","",N(F957)+N(G957)+N(H957))</f>
        <v/>
      </c>
      <c r="J957" s="21" t="str">
        <f aca="false">IF(A957="","",UPPER(TRIM(A957))&amp;"|"&amp;UPPER(SUBSTITUTE(SUBSTITUTE(SUBSTITUTE(SUBSTITUTE(SUBSTITUTE(TRIM(C957)," ",""),"-",""),"/",""),"\",""),".","")))</f>
        <v/>
      </c>
      <c r="K957" s="22" t="str">
        <f aca="false">IF(A957="","",IFERROR(MATCH(J957,'GSTR-2B'!$J$6:$J$1005,0),"–"))</f>
        <v/>
      </c>
      <c r="L957" s="23" t="str">
        <f aca="false">IF(OR(A957="",K957="–"),"",INDEX('GSTR-2B'!$I$6:$I$1005,K957))</f>
        <v/>
      </c>
      <c r="M957" s="20" t="str">
        <f aca="false">IF(L957="","",I957-L957)</f>
        <v/>
      </c>
      <c r="N957" s="24" t="str">
        <f aca="false">IF(A957="","",IF(K957="–",IF(COUNTIFS('GSTR-2B'!$A$6:$A$1005,A957,'GSTR-2B'!$E$6:$E$1005,"&gt;="&amp;(E957-Summary!$B$5),'GSTR-2B'!$E$6:$E$1005,"&lt;="&amp;(E957+Summary!$B$5))&gt;0,"Possible match – invoice no. differs","Not in 2B"),IF(ABS(M957)&lt;=Summary!$B$5,"Matched","Value mismatch")))</f>
        <v/>
      </c>
      <c r="O957" s="25" t="str">
        <f aca="false">IF(A957="","",IF(COUNTIF(A$6:A957,A957)=1,COUNTIF(O$5:O956,"&gt;0")+1,""))</f>
        <v/>
      </c>
      <c r="P957" s="26" t="str">
        <f aca="false">IF(A957="","",IF(N957="Matched",1,IF(AND(N957="Value mismatch",N(I957)&lt;&gt;0),MIN(1,L957/I957),0)))</f>
        <v/>
      </c>
    </row>
    <row r="958" customFormat="false" ht="15" hidden="false" customHeight="true" outlineLevel="0" collapsed="false">
      <c r="A958" s="27"/>
      <c r="B958" s="27"/>
      <c r="C958" s="27"/>
      <c r="D958" s="28"/>
      <c r="E958" s="29"/>
      <c r="F958" s="29"/>
      <c r="G958" s="29"/>
      <c r="H958" s="29"/>
      <c r="I958" s="20" t="str">
        <f aca="false">IF(A958="","",N(F958)+N(G958)+N(H958))</f>
        <v/>
      </c>
      <c r="J958" s="21" t="str">
        <f aca="false">IF(A958="","",UPPER(TRIM(A958))&amp;"|"&amp;UPPER(SUBSTITUTE(SUBSTITUTE(SUBSTITUTE(SUBSTITUTE(SUBSTITUTE(TRIM(C958)," ",""),"-",""),"/",""),"\",""),".","")))</f>
        <v/>
      </c>
      <c r="K958" s="22" t="str">
        <f aca="false">IF(A958="","",IFERROR(MATCH(J958,'GSTR-2B'!$J$6:$J$1005,0),"–"))</f>
        <v/>
      </c>
      <c r="L958" s="23" t="str">
        <f aca="false">IF(OR(A958="",K958="–"),"",INDEX('GSTR-2B'!$I$6:$I$1005,K958))</f>
        <v/>
      </c>
      <c r="M958" s="20" t="str">
        <f aca="false">IF(L958="","",I958-L958)</f>
        <v/>
      </c>
      <c r="N958" s="24" t="str">
        <f aca="false">IF(A958="","",IF(K958="–",IF(COUNTIFS('GSTR-2B'!$A$6:$A$1005,A958,'GSTR-2B'!$E$6:$E$1005,"&gt;="&amp;(E958-Summary!$B$5),'GSTR-2B'!$E$6:$E$1005,"&lt;="&amp;(E958+Summary!$B$5))&gt;0,"Possible match – invoice no. differs","Not in 2B"),IF(ABS(M958)&lt;=Summary!$B$5,"Matched","Value mismatch")))</f>
        <v/>
      </c>
      <c r="O958" s="25" t="str">
        <f aca="false">IF(A958="","",IF(COUNTIF(A$6:A958,A958)=1,COUNTIF(O$5:O957,"&gt;0")+1,""))</f>
        <v/>
      </c>
      <c r="P958" s="26" t="str">
        <f aca="false">IF(A958="","",IF(N958="Matched",1,IF(AND(N958="Value mismatch",N(I958)&lt;&gt;0),MIN(1,L958/I958),0)))</f>
        <v/>
      </c>
    </row>
    <row r="959" customFormat="false" ht="15" hidden="false" customHeight="true" outlineLevel="0" collapsed="false">
      <c r="A959" s="27"/>
      <c r="B959" s="27"/>
      <c r="C959" s="27"/>
      <c r="D959" s="28"/>
      <c r="E959" s="29"/>
      <c r="F959" s="29"/>
      <c r="G959" s="29"/>
      <c r="H959" s="29"/>
      <c r="I959" s="20" t="str">
        <f aca="false">IF(A959="","",N(F959)+N(G959)+N(H959))</f>
        <v/>
      </c>
      <c r="J959" s="21" t="str">
        <f aca="false">IF(A959="","",UPPER(TRIM(A959))&amp;"|"&amp;UPPER(SUBSTITUTE(SUBSTITUTE(SUBSTITUTE(SUBSTITUTE(SUBSTITUTE(TRIM(C959)," ",""),"-",""),"/",""),"\",""),".","")))</f>
        <v/>
      </c>
      <c r="K959" s="22" t="str">
        <f aca="false">IF(A959="","",IFERROR(MATCH(J959,'GSTR-2B'!$J$6:$J$1005,0),"–"))</f>
        <v/>
      </c>
      <c r="L959" s="23" t="str">
        <f aca="false">IF(OR(A959="",K959="–"),"",INDEX('GSTR-2B'!$I$6:$I$1005,K959))</f>
        <v/>
      </c>
      <c r="M959" s="20" t="str">
        <f aca="false">IF(L959="","",I959-L959)</f>
        <v/>
      </c>
      <c r="N959" s="24" t="str">
        <f aca="false">IF(A959="","",IF(K959="–",IF(COUNTIFS('GSTR-2B'!$A$6:$A$1005,A959,'GSTR-2B'!$E$6:$E$1005,"&gt;="&amp;(E959-Summary!$B$5),'GSTR-2B'!$E$6:$E$1005,"&lt;="&amp;(E959+Summary!$B$5))&gt;0,"Possible match – invoice no. differs","Not in 2B"),IF(ABS(M959)&lt;=Summary!$B$5,"Matched","Value mismatch")))</f>
        <v/>
      </c>
      <c r="O959" s="25" t="str">
        <f aca="false">IF(A959="","",IF(COUNTIF(A$6:A959,A959)=1,COUNTIF(O$5:O958,"&gt;0")+1,""))</f>
        <v/>
      </c>
      <c r="P959" s="26" t="str">
        <f aca="false">IF(A959="","",IF(N959="Matched",1,IF(AND(N959="Value mismatch",N(I959)&lt;&gt;0),MIN(1,L959/I959),0)))</f>
        <v/>
      </c>
    </row>
    <row r="960" customFormat="false" ht="15" hidden="false" customHeight="true" outlineLevel="0" collapsed="false">
      <c r="A960" s="27"/>
      <c r="B960" s="27"/>
      <c r="C960" s="27"/>
      <c r="D960" s="28"/>
      <c r="E960" s="29"/>
      <c r="F960" s="29"/>
      <c r="G960" s="29"/>
      <c r="H960" s="29"/>
      <c r="I960" s="20" t="str">
        <f aca="false">IF(A960="","",N(F960)+N(G960)+N(H960))</f>
        <v/>
      </c>
      <c r="J960" s="21" t="str">
        <f aca="false">IF(A960="","",UPPER(TRIM(A960))&amp;"|"&amp;UPPER(SUBSTITUTE(SUBSTITUTE(SUBSTITUTE(SUBSTITUTE(SUBSTITUTE(TRIM(C960)," ",""),"-",""),"/",""),"\",""),".","")))</f>
        <v/>
      </c>
      <c r="K960" s="22" t="str">
        <f aca="false">IF(A960="","",IFERROR(MATCH(J960,'GSTR-2B'!$J$6:$J$1005,0),"–"))</f>
        <v/>
      </c>
      <c r="L960" s="23" t="str">
        <f aca="false">IF(OR(A960="",K960="–"),"",INDEX('GSTR-2B'!$I$6:$I$1005,K960))</f>
        <v/>
      </c>
      <c r="M960" s="20" t="str">
        <f aca="false">IF(L960="","",I960-L960)</f>
        <v/>
      </c>
      <c r="N960" s="24" t="str">
        <f aca="false">IF(A960="","",IF(K960="–",IF(COUNTIFS('GSTR-2B'!$A$6:$A$1005,A960,'GSTR-2B'!$E$6:$E$1005,"&gt;="&amp;(E960-Summary!$B$5),'GSTR-2B'!$E$6:$E$1005,"&lt;="&amp;(E960+Summary!$B$5))&gt;0,"Possible match – invoice no. differs","Not in 2B"),IF(ABS(M960)&lt;=Summary!$B$5,"Matched","Value mismatch")))</f>
        <v/>
      </c>
      <c r="O960" s="25" t="str">
        <f aca="false">IF(A960="","",IF(COUNTIF(A$6:A960,A960)=1,COUNTIF(O$5:O959,"&gt;0")+1,""))</f>
        <v/>
      </c>
      <c r="P960" s="26" t="str">
        <f aca="false">IF(A960="","",IF(N960="Matched",1,IF(AND(N960="Value mismatch",N(I960)&lt;&gt;0),MIN(1,L960/I960),0)))</f>
        <v/>
      </c>
    </row>
    <row r="961" customFormat="false" ht="15" hidden="false" customHeight="true" outlineLevel="0" collapsed="false">
      <c r="A961" s="27"/>
      <c r="B961" s="27"/>
      <c r="C961" s="27"/>
      <c r="D961" s="28"/>
      <c r="E961" s="29"/>
      <c r="F961" s="29"/>
      <c r="G961" s="29"/>
      <c r="H961" s="29"/>
      <c r="I961" s="20" t="str">
        <f aca="false">IF(A961="","",N(F961)+N(G961)+N(H961))</f>
        <v/>
      </c>
      <c r="J961" s="21" t="str">
        <f aca="false">IF(A961="","",UPPER(TRIM(A961))&amp;"|"&amp;UPPER(SUBSTITUTE(SUBSTITUTE(SUBSTITUTE(SUBSTITUTE(SUBSTITUTE(TRIM(C961)," ",""),"-",""),"/",""),"\",""),".","")))</f>
        <v/>
      </c>
      <c r="K961" s="22" t="str">
        <f aca="false">IF(A961="","",IFERROR(MATCH(J961,'GSTR-2B'!$J$6:$J$1005,0),"–"))</f>
        <v/>
      </c>
      <c r="L961" s="23" t="str">
        <f aca="false">IF(OR(A961="",K961="–"),"",INDEX('GSTR-2B'!$I$6:$I$1005,K961))</f>
        <v/>
      </c>
      <c r="M961" s="20" t="str">
        <f aca="false">IF(L961="","",I961-L961)</f>
        <v/>
      </c>
      <c r="N961" s="24" t="str">
        <f aca="false">IF(A961="","",IF(K961="–",IF(COUNTIFS('GSTR-2B'!$A$6:$A$1005,A961,'GSTR-2B'!$E$6:$E$1005,"&gt;="&amp;(E961-Summary!$B$5),'GSTR-2B'!$E$6:$E$1005,"&lt;="&amp;(E961+Summary!$B$5))&gt;0,"Possible match – invoice no. differs","Not in 2B"),IF(ABS(M961)&lt;=Summary!$B$5,"Matched","Value mismatch")))</f>
        <v/>
      </c>
      <c r="O961" s="25" t="str">
        <f aca="false">IF(A961="","",IF(COUNTIF(A$6:A961,A961)=1,COUNTIF(O$5:O960,"&gt;0")+1,""))</f>
        <v/>
      </c>
      <c r="P961" s="26" t="str">
        <f aca="false">IF(A961="","",IF(N961="Matched",1,IF(AND(N961="Value mismatch",N(I961)&lt;&gt;0),MIN(1,L961/I961),0)))</f>
        <v/>
      </c>
    </row>
    <row r="962" customFormat="false" ht="15" hidden="false" customHeight="true" outlineLevel="0" collapsed="false">
      <c r="A962" s="27"/>
      <c r="B962" s="27"/>
      <c r="C962" s="27"/>
      <c r="D962" s="28"/>
      <c r="E962" s="29"/>
      <c r="F962" s="29"/>
      <c r="G962" s="29"/>
      <c r="H962" s="29"/>
      <c r="I962" s="20" t="str">
        <f aca="false">IF(A962="","",N(F962)+N(G962)+N(H962))</f>
        <v/>
      </c>
      <c r="J962" s="21" t="str">
        <f aca="false">IF(A962="","",UPPER(TRIM(A962))&amp;"|"&amp;UPPER(SUBSTITUTE(SUBSTITUTE(SUBSTITUTE(SUBSTITUTE(SUBSTITUTE(TRIM(C962)," ",""),"-",""),"/",""),"\",""),".","")))</f>
        <v/>
      </c>
      <c r="K962" s="22" t="str">
        <f aca="false">IF(A962="","",IFERROR(MATCH(J962,'GSTR-2B'!$J$6:$J$1005,0),"–"))</f>
        <v/>
      </c>
      <c r="L962" s="23" t="str">
        <f aca="false">IF(OR(A962="",K962="–"),"",INDEX('GSTR-2B'!$I$6:$I$1005,K962))</f>
        <v/>
      </c>
      <c r="M962" s="20" t="str">
        <f aca="false">IF(L962="","",I962-L962)</f>
        <v/>
      </c>
      <c r="N962" s="24" t="str">
        <f aca="false">IF(A962="","",IF(K962="–",IF(COUNTIFS('GSTR-2B'!$A$6:$A$1005,A962,'GSTR-2B'!$E$6:$E$1005,"&gt;="&amp;(E962-Summary!$B$5),'GSTR-2B'!$E$6:$E$1005,"&lt;="&amp;(E962+Summary!$B$5))&gt;0,"Possible match – invoice no. differs","Not in 2B"),IF(ABS(M962)&lt;=Summary!$B$5,"Matched","Value mismatch")))</f>
        <v/>
      </c>
      <c r="O962" s="25" t="str">
        <f aca="false">IF(A962="","",IF(COUNTIF(A$6:A962,A962)=1,COUNTIF(O$5:O961,"&gt;0")+1,""))</f>
        <v/>
      </c>
      <c r="P962" s="26" t="str">
        <f aca="false">IF(A962="","",IF(N962="Matched",1,IF(AND(N962="Value mismatch",N(I962)&lt;&gt;0),MIN(1,L962/I962),0)))</f>
        <v/>
      </c>
    </row>
    <row r="963" customFormat="false" ht="15" hidden="false" customHeight="true" outlineLevel="0" collapsed="false">
      <c r="A963" s="27"/>
      <c r="B963" s="27"/>
      <c r="C963" s="27"/>
      <c r="D963" s="28"/>
      <c r="E963" s="29"/>
      <c r="F963" s="29"/>
      <c r="G963" s="29"/>
      <c r="H963" s="29"/>
      <c r="I963" s="20" t="str">
        <f aca="false">IF(A963="","",N(F963)+N(G963)+N(H963))</f>
        <v/>
      </c>
      <c r="J963" s="21" t="str">
        <f aca="false">IF(A963="","",UPPER(TRIM(A963))&amp;"|"&amp;UPPER(SUBSTITUTE(SUBSTITUTE(SUBSTITUTE(SUBSTITUTE(SUBSTITUTE(TRIM(C963)," ",""),"-",""),"/",""),"\",""),".","")))</f>
        <v/>
      </c>
      <c r="K963" s="22" t="str">
        <f aca="false">IF(A963="","",IFERROR(MATCH(J963,'GSTR-2B'!$J$6:$J$1005,0),"–"))</f>
        <v/>
      </c>
      <c r="L963" s="23" t="str">
        <f aca="false">IF(OR(A963="",K963="–"),"",INDEX('GSTR-2B'!$I$6:$I$1005,K963))</f>
        <v/>
      </c>
      <c r="M963" s="20" t="str">
        <f aca="false">IF(L963="","",I963-L963)</f>
        <v/>
      </c>
      <c r="N963" s="24" t="str">
        <f aca="false">IF(A963="","",IF(K963="–",IF(COUNTIFS('GSTR-2B'!$A$6:$A$1005,A963,'GSTR-2B'!$E$6:$E$1005,"&gt;="&amp;(E963-Summary!$B$5),'GSTR-2B'!$E$6:$E$1005,"&lt;="&amp;(E963+Summary!$B$5))&gt;0,"Possible match – invoice no. differs","Not in 2B"),IF(ABS(M963)&lt;=Summary!$B$5,"Matched","Value mismatch")))</f>
        <v/>
      </c>
      <c r="O963" s="25" t="str">
        <f aca="false">IF(A963="","",IF(COUNTIF(A$6:A963,A963)=1,COUNTIF(O$5:O962,"&gt;0")+1,""))</f>
        <v/>
      </c>
      <c r="P963" s="26" t="str">
        <f aca="false">IF(A963="","",IF(N963="Matched",1,IF(AND(N963="Value mismatch",N(I963)&lt;&gt;0),MIN(1,L963/I963),0)))</f>
        <v/>
      </c>
    </row>
    <row r="964" customFormat="false" ht="15" hidden="false" customHeight="true" outlineLevel="0" collapsed="false">
      <c r="A964" s="27"/>
      <c r="B964" s="27"/>
      <c r="C964" s="27"/>
      <c r="D964" s="28"/>
      <c r="E964" s="29"/>
      <c r="F964" s="29"/>
      <c r="G964" s="29"/>
      <c r="H964" s="29"/>
      <c r="I964" s="20" t="str">
        <f aca="false">IF(A964="","",N(F964)+N(G964)+N(H964))</f>
        <v/>
      </c>
      <c r="J964" s="21" t="str">
        <f aca="false">IF(A964="","",UPPER(TRIM(A964))&amp;"|"&amp;UPPER(SUBSTITUTE(SUBSTITUTE(SUBSTITUTE(SUBSTITUTE(SUBSTITUTE(TRIM(C964)," ",""),"-",""),"/",""),"\",""),".","")))</f>
        <v/>
      </c>
      <c r="K964" s="22" t="str">
        <f aca="false">IF(A964="","",IFERROR(MATCH(J964,'GSTR-2B'!$J$6:$J$1005,0),"–"))</f>
        <v/>
      </c>
      <c r="L964" s="23" t="str">
        <f aca="false">IF(OR(A964="",K964="–"),"",INDEX('GSTR-2B'!$I$6:$I$1005,K964))</f>
        <v/>
      </c>
      <c r="M964" s="20" t="str">
        <f aca="false">IF(L964="","",I964-L964)</f>
        <v/>
      </c>
      <c r="N964" s="24" t="str">
        <f aca="false">IF(A964="","",IF(K964="–",IF(COUNTIFS('GSTR-2B'!$A$6:$A$1005,A964,'GSTR-2B'!$E$6:$E$1005,"&gt;="&amp;(E964-Summary!$B$5),'GSTR-2B'!$E$6:$E$1005,"&lt;="&amp;(E964+Summary!$B$5))&gt;0,"Possible match – invoice no. differs","Not in 2B"),IF(ABS(M964)&lt;=Summary!$B$5,"Matched","Value mismatch")))</f>
        <v/>
      </c>
      <c r="O964" s="25" t="str">
        <f aca="false">IF(A964="","",IF(COUNTIF(A$6:A964,A964)=1,COUNTIF(O$5:O963,"&gt;0")+1,""))</f>
        <v/>
      </c>
      <c r="P964" s="26" t="str">
        <f aca="false">IF(A964="","",IF(N964="Matched",1,IF(AND(N964="Value mismatch",N(I964)&lt;&gt;0),MIN(1,L964/I964),0)))</f>
        <v/>
      </c>
    </row>
    <row r="965" customFormat="false" ht="15" hidden="false" customHeight="true" outlineLevel="0" collapsed="false">
      <c r="A965" s="27"/>
      <c r="B965" s="27"/>
      <c r="C965" s="27"/>
      <c r="D965" s="28"/>
      <c r="E965" s="29"/>
      <c r="F965" s="29"/>
      <c r="G965" s="29"/>
      <c r="H965" s="29"/>
      <c r="I965" s="20" t="str">
        <f aca="false">IF(A965="","",N(F965)+N(G965)+N(H965))</f>
        <v/>
      </c>
      <c r="J965" s="21" t="str">
        <f aca="false">IF(A965="","",UPPER(TRIM(A965))&amp;"|"&amp;UPPER(SUBSTITUTE(SUBSTITUTE(SUBSTITUTE(SUBSTITUTE(SUBSTITUTE(TRIM(C965)," ",""),"-",""),"/",""),"\",""),".","")))</f>
        <v/>
      </c>
      <c r="K965" s="22" t="str">
        <f aca="false">IF(A965="","",IFERROR(MATCH(J965,'GSTR-2B'!$J$6:$J$1005,0),"–"))</f>
        <v/>
      </c>
      <c r="L965" s="23" t="str">
        <f aca="false">IF(OR(A965="",K965="–"),"",INDEX('GSTR-2B'!$I$6:$I$1005,K965))</f>
        <v/>
      </c>
      <c r="M965" s="20" t="str">
        <f aca="false">IF(L965="","",I965-L965)</f>
        <v/>
      </c>
      <c r="N965" s="24" t="str">
        <f aca="false">IF(A965="","",IF(K965="–",IF(COUNTIFS('GSTR-2B'!$A$6:$A$1005,A965,'GSTR-2B'!$E$6:$E$1005,"&gt;="&amp;(E965-Summary!$B$5),'GSTR-2B'!$E$6:$E$1005,"&lt;="&amp;(E965+Summary!$B$5))&gt;0,"Possible match – invoice no. differs","Not in 2B"),IF(ABS(M965)&lt;=Summary!$B$5,"Matched","Value mismatch")))</f>
        <v/>
      </c>
      <c r="O965" s="25" t="str">
        <f aca="false">IF(A965="","",IF(COUNTIF(A$6:A965,A965)=1,COUNTIF(O$5:O964,"&gt;0")+1,""))</f>
        <v/>
      </c>
      <c r="P965" s="26" t="str">
        <f aca="false">IF(A965="","",IF(N965="Matched",1,IF(AND(N965="Value mismatch",N(I965)&lt;&gt;0),MIN(1,L965/I965),0)))</f>
        <v/>
      </c>
    </row>
    <row r="966" customFormat="false" ht="15" hidden="false" customHeight="true" outlineLevel="0" collapsed="false">
      <c r="A966" s="27"/>
      <c r="B966" s="27"/>
      <c r="C966" s="27"/>
      <c r="D966" s="28"/>
      <c r="E966" s="29"/>
      <c r="F966" s="29"/>
      <c r="G966" s="29"/>
      <c r="H966" s="29"/>
      <c r="I966" s="20" t="str">
        <f aca="false">IF(A966="","",N(F966)+N(G966)+N(H966))</f>
        <v/>
      </c>
      <c r="J966" s="21" t="str">
        <f aca="false">IF(A966="","",UPPER(TRIM(A966))&amp;"|"&amp;UPPER(SUBSTITUTE(SUBSTITUTE(SUBSTITUTE(SUBSTITUTE(SUBSTITUTE(TRIM(C966)," ",""),"-",""),"/",""),"\",""),".","")))</f>
        <v/>
      </c>
      <c r="K966" s="22" t="str">
        <f aca="false">IF(A966="","",IFERROR(MATCH(J966,'GSTR-2B'!$J$6:$J$1005,0),"–"))</f>
        <v/>
      </c>
      <c r="L966" s="23" t="str">
        <f aca="false">IF(OR(A966="",K966="–"),"",INDEX('GSTR-2B'!$I$6:$I$1005,K966))</f>
        <v/>
      </c>
      <c r="M966" s="20" t="str">
        <f aca="false">IF(L966="","",I966-L966)</f>
        <v/>
      </c>
      <c r="N966" s="24" t="str">
        <f aca="false">IF(A966="","",IF(K966="–",IF(COUNTIFS('GSTR-2B'!$A$6:$A$1005,A966,'GSTR-2B'!$E$6:$E$1005,"&gt;="&amp;(E966-Summary!$B$5),'GSTR-2B'!$E$6:$E$1005,"&lt;="&amp;(E966+Summary!$B$5))&gt;0,"Possible match – invoice no. differs","Not in 2B"),IF(ABS(M966)&lt;=Summary!$B$5,"Matched","Value mismatch")))</f>
        <v/>
      </c>
      <c r="O966" s="25" t="str">
        <f aca="false">IF(A966="","",IF(COUNTIF(A$6:A966,A966)=1,COUNTIF(O$5:O965,"&gt;0")+1,""))</f>
        <v/>
      </c>
      <c r="P966" s="26" t="str">
        <f aca="false">IF(A966="","",IF(N966="Matched",1,IF(AND(N966="Value mismatch",N(I966)&lt;&gt;0),MIN(1,L966/I966),0)))</f>
        <v/>
      </c>
    </row>
    <row r="967" customFormat="false" ht="15" hidden="false" customHeight="true" outlineLevel="0" collapsed="false">
      <c r="A967" s="27"/>
      <c r="B967" s="27"/>
      <c r="C967" s="27"/>
      <c r="D967" s="28"/>
      <c r="E967" s="29"/>
      <c r="F967" s="29"/>
      <c r="G967" s="29"/>
      <c r="H967" s="29"/>
      <c r="I967" s="20" t="str">
        <f aca="false">IF(A967="","",N(F967)+N(G967)+N(H967))</f>
        <v/>
      </c>
      <c r="J967" s="21" t="str">
        <f aca="false">IF(A967="","",UPPER(TRIM(A967))&amp;"|"&amp;UPPER(SUBSTITUTE(SUBSTITUTE(SUBSTITUTE(SUBSTITUTE(SUBSTITUTE(TRIM(C967)," ",""),"-",""),"/",""),"\",""),".","")))</f>
        <v/>
      </c>
      <c r="K967" s="22" t="str">
        <f aca="false">IF(A967="","",IFERROR(MATCH(J967,'GSTR-2B'!$J$6:$J$1005,0),"–"))</f>
        <v/>
      </c>
      <c r="L967" s="23" t="str">
        <f aca="false">IF(OR(A967="",K967="–"),"",INDEX('GSTR-2B'!$I$6:$I$1005,K967))</f>
        <v/>
      </c>
      <c r="M967" s="20" t="str">
        <f aca="false">IF(L967="","",I967-L967)</f>
        <v/>
      </c>
      <c r="N967" s="24" t="str">
        <f aca="false">IF(A967="","",IF(K967="–",IF(COUNTIFS('GSTR-2B'!$A$6:$A$1005,A967,'GSTR-2B'!$E$6:$E$1005,"&gt;="&amp;(E967-Summary!$B$5),'GSTR-2B'!$E$6:$E$1005,"&lt;="&amp;(E967+Summary!$B$5))&gt;0,"Possible match – invoice no. differs","Not in 2B"),IF(ABS(M967)&lt;=Summary!$B$5,"Matched","Value mismatch")))</f>
        <v/>
      </c>
      <c r="O967" s="25" t="str">
        <f aca="false">IF(A967="","",IF(COUNTIF(A$6:A967,A967)=1,COUNTIF(O$5:O966,"&gt;0")+1,""))</f>
        <v/>
      </c>
      <c r="P967" s="26" t="str">
        <f aca="false">IF(A967="","",IF(N967="Matched",1,IF(AND(N967="Value mismatch",N(I967)&lt;&gt;0),MIN(1,L967/I967),0)))</f>
        <v/>
      </c>
    </row>
    <row r="968" customFormat="false" ht="15" hidden="false" customHeight="true" outlineLevel="0" collapsed="false">
      <c r="A968" s="27"/>
      <c r="B968" s="27"/>
      <c r="C968" s="27"/>
      <c r="D968" s="28"/>
      <c r="E968" s="29"/>
      <c r="F968" s="29"/>
      <c r="G968" s="29"/>
      <c r="H968" s="29"/>
      <c r="I968" s="20" t="str">
        <f aca="false">IF(A968="","",N(F968)+N(G968)+N(H968))</f>
        <v/>
      </c>
      <c r="J968" s="21" t="str">
        <f aca="false">IF(A968="","",UPPER(TRIM(A968))&amp;"|"&amp;UPPER(SUBSTITUTE(SUBSTITUTE(SUBSTITUTE(SUBSTITUTE(SUBSTITUTE(TRIM(C968)," ",""),"-",""),"/",""),"\",""),".","")))</f>
        <v/>
      </c>
      <c r="K968" s="22" t="str">
        <f aca="false">IF(A968="","",IFERROR(MATCH(J968,'GSTR-2B'!$J$6:$J$1005,0),"–"))</f>
        <v/>
      </c>
      <c r="L968" s="23" t="str">
        <f aca="false">IF(OR(A968="",K968="–"),"",INDEX('GSTR-2B'!$I$6:$I$1005,K968))</f>
        <v/>
      </c>
      <c r="M968" s="20" t="str">
        <f aca="false">IF(L968="","",I968-L968)</f>
        <v/>
      </c>
      <c r="N968" s="24" t="str">
        <f aca="false">IF(A968="","",IF(K968="–",IF(COUNTIFS('GSTR-2B'!$A$6:$A$1005,A968,'GSTR-2B'!$E$6:$E$1005,"&gt;="&amp;(E968-Summary!$B$5),'GSTR-2B'!$E$6:$E$1005,"&lt;="&amp;(E968+Summary!$B$5))&gt;0,"Possible match – invoice no. differs","Not in 2B"),IF(ABS(M968)&lt;=Summary!$B$5,"Matched","Value mismatch")))</f>
        <v/>
      </c>
      <c r="O968" s="25" t="str">
        <f aca="false">IF(A968="","",IF(COUNTIF(A$6:A968,A968)=1,COUNTIF(O$5:O967,"&gt;0")+1,""))</f>
        <v/>
      </c>
      <c r="P968" s="26" t="str">
        <f aca="false">IF(A968="","",IF(N968="Matched",1,IF(AND(N968="Value mismatch",N(I968)&lt;&gt;0),MIN(1,L968/I968),0)))</f>
        <v/>
      </c>
    </row>
    <row r="969" customFormat="false" ht="15" hidden="false" customHeight="true" outlineLevel="0" collapsed="false">
      <c r="A969" s="27"/>
      <c r="B969" s="27"/>
      <c r="C969" s="27"/>
      <c r="D969" s="28"/>
      <c r="E969" s="29"/>
      <c r="F969" s="29"/>
      <c r="G969" s="29"/>
      <c r="H969" s="29"/>
      <c r="I969" s="20" t="str">
        <f aca="false">IF(A969="","",N(F969)+N(G969)+N(H969))</f>
        <v/>
      </c>
      <c r="J969" s="21" t="str">
        <f aca="false">IF(A969="","",UPPER(TRIM(A969))&amp;"|"&amp;UPPER(SUBSTITUTE(SUBSTITUTE(SUBSTITUTE(SUBSTITUTE(SUBSTITUTE(TRIM(C969)," ",""),"-",""),"/",""),"\",""),".","")))</f>
        <v/>
      </c>
      <c r="K969" s="22" t="str">
        <f aca="false">IF(A969="","",IFERROR(MATCH(J969,'GSTR-2B'!$J$6:$J$1005,0),"–"))</f>
        <v/>
      </c>
      <c r="L969" s="23" t="str">
        <f aca="false">IF(OR(A969="",K969="–"),"",INDEX('GSTR-2B'!$I$6:$I$1005,K969))</f>
        <v/>
      </c>
      <c r="M969" s="20" t="str">
        <f aca="false">IF(L969="","",I969-L969)</f>
        <v/>
      </c>
      <c r="N969" s="24" t="str">
        <f aca="false">IF(A969="","",IF(K969="–",IF(COUNTIFS('GSTR-2B'!$A$6:$A$1005,A969,'GSTR-2B'!$E$6:$E$1005,"&gt;="&amp;(E969-Summary!$B$5),'GSTR-2B'!$E$6:$E$1005,"&lt;="&amp;(E969+Summary!$B$5))&gt;0,"Possible match – invoice no. differs","Not in 2B"),IF(ABS(M969)&lt;=Summary!$B$5,"Matched","Value mismatch")))</f>
        <v/>
      </c>
      <c r="O969" s="25" t="str">
        <f aca="false">IF(A969="","",IF(COUNTIF(A$6:A969,A969)=1,COUNTIF(O$5:O968,"&gt;0")+1,""))</f>
        <v/>
      </c>
      <c r="P969" s="26" t="str">
        <f aca="false">IF(A969="","",IF(N969="Matched",1,IF(AND(N969="Value mismatch",N(I969)&lt;&gt;0),MIN(1,L969/I969),0)))</f>
        <v/>
      </c>
    </row>
    <row r="970" customFormat="false" ht="15" hidden="false" customHeight="true" outlineLevel="0" collapsed="false">
      <c r="A970" s="27"/>
      <c r="B970" s="27"/>
      <c r="C970" s="27"/>
      <c r="D970" s="28"/>
      <c r="E970" s="29"/>
      <c r="F970" s="29"/>
      <c r="G970" s="29"/>
      <c r="H970" s="29"/>
      <c r="I970" s="20" t="str">
        <f aca="false">IF(A970="","",N(F970)+N(G970)+N(H970))</f>
        <v/>
      </c>
      <c r="J970" s="21" t="str">
        <f aca="false">IF(A970="","",UPPER(TRIM(A970))&amp;"|"&amp;UPPER(SUBSTITUTE(SUBSTITUTE(SUBSTITUTE(SUBSTITUTE(SUBSTITUTE(TRIM(C970)," ",""),"-",""),"/",""),"\",""),".","")))</f>
        <v/>
      </c>
      <c r="K970" s="22" t="str">
        <f aca="false">IF(A970="","",IFERROR(MATCH(J970,'GSTR-2B'!$J$6:$J$1005,0),"–"))</f>
        <v/>
      </c>
      <c r="L970" s="23" t="str">
        <f aca="false">IF(OR(A970="",K970="–"),"",INDEX('GSTR-2B'!$I$6:$I$1005,K970))</f>
        <v/>
      </c>
      <c r="M970" s="20" t="str">
        <f aca="false">IF(L970="","",I970-L970)</f>
        <v/>
      </c>
      <c r="N970" s="24" t="str">
        <f aca="false">IF(A970="","",IF(K970="–",IF(COUNTIFS('GSTR-2B'!$A$6:$A$1005,A970,'GSTR-2B'!$E$6:$E$1005,"&gt;="&amp;(E970-Summary!$B$5),'GSTR-2B'!$E$6:$E$1005,"&lt;="&amp;(E970+Summary!$B$5))&gt;0,"Possible match – invoice no. differs","Not in 2B"),IF(ABS(M970)&lt;=Summary!$B$5,"Matched","Value mismatch")))</f>
        <v/>
      </c>
      <c r="O970" s="25" t="str">
        <f aca="false">IF(A970="","",IF(COUNTIF(A$6:A970,A970)=1,COUNTIF(O$5:O969,"&gt;0")+1,""))</f>
        <v/>
      </c>
      <c r="P970" s="26" t="str">
        <f aca="false">IF(A970="","",IF(N970="Matched",1,IF(AND(N970="Value mismatch",N(I970)&lt;&gt;0),MIN(1,L970/I970),0)))</f>
        <v/>
      </c>
    </row>
    <row r="971" customFormat="false" ht="15" hidden="false" customHeight="true" outlineLevel="0" collapsed="false">
      <c r="A971" s="27"/>
      <c r="B971" s="27"/>
      <c r="C971" s="27"/>
      <c r="D971" s="28"/>
      <c r="E971" s="29"/>
      <c r="F971" s="29"/>
      <c r="G971" s="29"/>
      <c r="H971" s="29"/>
      <c r="I971" s="20" t="str">
        <f aca="false">IF(A971="","",N(F971)+N(G971)+N(H971))</f>
        <v/>
      </c>
      <c r="J971" s="21" t="str">
        <f aca="false">IF(A971="","",UPPER(TRIM(A971))&amp;"|"&amp;UPPER(SUBSTITUTE(SUBSTITUTE(SUBSTITUTE(SUBSTITUTE(SUBSTITUTE(TRIM(C971)," ",""),"-",""),"/",""),"\",""),".","")))</f>
        <v/>
      </c>
      <c r="K971" s="22" t="str">
        <f aca="false">IF(A971="","",IFERROR(MATCH(J971,'GSTR-2B'!$J$6:$J$1005,0),"–"))</f>
        <v/>
      </c>
      <c r="L971" s="23" t="str">
        <f aca="false">IF(OR(A971="",K971="–"),"",INDEX('GSTR-2B'!$I$6:$I$1005,K971))</f>
        <v/>
      </c>
      <c r="M971" s="20" t="str">
        <f aca="false">IF(L971="","",I971-L971)</f>
        <v/>
      </c>
      <c r="N971" s="24" t="str">
        <f aca="false">IF(A971="","",IF(K971="–",IF(COUNTIFS('GSTR-2B'!$A$6:$A$1005,A971,'GSTR-2B'!$E$6:$E$1005,"&gt;="&amp;(E971-Summary!$B$5),'GSTR-2B'!$E$6:$E$1005,"&lt;="&amp;(E971+Summary!$B$5))&gt;0,"Possible match – invoice no. differs","Not in 2B"),IF(ABS(M971)&lt;=Summary!$B$5,"Matched","Value mismatch")))</f>
        <v/>
      </c>
      <c r="O971" s="25" t="str">
        <f aca="false">IF(A971="","",IF(COUNTIF(A$6:A971,A971)=1,COUNTIF(O$5:O970,"&gt;0")+1,""))</f>
        <v/>
      </c>
      <c r="P971" s="26" t="str">
        <f aca="false">IF(A971="","",IF(N971="Matched",1,IF(AND(N971="Value mismatch",N(I971)&lt;&gt;0),MIN(1,L971/I971),0)))</f>
        <v/>
      </c>
    </row>
    <row r="972" customFormat="false" ht="15" hidden="false" customHeight="true" outlineLevel="0" collapsed="false">
      <c r="A972" s="27"/>
      <c r="B972" s="27"/>
      <c r="C972" s="27"/>
      <c r="D972" s="28"/>
      <c r="E972" s="29"/>
      <c r="F972" s="29"/>
      <c r="G972" s="29"/>
      <c r="H972" s="29"/>
      <c r="I972" s="20" t="str">
        <f aca="false">IF(A972="","",N(F972)+N(G972)+N(H972))</f>
        <v/>
      </c>
      <c r="J972" s="21" t="str">
        <f aca="false">IF(A972="","",UPPER(TRIM(A972))&amp;"|"&amp;UPPER(SUBSTITUTE(SUBSTITUTE(SUBSTITUTE(SUBSTITUTE(SUBSTITUTE(TRIM(C972)," ",""),"-",""),"/",""),"\",""),".","")))</f>
        <v/>
      </c>
      <c r="K972" s="22" t="str">
        <f aca="false">IF(A972="","",IFERROR(MATCH(J972,'GSTR-2B'!$J$6:$J$1005,0),"–"))</f>
        <v/>
      </c>
      <c r="L972" s="23" t="str">
        <f aca="false">IF(OR(A972="",K972="–"),"",INDEX('GSTR-2B'!$I$6:$I$1005,K972))</f>
        <v/>
      </c>
      <c r="M972" s="20" t="str">
        <f aca="false">IF(L972="","",I972-L972)</f>
        <v/>
      </c>
      <c r="N972" s="24" t="str">
        <f aca="false">IF(A972="","",IF(K972="–",IF(COUNTIFS('GSTR-2B'!$A$6:$A$1005,A972,'GSTR-2B'!$E$6:$E$1005,"&gt;="&amp;(E972-Summary!$B$5),'GSTR-2B'!$E$6:$E$1005,"&lt;="&amp;(E972+Summary!$B$5))&gt;0,"Possible match – invoice no. differs","Not in 2B"),IF(ABS(M972)&lt;=Summary!$B$5,"Matched","Value mismatch")))</f>
        <v/>
      </c>
      <c r="O972" s="25" t="str">
        <f aca="false">IF(A972="","",IF(COUNTIF(A$6:A972,A972)=1,COUNTIF(O$5:O971,"&gt;0")+1,""))</f>
        <v/>
      </c>
      <c r="P972" s="26" t="str">
        <f aca="false">IF(A972="","",IF(N972="Matched",1,IF(AND(N972="Value mismatch",N(I972)&lt;&gt;0),MIN(1,L972/I972),0)))</f>
        <v/>
      </c>
    </row>
    <row r="973" customFormat="false" ht="15" hidden="false" customHeight="true" outlineLevel="0" collapsed="false">
      <c r="A973" s="27"/>
      <c r="B973" s="27"/>
      <c r="C973" s="27"/>
      <c r="D973" s="28"/>
      <c r="E973" s="29"/>
      <c r="F973" s="29"/>
      <c r="G973" s="29"/>
      <c r="H973" s="29"/>
      <c r="I973" s="20" t="str">
        <f aca="false">IF(A973="","",N(F973)+N(G973)+N(H973))</f>
        <v/>
      </c>
      <c r="J973" s="21" t="str">
        <f aca="false">IF(A973="","",UPPER(TRIM(A973))&amp;"|"&amp;UPPER(SUBSTITUTE(SUBSTITUTE(SUBSTITUTE(SUBSTITUTE(SUBSTITUTE(TRIM(C973)," ",""),"-",""),"/",""),"\",""),".","")))</f>
        <v/>
      </c>
      <c r="K973" s="22" t="str">
        <f aca="false">IF(A973="","",IFERROR(MATCH(J973,'GSTR-2B'!$J$6:$J$1005,0),"–"))</f>
        <v/>
      </c>
      <c r="L973" s="23" t="str">
        <f aca="false">IF(OR(A973="",K973="–"),"",INDEX('GSTR-2B'!$I$6:$I$1005,K973))</f>
        <v/>
      </c>
      <c r="M973" s="20" t="str">
        <f aca="false">IF(L973="","",I973-L973)</f>
        <v/>
      </c>
      <c r="N973" s="24" t="str">
        <f aca="false">IF(A973="","",IF(K973="–",IF(COUNTIFS('GSTR-2B'!$A$6:$A$1005,A973,'GSTR-2B'!$E$6:$E$1005,"&gt;="&amp;(E973-Summary!$B$5),'GSTR-2B'!$E$6:$E$1005,"&lt;="&amp;(E973+Summary!$B$5))&gt;0,"Possible match – invoice no. differs","Not in 2B"),IF(ABS(M973)&lt;=Summary!$B$5,"Matched","Value mismatch")))</f>
        <v/>
      </c>
      <c r="O973" s="25" t="str">
        <f aca="false">IF(A973="","",IF(COUNTIF(A$6:A973,A973)=1,COUNTIF(O$5:O972,"&gt;0")+1,""))</f>
        <v/>
      </c>
      <c r="P973" s="26" t="str">
        <f aca="false">IF(A973="","",IF(N973="Matched",1,IF(AND(N973="Value mismatch",N(I973)&lt;&gt;0),MIN(1,L973/I973),0)))</f>
        <v/>
      </c>
    </row>
    <row r="974" customFormat="false" ht="15" hidden="false" customHeight="true" outlineLevel="0" collapsed="false">
      <c r="A974" s="27"/>
      <c r="B974" s="27"/>
      <c r="C974" s="27"/>
      <c r="D974" s="28"/>
      <c r="E974" s="29"/>
      <c r="F974" s="29"/>
      <c r="G974" s="29"/>
      <c r="H974" s="29"/>
      <c r="I974" s="20" t="str">
        <f aca="false">IF(A974="","",N(F974)+N(G974)+N(H974))</f>
        <v/>
      </c>
      <c r="J974" s="21" t="str">
        <f aca="false">IF(A974="","",UPPER(TRIM(A974))&amp;"|"&amp;UPPER(SUBSTITUTE(SUBSTITUTE(SUBSTITUTE(SUBSTITUTE(SUBSTITUTE(TRIM(C974)," ",""),"-",""),"/",""),"\",""),".","")))</f>
        <v/>
      </c>
      <c r="K974" s="22" t="str">
        <f aca="false">IF(A974="","",IFERROR(MATCH(J974,'GSTR-2B'!$J$6:$J$1005,0),"–"))</f>
        <v/>
      </c>
      <c r="L974" s="23" t="str">
        <f aca="false">IF(OR(A974="",K974="–"),"",INDEX('GSTR-2B'!$I$6:$I$1005,K974))</f>
        <v/>
      </c>
      <c r="M974" s="20" t="str">
        <f aca="false">IF(L974="","",I974-L974)</f>
        <v/>
      </c>
      <c r="N974" s="24" t="str">
        <f aca="false">IF(A974="","",IF(K974="–",IF(COUNTIFS('GSTR-2B'!$A$6:$A$1005,A974,'GSTR-2B'!$E$6:$E$1005,"&gt;="&amp;(E974-Summary!$B$5),'GSTR-2B'!$E$6:$E$1005,"&lt;="&amp;(E974+Summary!$B$5))&gt;0,"Possible match – invoice no. differs","Not in 2B"),IF(ABS(M974)&lt;=Summary!$B$5,"Matched","Value mismatch")))</f>
        <v/>
      </c>
      <c r="O974" s="25" t="str">
        <f aca="false">IF(A974="","",IF(COUNTIF(A$6:A974,A974)=1,COUNTIF(O$5:O973,"&gt;0")+1,""))</f>
        <v/>
      </c>
      <c r="P974" s="26" t="str">
        <f aca="false">IF(A974="","",IF(N974="Matched",1,IF(AND(N974="Value mismatch",N(I974)&lt;&gt;0),MIN(1,L974/I974),0)))</f>
        <v/>
      </c>
    </row>
    <row r="975" customFormat="false" ht="15" hidden="false" customHeight="true" outlineLevel="0" collapsed="false">
      <c r="A975" s="27"/>
      <c r="B975" s="27"/>
      <c r="C975" s="27"/>
      <c r="D975" s="28"/>
      <c r="E975" s="29"/>
      <c r="F975" s="29"/>
      <c r="G975" s="29"/>
      <c r="H975" s="29"/>
      <c r="I975" s="20" t="str">
        <f aca="false">IF(A975="","",N(F975)+N(G975)+N(H975))</f>
        <v/>
      </c>
      <c r="J975" s="21" t="str">
        <f aca="false">IF(A975="","",UPPER(TRIM(A975))&amp;"|"&amp;UPPER(SUBSTITUTE(SUBSTITUTE(SUBSTITUTE(SUBSTITUTE(SUBSTITUTE(TRIM(C975)," ",""),"-",""),"/",""),"\",""),".","")))</f>
        <v/>
      </c>
      <c r="K975" s="22" t="str">
        <f aca="false">IF(A975="","",IFERROR(MATCH(J975,'GSTR-2B'!$J$6:$J$1005,0),"–"))</f>
        <v/>
      </c>
      <c r="L975" s="23" t="str">
        <f aca="false">IF(OR(A975="",K975="–"),"",INDEX('GSTR-2B'!$I$6:$I$1005,K975))</f>
        <v/>
      </c>
      <c r="M975" s="20" t="str">
        <f aca="false">IF(L975="","",I975-L975)</f>
        <v/>
      </c>
      <c r="N975" s="24" t="str">
        <f aca="false">IF(A975="","",IF(K975="–",IF(COUNTIFS('GSTR-2B'!$A$6:$A$1005,A975,'GSTR-2B'!$E$6:$E$1005,"&gt;="&amp;(E975-Summary!$B$5),'GSTR-2B'!$E$6:$E$1005,"&lt;="&amp;(E975+Summary!$B$5))&gt;0,"Possible match – invoice no. differs","Not in 2B"),IF(ABS(M975)&lt;=Summary!$B$5,"Matched","Value mismatch")))</f>
        <v/>
      </c>
      <c r="O975" s="25" t="str">
        <f aca="false">IF(A975="","",IF(COUNTIF(A$6:A975,A975)=1,COUNTIF(O$5:O974,"&gt;0")+1,""))</f>
        <v/>
      </c>
      <c r="P975" s="26" t="str">
        <f aca="false">IF(A975="","",IF(N975="Matched",1,IF(AND(N975="Value mismatch",N(I975)&lt;&gt;0),MIN(1,L975/I975),0)))</f>
        <v/>
      </c>
    </row>
    <row r="976" customFormat="false" ht="15" hidden="false" customHeight="true" outlineLevel="0" collapsed="false">
      <c r="A976" s="27"/>
      <c r="B976" s="27"/>
      <c r="C976" s="27"/>
      <c r="D976" s="28"/>
      <c r="E976" s="29"/>
      <c r="F976" s="29"/>
      <c r="G976" s="29"/>
      <c r="H976" s="29"/>
      <c r="I976" s="20" t="str">
        <f aca="false">IF(A976="","",N(F976)+N(G976)+N(H976))</f>
        <v/>
      </c>
      <c r="J976" s="21" t="str">
        <f aca="false">IF(A976="","",UPPER(TRIM(A976))&amp;"|"&amp;UPPER(SUBSTITUTE(SUBSTITUTE(SUBSTITUTE(SUBSTITUTE(SUBSTITUTE(TRIM(C976)," ",""),"-",""),"/",""),"\",""),".","")))</f>
        <v/>
      </c>
      <c r="K976" s="22" t="str">
        <f aca="false">IF(A976="","",IFERROR(MATCH(J976,'GSTR-2B'!$J$6:$J$1005,0),"–"))</f>
        <v/>
      </c>
      <c r="L976" s="23" t="str">
        <f aca="false">IF(OR(A976="",K976="–"),"",INDEX('GSTR-2B'!$I$6:$I$1005,K976))</f>
        <v/>
      </c>
      <c r="M976" s="20" t="str">
        <f aca="false">IF(L976="","",I976-L976)</f>
        <v/>
      </c>
      <c r="N976" s="24" t="str">
        <f aca="false">IF(A976="","",IF(K976="–",IF(COUNTIFS('GSTR-2B'!$A$6:$A$1005,A976,'GSTR-2B'!$E$6:$E$1005,"&gt;="&amp;(E976-Summary!$B$5),'GSTR-2B'!$E$6:$E$1005,"&lt;="&amp;(E976+Summary!$B$5))&gt;0,"Possible match – invoice no. differs","Not in 2B"),IF(ABS(M976)&lt;=Summary!$B$5,"Matched","Value mismatch")))</f>
        <v/>
      </c>
      <c r="O976" s="25" t="str">
        <f aca="false">IF(A976="","",IF(COUNTIF(A$6:A976,A976)=1,COUNTIF(O$5:O975,"&gt;0")+1,""))</f>
        <v/>
      </c>
      <c r="P976" s="26" t="str">
        <f aca="false">IF(A976="","",IF(N976="Matched",1,IF(AND(N976="Value mismatch",N(I976)&lt;&gt;0),MIN(1,L976/I976),0)))</f>
        <v/>
      </c>
    </row>
    <row r="977" customFormat="false" ht="15" hidden="false" customHeight="true" outlineLevel="0" collapsed="false">
      <c r="A977" s="27"/>
      <c r="B977" s="27"/>
      <c r="C977" s="27"/>
      <c r="D977" s="28"/>
      <c r="E977" s="29"/>
      <c r="F977" s="29"/>
      <c r="G977" s="29"/>
      <c r="H977" s="29"/>
      <c r="I977" s="20" t="str">
        <f aca="false">IF(A977="","",N(F977)+N(G977)+N(H977))</f>
        <v/>
      </c>
      <c r="J977" s="21" t="str">
        <f aca="false">IF(A977="","",UPPER(TRIM(A977))&amp;"|"&amp;UPPER(SUBSTITUTE(SUBSTITUTE(SUBSTITUTE(SUBSTITUTE(SUBSTITUTE(TRIM(C977)," ",""),"-",""),"/",""),"\",""),".","")))</f>
        <v/>
      </c>
      <c r="K977" s="22" t="str">
        <f aca="false">IF(A977="","",IFERROR(MATCH(J977,'GSTR-2B'!$J$6:$J$1005,0),"–"))</f>
        <v/>
      </c>
      <c r="L977" s="23" t="str">
        <f aca="false">IF(OR(A977="",K977="–"),"",INDEX('GSTR-2B'!$I$6:$I$1005,K977))</f>
        <v/>
      </c>
      <c r="M977" s="20" t="str">
        <f aca="false">IF(L977="","",I977-L977)</f>
        <v/>
      </c>
      <c r="N977" s="24" t="str">
        <f aca="false">IF(A977="","",IF(K977="–",IF(COUNTIFS('GSTR-2B'!$A$6:$A$1005,A977,'GSTR-2B'!$E$6:$E$1005,"&gt;="&amp;(E977-Summary!$B$5),'GSTR-2B'!$E$6:$E$1005,"&lt;="&amp;(E977+Summary!$B$5))&gt;0,"Possible match – invoice no. differs","Not in 2B"),IF(ABS(M977)&lt;=Summary!$B$5,"Matched","Value mismatch")))</f>
        <v/>
      </c>
      <c r="O977" s="25" t="str">
        <f aca="false">IF(A977="","",IF(COUNTIF(A$6:A977,A977)=1,COUNTIF(O$5:O976,"&gt;0")+1,""))</f>
        <v/>
      </c>
      <c r="P977" s="26" t="str">
        <f aca="false">IF(A977="","",IF(N977="Matched",1,IF(AND(N977="Value mismatch",N(I977)&lt;&gt;0),MIN(1,L977/I977),0)))</f>
        <v/>
      </c>
    </row>
    <row r="978" customFormat="false" ht="15" hidden="false" customHeight="true" outlineLevel="0" collapsed="false">
      <c r="A978" s="27"/>
      <c r="B978" s="27"/>
      <c r="C978" s="27"/>
      <c r="D978" s="28"/>
      <c r="E978" s="29"/>
      <c r="F978" s="29"/>
      <c r="G978" s="29"/>
      <c r="H978" s="29"/>
      <c r="I978" s="20" t="str">
        <f aca="false">IF(A978="","",N(F978)+N(G978)+N(H978))</f>
        <v/>
      </c>
      <c r="J978" s="21" t="str">
        <f aca="false">IF(A978="","",UPPER(TRIM(A978))&amp;"|"&amp;UPPER(SUBSTITUTE(SUBSTITUTE(SUBSTITUTE(SUBSTITUTE(SUBSTITUTE(TRIM(C978)," ",""),"-",""),"/",""),"\",""),".","")))</f>
        <v/>
      </c>
      <c r="K978" s="22" t="str">
        <f aca="false">IF(A978="","",IFERROR(MATCH(J978,'GSTR-2B'!$J$6:$J$1005,0),"–"))</f>
        <v/>
      </c>
      <c r="L978" s="23" t="str">
        <f aca="false">IF(OR(A978="",K978="–"),"",INDEX('GSTR-2B'!$I$6:$I$1005,K978))</f>
        <v/>
      </c>
      <c r="M978" s="20" t="str">
        <f aca="false">IF(L978="","",I978-L978)</f>
        <v/>
      </c>
      <c r="N978" s="24" t="str">
        <f aca="false">IF(A978="","",IF(K978="–",IF(COUNTIFS('GSTR-2B'!$A$6:$A$1005,A978,'GSTR-2B'!$E$6:$E$1005,"&gt;="&amp;(E978-Summary!$B$5),'GSTR-2B'!$E$6:$E$1005,"&lt;="&amp;(E978+Summary!$B$5))&gt;0,"Possible match – invoice no. differs","Not in 2B"),IF(ABS(M978)&lt;=Summary!$B$5,"Matched","Value mismatch")))</f>
        <v/>
      </c>
      <c r="O978" s="25" t="str">
        <f aca="false">IF(A978="","",IF(COUNTIF(A$6:A978,A978)=1,COUNTIF(O$5:O977,"&gt;0")+1,""))</f>
        <v/>
      </c>
      <c r="P978" s="26" t="str">
        <f aca="false">IF(A978="","",IF(N978="Matched",1,IF(AND(N978="Value mismatch",N(I978)&lt;&gt;0),MIN(1,L978/I978),0)))</f>
        <v/>
      </c>
    </row>
    <row r="979" customFormat="false" ht="15" hidden="false" customHeight="true" outlineLevel="0" collapsed="false">
      <c r="A979" s="27"/>
      <c r="B979" s="27"/>
      <c r="C979" s="27"/>
      <c r="D979" s="28"/>
      <c r="E979" s="29"/>
      <c r="F979" s="29"/>
      <c r="G979" s="29"/>
      <c r="H979" s="29"/>
      <c r="I979" s="20" t="str">
        <f aca="false">IF(A979="","",N(F979)+N(G979)+N(H979))</f>
        <v/>
      </c>
      <c r="J979" s="21" t="str">
        <f aca="false">IF(A979="","",UPPER(TRIM(A979))&amp;"|"&amp;UPPER(SUBSTITUTE(SUBSTITUTE(SUBSTITUTE(SUBSTITUTE(SUBSTITUTE(TRIM(C979)," ",""),"-",""),"/",""),"\",""),".","")))</f>
        <v/>
      </c>
      <c r="K979" s="22" t="str">
        <f aca="false">IF(A979="","",IFERROR(MATCH(J979,'GSTR-2B'!$J$6:$J$1005,0),"–"))</f>
        <v/>
      </c>
      <c r="L979" s="23" t="str">
        <f aca="false">IF(OR(A979="",K979="–"),"",INDEX('GSTR-2B'!$I$6:$I$1005,K979))</f>
        <v/>
      </c>
      <c r="M979" s="20" t="str">
        <f aca="false">IF(L979="","",I979-L979)</f>
        <v/>
      </c>
      <c r="N979" s="24" t="str">
        <f aca="false">IF(A979="","",IF(K979="–",IF(COUNTIFS('GSTR-2B'!$A$6:$A$1005,A979,'GSTR-2B'!$E$6:$E$1005,"&gt;="&amp;(E979-Summary!$B$5),'GSTR-2B'!$E$6:$E$1005,"&lt;="&amp;(E979+Summary!$B$5))&gt;0,"Possible match – invoice no. differs","Not in 2B"),IF(ABS(M979)&lt;=Summary!$B$5,"Matched","Value mismatch")))</f>
        <v/>
      </c>
      <c r="O979" s="25" t="str">
        <f aca="false">IF(A979="","",IF(COUNTIF(A$6:A979,A979)=1,COUNTIF(O$5:O978,"&gt;0")+1,""))</f>
        <v/>
      </c>
      <c r="P979" s="26" t="str">
        <f aca="false">IF(A979="","",IF(N979="Matched",1,IF(AND(N979="Value mismatch",N(I979)&lt;&gt;0),MIN(1,L979/I979),0)))</f>
        <v/>
      </c>
    </row>
    <row r="980" customFormat="false" ht="15" hidden="false" customHeight="true" outlineLevel="0" collapsed="false">
      <c r="A980" s="27"/>
      <c r="B980" s="27"/>
      <c r="C980" s="27"/>
      <c r="D980" s="28"/>
      <c r="E980" s="29"/>
      <c r="F980" s="29"/>
      <c r="G980" s="29"/>
      <c r="H980" s="29"/>
      <c r="I980" s="20" t="str">
        <f aca="false">IF(A980="","",N(F980)+N(G980)+N(H980))</f>
        <v/>
      </c>
      <c r="J980" s="21" t="str">
        <f aca="false">IF(A980="","",UPPER(TRIM(A980))&amp;"|"&amp;UPPER(SUBSTITUTE(SUBSTITUTE(SUBSTITUTE(SUBSTITUTE(SUBSTITUTE(TRIM(C980)," ",""),"-",""),"/",""),"\",""),".","")))</f>
        <v/>
      </c>
      <c r="K980" s="22" t="str">
        <f aca="false">IF(A980="","",IFERROR(MATCH(J980,'GSTR-2B'!$J$6:$J$1005,0),"–"))</f>
        <v/>
      </c>
      <c r="L980" s="23" t="str">
        <f aca="false">IF(OR(A980="",K980="–"),"",INDEX('GSTR-2B'!$I$6:$I$1005,K980))</f>
        <v/>
      </c>
      <c r="M980" s="20" t="str">
        <f aca="false">IF(L980="","",I980-L980)</f>
        <v/>
      </c>
      <c r="N980" s="24" t="str">
        <f aca="false">IF(A980="","",IF(K980="–",IF(COUNTIFS('GSTR-2B'!$A$6:$A$1005,A980,'GSTR-2B'!$E$6:$E$1005,"&gt;="&amp;(E980-Summary!$B$5),'GSTR-2B'!$E$6:$E$1005,"&lt;="&amp;(E980+Summary!$B$5))&gt;0,"Possible match – invoice no. differs","Not in 2B"),IF(ABS(M980)&lt;=Summary!$B$5,"Matched","Value mismatch")))</f>
        <v/>
      </c>
      <c r="O980" s="25" t="str">
        <f aca="false">IF(A980="","",IF(COUNTIF(A$6:A980,A980)=1,COUNTIF(O$5:O979,"&gt;0")+1,""))</f>
        <v/>
      </c>
      <c r="P980" s="26" t="str">
        <f aca="false">IF(A980="","",IF(N980="Matched",1,IF(AND(N980="Value mismatch",N(I980)&lt;&gt;0),MIN(1,L980/I980),0)))</f>
        <v/>
      </c>
    </row>
    <row r="981" customFormat="false" ht="15" hidden="false" customHeight="true" outlineLevel="0" collapsed="false">
      <c r="A981" s="27"/>
      <c r="B981" s="27"/>
      <c r="C981" s="27"/>
      <c r="D981" s="28"/>
      <c r="E981" s="29"/>
      <c r="F981" s="29"/>
      <c r="G981" s="29"/>
      <c r="H981" s="29"/>
      <c r="I981" s="20" t="str">
        <f aca="false">IF(A981="","",N(F981)+N(G981)+N(H981))</f>
        <v/>
      </c>
      <c r="J981" s="21" t="str">
        <f aca="false">IF(A981="","",UPPER(TRIM(A981))&amp;"|"&amp;UPPER(SUBSTITUTE(SUBSTITUTE(SUBSTITUTE(SUBSTITUTE(SUBSTITUTE(TRIM(C981)," ",""),"-",""),"/",""),"\",""),".","")))</f>
        <v/>
      </c>
      <c r="K981" s="22" t="str">
        <f aca="false">IF(A981="","",IFERROR(MATCH(J981,'GSTR-2B'!$J$6:$J$1005,0),"–"))</f>
        <v/>
      </c>
      <c r="L981" s="23" t="str">
        <f aca="false">IF(OR(A981="",K981="–"),"",INDEX('GSTR-2B'!$I$6:$I$1005,K981))</f>
        <v/>
      </c>
      <c r="M981" s="20" t="str">
        <f aca="false">IF(L981="","",I981-L981)</f>
        <v/>
      </c>
      <c r="N981" s="24" t="str">
        <f aca="false">IF(A981="","",IF(K981="–",IF(COUNTIFS('GSTR-2B'!$A$6:$A$1005,A981,'GSTR-2B'!$E$6:$E$1005,"&gt;="&amp;(E981-Summary!$B$5),'GSTR-2B'!$E$6:$E$1005,"&lt;="&amp;(E981+Summary!$B$5))&gt;0,"Possible match – invoice no. differs","Not in 2B"),IF(ABS(M981)&lt;=Summary!$B$5,"Matched","Value mismatch")))</f>
        <v/>
      </c>
      <c r="O981" s="25" t="str">
        <f aca="false">IF(A981="","",IF(COUNTIF(A$6:A981,A981)=1,COUNTIF(O$5:O980,"&gt;0")+1,""))</f>
        <v/>
      </c>
      <c r="P981" s="26" t="str">
        <f aca="false">IF(A981="","",IF(N981="Matched",1,IF(AND(N981="Value mismatch",N(I981)&lt;&gt;0),MIN(1,L981/I981),0)))</f>
        <v/>
      </c>
    </row>
    <row r="982" customFormat="false" ht="15" hidden="false" customHeight="true" outlineLevel="0" collapsed="false">
      <c r="A982" s="27"/>
      <c r="B982" s="27"/>
      <c r="C982" s="27"/>
      <c r="D982" s="28"/>
      <c r="E982" s="29"/>
      <c r="F982" s="29"/>
      <c r="G982" s="29"/>
      <c r="H982" s="29"/>
      <c r="I982" s="20" t="str">
        <f aca="false">IF(A982="","",N(F982)+N(G982)+N(H982))</f>
        <v/>
      </c>
      <c r="J982" s="21" t="str">
        <f aca="false">IF(A982="","",UPPER(TRIM(A982))&amp;"|"&amp;UPPER(SUBSTITUTE(SUBSTITUTE(SUBSTITUTE(SUBSTITUTE(SUBSTITUTE(TRIM(C982)," ",""),"-",""),"/",""),"\",""),".","")))</f>
        <v/>
      </c>
      <c r="K982" s="22" t="str">
        <f aca="false">IF(A982="","",IFERROR(MATCH(J982,'GSTR-2B'!$J$6:$J$1005,0),"–"))</f>
        <v/>
      </c>
      <c r="L982" s="23" t="str">
        <f aca="false">IF(OR(A982="",K982="–"),"",INDEX('GSTR-2B'!$I$6:$I$1005,K982))</f>
        <v/>
      </c>
      <c r="M982" s="20" t="str">
        <f aca="false">IF(L982="","",I982-L982)</f>
        <v/>
      </c>
      <c r="N982" s="24" t="str">
        <f aca="false">IF(A982="","",IF(K982="–",IF(COUNTIFS('GSTR-2B'!$A$6:$A$1005,A982,'GSTR-2B'!$E$6:$E$1005,"&gt;="&amp;(E982-Summary!$B$5),'GSTR-2B'!$E$6:$E$1005,"&lt;="&amp;(E982+Summary!$B$5))&gt;0,"Possible match – invoice no. differs","Not in 2B"),IF(ABS(M982)&lt;=Summary!$B$5,"Matched","Value mismatch")))</f>
        <v/>
      </c>
      <c r="O982" s="25" t="str">
        <f aca="false">IF(A982="","",IF(COUNTIF(A$6:A982,A982)=1,COUNTIF(O$5:O981,"&gt;0")+1,""))</f>
        <v/>
      </c>
      <c r="P982" s="26" t="str">
        <f aca="false">IF(A982="","",IF(N982="Matched",1,IF(AND(N982="Value mismatch",N(I982)&lt;&gt;0),MIN(1,L982/I982),0)))</f>
        <v/>
      </c>
    </row>
    <row r="983" customFormat="false" ht="15" hidden="false" customHeight="true" outlineLevel="0" collapsed="false">
      <c r="A983" s="27"/>
      <c r="B983" s="27"/>
      <c r="C983" s="27"/>
      <c r="D983" s="28"/>
      <c r="E983" s="29"/>
      <c r="F983" s="29"/>
      <c r="G983" s="29"/>
      <c r="H983" s="29"/>
      <c r="I983" s="20" t="str">
        <f aca="false">IF(A983="","",N(F983)+N(G983)+N(H983))</f>
        <v/>
      </c>
      <c r="J983" s="21" t="str">
        <f aca="false">IF(A983="","",UPPER(TRIM(A983))&amp;"|"&amp;UPPER(SUBSTITUTE(SUBSTITUTE(SUBSTITUTE(SUBSTITUTE(SUBSTITUTE(TRIM(C983)," ",""),"-",""),"/",""),"\",""),".","")))</f>
        <v/>
      </c>
      <c r="K983" s="22" t="str">
        <f aca="false">IF(A983="","",IFERROR(MATCH(J983,'GSTR-2B'!$J$6:$J$1005,0),"–"))</f>
        <v/>
      </c>
      <c r="L983" s="23" t="str">
        <f aca="false">IF(OR(A983="",K983="–"),"",INDEX('GSTR-2B'!$I$6:$I$1005,K983))</f>
        <v/>
      </c>
      <c r="M983" s="20" t="str">
        <f aca="false">IF(L983="","",I983-L983)</f>
        <v/>
      </c>
      <c r="N983" s="24" t="str">
        <f aca="false">IF(A983="","",IF(K983="–",IF(COUNTIFS('GSTR-2B'!$A$6:$A$1005,A983,'GSTR-2B'!$E$6:$E$1005,"&gt;="&amp;(E983-Summary!$B$5),'GSTR-2B'!$E$6:$E$1005,"&lt;="&amp;(E983+Summary!$B$5))&gt;0,"Possible match – invoice no. differs","Not in 2B"),IF(ABS(M983)&lt;=Summary!$B$5,"Matched","Value mismatch")))</f>
        <v/>
      </c>
      <c r="O983" s="25" t="str">
        <f aca="false">IF(A983="","",IF(COUNTIF(A$6:A983,A983)=1,COUNTIF(O$5:O982,"&gt;0")+1,""))</f>
        <v/>
      </c>
      <c r="P983" s="26" t="str">
        <f aca="false">IF(A983="","",IF(N983="Matched",1,IF(AND(N983="Value mismatch",N(I983)&lt;&gt;0),MIN(1,L983/I983),0)))</f>
        <v/>
      </c>
    </row>
    <row r="984" customFormat="false" ht="15" hidden="false" customHeight="true" outlineLevel="0" collapsed="false">
      <c r="A984" s="27"/>
      <c r="B984" s="27"/>
      <c r="C984" s="27"/>
      <c r="D984" s="28"/>
      <c r="E984" s="29"/>
      <c r="F984" s="29"/>
      <c r="G984" s="29"/>
      <c r="H984" s="29"/>
      <c r="I984" s="20" t="str">
        <f aca="false">IF(A984="","",N(F984)+N(G984)+N(H984))</f>
        <v/>
      </c>
      <c r="J984" s="21" t="str">
        <f aca="false">IF(A984="","",UPPER(TRIM(A984))&amp;"|"&amp;UPPER(SUBSTITUTE(SUBSTITUTE(SUBSTITUTE(SUBSTITUTE(SUBSTITUTE(TRIM(C984)," ",""),"-",""),"/",""),"\",""),".","")))</f>
        <v/>
      </c>
      <c r="K984" s="22" t="str">
        <f aca="false">IF(A984="","",IFERROR(MATCH(J984,'GSTR-2B'!$J$6:$J$1005,0),"–"))</f>
        <v/>
      </c>
      <c r="L984" s="23" t="str">
        <f aca="false">IF(OR(A984="",K984="–"),"",INDEX('GSTR-2B'!$I$6:$I$1005,K984))</f>
        <v/>
      </c>
      <c r="M984" s="20" t="str">
        <f aca="false">IF(L984="","",I984-L984)</f>
        <v/>
      </c>
      <c r="N984" s="24" t="str">
        <f aca="false">IF(A984="","",IF(K984="–",IF(COUNTIFS('GSTR-2B'!$A$6:$A$1005,A984,'GSTR-2B'!$E$6:$E$1005,"&gt;="&amp;(E984-Summary!$B$5),'GSTR-2B'!$E$6:$E$1005,"&lt;="&amp;(E984+Summary!$B$5))&gt;0,"Possible match – invoice no. differs","Not in 2B"),IF(ABS(M984)&lt;=Summary!$B$5,"Matched","Value mismatch")))</f>
        <v/>
      </c>
      <c r="O984" s="25" t="str">
        <f aca="false">IF(A984="","",IF(COUNTIF(A$6:A984,A984)=1,COUNTIF(O$5:O983,"&gt;0")+1,""))</f>
        <v/>
      </c>
      <c r="P984" s="26" t="str">
        <f aca="false">IF(A984="","",IF(N984="Matched",1,IF(AND(N984="Value mismatch",N(I984)&lt;&gt;0),MIN(1,L984/I984),0)))</f>
        <v/>
      </c>
    </row>
    <row r="985" customFormat="false" ht="15" hidden="false" customHeight="true" outlineLevel="0" collapsed="false">
      <c r="A985" s="27"/>
      <c r="B985" s="27"/>
      <c r="C985" s="27"/>
      <c r="D985" s="28"/>
      <c r="E985" s="29"/>
      <c r="F985" s="29"/>
      <c r="G985" s="29"/>
      <c r="H985" s="29"/>
      <c r="I985" s="20" t="str">
        <f aca="false">IF(A985="","",N(F985)+N(G985)+N(H985))</f>
        <v/>
      </c>
      <c r="J985" s="21" t="str">
        <f aca="false">IF(A985="","",UPPER(TRIM(A985))&amp;"|"&amp;UPPER(SUBSTITUTE(SUBSTITUTE(SUBSTITUTE(SUBSTITUTE(SUBSTITUTE(TRIM(C985)," ",""),"-",""),"/",""),"\",""),".","")))</f>
        <v/>
      </c>
      <c r="K985" s="22" t="str">
        <f aca="false">IF(A985="","",IFERROR(MATCH(J985,'GSTR-2B'!$J$6:$J$1005,0),"–"))</f>
        <v/>
      </c>
      <c r="L985" s="23" t="str">
        <f aca="false">IF(OR(A985="",K985="–"),"",INDEX('GSTR-2B'!$I$6:$I$1005,K985))</f>
        <v/>
      </c>
      <c r="M985" s="20" t="str">
        <f aca="false">IF(L985="","",I985-L985)</f>
        <v/>
      </c>
      <c r="N985" s="24" t="str">
        <f aca="false">IF(A985="","",IF(K985="–",IF(COUNTIFS('GSTR-2B'!$A$6:$A$1005,A985,'GSTR-2B'!$E$6:$E$1005,"&gt;="&amp;(E985-Summary!$B$5),'GSTR-2B'!$E$6:$E$1005,"&lt;="&amp;(E985+Summary!$B$5))&gt;0,"Possible match – invoice no. differs","Not in 2B"),IF(ABS(M985)&lt;=Summary!$B$5,"Matched","Value mismatch")))</f>
        <v/>
      </c>
      <c r="O985" s="25" t="str">
        <f aca="false">IF(A985="","",IF(COUNTIF(A$6:A985,A985)=1,COUNTIF(O$5:O984,"&gt;0")+1,""))</f>
        <v/>
      </c>
      <c r="P985" s="26" t="str">
        <f aca="false">IF(A985="","",IF(N985="Matched",1,IF(AND(N985="Value mismatch",N(I985)&lt;&gt;0),MIN(1,L985/I985),0)))</f>
        <v/>
      </c>
    </row>
    <row r="986" customFormat="false" ht="15" hidden="false" customHeight="true" outlineLevel="0" collapsed="false">
      <c r="A986" s="27"/>
      <c r="B986" s="27"/>
      <c r="C986" s="27"/>
      <c r="D986" s="28"/>
      <c r="E986" s="29"/>
      <c r="F986" s="29"/>
      <c r="G986" s="29"/>
      <c r="H986" s="29"/>
      <c r="I986" s="20" t="str">
        <f aca="false">IF(A986="","",N(F986)+N(G986)+N(H986))</f>
        <v/>
      </c>
      <c r="J986" s="21" t="str">
        <f aca="false">IF(A986="","",UPPER(TRIM(A986))&amp;"|"&amp;UPPER(SUBSTITUTE(SUBSTITUTE(SUBSTITUTE(SUBSTITUTE(SUBSTITUTE(TRIM(C986)," ",""),"-",""),"/",""),"\",""),".","")))</f>
        <v/>
      </c>
      <c r="K986" s="22" t="str">
        <f aca="false">IF(A986="","",IFERROR(MATCH(J986,'GSTR-2B'!$J$6:$J$1005,0),"–"))</f>
        <v/>
      </c>
      <c r="L986" s="23" t="str">
        <f aca="false">IF(OR(A986="",K986="–"),"",INDEX('GSTR-2B'!$I$6:$I$1005,K986))</f>
        <v/>
      </c>
      <c r="M986" s="20" t="str">
        <f aca="false">IF(L986="","",I986-L986)</f>
        <v/>
      </c>
      <c r="N986" s="24" t="str">
        <f aca="false">IF(A986="","",IF(K986="–",IF(COUNTIFS('GSTR-2B'!$A$6:$A$1005,A986,'GSTR-2B'!$E$6:$E$1005,"&gt;="&amp;(E986-Summary!$B$5),'GSTR-2B'!$E$6:$E$1005,"&lt;="&amp;(E986+Summary!$B$5))&gt;0,"Possible match – invoice no. differs","Not in 2B"),IF(ABS(M986)&lt;=Summary!$B$5,"Matched","Value mismatch")))</f>
        <v/>
      </c>
      <c r="O986" s="25" t="str">
        <f aca="false">IF(A986="","",IF(COUNTIF(A$6:A986,A986)=1,COUNTIF(O$5:O985,"&gt;0")+1,""))</f>
        <v/>
      </c>
      <c r="P986" s="26" t="str">
        <f aca="false">IF(A986="","",IF(N986="Matched",1,IF(AND(N986="Value mismatch",N(I986)&lt;&gt;0),MIN(1,L986/I986),0)))</f>
        <v/>
      </c>
    </row>
    <row r="987" customFormat="false" ht="15" hidden="false" customHeight="true" outlineLevel="0" collapsed="false">
      <c r="A987" s="27"/>
      <c r="B987" s="27"/>
      <c r="C987" s="27"/>
      <c r="D987" s="28"/>
      <c r="E987" s="29"/>
      <c r="F987" s="29"/>
      <c r="G987" s="29"/>
      <c r="H987" s="29"/>
      <c r="I987" s="20" t="str">
        <f aca="false">IF(A987="","",N(F987)+N(G987)+N(H987))</f>
        <v/>
      </c>
      <c r="J987" s="21" t="str">
        <f aca="false">IF(A987="","",UPPER(TRIM(A987))&amp;"|"&amp;UPPER(SUBSTITUTE(SUBSTITUTE(SUBSTITUTE(SUBSTITUTE(SUBSTITUTE(TRIM(C987)," ",""),"-",""),"/",""),"\",""),".","")))</f>
        <v/>
      </c>
      <c r="K987" s="22" t="str">
        <f aca="false">IF(A987="","",IFERROR(MATCH(J987,'GSTR-2B'!$J$6:$J$1005,0),"–"))</f>
        <v/>
      </c>
      <c r="L987" s="23" t="str">
        <f aca="false">IF(OR(A987="",K987="–"),"",INDEX('GSTR-2B'!$I$6:$I$1005,K987))</f>
        <v/>
      </c>
      <c r="M987" s="20" t="str">
        <f aca="false">IF(L987="","",I987-L987)</f>
        <v/>
      </c>
      <c r="N987" s="24" t="str">
        <f aca="false">IF(A987="","",IF(K987="–",IF(COUNTIFS('GSTR-2B'!$A$6:$A$1005,A987,'GSTR-2B'!$E$6:$E$1005,"&gt;="&amp;(E987-Summary!$B$5),'GSTR-2B'!$E$6:$E$1005,"&lt;="&amp;(E987+Summary!$B$5))&gt;0,"Possible match – invoice no. differs","Not in 2B"),IF(ABS(M987)&lt;=Summary!$B$5,"Matched","Value mismatch")))</f>
        <v/>
      </c>
      <c r="O987" s="25" t="str">
        <f aca="false">IF(A987="","",IF(COUNTIF(A$6:A987,A987)=1,COUNTIF(O$5:O986,"&gt;0")+1,""))</f>
        <v/>
      </c>
      <c r="P987" s="26" t="str">
        <f aca="false">IF(A987="","",IF(N987="Matched",1,IF(AND(N987="Value mismatch",N(I987)&lt;&gt;0),MIN(1,L987/I987),0)))</f>
        <v/>
      </c>
    </row>
    <row r="988" customFormat="false" ht="15" hidden="false" customHeight="true" outlineLevel="0" collapsed="false">
      <c r="A988" s="27"/>
      <c r="B988" s="27"/>
      <c r="C988" s="27"/>
      <c r="D988" s="28"/>
      <c r="E988" s="29"/>
      <c r="F988" s="29"/>
      <c r="G988" s="29"/>
      <c r="H988" s="29"/>
      <c r="I988" s="20" t="str">
        <f aca="false">IF(A988="","",N(F988)+N(G988)+N(H988))</f>
        <v/>
      </c>
      <c r="J988" s="21" t="str">
        <f aca="false">IF(A988="","",UPPER(TRIM(A988))&amp;"|"&amp;UPPER(SUBSTITUTE(SUBSTITUTE(SUBSTITUTE(SUBSTITUTE(SUBSTITUTE(TRIM(C988)," ",""),"-",""),"/",""),"\",""),".","")))</f>
        <v/>
      </c>
      <c r="K988" s="22" t="str">
        <f aca="false">IF(A988="","",IFERROR(MATCH(J988,'GSTR-2B'!$J$6:$J$1005,0),"–"))</f>
        <v/>
      </c>
      <c r="L988" s="23" t="str">
        <f aca="false">IF(OR(A988="",K988="–"),"",INDEX('GSTR-2B'!$I$6:$I$1005,K988))</f>
        <v/>
      </c>
      <c r="M988" s="20" t="str">
        <f aca="false">IF(L988="","",I988-L988)</f>
        <v/>
      </c>
      <c r="N988" s="24" t="str">
        <f aca="false">IF(A988="","",IF(K988="–",IF(COUNTIFS('GSTR-2B'!$A$6:$A$1005,A988,'GSTR-2B'!$E$6:$E$1005,"&gt;="&amp;(E988-Summary!$B$5),'GSTR-2B'!$E$6:$E$1005,"&lt;="&amp;(E988+Summary!$B$5))&gt;0,"Possible match – invoice no. differs","Not in 2B"),IF(ABS(M988)&lt;=Summary!$B$5,"Matched","Value mismatch")))</f>
        <v/>
      </c>
      <c r="O988" s="25" t="str">
        <f aca="false">IF(A988="","",IF(COUNTIF(A$6:A988,A988)=1,COUNTIF(O$5:O987,"&gt;0")+1,""))</f>
        <v/>
      </c>
      <c r="P988" s="26" t="str">
        <f aca="false">IF(A988="","",IF(N988="Matched",1,IF(AND(N988="Value mismatch",N(I988)&lt;&gt;0),MIN(1,L988/I988),0)))</f>
        <v/>
      </c>
    </row>
    <row r="989" customFormat="false" ht="15" hidden="false" customHeight="true" outlineLevel="0" collapsed="false">
      <c r="A989" s="27"/>
      <c r="B989" s="27"/>
      <c r="C989" s="27"/>
      <c r="D989" s="28"/>
      <c r="E989" s="29"/>
      <c r="F989" s="29"/>
      <c r="G989" s="29"/>
      <c r="H989" s="29"/>
      <c r="I989" s="20" t="str">
        <f aca="false">IF(A989="","",N(F989)+N(G989)+N(H989))</f>
        <v/>
      </c>
      <c r="J989" s="21" t="str">
        <f aca="false">IF(A989="","",UPPER(TRIM(A989))&amp;"|"&amp;UPPER(SUBSTITUTE(SUBSTITUTE(SUBSTITUTE(SUBSTITUTE(SUBSTITUTE(TRIM(C989)," ",""),"-",""),"/",""),"\",""),".","")))</f>
        <v/>
      </c>
      <c r="K989" s="22" t="str">
        <f aca="false">IF(A989="","",IFERROR(MATCH(J989,'GSTR-2B'!$J$6:$J$1005,0),"–"))</f>
        <v/>
      </c>
      <c r="L989" s="23" t="str">
        <f aca="false">IF(OR(A989="",K989="–"),"",INDEX('GSTR-2B'!$I$6:$I$1005,K989))</f>
        <v/>
      </c>
      <c r="M989" s="20" t="str">
        <f aca="false">IF(L989="","",I989-L989)</f>
        <v/>
      </c>
      <c r="N989" s="24" t="str">
        <f aca="false">IF(A989="","",IF(K989="–",IF(COUNTIFS('GSTR-2B'!$A$6:$A$1005,A989,'GSTR-2B'!$E$6:$E$1005,"&gt;="&amp;(E989-Summary!$B$5),'GSTR-2B'!$E$6:$E$1005,"&lt;="&amp;(E989+Summary!$B$5))&gt;0,"Possible match – invoice no. differs","Not in 2B"),IF(ABS(M989)&lt;=Summary!$B$5,"Matched","Value mismatch")))</f>
        <v/>
      </c>
      <c r="O989" s="25" t="str">
        <f aca="false">IF(A989="","",IF(COUNTIF(A$6:A989,A989)=1,COUNTIF(O$5:O988,"&gt;0")+1,""))</f>
        <v/>
      </c>
      <c r="P989" s="26" t="str">
        <f aca="false">IF(A989="","",IF(N989="Matched",1,IF(AND(N989="Value mismatch",N(I989)&lt;&gt;0),MIN(1,L989/I989),0)))</f>
        <v/>
      </c>
    </row>
    <row r="990" customFormat="false" ht="15" hidden="false" customHeight="true" outlineLevel="0" collapsed="false">
      <c r="A990" s="27"/>
      <c r="B990" s="27"/>
      <c r="C990" s="27"/>
      <c r="D990" s="28"/>
      <c r="E990" s="29"/>
      <c r="F990" s="29"/>
      <c r="G990" s="29"/>
      <c r="H990" s="29"/>
      <c r="I990" s="20" t="str">
        <f aca="false">IF(A990="","",N(F990)+N(G990)+N(H990))</f>
        <v/>
      </c>
      <c r="J990" s="21" t="str">
        <f aca="false">IF(A990="","",UPPER(TRIM(A990))&amp;"|"&amp;UPPER(SUBSTITUTE(SUBSTITUTE(SUBSTITUTE(SUBSTITUTE(SUBSTITUTE(TRIM(C990)," ",""),"-",""),"/",""),"\",""),".","")))</f>
        <v/>
      </c>
      <c r="K990" s="22" t="str">
        <f aca="false">IF(A990="","",IFERROR(MATCH(J990,'GSTR-2B'!$J$6:$J$1005,0),"–"))</f>
        <v/>
      </c>
      <c r="L990" s="23" t="str">
        <f aca="false">IF(OR(A990="",K990="–"),"",INDEX('GSTR-2B'!$I$6:$I$1005,K990))</f>
        <v/>
      </c>
      <c r="M990" s="20" t="str">
        <f aca="false">IF(L990="","",I990-L990)</f>
        <v/>
      </c>
      <c r="N990" s="24" t="str">
        <f aca="false">IF(A990="","",IF(K990="–",IF(COUNTIFS('GSTR-2B'!$A$6:$A$1005,A990,'GSTR-2B'!$E$6:$E$1005,"&gt;="&amp;(E990-Summary!$B$5),'GSTR-2B'!$E$6:$E$1005,"&lt;="&amp;(E990+Summary!$B$5))&gt;0,"Possible match – invoice no. differs","Not in 2B"),IF(ABS(M990)&lt;=Summary!$B$5,"Matched","Value mismatch")))</f>
        <v/>
      </c>
      <c r="O990" s="25" t="str">
        <f aca="false">IF(A990="","",IF(COUNTIF(A$6:A990,A990)=1,COUNTIF(O$5:O989,"&gt;0")+1,""))</f>
        <v/>
      </c>
      <c r="P990" s="26" t="str">
        <f aca="false">IF(A990="","",IF(N990="Matched",1,IF(AND(N990="Value mismatch",N(I990)&lt;&gt;0),MIN(1,L990/I990),0)))</f>
        <v/>
      </c>
    </row>
    <row r="991" customFormat="false" ht="15" hidden="false" customHeight="true" outlineLevel="0" collapsed="false">
      <c r="A991" s="27"/>
      <c r="B991" s="27"/>
      <c r="C991" s="27"/>
      <c r="D991" s="28"/>
      <c r="E991" s="29"/>
      <c r="F991" s="29"/>
      <c r="G991" s="29"/>
      <c r="H991" s="29"/>
      <c r="I991" s="20" t="str">
        <f aca="false">IF(A991="","",N(F991)+N(G991)+N(H991))</f>
        <v/>
      </c>
      <c r="J991" s="21" t="str">
        <f aca="false">IF(A991="","",UPPER(TRIM(A991))&amp;"|"&amp;UPPER(SUBSTITUTE(SUBSTITUTE(SUBSTITUTE(SUBSTITUTE(SUBSTITUTE(TRIM(C991)," ",""),"-",""),"/",""),"\",""),".","")))</f>
        <v/>
      </c>
      <c r="K991" s="22" t="str">
        <f aca="false">IF(A991="","",IFERROR(MATCH(J991,'GSTR-2B'!$J$6:$J$1005,0),"–"))</f>
        <v/>
      </c>
      <c r="L991" s="23" t="str">
        <f aca="false">IF(OR(A991="",K991="–"),"",INDEX('GSTR-2B'!$I$6:$I$1005,K991))</f>
        <v/>
      </c>
      <c r="M991" s="20" t="str">
        <f aca="false">IF(L991="","",I991-L991)</f>
        <v/>
      </c>
      <c r="N991" s="24" t="str">
        <f aca="false">IF(A991="","",IF(K991="–",IF(COUNTIFS('GSTR-2B'!$A$6:$A$1005,A991,'GSTR-2B'!$E$6:$E$1005,"&gt;="&amp;(E991-Summary!$B$5),'GSTR-2B'!$E$6:$E$1005,"&lt;="&amp;(E991+Summary!$B$5))&gt;0,"Possible match – invoice no. differs","Not in 2B"),IF(ABS(M991)&lt;=Summary!$B$5,"Matched","Value mismatch")))</f>
        <v/>
      </c>
      <c r="O991" s="25" t="str">
        <f aca="false">IF(A991="","",IF(COUNTIF(A$6:A991,A991)=1,COUNTIF(O$5:O990,"&gt;0")+1,""))</f>
        <v/>
      </c>
      <c r="P991" s="26" t="str">
        <f aca="false">IF(A991="","",IF(N991="Matched",1,IF(AND(N991="Value mismatch",N(I991)&lt;&gt;0),MIN(1,L991/I991),0)))</f>
        <v/>
      </c>
    </row>
    <row r="992" customFormat="false" ht="15" hidden="false" customHeight="true" outlineLevel="0" collapsed="false">
      <c r="A992" s="27"/>
      <c r="B992" s="27"/>
      <c r="C992" s="27"/>
      <c r="D992" s="28"/>
      <c r="E992" s="29"/>
      <c r="F992" s="29"/>
      <c r="G992" s="29"/>
      <c r="H992" s="29"/>
      <c r="I992" s="20" t="str">
        <f aca="false">IF(A992="","",N(F992)+N(G992)+N(H992))</f>
        <v/>
      </c>
      <c r="J992" s="21" t="str">
        <f aca="false">IF(A992="","",UPPER(TRIM(A992))&amp;"|"&amp;UPPER(SUBSTITUTE(SUBSTITUTE(SUBSTITUTE(SUBSTITUTE(SUBSTITUTE(TRIM(C992)," ",""),"-",""),"/",""),"\",""),".","")))</f>
        <v/>
      </c>
      <c r="K992" s="22" t="str">
        <f aca="false">IF(A992="","",IFERROR(MATCH(J992,'GSTR-2B'!$J$6:$J$1005,0),"–"))</f>
        <v/>
      </c>
      <c r="L992" s="23" t="str">
        <f aca="false">IF(OR(A992="",K992="–"),"",INDEX('GSTR-2B'!$I$6:$I$1005,K992))</f>
        <v/>
      </c>
      <c r="M992" s="20" t="str">
        <f aca="false">IF(L992="","",I992-L992)</f>
        <v/>
      </c>
      <c r="N992" s="24" t="str">
        <f aca="false">IF(A992="","",IF(K992="–",IF(COUNTIFS('GSTR-2B'!$A$6:$A$1005,A992,'GSTR-2B'!$E$6:$E$1005,"&gt;="&amp;(E992-Summary!$B$5),'GSTR-2B'!$E$6:$E$1005,"&lt;="&amp;(E992+Summary!$B$5))&gt;0,"Possible match – invoice no. differs","Not in 2B"),IF(ABS(M992)&lt;=Summary!$B$5,"Matched","Value mismatch")))</f>
        <v/>
      </c>
      <c r="O992" s="25" t="str">
        <f aca="false">IF(A992="","",IF(COUNTIF(A$6:A992,A992)=1,COUNTIF(O$5:O991,"&gt;0")+1,""))</f>
        <v/>
      </c>
      <c r="P992" s="26" t="str">
        <f aca="false">IF(A992="","",IF(N992="Matched",1,IF(AND(N992="Value mismatch",N(I992)&lt;&gt;0),MIN(1,L992/I992),0)))</f>
        <v/>
      </c>
    </row>
    <row r="993" customFormat="false" ht="15" hidden="false" customHeight="true" outlineLevel="0" collapsed="false">
      <c r="A993" s="27"/>
      <c r="B993" s="27"/>
      <c r="C993" s="27"/>
      <c r="D993" s="28"/>
      <c r="E993" s="29"/>
      <c r="F993" s="29"/>
      <c r="G993" s="29"/>
      <c r="H993" s="29"/>
      <c r="I993" s="20" t="str">
        <f aca="false">IF(A993="","",N(F993)+N(G993)+N(H993))</f>
        <v/>
      </c>
      <c r="J993" s="21" t="str">
        <f aca="false">IF(A993="","",UPPER(TRIM(A993))&amp;"|"&amp;UPPER(SUBSTITUTE(SUBSTITUTE(SUBSTITUTE(SUBSTITUTE(SUBSTITUTE(TRIM(C993)," ",""),"-",""),"/",""),"\",""),".","")))</f>
        <v/>
      </c>
      <c r="K993" s="22" t="str">
        <f aca="false">IF(A993="","",IFERROR(MATCH(J993,'GSTR-2B'!$J$6:$J$1005,0),"–"))</f>
        <v/>
      </c>
      <c r="L993" s="23" t="str">
        <f aca="false">IF(OR(A993="",K993="–"),"",INDEX('GSTR-2B'!$I$6:$I$1005,K993))</f>
        <v/>
      </c>
      <c r="M993" s="20" t="str">
        <f aca="false">IF(L993="","",I993-L993)</f>
        <v/>
      </c>
      <c r="N993" s="24" t="str">
        <f aca="false">IF(A993="","",IF(K993="–",IF(COUNTIFS('GSTR-2B'!$A$6:$A$1005,A993,'GSTR-2B'!$E$6:$E$1005,"&gt;="&amp;(E993-Summary!$B$5),'GSTR-2B'!$E$6:$E$1005,"&lt;="&amp;(E993+Summary!$B$5))&gt;0,"Possible match – invoice no. differs","Not in 2B"),IF(ABS(M993)&lt;=Summary!$B$5,"Matched","Value mismatch")))</f>
        <v/>
      </c>
      <c r="O993" s="25" t="str">
        <f aca="false">IF(A993="","",IF(COUNTIF(A$6:A993,A993)=1,COUNTIF(O$5:O992,"&gt;0")+1,""))</f>
        <v/>
      </c>
      <c r="P993" s="26" t="str">
        <f aca="false">IF(A993="","",IF(N993="Matched",1,IF(AND(N993="Value mismatch",N(I993)&lt;&gt;0),MIN(1,L993/I993),0)))</f>
        <v/>
      </c>
    </row>
    <row r="994" customFormat="false" ht="15" hidden="false" customHeight="true" outlineLevel="0" collapsed="false">
      <c r="A994" s="27"/>
      <c r="B994" s="27"/>
      <c r="C994" s="27"/>
      <c r="D994" s="28"/>
      <c r="E994" s="29"/>
      <c r="F994" s="29"/>
      <c r="G994" s="29"/>
      <c r="H994" s="29"/>
      <c r="I994" s="20" t="str">
        <f aca="false">IF(A994="","",N(F994)+N(G994)+N(H994))</f>
        <v/>
      </c>
      <c r="J994" s="21" t="str">
        <f aca="false">IF(A994="","",UPPER(TRIM(A994))&amp;"|"&amp;UPPER(SUBSTITUTE(SUBSTITUTE(SUBSTITUTE(SUBSTITUTE(SUBSTITUTE(TRIM(C994)," ",""),"-",""),"/",""),"\",""),".","")))</f>
        <v/>
      </c>
      <c r="K994" s="22" t="str">
        <f aca="false">IF(A994="","",IFERROR(MATCH(J994,'GSTR-2B'!$J$6:$J$1005,0),"–"))</f>
        <v/>
      </c>
      <c r="L994" s="23" t="str">
        <f aca="false">IF(OR(A994="",K994="–"),"",INDEX('GSTR-2B'!$I$6:$I$1005,K994))</f>
        <v/>
      </c>
      <c r="M994" s="20" t="str">
        <f aca="false">IF(L994="","",I994-L994)</f>
        <v/>
      </c>
      <c r="N994" s="24" t="str">
        <f aca="false">IF(A994="","",IF(K994="–",IF(COUNTIFS('GSTR-2B'!$A$6:$A$1005,A994,'GSTR-2B'!$E$6:$E$1005,"&gt;="&amp;(E994-Summary!$B$5),'GSTR-2B'!$E$6:$E$1005,"&lt;="&amp;(E994+Summary!$B$5))&gt;0,"Possible match – invoice no. differs","Not in 2B"),IF(ABS(M994)&lt;=Summary!$B$5,"Matched","Value mismatch")))</f>
        <v/>
      </c>
      <c r="O994" s="25" t="str">
        <f aca="false">IF(A994="","",IF(COUNTIF(A$6:A994,A994)=1,COUNTIF(O$5:O993,"&gt;0")+1,""))</f>
        <v/>
      </c>
      <c r="P994" s="26" t="str">
        <f aca="false">IF(A994="","",IF(N994="Matched",1,IF(AND(N994="Value mismatch",N(I994)&lt;&gt;0),MIN(1,L994/I994),0)))</f>
        <v/>
      </c>
    </row>
    <row r="995" customFormat="false" ht="15" hidden="false" customHeight="true" outlineLevel="0" collapsed="false">
      <c r="A995" s="27"/>
      <c r="B995" s="27"/>
      <c r="C995" s="27"/>
      <c r="D995" s="28"/>
      <c r="E995" s="29"/>
      <c r="F995" s="29"/>
      <c r="G995" s="29"/>
      <c r="H995" s="29"/>
      <c r="I995" s="20" t="str">
        <f aca="false">IF(A995="","",N(F995)+N(G995)+N(H995))</f>
        <v/>
      </c>
      <c r="J995" s="21" t="str">
        <f aca="false">IF(A995="","",UPPER(TRIM(A995))&amp;"|"&amp;UPPER(SUBSTITUTE(SUBSTITUTE(SUBSTITUTE(SUBSTITUTE(SUBSTITUTE(TRIM(C995)," ",""),"-",""),"/",""),"\",""),".","")))</f>
        <v/>
      </c>
      <c r="K995" s="22" t="str">
        <f aca="false">IF(A995="","",IFERROR(MATCH(J995,'GSTR-2B'!$J$6:$J$1005,0),"–"))</f>
        <v/>
      </c>
      <c r="L995" s="23" t="str">
        <f aca="false">IF(OR(A995="",K995="–"),"",INDEX('GSTR-2B'!$I$6:$I$1005,K995))</f>
        <v/>
      </c>
      <c r="M995" s="20" t="str">
        <f aca="false">IF(L995="","",I995-L995)</f>
        <v/>
      </c>
      <c r="N995" s="24" t="str">
        <f aca="false">IF(A995="","",IF(K995="–",IF(COUNTIFS('GSTR-2B'!$A$6:$A$1005,A995,'GSTR-2B'!$E$6:$E$1005,"&gt;="&amp;(E995-Summary!$B$5),'GSTR-2B'!$E$6:$E$1005,"&lt;="&amp;(E995+Summary!$B$5))&gt;0,"Possible match – invoice no. differs","Not in 2B"),IF(ABS(M995)&lt;=Summary!$B$5,"Matched","Value mismatch")))</f>
        <v/>
      </c>
      <c r="O995" s="25" t="str">
        <f aca="false">IF(A995="","",IF(COUNTIF(A$6:A995,A995)=1,COUNTIF(O$5:O994,"&gt;0")+1,""))</f>
        <v/>
      </c>
      <c r="P995" s="26" t="str">
        <f aca="false">IF(A995="","",IF(N995="Matched",1,IF(AND(N995="Value mismatch",N(I995)&lt;&gt;0),MIN(1,L995/I995),0)))</f>
        <v/>
      </c>
    </row>
    <row r="996" customFormat="false" ht="15" hidden="false" customHeight="true" outlineLevel="0" collapsed="false">
      <c r="A996" s="27"/>
      <c r="B996" s="27"/>
      <c r="C996" s="27"/>
      <c r="D996" s="28"/>
      <c r="E996" s="29"/>
      <c r="F996" s="29"/>
      <c r="G996" s="29"/>
      <c r="H996" s="29"/>
      <c r="I996" s="20" t="str">
        <f aca="false">IF(A996="","",N(F996)+N(G996)+N(H996))</f>
        <v/>
      </c>
      <c r="J996" s="21" t="str">
        <f aca="false">IF(A996="","",UPPER(TRIM(A996))&amp;"|"&amp;UPPER(SUBSTITUTE(SUBSTITUTE(SUBSTITUTE(SUBSTITUTE(SUBSTITUTE(TRIM(C996)," ",""),"-",""),"/",""),"\",""),".","")))</f>
        <v/>
      </c>
      <c r="K996" s="22" t="str">
        <f aca="false">IF(A996="","",IFERROR(MATCH(J996,'GSTR-2B'!$J$6:$J$1005,0),"–"))</f>
        <v/>
      </c>
      <c r="L996" s="23" t="str">
        <f aca="false">IF(OR(A996="",K996="–"),"",INDEX('GSTR-2B'!$I$6:$I$1005,K996))</f>
        <v/>
      </c>
      <c r="M996" s="20" t="str">
        <f aca="false">IF(L996="","",I996-L996)</f>
        <v/>
      </c>
      <c r="N996" s="24" t="str">
        <f aca="false">IF(A996="","",IF(K996="–",IF(COUNTIFS('GSTR-2B'!$A$6:$A$1005,A996,'GSTR-2B'!$E$6:$E$1005,"&gt;="&amp;(E996-Summary!$B$5),'GSTR-2B'!$E$6:$E$1005,"&lt;="&amp;(E996+Summary!$B$5))&gt;0,"Possible match – invoice no. differs","Not in 2B"),IF(ABS(M996)&lt;=Summary!$B$5,"Matched","Value mismatch")))</f>
        <v/>
      </c>
      <c r="O996" s="25" t="str">
        <f aca="false">IF(A996="","",IF(COUNTIF(A$6:A996,A996)=1,COUNTIF(O$5:O995,"&gt;0")+1,""))</f>
        <v/>
      </c>
      <c r="P996" s="26" t="str">
        <f aca="false">IF(A996="","",IF(N996="Matched",1,IF(AND(N996="Value mismatch",N(I996)&lt;&gt;0),MIN(1,L996/I996),0)))</f>
        <v/>
      </c>
    </row>
    <row r="997" customFormat="false" ht="15" hidden="false" customHeight="true" outlineLevel="0" collapsed="false">
      <c r="A997" s="27"/>
      <c r="B997" s="27"/>
      <c r="C997" s="27"/>
      <c r="D997" s="28"/>
      <c r="E997" s="29"/>
      <c r="F997" s="29"/>
      <c r="G997" s="29"/>
      <c r="H997" s="29"/>
      <c r="I997" s="20" t="str">
        <f aca="false">IF(A997="","",N(F997)+N(G997)+N(H997))</f>
        <v/>
      </c>
      <c r="J997" s="21" t="str">
        <f aca="false">IF(A997="","",UPPER(TRIM(A997))&amp;"|"&amp;UPPER(SUBSTITUTE(SUBSTITUTE(SUBSTITUTE(SUBSTITUTE(SUBSTITUTE(TRIM(C997)," ",""),"-",""),"/",""),"\",""),".","")))</f>
        <v/>
      </c>
      <c r="K997" s="22" t="str">
        <f aca="false">IF(A997="","",IFERROR(MATCH(J997,'GSTR-2B'!$J$6:$J$1005,0),"–"))</f>
        <v/>
      </c>
      <c r="L997" s="23" t="str">
        <f aca="false">IF(OR(A997="",K997="–"),"",INDEX('GSTR-2B'!$I$6:$I$1005,K997))</f>
        <v/>
      </c>
      <c r="M997" s="20" t="str">
        <f aca="false">IF(L997="","",I997-L997)</f>
        <v/>
      </c>
      <c r="N997" s="24" t="str">
        <f aca="false">IF(A997="","",IF(K997="–",IF(COUNTIFS('GSTR-2B'!$A$6:$A$1005,A997,'GSTR-2B'!$E$6:$E$1005,"&gt;="&amp;(E997-Summary!$B$5),'GSTR-2B'!$E$6:$E$1005,"&lt;="&amp;(E997+Summary!$B$5))&gt;0,"Possible match – invoice no. differs","Not in 2B"),IF(ABS(M997)&lt;=Summary!$B$5,"Matched","Value mismatch")))</f>
        <v/>
      </c>
      <c r="O997" s="25" t="str">
        <f aca="false">IF(A997="","",IF(COUNTIF(A$6:A997,A997)=1,COUNTIF(O$5:O996,"&gt;0")+1,""))</f>
        <v/>
      </c>
      <c r="P997" s="26" t="str">
        <f aca="false">IF(A997="","",IF(N997="Matched",1,IF(AND(N997="Value mismatch",N(I997)&lt;&gt;0),MIN(1,L997/I997),0)))</f>
        <v/>
      </c>
    </row>
    <row r="998" customFormat="false" ht="15" hidden="false" customHeight="true" outlineLevel="0" collapsed="false">
      <c r="A998" s="27"/>
      <c r="B998" s="27"/>
      <c r="C998" s="27"/>
      <c r="D998" s="28"/>
      <c r="E998" s="29"/>
      <c r="F998" s="29"/>
      <c r="G998" s="29"/>
      <c r="H998" s="29"/>
      <c r="I998" s="20" t="str">
        <f aca="false">IF(A998="","",N(F998)+N(G998)+N(H998))</f>
        <v/>
      </c>
      <c r="J998" s="21" t="str">
        <f aca="false">IF(A998="","",UPPER(TRIM(A998))&amp;"|"&amp;UPPER(SUBSTITUTE(SUBSTITUTE(SUBSTITUTE(SUBSTITUTE(SUBSTITUTE(TRIM(C998)," ",""),"-",""),"/",""),"\",""),".","")))</f>
        <v/>
      </c>
      <c r="K998" s="22" t="str">
        <f aca="false">IF(A998="","",IFERROR(MATCH(J998,'GSTR-2B'!$J$6:$J$1005,0),"–"))</f>
        <v/>
      </c>
      <c r="L998" s="23" t="str">
        <f aca="false">IF(OR(A998="",K998="–"),"",INDEX('GSTR-2B'!$I$6:$I$1005,K998))</f>
        <v/>
      </c>
      <c r="M998" s="20" t="str">
        <f aca="false">IF(L998="","",I998-L998)</f>
        <v/>
      </c>
      <c r="N998" s="24" t="str">
        <f aca="false">IF(A998="","",IF(K998="–",IF(COUNTIFS('GSTR-2B'!$A$6:$A$1005,A998,'GSTR-2B'!$E$6:$E$1005,"&gt;="&amp;(E998-Summary!$B$5),'GSTR-2B'!$E$6:$E$1005,"&lt;="&amp;(E998+Summary!$B$5))&gt;0,"Possible match – invoice no. differs","Not in 2B"),IF(ABS(M998)&lt;=Summary!$B$5,"Matched","Value mismatch")))</f>
        <v/>
      </c>
      <c r="O998" s="25" t="str">
        <f aca="false">IF(A998="","",IF(COUNTIF(A$6:A998,A998)=1,COUNTIF(O$5:O997,"&gt;0")+1,""))</f>
        <v/>
      </c>
      <c r="P998" s="26" t="str">
        <f aca="false">IF(A998="","",IF(N998="Matched",1,IF(AND(N998="Value mismatch",N(I998)&lt;&gt;0),MIN(1,L998/I998),0)))</f>
        <v/>
      </c>
    </row>
    <row r="999" customFormat="false" ht="15" hidden="false" customHeight="true" outlineLevel="0" collapsed="false">
      <c r="A999" s="27"/>
      <c r="B999" s="27"/>
      <c r="C999" s="27"/>
      <c r="D999" s="28"/>
      <c r="E999" s="29"/>
      <c r="F999" s="29"/>
      <c r="G999" s="29"/>
      <c r="H999" s="29"/>
      <c r="I999" s="20" t="str">
        <f aca="false">IF(A999="","",N(F999)+N(G999)+N(H999))</f>
        <v/>
      </c>
      <c r="J999" s="21" t="str">
        <f aca="false">IF(A999="","",UPPER(TRIM(A999))&amp;"|"&amp;UPPER(SUBSTITUTE(SUBSTITUTE(SUBSTITUTE(SUBSTITUTE(SUBSTITUTE(TRIM(C999)," ",""),"-",""),"/",""),"\",""),".","")))</f>
        <v/>
      </c>
      <c r="K999" s="22" t="str">
        <f aca="false">IF(A999="","",IFERROR(MATCH(J999,'GSTR-2B'!$J$6:$J$1005,0),"–"))</f>
        <v/>
      </c>
      <c r="L999" s="23" t="str">
        <f aca="false">IF(OR(A999="",K999="–"),"",INDEX('GSTR-2B'!$I$6:$I$1005,K999))</f>
        <v/>
      </c>
      <c r="M999" s="20" t="str">
        <f aca="false">IF(L999="","",I999-L999)</f>
        <v/>
      </c>
      <c r="N999" s="24" t="str">
        <f aca="false">IF(A999="","",IF(K999="–",IF(COUNTIFS('GSTR-2B'!$A$6:$A$1005,A999,'GSTR-2B'!$E$6:$E$1005,"&gt;="&amp;(E999-Summary!$B$5),'GSTR-2B'!$E$6:$E$1005,"&lt;="&amp;(E999+Summary!$B$5))&gt;0,"Possible match – invoice no. differs","Not in 2B"),IF(ABS(M999)&lt;=Summary!$B$5,"Matched","Value mismatch")))</f>
        <v/>
      </c>
      <c r="O999" s="25" t="str">
        <f aca="false">IF(A999="","",IF(COUNTIF(A$6:A999,A999)=1,COUNTIF(O$5:O998,"&gt;0")+1,""))</f>
        <v/>
      </c>
      <c r="P999" s="26" t="str">
        <f aca="false">IF(A999="","",IF(N999="Matched",1,IF(AND(N999="Value mismatch",N(I999)&lt;&gt;0),MIN(1,L999/I999),0)))</f>
        <v/>
      </c>
    </row>
    <row r="1000" customFormat="false" ht="15" hidden="false" customHeight="true" outlineLevel="0" collapsed="false">
      <c r="A1000" s="27"/>
      <c r="B1000" s="27"/>
      <c r="C1000" s="27"/>
      <c r="D1000" s="28"/>
      <c r="E1000" s="29"/>
      <c r="F1000" s="29"/>
      <c r="G1000" s="29"/>
      <c r="H1000" s="29"/>
      <c r="I1000" s="20" t="str">
        <f aca="false">IF(A1000="","",N(F1000)+N(G1000)+N(H1000))</f>
        <v/>
      </c>
      <c r="J1000" s="21" t="str">
        <f aca="false">IF(A1000="","",UPPER(TRIM(A1000))&amp;"|"&amp;UPPER(SUBSTITUTE(SUBSTITUTE(SUBSTITUTE(SUBSTITUTE(SUBSTITUTE(TRIM(C1000)," ",""),"-",""),"/",""),"\",""),".","")))</f>
        <v/>
      </c>
      <c r="K1000" s="22" t="str">
        <f aca="false">IF(A1000="","",IFERROR(MATCH(J1000,'GSTR-2B'!$J$6:$J$1005,0),"–"))</f>
        <v/>
      </c>
      <c r="L1000" s="23" t="str">
        <f aca="false">IF(OR(A1000="",K1000="–"),"",INDEX('GSTR-2B'!$I$6:$I$1005,K1000))</f>
        <v/>
      </c>
      <c r="M1000" s="20" t="str">
        <f aca="false">IF(L1000="","",I1000-L1000)</f>
        <v/>
      </c>
      <c r="N1000" s="24" t="str">
        <f aca="false">IF(A1000="","",IF(K1000="–",IF(COUNTIFS('GSTR-2B'!$A$6:$A$1005,A1000,'GSTR-2B'!$E$6:$E$1005,"&gt;="&amp;(E1000-Summary!$B$5),'GSTR-2B'!$E$6:$E$1005,"&lt;="&amp;(E1000+Summary!$B$5))&gt;0,"Possible match – invoice no. differs","Not in 2B"),IF(ABS(M1000)&lt;=Summary!$B$5,"Matched","Value mismatch")))</f>
        <v/>
      </c>
      <c r="O1000" s="25" t="str">
        <f aca="false">IF(A1000="","",IF(COUNTIF(A$6:A1000,A1000)=1,COUNTIF(O$5:O999,"&gt;0")+1,""))</f>
        <v/>
      </c>
      <c r="P1000" s="26" t="str">
        <f aca="false">IF(A1000="","",IF(N1000="Matched",1,IF(AND(N1000="Value mismatch",N(I1000)&lt;&gt;0),MIN(1,L1000/I1000),0)))</f>
        <v/>
      </c>
    </row>
    <row r="1001" customFormat="false" ht="15" hidden="false" customHeight="true" outlineLevel="0" collapsed="false">
      <c r="A1001" s="27"/>
      <c r="B1001" s="27"/>
      <c r="C1001" s="27"/>
      <c r="D1001" s="28"/>
      <c r="E1001" s="29"/>
      <c r="F1001" s="29"/>
      <c r="G1001" s="29"/>
      <c r="H1001" s="29"/>
      <c r="I1001" s="20" t="str">
        <f aca="false">IF(A1001="","",N(F1001)+N(G1001)+N(H1001))</f>
        <v/>
      </c>
      <c r="J1001" s="21" t="str">
        <f aca="false">IF(A1001="","",UPPER(TRIM(A1001))&amp;"|"&amp;UPPER(SUBSTITUTE(SUBSTITUTE(SUBSTITUTE(SUBSTITUTE(SUBSTITUTE(TRIM(C1001)," ",""),"-",""),"/",""),"\",""),".","")))</f>
        <v/>
      </c>
      <c r="K1001" s="22" t="str">
        <f aca="false">IF(A1001="","",IFERROR(MATCH(J1001,'GSTR-2B'!$J$6:$J$1005,0),"–"))</f>
        <v/>
      </c>
      <c r="L1001" s="23" t="str">
        <f aca="false">IF(OR(A1001="",K1001="–"),"",INDEX('GSTR-2B'!$I$6:$I$1005,K1001))</f>
        <v/>
      </c>
      <c r="M1001" s="20" t="str">
        <f aca="false">IF(L1001="","",I1001-L1001)</f>
        <v/>
      </c>
      <c r="N1001" s="24" t="str">
        <f aca="false">IF(A1001="","",IF(K1001="–",IF(COUNTIFS('GSTR-2B'!$A$6:$A$1005,A1001,'GSTR-2B'!$E$6:$E$1005,"&gt;="&amp;(E1001-Summary!$B$5),'GSTR-2B'!$E$6:$E$1005,"&lt;="&amp;(E1001+Summary!$B$5))&gt;0,"Possible match – invoice no. differs","Not in 2B"),IF(ABS(M1001)&lt;=Summary!$B$5,"Matched","Value mismatch")))</f>
        <v/>
      </c>
      <c r="O1001" s="25" t="str">
        <f aca="false">IF(A1001="","",IF(COUNTIF(A$6:A1001,A1001)=1,COUNTIF(O$5:O1000,"&gt;0")+1,""))</f>
        <v/>
      </c>
      <c r="P1001" s="26" t="str">
        <f aca="false">IF(A1001="","",IF(N1001="Matched",1,IF(AND(N1001="Value mismatch",N(I1001)&lt;&gt;0),MIN(1,L1001/I1001),0)))</f>
        <v/>
      </c>
    </row>
    <row r="1002" customFormat="false" ht="15" hidden="false" customHeight="true" outlineLevel="0" collapsed="false">
      <c r="A1002" s="27"/>
      <c r="B1002" s="27"/>
      <c r="C1002" s="27"/>
      <c r="D1002" s="28"/>
      <c r="E1002" s="29"/>
      <c r="F1002" s="29"/>
      <c r="G1002" s="29"/>
      <c r="H1002" s="29"/>
      <c r="I1002" s="20" t="str">
        <f aca="false">IF(A1002="","",N(F1002)+N(G1002)+N(H1002))</f>
        <v/>
      </c>
      <c r="J1002" s="21" t="str">
        <f aca="false">IF(A1002="","",UPPER(TRIM(A1002))&amp;"|"&amp;UPPER(SUBSTITUTE(SUBSTITUTE(SUBSTITUTE(SUBSTITUTE(SUBSTITUTE(TRIM(C1002)," ",""),"-",""),"/",""),"\",""),".","")))</f>
        <v/>
      </c>
      <c r="K1002" s="22" t="str">
        <f aca="false">IF(A1002="","",IFERROR(MATCH(J1002,'GSTR-2B'!$J$6:$J$1005,0),"–"))</f>
        <v/>
      </c>
      <c r="L1002" s="23" t="str">
        <f aca="false">IF(OR(A1002="",K1002="–"),"",INDEX('GSTR-2B'!$I$6:$I$1005,K1002))</f>
        <v/>
      </c>
      <c r="M1002" s="20" t="str">
        <f aca="false">IF(L1002="","",I1002-L1002)</f>
        <v/>
      </c>
      <c r="N1002" s="24" t="str">
        <f aca="false">IF(A1002="","",IF(K1002="–",IF(COUNTIFS('GSTR-2B'!$A$6:$A$1005,A1002,'GSTR-2B'!$E$6:$E$1005,"&gt;="&amp;(E1002-Summary!$B$5),'GSTR-2B'!$E$6:$E$1005,"&lt;="&amp;(E1002+Summary!$B$5))&gt;0,"Possible match – invoice no. differs","Not in 2B"),IF(ABS(M1002)&lt;=Summary!$B$5,"Matched","Value mismatch")))</f>
        <v/>
      </c>
      <c r="O1002" s="25" t="str">
        <f aca="false">IF(A1002="","",IF(COUNTIF(A$6:A1002,A1002)=1,COUNTIF(O$5:O1001,"&gt;0")+1,""))</f>
        <v/>
      </c>
      <c r="P1002" s="26" t="str">
        <f aca="false">IF(A1002="","",IF(N1002="Matched",1,IF(AND(N1002="Value mismatch",N(I1002)&lt;&gt;0),MIN(1,L1002/I1002),0)))</f>
        <v/>
      </c>
    </row>
    <row r="1003" customFormat="false" ht="15" hidden="false" customHeight="true" outlineLevel="0" collapsed="false">
      <c r="A1003" s="27"/>
      <c r="B1003" s="27"/>
      <c r="C1003" s="27"/>
      <c r="D1003" s="28"/>
      <c r="E1003" s="29"/>
      <c r="F1003" s="29"/>
      <c r="G1003" s="29"/>
      <c r="H1003" s="29"/>
      <c r="I1003" s="20" t="str">
        <f aca="false">IF(A1003="","",N(F1003)+N(G1003)+N(H1003))</f>
        <v/>
      </c>
      <c r="J1003" s="21" t="str">
        <f aca="false">IF(A1003="","",UPPER(TRIM(A1003))&amp;"|"&amp;UPPER(SUBSTITUTE(SUBSTITUTE(SUBSTITUTE(SUBSTITUTE(SUBSTITUTE(TRIM(C1003)," ",""),"-",""),"/",""),"\",""),".","")))</f>
        <v/>
      </c>
      <c r="K1003" s="22" t="str">
        <f aca="false">IF(A1003="","",IFERROR(MATCH(J1003,'GSTR-2B'!$J$6:$J$1005,0),"–"))</f>
        <v/>
      </c>
      <c r="L1003" s="23" t="str">
        <f aca="false">IF(OR(A1003="",K1003="–"),"",INDEX('GSTR-2B'!$I$6:$I$1005,K1003))</f>
        <v/>
      </c>
      <c r="M1003" s="20" t="str">
        <f aca="false">IF(L1003="","",I1003-L1003)</f>
        <v/>
      </c>
      <c r="N1003" s="24" t="str">
        <f aca="false">IF(A1003="","",IF(K1003="–",IF(COUNTIFS('GSTR-2B'!$A$6:$A$1005,A1003,'GSTR-2B'!$E$6:$E$1005,"&gt;="&amp;(E1003-Summary!$B$5),'GSTR-2B'!$E$6:$E$1005,"&lt;="&amp;(E1003+Summary!$B$5))&gt;0,"Possible match – invoice no. differs","Not in 2B"),IF(ABS(M1003)&lt;=Summary!$B$5,"Matched","Value mismatch")))</f>
        <v/>
      </c>
      <c r="O1003" s="25" t="str">
        <f aca="false">IF(A1003="","",IF(COUNTIF(A$6:A1003,A1003)=1,COUNTIF(O$5:O1002,"&gt;0")+1,""))</f>
        <v/>
      </c>
      <c r="P1003" s="26" t="str">
        <f aca="false">IF(A1003="","",IF(N1003="Matched",1,IF(AND(N1003="Value mismatch",N(I1003)&lt;&gt;0),MIN(1,L1003/I1003),0)))</f>
        <v/>
      </c>
    </row>
    <row r="1004" customFormat="false" ht="15" hidden="false" customHeight="true" outlineLevel="0" collapsed="false">
      <c r="A1004" s="27"/>
      <c r="B1004" s="27"/>
      <c r="C1004" s="27"/>
      <c r="D1004" s="28"/>
      <c r="E1004" s="29"/>
      <c r="F1004" s="29"/>
      <c r="G1004" s="29"/>
      <c r="H1004" s="29"/>
      <c r="I1004" s="20" t="str">
        <f aca="false">IF(A1004="","",N(F1004)+N(G1004)+N(H1004))</f>
        <v/>
      </c>
      <c r="J1004" s="21" t="str">
        <f aca="false">IF(A1004="","",UPPER(TRIM(A1004))&amp;"|"&amp;UPPER(SUBSTITUTE(SUBSTITUTE(SUBSTITUTE(SUBSTITUTE(SUBSTITUTE(TRIM(C1004)," ",""),"-",""),"/",""),"\",""),".","")))</f>
        <v/>
      </c>
      <c r="K1004" s="22" t="str">
        <f aca="false">IF(A1004="","",IFERROR(MATCH(J1004,'GSTR-2B'!$J$6:$J$1005,0),"–"))</f>
        <v/>
      </c>
      <c r="L1004" s="23" t="str">
        <f aca="false">IF(OR(A1004="",K1004="–"),"",INDEX('GSTR-2B'!$I$6:$I$1005,K1004))</f>
        <v/>
      </c>
      <c r="M1004" s="20" t="str">
        <f aca="false">IF(L1004="","",I1004-L1004)</f>
        <v/>
      </c>
      <c r="N1004" s="24" t="str">
        <f aca="false">IF(A1004="","",IF(K1004="–",IF(COUNTIFS('GSTR-2B'!$A$6:$A$1005,A1004,'GSTR-2B'!$E$6:$E$1005,"&gt;="&amp;(E1004-Summary!$B$5),'GSTR-2B'!$E$6:$E$1005,"&lt;="&amp;(E1004+Summary!$B$5))&gt;0,"Possible match – invoice no. differs","Not in 2B"),IF(ABS(M1004)&lt;=Summary!$B$5,"Matched","Value mismatch")))</f>
        <v/>
      </c>
      <c r="O1004" s="25" t="str">
        <f aca="false">IF(A1004="","",IF(COUNTIF(A$6:A1004,A1004)=1,COUNTIF(O$5:O1003,"&gt;0")+1,""))</f>
        <v/>
      </c>
      <c r="P1004" s="26" t="str">
        <f aca="false">IF(A1004="","",IF(N1004="Matched",1,IF(AND(N1004="Value mismatch",N(I1004)&lt;&gt;0),MIN(1,L1004/I1004),0)))</f>
        <v/>
      </c>
    </row>
    <row r="1005" customFormat="false" ht="15" hidden="false" customHeight="true" outlineLevel="0" collapsed="false">
      <c r="A1005" s="27"/>
      <c r="B1005" s="27"/>
      <c r="C1005" s="27"/>
      <c r="D1005" s="28"/>
      <c r="E1005" s="29"/>
      <c r="F1005" s="29"/>
      <c r="G1005" s="29"/>
      <c r="H1005" s="29"/>
      <c r="I1005" s="20" t="str">
        <f aca="false">IF(A1005="","",N(F1005)+N(G1005)+N(H1005))</f>
        <v/>
      </c>
      <c r="J1005" s="21" t="str">
        <f aca="false">IF(A1005="","",UPPER(TRIM(A1005))&amp;"|"&amp;UPPER(SUBSTITUTE(SUBSTITUTE(SUBSTITUTE(SUBSTITUTE(SUBSTITUTE(TRIM(C1005)," ",""),"-",""),"/",""),"\",""),".","")))</f>
        <v/>
      </c>
      <c r="K1005" s="22" t="str">
        <f aca="false">IF(A1005="","",IFERROR(MATCH(J1005,'GSTR-2B'!$J$6:$J$1005,0),"–"))</f>
        <v/>
      </c>
      <c r="L1005" s="23" t="str">
        <f aca="false">IF(OR(A1005="",K1005="–"),"",INDEX('GSTR-2B'!$I$6:$I$1005,K1005))</f>
        <v/>
      </c>
      <c r="M1005" s="20" t="str">
        <f aca="false">IF(L1005="","",I1005-L1005)</f>
        <v/>
      </c>
      <c r="N1005" s="24" t="str">
        <f aca="false">IF(A1005="","",IF(K1005="–",IF(COUNTIFS('GSTR-2B'!$A$6:$A$1005,A1005,'GSTR-2B'!$E$6:$E$1005,"&gt;="&amp;(E1005-Summary!$B$5),'GSTR-2B'!$E$6:$E$1005,"&lt;="&amp;(E1005+Summary!$B$5))&gt;0,"Possible match – invoice no. differs","Not in 2B"),IF(ABS(M1005)&lt;=Summary!$B$5,"Matched","Value mismatch")))</f>
        <v/>
      </c>
      <c r="O1005" s="25" t="str">
        <f aca="false">IF(A1005="","",IF(COUNTIF(A$6:A1005,A1005)=1,COUNTIF(O$5:O1004,"&gt;0")+1,""))</f>
        <v/>
      </c>
      <c r="P1005" s="26" t="str">
        <f aca="false">IF(A1005="","",IF(N1005="Matched",1,IF(AND(N1005="Value mismatch",N(I1005)&lt;&gt;0),MIN(1,L1005/I1005),0)))</f>
        <v/>
      </c>
    </row>
  </sheetData>
  <conditionalFormatting sqref="N6:N1005">
    <cfRule type="expression" priority="2" aboveAverage="0" equalAverage="0" bottom="0" percent="0" rank="0" text="" dxfId="0">
      <formula>LEFT(N6,7)="Matched"</formula>
    </cfRule>
    <cfRule type="expression" priority="3" aboveAverage="0" equalAverage="0" bottom="0" percent="0" rank="0" text="" dxfId="0">
      <formula>LEFT(N6,8)="In books"</formula>
    </cfRule>
    <cfRule type="expression" priority="4" aboveAverage="0" equalAverage="0" bottom="0" percent="0" rank="0" text="" dxfId="1">
      <formula>LEFT(N6,14)="Value mismatch"</formula>
    </cfRule>
    <cfRule type="expression" priority="5" aboveAverage="0" equalAverage="0" bottom="0" percent="0" rank="0" text="" dxfId="1">
      <formula>LEFT(N6,8)="Possible"</formula>
    </cfRule>
    <cfRule type="expression" priority="6" aboveAverage="0" equalAverage="0" bottom="0" percent="0" rank="0" text="" dxfId="2">
      <formula>LEFT(N6,6)="Not in"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L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12"/>
    <col collapsed="false" customWidth="true" hidden="false" outlineLevel="0" max="5" min="5" style="1" width="14"/>
    <col collapsed="false" customWidth="true" hidden="false" outlineLevel="0" max="8" min="6" style="1" width="12"/>
    <col collapsed="false" customWidth="true" hidden="false" outlineLevel="0" max="9" min="9" style="1" width="13"/>
    <col collapsed="false" customWidth="true" hidden="false" outlineLevel="0" max="10" min="10" style="1" width="26"/>
    <col collapsed="false" customWidth="true" hidden="false" outlineLevel="0" max="11" min="11" style="1" width="30"/>
    <col collapsed="false" customWidth="true" hidden="false" outlineLevel="0" max="12" min="12" style="1" width="5"/>
  </cols>
  <sheetData>
    <row r="1" customFormat="false" ht="21.75" hidden="false" customHeight="true" outlineLevel="0" collapsed="false">
      <c r="A1" s="13" t="s">
        <v>104</v>
      </c>
      <c r="J1" s="14" t="s">
        <v>51</v>
      </c>
    </row>
    <row r="2" customFormat="false" ht="15" hidden="false" customHeight="true" outlineLevel="0" collapsed="false">
      <c r="A2" s="3" t="s">
        <v>105</v>
      </c>
    </row>
    <row r="5" customFormat="false" ht="31.5" hidden="false" customHeight="true" outlineLevel="0" collapsed="false">
      <c r="A5" s="15" t="s">
        <v>53</v>
      </c>
      <c r="B5" s="16" t="s">
        <v>54</v>
      </c>
      <c r="C5" s="16" t="s">
        <v>55</v>
      </c>
      <c r="D5" s="16" t="s">
        <v>56</v>
      </c>
      <c r="E5" s="16" t="s">
        <v>57</v>
      </c>
      <c r="F5" s="16" t="s">
        <v>58</v>
      </c>
      <c r="G5" s="16" t="s">
        <v>59</v>
      </c>
      <c r="H5" s="16" t="s">
        <v>60</v>
      </c>
      <c r="I5" s="16" t="s">
        <v>61</v>
      </c>
      <c r="J5" s="16" t="s">
        <v>62</v>
      </c>
      <c r="K5" s="16" t="s">
        <v>4</v>
      </c>
      <c r="L5" s="16" t="s">
        <v>106</v>
      </c>
    </row>
    <row r="6" customFormat="false" ht="15" hidden="false" customHeight="true" outlineLevel="0" collapsed="false">
      <c r="A6" s="17" t="s">
        <v>68</v>
      </c>
      <c r="B6" s="17" t="s">
        <v>107</v>
      </c>
      <c r="C6" s="17" t="s">
        <v>70</v>
      </c>
      <c r="D6" s="18" t="n">
        <v>46084</v>
      </c>
      <c r="E6" s="19" t="n">
        <v>250000</v>
      </c>
      <c r="F6" s="19" t="n">
        <v>0</v>
      </c>
      <c r="G6" s="19" t="n">
        <v>22500</v>
      </c>
      <c r="H6" s="19" t="n">
        <v>22500</v>
      </c>
      <c r="I6" s="20" t="n">
        <f aca="false">IF(A6="","",N(F6)+N(G6)+N(H6))</f>
        <v>45000</v>
      </c>
      <c r="J6" s="21" t="str">
        <f aca="false">IF(A6="","",UPPER(TRIM(A6))&amp;"|"&amp;UPPER(SUBSTITUTE(SUBSTITUTE(SUBSTITUTE(SUBSTITUTE(SUBSTITUTE(TRIM(C6)," ",""),"-",""),"/",""),"\",""),".","")))</f>
        <v>22AABCS1429K1Z3|SST25261145</v>
      </c>
      <c r="K6" s="24" t="str">
        <f aca="false">IF(A6="","",IF(ISNA(MATCH(J6,'Purchase Register'!$J$6:$J$1005,0)),IF(COUNTIFS('Purchase Register'!$A$6:$A$1005,A6,'Purchase Register'!$E$6:$E$1005,"&gt;="&amp;(E6-Summary!$B$5),'Purchase Register'!$E$6:$E$1005,"&lt;="&amp;(E6+Summary!$B$5))&gt;0,"Possible match – invoice no. differs","Not in books"),"In books"))</f>
        <v>In books</v>
      </c>
      <c r="L6" s="25" t="n">
        <f aca="false">IF(A6="","",IF(COUNTIF(A$6:A6,A6)=1,COUNTIF(L$5:L5,"&gt;0")+1,""))</f>
        <v>1</v>
      </c>
    </row>
    <row r="7" customFormat="false" ht="15" hidden="false" customHeight="true" outlineLevel="0" collapsed="false">
      <c r="A7" s="17" t="s">
        <v>71</v>
      </c>
      <c r="B7" s="17" t="s">
        <v>108</v>
      </c>
      <c r="C7" s="17" t="s">
        <v>73</v>
      </c>
      <c r="D7" s="18" t="n">
        <v>46085</v>
      </c>
      <c r="E7" s="19" t="n">
        <v>84000</v>
      </c>
      <c r="F7" s="19" t="n">
        <v>0</v>
      </c>
      <c r="G7" s="19" t="n">
        <v>7560</v>
      </c>
      <c r="H7" s="19" t="n">
        <v>7560</v>
      </c>
      <c r="I7" s="20" t="n">
        <f aca="false">IF(A7="","",N(F7)+N(G7)+N(H7))</f>
        <v>15120</v>
      </c>
      <c r="J7" s="21" t="str">
        <f aca="false">IF(A7="","",UPPER(TRIM(A7))&amp;"|"&amp;UPPER(SUBSTITUTE(SUBSTITUTE(SUBSTITUTE(SUBSTITUTE(SUBSTITUTE(TRIM(C7)," ",""),"-",""),"/",""),"\",""),".","")))</f>
        <v>22AAFCR7712L1ZQ|RP0896</v>
      </c>
      <c r="K7" s="24" t="str">
        <f aca="false">IF(A7="","",IF(ISNA(MATCH(J7,'Purchase Register'!$J$6:$J$1005,0)),IF(COUNTIFS('Purchase Register'!$A$6:$A$1005,A7,'Purchase Register'!$E$6:$E$1005,"&gt;="&amp;(E7-Summary!$B$5),'Purchase Register'!$E$6:$E$1005,"&lt;="&amp;(E7+Summary!$B$5))&gt;0,"Possible match – invoice no. differs","Not in books"),"In books"))</f>
        <v>In books</v>
      </c>
      <c r="L7" s="25" t="n">
        <f aca="false">IF(A7="","",IF(COUNTIF(A$6:A7,A7)=1,COUNTIF(L$5:L6,"&gt;0")+1,""))</f>
        <v>2</v>
      </c>
    </row>
    <row r="8" customFormat="false" ht="15" hidden="false" customHeight="true" outlineLevel="0" collapsed="false">
      <c r="A8" s="17" t="s">
        <v>74</v>
      </c>
      <c r="B8" s="17" t="s">
        <v>109</v>
      </c>
      <c r="C8" s="17" t="s">
        <v>110</v>
      </c>
      <c r="D8" s="18" t="n">
        <v>46086</v>
      </c>
      <c r="E8" s="19" t="n">
        <v>160000</v>
      </c>
      <c r="F8" s="19" t="n">
        <v>28800</v>
      </c>
      <c r="G8" s="19" t="n">
        <v>0</v>
      </c>
      <c r="H8" s="19" t="n">
        <v>0</v>
      </c>
      <c r="I8" s="20" t="n">
        <f aca="false">IF(A8="","",N(F8)+N(G8)+N(H8))</f>
        <v>28800</v>
      </c>
      <c r="J8" s="21" t="str">
        <f aca="false">IF(A8="","",UPPER(TRIM(A8))&amp;"|"&amp;UPPER(SUBSTITUTE(SUBSTITUTE(SUBSTITUTE(SUBSTITUTE(SUBSTITUTE(TRIM(C8)," ",""),"-",""),"/",""),"\",""),".","")))</f>
        <v>27AACCM4471B1Z8|MC2526339</v>
      </c>
      <c r="K8" s="24" t="str">
        <f aca="false">IF(A8="","",IF(ISNA(MATCH(J8,'Purchase Register'!$J$6:$J$1005,0)),IF(COUNTIFS('Purchase Register'!$A$6:$A$1005,A8,'Purchase Register'!$E$6:$E$1005,"&gt;="&amp;(E8-Summary!$B$5),'Purchase Register'!$E$6:$E$1005,"&lt;="&amp;(E8+Summary!$B$5))&gt;0,"Possible match – invoice no. differs","Not in books"),"In books"))</f>
        <v>In books</v>
      </c>
      <c r="L8" s="25" t="n">
        <f aca="false">IF(A8="","",IF(COUNTIF(A$6:A8,A8)=1,COUNTIF(L$5:L7,"&gt;0")+1,""))</f>
        <v>3</v>
      </c>
    </row>
    <row r="9" customFormat="false" ht="15" hidden="false" customHeight="true" outlineLevel="0" collapsed="false">
      <c r="A9" s="17" t="s">
        <v>77</v>
      </c>
      <c r="B9" s="17" t="s">
        <v>111</v>
      </c>
      <c r="C9" s="17" t="s">
        <v>112</v>
      </c>
      <c r="D9" s="18" t="n">
        <v>46087</v>
      </c>
      <c r="E9" s="19" t="n">
        <v>42000</v>
      </c>
      <c r="F9" s="19" t="n">
        <v>0</v>
      </c>
      <c r="G9" s="19" t="n">
        <v>3780</v>
      </c>
      <c r="H9" s="19" t="n">
        <v>3780</v>
      </c>
      <c r="I9" s="20" t="n">
        <f aca="false">IF(A9="","",N(F9)+N(G9)+N(H9))</f>
        <v>7560</v>
      </c>
      <c r="J9" s="21" t="str">
        <f aca="false">IF(A9="","",UPPER(TRIM(A9))&amp;"|"&amp;UPPER(SUBSTITUTE(SUBSTITUTE(SUBSTITUTE(SUBSTITUTE(SUBSTITUTE(TRIM(C9)," ",""),"-",""),"/",""),"\",""),".","")))</f>
        <v>22AAGPV3301M1ZF|VE221</v>
      </c>
      <c r="K9" s="24" t="str">
        <f aca="false">IF(A9="","",IF(ISNA(MATCH(J9,'Purchase Register'!$J$6:$J$1005,0)),IF(COUNTIFS('Purchase Register'!$A$6:$A$1005,A9,'Purchase Register'!$E$6:$E$1005,"&gt;="&amp;(E9-Summary!$B$5),'Purchase Register'!$E$6:$E$1005,"&lt;="&amp;(E9+Summary!$B$5))&gt;0,"Possible match – invoice no. differs","Not in books"),"In books"))</f>
        <v>In books</v>
      </c>
      <c r="L9" s="25" t="n">
        <f aca="false">IF(A9="","",IF(COUNTIF(A$6:A9,A9)=1,COUNTIF(L$5:L8,"&gt;0")+1,""))</f>
        <v>4</v>
      </c>
    </row>
    <row r="10" customFormat="false" ht="15" hidden="false" customHeight="true" outlineLevel="0" collapsed="false">
      <c r="A10" s="17" t="s">
        <v>80</v>
      </c>
      <c r="B10" s="17" t="s">
        <v>113</v>
      </c>
      <c r="C10" s="17" t="s">
        <v>82</v>
      </c>
      <c r="D10" s="18" t="n">
        <v>46088</v>
      </c>
      <c r="E10" s="19" t="n">
        <v>310000</v>
      </c>
      <c r="F10" s="19" t="n">
        <v>55800</v>
      </c>
      <c r="G10" s="19" t="n">
        <v>0</v>
      </c>
      <c r="H10" s="19" t="n">
        <v>0</v>
      </c>
      <c r="I10" s="20" t="n">
        <f aca="false">IF(A10="","",N(F10)+N(G10)+N(H10))</f>
        <v>55800</v>
      </c>
      <c r="J10" s="21" t="str">
        <f aca="false">IF(A10="","",UPPER(TRIM(A10))&amp;"|"&amp;UPPER(SUBSTITUTE(SUBSTITUTE(SUBSTITUTE(SUBSTITUTE(SUBSTITUTE(TRIM(C10)," ",""),"-",""),"/",""),"\",""),".","")))</f>
        <v>24AABCK9921H1ZT|KP25260778</v>
      </c>
      <c r="K10" s="24" t="str">
        <f aca="false">IF(A10="","",IF(ISNA(MATCH(J10,'Purchase Register'!$J$6:$J$1005,0)),IF(COUNTIFS('Purchase Register'!$A$6:$A$1005,A10,'Purchase Register'!$E$6:$E$1005,"&gt;="&amp;(E10-Summary!$B$5),'Purchase Register'!$E$6:$E$1005,"&lt;="&amp;(E10+Summary!$B$5))&gt;0,"Possible match – invoice no. differs","Not in books"),"In books"))</f>
        <v>In books</v>
      </c>
      <c r="L10" s="25" t="n">
        <f aca="false">IF(A10="","",IF(COUNTIF(A$6:A10,A10)=1,COUNTIF(L$5:L9,"&gt;0")+1,""))</f>
        <v>5</v>
      </c>
    </row>
    <row r="11" customFormat="false" ht="15" hidden="false" customHeight="true" outlineLevel="0" collapsed="false">
      <c r="A11" s="17" t="s">
        <v>68</v>
      </c>
      <c r="B11" s="17" t="s">
        <v>107</v>
      </c>
      <c r="C11" s="17" t="s">
        <v>83</v>
      </c>
      <c r="D11" s="18" t="n">
        <v>46091</v>
      </c>
      <c r="E11" s="19" t="n">
        <v>198000</v>
      </c>
      <c r="F11" s="19" t="n">
        <v>0</v>
      </c>
      <c r="G11" s="19" t="n">
        <v>17820</v>
      </c>
      <c r="H11" s="19" t="n">
        <v>17820</v>
      </c>
      <c r="I11" s="20" t="n">
        <f aca="false">IF(A11="","",N(F11)+N(G11)+N(H11))</f>
        <v>35640</v>
      </c>
      <c r="J11" s="21" t="str">
        <f aca="false">IF(A11="","",UPPER(TRIM(A11))&amp;"|"&amp;UPPER(SUBSTITUTE(SUBSTITUTE(SUBSTITUTE(SUBSTITUTE(SUBSTITUTE(TRIM(C11)," ",""),"-",""),"/",""),"\",""),".","")))</f>
        <v>22AABCS1429K1Z3|SST25261190</v>
      </c>
      <c r="K11" s="24" t="str">
        <f aca="false">IF(A11="","",IF(ISNA(MATCH(J11,'Purchase Register'!$J$6:$J$1005,0)),IF(COUNTIFS('Purchase Register'!$A$6:$A$1005,A11,'Purchase Register'!$E$6:$E$1005,"&gt;="&amp;(E11-Summary!$B$5),'Purchase Register'!$E$6:$E$1005,"&lt;="&amp;(E11+Summary!$B$5))&gt;0,"Possible match – invoice no. differs","Not in books"),"In books"))</f>
        <v>In books</v>
      </c>
      <c r="L11" s="25" t="str">
        <f aca="false">IF(A11="","",IF(COUNTIF(A$6:A11,A11)=1,COUNTIF(L$5:L10,"&gt;0")+1,""))</f>
        <v/>
      </c>
    </row>
    <row r="12" customFormat="false" ht="15" hidden="false" customHeight="true" outlineLevel="0" collapsed="false">
      <c r="A12" s="17" t="s">
        <v>84</v>
      </c>
      <c r="B12" s="17" t="s">
        <v>114</v>
      </c>
      <c r="C12" s="17" t="s">
        <v>86</v>
      </c>
      <c r="D12" s="18" t="n">
        <v>46092</v>
      </c>
      <c r="E12" s="19" t="n">
        <v>26500</v>
      </c>
      <c r="F12" s="19" t="n">
        <v>0</v>
      </c>
      <c r="G12" s="19" t="n">
        <v>2385</v>
      </c>
      <c r="H12" s="19" t="n">
        <v>2385</v>
      </c>
      <c r="I12" s="20" t="n">
        <f aca="false">IF(A12="","",N(F12)+N(G12)+N(H12))</f>
        <v>4770</v>
      </c>
      <c r="J12" s="21" t="str">
        <f aca="false">IF(A12="","",UPPER(TRIM(A12))&amp;"|"&amp;UPPER(SUBSTITUTE(SUBSTITUTE(SUBSTITUTE(SUBSTITUTE(SUBSTITUTE(TRIM(C12)," ",""),"-",""),"/",""),"\",""),".","")))</f>
        <v>22AAJFG5512N1Z2|GH118</v>
      </c>
      <c r="K12" s="24" t="str">
        <f aca="false">IF(A12="","",IF(ISNA(MATCH(J12,'Purchase Register'!$J$6:$J$1005,0)),IF(COUNTIFS('Purchase Register'!$A$6:$A$1005,A12,'Purchase Register'!$E$6:$E$1005,"&gt;="&amp;(E12-Summary!$B$5),'Purchase Register'!$E$6:$E$1005,"&lt;="&amp;(E12+Summary!$B$5))&gt;0,"Possible match – invoice no. differs","Not in books"),"In books"))</f>
        <v>In books</v>
      </c>
      <c r="L12" s="25" t="n">
        <f aca="false">IF(A12="","",IF(COUNTIF(A$6:A12,A12)=1,COUNTIF(L$5:L11,"&gt;0")+1,""))</f>
        <v>6</v>
      </c>
    </row>
    <row r="13" customFormat="false" ht="15" hidden="false" customHeight="true" outlineLevel="0" collapsed="false">
      <c r="A13" s="17" t="s">
        <v>87</v>
      </c>
      <c r="B13" s="17" t="s">
        <v>115</v>
      </c>
      <c r="C13" s="17" t="s">
        <v>89</v>
      </c>
      <c r="D13" s="18" t="n">
        <v>46093</v>
      </c>
      <c r="E13" s="19" t="n">
        <v>75000</v>
      </c>
      <c r="F13" s="19" t="n">
        <v>13500</v>
      </c>
      <c r="G13" s="19" t="n">
        <v>0</v>
      </c>
      <c r="H13" s="19" t="n">
        <v>0</v>
      </c>
      <c r="I13" s="20" t="n">
        <f aca="false">IF(A13="","",N(F13)+N(G13)+N(H13))</f>
        <v>13500</v>
      </c>
      <c r="J13" s="21" t="str">
        <f aca="false">IF(A13="","",UPPER(TRIM(A13))&amp;"|"&amp;UPPER(SUBSTITUTE(SUBSTITUTE(SUBSTITUTE(SUBSTITUTE(SUBSTITUTE(TRIM(C13)," ",""),"-",""),"/",""),"\",""),".","")))</f>
        <v>07AACCT6612P1ZB|TSINV4521</v>
      </c>
      <c r="K13" s="24" t="str">
        <f aca="false">IF(A13="","",IF(ISNA(MATCH(J13,'Purchase Register'!$J$6:$J$1005,0)),IF(COUNTIFS('Purchase Register'!$A$6:$A$1005,A13,'Purchase Register'!$E$6:$E$1005,"&gt;="&amp;(E13-Summary!$B$5),'Purchase Register'!$E$6:$E$1005,"&lt;="&amp;(E13+Summary!$B$5))&gt;0,"Possible match – invoice no. differs","Not in books"),"In books"))</f>
        <v>In books</v>
      </c>
      <c r="L13" s="25" t="n">
        <f aca="false">IF(A13="","",IF(COUNTIF(A$6:A13,A13)=1,COUNTIF(L$5:L12,"&gt;0")+1,""))</f>
        <v>7</v>
      </c>
    </row>
    <row r="14" customFormat="false" ht="15" hidden="false" customHeight="true" outlineLevel="0" collapsed="false">
      <c r="A14" s="17" t="s">
        <v>71</v>
      </c>
      <c r="B14" s="17" t="s">
        <v>108</v>
      </c>
      <c r="C14" s="17" t="s">
        <v>90</v>
      </c>
      <c r="D14" s="18" t="n">
        <v>46095</v>
      </c>
      <c r="E14" s="19" t="n">
        <v>91000</v>
      </c>
      <c r="F14" s="19" t="n">
        <v>0</v>
      </c>
      <c r="G14" s="19" t="n">
        <v>8190</v>
      </c>
      <c r="H14" s="19" t="n">
        <v>8190</v>
      </c>
      <c r="I14" s="20" t="n">
        <f aca="false">IF(A14="","",N(F14)+N(G14)+N(H14))</f>
        <v>16380</v>
      </c>
      <c r="J14" s="21" t="str">
        <f aca="false">IF(A14="","",UPPER(TRIM(A14))&amp;"|"&amp;UPPER(SUBSTITUTE(SUBSTITUTE(SUBSTITUTE(SUBSTITUTE(SUBSTITUTE(TRIM(C14)," ",""),"-",""),"/",""),"\",""),".","")))</f>
        <v>22AAFCR7712L1ZQ|RP0921</v>
      </c>
      <c r="K14" s="24" t="str">
        <f aca="false">IF(A14="","",IF(ISNA(MATCH(J14,'Purchase Register'!$J$6:$J$1005,0)),IF(COUNTIFS('Purchase Register'!$A$6:$A$1005,A14,'Purchase Register'!$E$6:$E$1005,"&gt;="&amp;(E14-Summary!$B$5),'Purchase Register'!$E$6:$E$1005,"&lt;="&amp;(E14+Summary!$B$5))&gt;0,"Possible match – invoice no. differs","Not in books"),"In books"))</f>
        <v>In books</v>
      </c>
      <c r="L14" s="25" t="str">
        <f aca="false">IF(A14="","",IF(COUNTIF(A$6:A14,A14)=1,COUNTIF(L$5:L13,"&gt;0")+1,""))</f>
        <v/>
      </c>
    </row>
    <row r="15" customFormat="false" ht="15" hidden="false" customHeight="true" outlineLevel="0" collapsed="false">
      <c r="A15" s="17" t="s">
        <v>91</v>
      </c>
      <c r="B15" s="17" t="s">
        <v>116</v>
      </c>
      <c r="C15" s="17" t="s">
        <v>93</v>
      </c>
      <c r="D15" s="18" t="n">
        <v>46096</v>
      </c>
      <c r="E15" s="19" t="n">
        <v>58000</v>
      </c>
      <c r="F15" s="19" t="n">
        <v>0</v>
      </c>
      <c r="G15" s="19" t="n">
        <v>1450</v>
      </c>
      <c r="H15" s="19" t="n">
        <v>1450</v>
      </c>
      <c r="I15" s="20" t="n">
        <f aca="false">IF(A15="","",N(F15)+N(G15)+N(H15))</f>
        <v>2900</v>
      </c>
      <c r="J15" s="21" t="str">
        <f aca="false">IF(A15="","",UPPER(TRIM(A15))&amp;"|"&amp;UPPER(SUBSTITUTE(SUBSTITUTE(SUBSTITUTE(SUBSTITUTE(SUBSTITUTE(TRIM(C15)," ",""),"-",""),"/",""),"\",""),".","")))</f>
        <v>22AAEPS6231D1ZK|STC552</v>
      </c>
      <c r="K15" s="24" t="str">
        <f aca="false">IF(A15="","",IF(ISNA(MATCH(J15,'Purchase Register'!$J$6:$J$1005,0)),IF(COUNTIFS('Purchase Register'!$A$6:$A$1005,A15,'Purchase Register'!$E$6:$E$1005,"&gt;="&amp;(E15-Summary!$B$5),'Purchase Register'!$E$6:$E$1005,"&lt;="&amp;(E15+Summary!$B$5))&gt;0,"Possible match – invoice no. differs","Not in books"),"In books"))</f>
        <v>In books</v>
      </c>
      <c r="L15" s="25" t="n">
        <f aca="false">IF(A15="","",IF(COUNTIF(A$6:A15,A15)=1,COUNTIF(L$5:L14,"&gt;0")+1,""))</f>
        <v>8</v>
      </c>
    </row>
    <row r="16" customFormat="false" ht="15" hidden="false" customHeight="true" outlineLevel="0" collapsed="false">
      <c r="A16" s="17" t="s">
        <v>74</v>
      </c>
      <c r="B16" s="17" t="s">
        <v>109</v>
      </c>
      <c r="C16" s="17" t="s">
        <v>117</v>
      </c>
      <c r="D16" s="18" t="n">
        <v>46099</v>
      </c>
      <c r="E16" s="19" t="n">
        <v>142000</v>
      </c>
      <c r="F16" s="19" t="n">
        <v>25560</v>
      </c>
      <c r="G16" s="19" t="n">
        <v>0</v>
      </c>
      <c r="H16" s="19" t="n">
        <v>0</v>
      </c>
      <c r="I16" s="20" t="n">
        <f aca="false">IF(A16="","",N(F16)+N(G16)+N(H16))</f>
        <v>25560</v>
      </c>
      <c r="J16" s="21" t="str">
        <f aca="false">IF(A16="","",UPPER(TRIM(A16))&amp;"|"&amp;UPPER(SUBSTITUTE(SUBSTITUTE(SUBSTITUTE(SUBSTITUTE(SUBSTITUTE(TRIM(C16)," ",""),"-",""),"/",""),"\",""),".","")))</f>
        <v>27AACCM4471B1Z8|MC2526361</v>
      </c>
      <c r="K16" s="24" t="str">
        <f aca="false">IF(A16="","",IF(ISNA(MATCH(J16,'Purchase Register'!$J$6:$J$1005,0)),IF(COUNTIFS('Purchase Register'!$A$6:$A$1005,A16,'Purchase Register'!$E$6:$E$1005,"&gt;="&amp;(E16-Summary!$B$5),'Purchase Register'!$E$6:$E$1005,"&lt;="&amp;(E16+Summary!$B$5))&gt;0,"Possible match – invoice no. differs","Not in books"),"In books"))</f>
        <v>In books</v>
      </c>
      <c r="L16" s="25" t="str">
        <f aca="false">IF(A16="","",IF(COUNTIF(A$6:A16,A16)=1,COUNTIF(L$5:L15,"&gt;0")+1,""))</f>
        <v/>
      </c>
    </row>
    <row r="17" customFormat="false" ht="15" hidden="false" customHeight="true" outlineLevel="0" collapsed="false">
      <c r="A17" s="17" t="s">
        <v>77</v>
      </c>
      <c r="B17" s="17" t="s">
        <v>111</v>
      </c>
      <c r="C17" s="17" t="s">
        <v>118</v>
      </c>
      <c r="D17" s="18" t="n">
        <v>46101</v>
      </c>
      <c r="E17" s="19" t="n">
        <v>18500</v>
      </c>
      <c r="F17" s="19" t="n">
        <v>0</v>
      </c>
      <c r="G17" s="19" t="n">
        <v>1665</v>
      </c>
      <c r="H17" s="19" t="n">
        <v>1665</v>
      </c>
      <c r="I17" s="20" t="n">
        <f aca="false">IF(A17="","",N(F17)+N(G17)+N(H17))</f>
        <v>3330</v>
      </c>
      <c r="J17" s="21" t="str">
        <f aca="false">IF(A17="","",UPPER(TRIM(A17))&amp;"|"&amp;UPPER(SUBSTITUTE(SUBSTITUTE(SUBSTITUTE(SUBSTITUTE(SUBSTITUTE(TRIM(C17)," ",""),"-",""),"/",""),"\",""),".","")))</f>
        <v>22AAGPV3301M1ZF|VE236</v>
      </c>
      <c r="K17" s="24" t="str">
        <f aca="false">IF(A17="","",IF(ISNA(MATCH(J17,'Purchase Register'!$J$6:$J$1005,0)),IF(COUNTIFS('Purchase Register'!$A$6:$A$1005,A17,'Purchase Register'!$E$6:$E$1005,"&gt;="&amp;(E17-Summary!$B$5),'Purchase Register'!$E$6:$E$1005,"&lt;="&amp;(E17+Summary!$B$5))&gt;0,"Possible match – invoice no. differs","Not in books"),"In books"))</f>
        <v>In books</v>
      </c>
      <c r="L17" s="25" t="str">
        <f aca="false">IF(A17="","",IF(COUNTIF(A$6:A17,A17)=1,COUNTIF(L$5:L16,"&gt;0")+1,""))</f>
        <v/>
      </c>
    </row>
    <row r="18" customFormat="false" ht="15" hidden="false" customHeight="true" outlineLevel="0" collapsed="false">
      <c r="A18" s="17" t="s">
        <v>80</v>
      </c>
      <c r="B18" s="17" t="s">
        <v>113</v>
      </c>
      <c r="C18" s="17" t="s">
        <v>96</v>
      </c>
      <c r="D18" s="18" t="n">
        <v>46102</v>
      </c>
      <c r="E18" s="19" t="n">
        <v>256000</v>
      </c>
      <c r="F18" s="19" t="n">
        <v>46080</v>
      </c>
      <c r="G18" s="19" t="n">
        <v>0</v>
      </c>
      <c r="H18" s="19" t="n">
        <v>0</v>
      </c>
      <c r="I18" s="20" t="n">
        <f aca="false">IF(A18="","",N(F18)+N(G18)+N(H18))</f>
        <v>46080</v>
      </c>
      <c r="J18" s="21" t="str">
        <f aca="false">IF(A18="","",UPPER(TRIM(A18))&amp;"|"&amp;UPPER(SUBSTITUTE(SUBSTITUTE(SUBSTITUTE(SUBSTITUTE(SUBSTITUTE(TRIM(C18)," ",""),"-",""),"/",""),"\",""),".","")))</f>
        <v>24AABCK9921H1ZT|KP25260802</v>
      </c>
      <c r="K18" s="24" t="str">
        <f aca="false">IF(A18="","",IF(ISNA(MATCH(J18,'Purchase Register'!$J$6:$J$1005,0)),IF(COUNTIFS('Purchase Register'!$A$6:$A$1005,A18,'Purchase Register'!$E$6:$E$1005,"&gt;="&amp;(E18-Summary!$B$5),'Purchase Register'!$E$6:$E$1005,"&lt;="&amp;(E18+Summary!$B$5))&gt;0,"Possible match – invoice no. differs","Not in books"),"In books"))</f>
        <v>In books</v>
      </c>
      <c r="L18" s="25" t="str">
        <f aca="false">IF(A18="","",IF(COUNTIF(A$6:A18,A18)=1,COUNTIF(L$5:L17,"&gt;0")+1,""))</f>
        <v/>
      </c>
    </row>
    <row r="19" customFormat="false" ht="15" hidden="false" customHeight="true" outlineLevel="0" collapsed="false">
      <c r="A19" s="17" t="s">
        <v>84</v>
      </c>
      <c r="B19" s="17" t="s">
        <v>114</v>
      </c>
      <c r="C19" s="17" t="s">
        <v>119</v>
      </c>
      <c r="D19" s="18" t="n">
        <v>46105</v>
      </c>
      <c r="E19" s="19" t="n">
        <v>31200</v>
      </c>
      <c r="F19" s="19" t="n">
        <v>0</v>
      </c>
      <c r="G19" s="19" t="n">
        <v>2808</v>
      </c>
      <c r="H19" s="19" t="n">
        <v>2808</v>
      </c>
      <c r="I19" s="20" t="n">
        <f aca="false">IF(A19="","",N(F19)+N(G19)+N(H19))</f>
        <v>5616</v>
      </c>
      <c r="J19" s="21" t="str">
        <f aca="false">IF(A19="","",UPPER(TRIM(A19))&amp;"|"&amp;UPPER(SUBSTITUTE(SUBSTITUTE(SUBSTITUTE(SUBSTITUTE(SUBSTITUTE(TRIM(C19)," ",""),"-",""),"/",""),"\",""),".","")))</f>
        <v>22AAJFG5512N1Z2|131</v>
      </c>
      <c r="K19" s="24" t="str">
        <f aca="false">IF(A19="","",IF(ISNA(MATCH(J19,'Purchase Register'!$J$6:$J$1005,0)),IF(COUNTIFS('Purchase Register'!$A$6:$A$1005,A19,'Purchase Register'!$E$6:$E$1005,"&gt;="&amp;(E19-Summary!$B$5),'Purchase Register'!$E$6:$E$1005,"&lt;="&amp;(E19+Summary!$B$5))&gt;0,"Possible match – invoice no. differs","Not in books"),"In books"))</f>
        <v>Possible match – invoice no. differs</v>
      </c>
      <c r="L19" s="25" t="str">
        <f aca="false">IF(A19="","",IF(COUNTIF(A$6:A19,A19)=1,COUNTIF(L$5:L18,"&gt;0")+1,""))</f>
        <v/>
      </c>
    </row>
    <row r="20" customFormat="false" ht="15" hidden="false" customHeight="true" outlineLevel="0" collapsed="false">
      <c r="A20" s="17" t="s">
        <v>98</v>
      </c>
      <c r="B20" s="17" t="s">
        <v>120</v>
      </c>
      <c r="C20" s="17" t="s">
        <v>100</v>
      </c>
      <c r="D20" s="18" t="n">
        <v>46106</v>
      </c>
      <c r="E20" s="19" t="n">
        <v>120000</v>
      </c>
      <c r="F20" s="19" t="n">
        <v>21600</v>
      </c>
      <c r="G20" s="19" t="n">
        <v>0</v>
      </c>
      <c r="H20" s="19" t="n">
        <v>0</v>
      </c>
      <c r="I20" s="20" t="n">
        <f aca="false">IF(A20="","",N(F20)+N(G20)+N(H20))</f>
        <v>21600</v>
      </c>
      <c r="J20" s="21" t="str">
        <f aca="false">IF(A20="","",UPPER(TRIM(A20))&amp;"|"&amp;UPPER(SUBSTITUTE(SUBSTITUTE(SUBSTITUTE(SUBSTITUTE(SUBSTITUTE(TRIM(C20)," ",""),"-",""),"/",""),"\",""),".","")))</f>
        <v>29AAICB2238Q1Z1|BSL260091</v>
      </c>
      <c r="K20" s="24" t="str">
        <f aca="false">IF(A20="","",IF(ISNA(MATCH(J20,'Purchase Register'!$J$6:$J$1005,0)),IF(COUNTIFS('Purchase Register'!$A$6:$A$1005,A20,'Purchase Register'!$E$6:$E$1005,"&gt;="&amp;(E20-Summary!$B$5),'Purchase Register'!$E$6:$E$1005,"&lt;="&amp;(E20+Summary!$B$5))&gt;0,"Possible match – invoice no. differs","Not in books"),"In books"))</f>
        <v>In books</v>
      </c>
      <c r="L20" s="25" t="n">
        <f aca="false">IF(A20="","",IF(COUNTIF(A$6:A20,A20)=1,COUNTIF(L$5:L19,"&gt;0")+1,""))</f>
        <v>9</v>
      </c>
    </row>
    <row r="21" customFormat="false" ht="15" hidden="false" customHeight="true" outlineLevel="0" collapsed="false">
      <c r="A21" s="17" t="s">
        <v>91</v>
      </c>
      <c r="B21" s="17" t="s">
        <v>116</v>
      </c>
      <c r="C21" s="17" t="s">
        <v>102</v>
      </c>
      <c r="D21" s="18" t="n">
        <v>46109</v>
      </c>
      <c r="E21" s="19" t="n">
        <v>62000</v>
      </c>
      <c r="F21" s="19" t="n">
        <v>0</v>
      </c>
      <c r="G21" s="19" t="n">
        <v>1550</v>
      </c>
      <c r="H21" s="19" t="n">
        <v>1550</v>
      </c>
      <c r="I21" s="20" t="n">
        <f aca="false">IF(A21="","",N(F21)+N(G21)+N(H21))</f>
        <v>3100</v>
      </c>
      <c r="J21" s="21" t="str">
        <f aca="false">IF(A21="","",UPPER(TRIM(A21))&amp;"|"&amp;UPPER(SUBSTITUTE(SUBSTITUTE(SUBSTITUTE(SUBSTITUTE(SUBSTITUTE(TRIM(C21)," ",""),"-",""),"/",""),"\",""),".","")))</f>
        <v>22AAEPS6231D1ZK|STC571</v>
      </c>
      <c r="K21" s="24" t="str">
        <f aca="false">IF(A21="","",IF(ISNA(MATCH(J21,'Purchase Register'!$J$6:$J$1005,0)),IF(COUNTIFS('Purchase Register'!$A$6:$A$1005,A21,'Purchase Register'!$E$6:$E$1005,"&gt;="&amp;(E21-Summary!$B$5),'Purchase Register'!$E$6:$E$1005,"&lt;="&amp;(E21+Summary!$B$5))&gt;0,"Possible match – invoice no. differs","Not in books"),"In books"))</f>
        <v>In books</v>
      </c>
      <c r="L21" s="25" t="str">
        <f aca="false">IF(A21="","",IF(COUNTIF(A$6:A21,A21)=1,COUNTIF(L$5:L20,"&gt;0")+1,""))</f>
        <v/>
      </c>
    </row>
    <row r="22" customFormat="false" ht="15" hidden="false" customHeight="true" outlineLevel="0" collapsed="false">
      <c r="A22" s="17" t="s">
        <v>77</v>
      </c>
      <c r="B22" s="17" t="s">
        <v>111</v>
      </c>
      <c r="C22" s="17" t="s">
        <v>121</v>
      </c>
      <c r="D22" s="18" t="n">
        <v>46110</v>
      </c>
      <c r="E22" s="19" t="n">
        <v>9500</v>
      </c>
      <c r="F22" s="19" t="n">
        <v>0</v>
      </c>
      <c r="G22" s="19" t="n">
        <v>855</v>
      </c>
      <c r="H22" s="19" t="n">
        <v>855</v>
      </c>
      <c r="I22" s="20" t="n">
        <f aca="false">IF(A22="","",N(F22)+N(G22)+N(H22))</f>
        <v>1710</v>
      </c>
      <c r="J22" s="21" t="str">
        <f aca="false">IF(A22="","",UPPER(TRIM(A22))&amp;"|"&amp;UPPER(SUBSTITUTE(SUBSTITUTE(SUBSTITUTE(SUBSTITUTE(SUBSTITUTE(TRIM(C22)," ",""),"-",""),"/",""),"\",""),".","")))</f>
        <v>22AAGPV3301M1ZF|VE238</v>
      </c>
      <c r="K22" s="24" t="str">
        <f aca="false">IF(A22="","",IF(ISNA(MATCH(J22,'Purchase Register'!$J$6:$J$1005,0)),IF(COUNTIFS('Purchase Register'!$A$6:$A$1005,A22,'Purchase Register'!$E$6:$E$1005,"&gt;="&amp;(E22-Summary!$B$5),'Purchase Register'!$E$6:$E$1005,"&lt;="&amp;(E22+Summary!$B$5))&gt;0,"Possible match – invoice no. differs","Not in books"),"In books"))</f>
        <v>Not in books</v>
      </c>
      <c r="L22" s="25" t="str">
        <f aca="false">IF(A22="","",IF(COUNTIF(A$6:A22,A22)=1,COUNTIF(L$5:L21,"&gt;0")+1,""))</f>
        <v/>
      </c>
    </row>
    <row r="23" customFormat="false" ht="15" hidden="false" customHeight="true" outlineLevel="0" collapsed="false">
      <c r="A23" s="17" t="s">
        <v>122</v>
      </c>
      <c r="B23" s="17" t="s">
        <v>123</v>
      </c>
      <c r="C23" s="17" t="s">
        <v>124</v>
      </c>
      <c r="D23" s="18" t="n">
        <v>46107</v>
      </c>
      <c r="E23" s="19" t="n">
        <v>46000</v>
      </c>
      <c r="F23" s="19" t="n">
        <v>0</v>
      </c>
      <c r="G23" s="19" t="n">
        <v>4140</v>
      </c>
      <c r="H23" s="19" t="n">
        <v>4140</v>
      </c>
      <c r="I23" s="20" t="n">
        <f aca="false">IF(A23="","",N(F23)+N(G23)+N(H23))</f>
        <v>8280</v>
      </c>
      <c r="J23" s="21" t="str">
        <f aca="false">IF(A23="","",UPPER(TRIM(A23))&amp;"|"&amp;UPPER(SUBSTITUTE(SUBSTITUTE(SUBSTITUTE(SUBSTITUTE(SUBSTITUTE(TRIM(C23)," ",""),"-",""),"/",""),"\",""),".","")))</f>
        <v>22AACFD8810R1ZW|DEW77</v>
      </c>
      <c r="K23" s="24" t="str">
        <f aca="false">IF(A23="","",IF(ISNA(MATCH(J23,'Purchase Register'!$J$6:$J$1005,0)),IF(COUNTIFS('Purchase Register'!$A$6:$A$1005,A23,'Purchase Register'!$E$6:$E$1005,"&gt;="&amp;(E23-Summary!$B$5),'Purchase Register'!$E$6:$E$1005,"&lt;="&amp;(E23+Summary!$B$5))&gt;0,"Possible match – invoice no. differs","Not in books"),"In books"))</f>
        <v>Not in books</v>
      </c>
      <c r="L23" s="25" t="n">
        <f aca="false">IF(A23="","",IF(COUNTIF(A$6:A23,A23)=1,COUNTIF(L$5:L22,"&gt;0")+1,""))</f>
        <v>10</v>
      </c>
    </row>
    <row r="24" customFormat="false" ht="15" hidden="false" customHeight="true" outlineLevel="0" collapsed="false">
      <c r="A24" s="27"/>
      <c r="B24" s="27"/>
      <c r="C24" s="27"/>
      <c r="D24" s="28"/>
      <c r="E24" s="29"/>
      <c r="F24" s="29"/>
      <c r="G24" s="29"/>
      <c r="H24" s="29"/>
      <c r="I24" s="20" t="str">
        <f aca="false">IF(A24="","",N(F24)+N(G24)+N(H24))</f>
        <v/>
      </c>
      <c r="J24" s="21" t="str">
        <f aca="false">IF(A24="","",UPPER(TRIM(A24))&amp;"|"&amp;UPPER(SUBSTITUTE(SUBSTITUTE(SUBSTITUTE(SUBSTITUTE(SUBSTITUTE(TRIM(C24)," ",""),"-",""),"/",""),"\",""),".","")))</f>
        <v/>
      </c>
      <c r="K24" s="24" t="str">
        <f aca="false">IF(A24="","",IF(ISNA(MATCH(J24,'Purchase Register'!$J$6:$J$1005,0)),IF(COUNTIFS('Purchase Register'!$A$6:$A$1005,A24,'Purchase Register'!$E$6:$E$1005,"&gt;="&amp;(E24-Summary!$B$5),'Purchase Register'!$E$6:$E$1005,"&lt;="&amp;(E24+Summary!$B$5))&gt;0,"Possible match – invoice no. differs","Not in books"),"In books"))</f>
        <v/>
      </c>
      <c r="L24" s="25" t="str">
        <f aca="false">IF(A24="","",IF(COUNTIF(A$6:A24,A24)=1,COUNTIF(L$5:L23,"&gt;0")+1,""))</f>
        <v/>
      </c>
    </row>
    <row r="25" customFormat="false" ht="15" hidden="false" customHeight="true" outlineLevel="0" collapsed="false">
      <c r="A25" s="27"/>
      <c r="B25" s="27"/>
      <c r="C25" s="27"/>
      <c r="D25" s="28"/>
      <c r="E25" s="29"/>
      <c r="F25" s="29"/>
      <c r="G25" s="29"/>
      <c r="H25" s="29"/>
      <c r="I25" s="20" t="str">
        <f aca="false">IF(A25="","",N(F25)+N(G25)+N(H25))</f>
        <v/>
      </c>
      <c r="J25" s="21" t="str">
        <f aca="false">IF(A25="","",UPPER(TRIM(A25))&amp;"|"&amp;UPPER(SUBSTITUTE(SUBSTITUTE(SUBSTITUTE(SUBSTITUTE(SUBSTITUTE(TRIM(C25)," ",""),"-",""),"/",""),"\",""),".","")))</f>
        <v/>
      </c>
      <c r="K25" s="24" t="str">
        <f aca="false">IF(A25="","",IF(ISNA(MATCH(J25,'Purchase Register'!$J$6:$J$1005,0)),IF(COUNTIFS('Purchase Register'!$A$6:$A$1005,A25,'Purchase Register'!$E$6:$E$1005,"&gt;="&amp;(E25-Summary!$B$5),'Purchase Register'!$E$6:$E$1005,"&lt;="&amp;(E25+Summary!$B$5))&gt;0,"Possible match – invoice no. differs","Not in books"),"In books"))</f>
        <v/>
      </c>
      <c r="L25" s="25" t="str">
        <f aca="false">IF(A25="","",IF(COUNTIF(A$6:A25,A25)=1,COUNTIF(L$5:L24,"&gt;0")+1,""))</f>
        <v/>
      </c>
    </row>
    <row r="26" customFormat="false" ht="15" hidden="false" customHeight="true" outlineLevel="0" collapsed="false">
      <c r="A26" s="27"/>
      <c r="B26" s="27"/>
      <c r="C26" s="27"/>
      <c r="D26" s="28"/>
      <c r="E26" s="29"/>
      <c r="F26" s="29"/>
      <c r="G26" s="29"/>
      <c r="H26" s="29"/>
      <c r="I26" s="20" t="str">
        <f aca="false">IF(A26="","",N(F26)+N(G26)+N(H26))</f>
        <v/>
      </c>
      <c r="J26" s="21" t="str">
        <f aca="false">IF(A26="","",UPPER(TRIM(A26))&amp;"|"&amp;UPPER(SUBSTITUTE(SUBSTITUTE(SUBSTITUTE(SUBSTITUTE(SUBSTITUTE(TRIM(C26)," ",""),"-",""),"/",""),"\",""),".","")))</f>
        <v/>
      </c>
      <c r="K26" s="24" t="str">
        <f aca="false">IF(A26="","",IF(ISNA(MATCH(J26,'Purchase Register'!$J$6:$J$1005,0)),IF(COUNTIFS('Purchase Register'!$A$6:$A$1005,A26,'Purchase Register'!$E$6:$E$1005,"&gt;="&amp;(E26-Summary!$B$5),'Purchase Register'!$E$6:$E$1005,"&lt;="&amp;(E26+Summary!$B$5))&gt;0,"Possible match – invoice no. differs","Not in books"),"In books"))</f>
        <v/>
      </c>
      <c r="L26" s="25" t="str">
        <f aca="false">IF(A26="","",IF(COUNTIF(A$6:A26,A26)=1,COUNTIF(L$5:L25,"&gt;0")+1,""))</f>
        <v/>
      </c>
    </row>
    <row r="27" customFormat="false" ht="15" hidden="false" customHeight="true" outlineLevel="0" collapsed="false">
      <c r="A27" s="27"/>
      <c r="B27" s="27"/>
      <c r="C27" s="27"/>
      <c r="D27" s="28"/>
      <c r="E27" s="29"/>
      <c r="F27" s="29"/>
      <c r="G27" s="29"/>
      <c r="H27" s="29"/>
      <c r="I27" s="20" t="str">
        <f aca="false">IF(A27="","",N(F27)+N(G27)+N(H27))</f>
        <v/>
      </c>
      <c r="J27" s="21" t="str">
        <f aca="false">IF(A27="","",UPPER(TRIM(A27))&amp;"|"&amp;UPPER(SUBSTITUTE(SUBSTITUTE(SUBSTITUTE(SUBSTITUTE(SUBSTITUTE(TRIM(C27)," ",""),"-",""),"/",""),"\",""),".","")))</f>
        <v/>
      </c>
      <c r="K27" s="24" t="str">
        <f aca="false">IF(A27="","",IF(ISNA(MATCH(J27,'Purchase Register'!$J$6:$J$1005,0)),IF(COUNTIFS('Purchase Register'!$A$6:$A$1005,A27,'Purchase Register'!$E$6:$E$1005,"&gt;="&amp;(E27-Summary!$B$5),'Purchase Register'!$E$6:$E$1005,"&lt;="&amp;(E27+Summary!$B$5))&gt;0,"Possible match – invoice no. differs","Not in books"),"In books"))</f>
        <v/>
      </c>
      <c r="L27" s="25" t="str">
        <f aca="false">IF(A27="","",IF(COUNTIF(A$6:A27,A27)=1,COUNTIF(L$5:L26,"&gt;0")+1,""))</f>
        <v/>
      </c>
    </row>
    <row r="28" customFormat="false" ht="15" hidden="false" customHeight="true" outlineLevel="0" collapsed="false">
      <c r="A28" s="27"/>
      <c r="B28" s="27"/>
      <c r="C28" s="27"/>
      <c r="D28" s="28"/>
      <c r="E28" s="29"/>
      <c r="F28" s="29"/>
      <c r="G28" s="29"/>
      <c r="H28" s="29"/>
      <c r="I28" s="20" t="str">
        <f aca="false">IF(A28="","",N(F28)+N(G28)+N(H28))</f>
        <v/>
      </c>
      <c r="J28" s="21" t="str">
        <f aca="false">IF(A28="","",UPPER(TRIM(A28))&amp;"|"&amp;UPPER(SUBSTITUTE(SUBSTITUTE(SUBSTITUTE(SUBSTITUTE(SUBSTITUTE(TRIM(C28)," ",""),"-",""),"/",""),"\",""),".","")))</f>
        <v/>
      </c>
      <c r="K28" s="24" t="str">
        <f aca="false">IF(A28="","",IF(ISNA(MATCH(J28,'Purchase Register'!$J$6:$J$1005,0)),IF(COUNTIFS('Purchase Register'!$A$6:$A$1005,A28,'Purchase Register'!$E$6:$E$1005,"&gt;="&amp;(E28-Summary!$B$5),'Purchase Register'!$E$6:$E$1005,"&lt;="&amp;(E28+Summary!$B$5))&gt;0,"Possible match – invoice no. differs","Not in books"),"In books"))</f>
        <v/>
      </c>
      <c r="L28" s="25" t="str">
        <f aca="false">IF(A28="","",IF(COUNTIF(A$6:A28,A28)=1,COUNTIF(L$5:L27,"&gt;0")+1,""))</f>
        <v/>
      </c>
    </row>
    <row r="29" customFormat="false" ht="15" hidden="false" customHeight="true" outlineLevel="0" collapsed="false">
      <c r="A29" s="27"/>
      <c r="B29" s="27"/>
      <c r="C29" s="27"/>
      <c r="D29" s="28"/>
      <c r="E29" s="29"/>
      <c r="F29" s="29"/>
      <c r="G29" s="29"/>
      <c r="H29" s="29"/>
      <c r="I29" s="20" t="str">
        <f aca="false">IF(A29="","",N(F29)+N(G29)+N(H29))</f>
        <v/>
      </c>
      <c r="J29" s="21" t="str">
        <f aca="false">IF(A29="","",UPPER(TRIM(A29))&amp;"|"&amp;UPPER(SUBSTITUTE(SUBSTITUTE(SUBSTITUTE(SUBSTITUTE(SUBSTITUTE(TRIM(C29)," ",""),"-",""),"/",""),"\",""),".","")))</f>
        <v/>
      </c>
      <c r="K29" s="24" t="str">
        <f aca="false">IF(A29="","",IF(ISNA(MATCH(J29,'Purchase Register'!$J$6:$J$1005,0)),IF(COUNTIFS('Purchase Register'!$A$6:$A$1005,A29,'Purchase Register'!$E$6:$E$1005,"&gt;="&amp;(E29-Summary!$B$5),'Purchase Register'!$E$6:$E$1005,"&lt;="&amp;(E29+Summary!$B$5))&gt;0,"Possible match – invoice no. differs","Not in books"),"In books"))</f>
        <v/>
      </c>
      <c r="L29" s="25" t="str">
        <f aca="false">IF(A29="","",IF(COUNTIF(A$6:A29,A29)=1,COUNTIF(L$5:L28,"&gt;0")+1,""))</f>
        <v/>
      </c>
    </row>
    <row r="30" customFormat="false" ht="15" hidden="false" customHeight="true" outlineLevel="0" collapsed="false">
      <c r="A30" s="27"/>
      <c r="B30" s="27"/>
      <c r="C30" s="27"/>
      <c r="D30" s="28"/>
      <c r="E30" s="29"/>
      <c r="F30" s="29"/>
      <c r="G30" s="29"/>
      <c r="H30" s="29"/>
      <c r="I30" s="20" t="str">
        <f aca="false">IF(A30="","",N(F30)+N(G30)+N(H30))</f>
        <v/>
      </c>
      <c r="J30" s="21" t="str">
        <f aca="false">IF(A30="","",UPPER(TRIM(A30))&amp;"|"&amp;UPPER(SUBSTITUTE(SUBSTITUTE(SUBSTITUTE(SUBSTITUTE(SUBSTITUTE(TRIM(C30)," ",""),"-",""),"/",""),"\",""),".","")))</f>
        <v/>
      </c>
      <c r="K30" s="24" t="str">
        <f aca="false">IF(A30="","",IF(ISNA(MATCH(J30,'Purchase Register'!$J$6:$J$1005,0)),IF(COUNTIFS('Purchase Register'!$A$6:$A$1005,A30,'Purchase Register'!$E$6:$E$1005,"&gt;="&amp;(E30-Summary!$B$5),'Purchase Register'!$E$6:$E$1005,"&lt;="&amp;(E30+Summary!$B$5))&gt;0,"Possible match – invoice no. differs","Not in books"),"In books"))</f>
        <v/>
      </c>
      <c r="L30" s="25" t="str">
        <f aca="false">IF(A30="","",IF(COUNTIF(A$6:A30,A30)=1,COUNTIF(L$5:L29,"&gt;0")+1,""))</f>
        <v/>
      </c>
    </row>
    <row r="31" customFormat="false" ht="15" hidden="false" customHeight="true" outlineLevel="0" collapsed="false">
      <c r="A31" s="27"/>
      <c r="B31" s="27"/>
      <c r="C31" s="27"/>
      <c r="D31" s="28"/>
      <c r="E31" s="29"/>
      <c r="F31" s="29"/>
      <c r="G31" s="29"/>
      <c r="H31" s="29"/>
      <c r="I31" s="20" t="str">
        <f aca="false">IF(A31="","",N(F31)+N(G31)+N(H31))</f>
        <v/>
      </c>
      <c r="J31" s="21" t="str">
        <f aca="false">IF(A31="","",UPPER(TRIM(A31))&amp;"|"&amp;UPPER(SUBSTITUTE(SUBSTITUTE(SUBSTITUTE(SUBSTITUTE(SUBSTITUTE(TRIM(C31)," ",""),"-",""),"/",""),"\",""),".","")))</f>
        <v/>
      </c>
      <c r="K31" s="24" t="str">
        <f aca="false">IF(A31="","",IF(ISNA(MATCH(J31,'Purchase Register'!$J$6:$J$1005,0)),IF(COUNTIFS('Purchase Register'!$A$6:$A$1005,A31,'Purchase Register'!$E$6:$E$1005,"&gt;="&amp;(E31-Summary!$B$5),'Purchase Register'!$E$6:$E$1005,"&lt;="&amp;(E31+Summary!$B$5))&gt;0,"Possible match – invoice no. differs","Not in books"),"In books"))</f>
        <v/>
      </c>
      <c r="L31" s="25" t="str">
        <f aca="false">IF(A31="","",IF(COUNTIF(A$6:A31,A31)=1,COUNTIF(L$5:L30,"&gt;0")+1,""))</f>
        <v/>
      </c>
    </row>
    <row r="32" customFormat="false" ht="15" hidden="false" customHeight="true" outlineLevel="0" collapsed="false">
      <c r="A32" s="27"/>
      <c r="B32" s="27"/>
      <c r="C32" s="27"/>
      <c r="D32" s="28"/>
      <c r="E32" s="29"/>
      <c r="F32" s="29"/>
      <c r="G32" s="29"/>
      <c r="H32" s="29"/>
      <c r="I32" s="20" t="str">
        <f aca="false">IF(A32="","",N(F32)+N(G32)+N(H32))</f>
        <v/>
      </c>
      <c r="J32" s="21" t="str">
        <f aca="false">IF(A32="","",UPPER(TRIM(A32))&amp;"|"&amp;UPPER(SUBSTITUTE(SUBSTITUTE(SUBSTITUTE(SUBSTITUTE(SUBSTITUTE(TRIM(C32)," ",""),"-",""),"/",""),"\",""),".","")))</f>
        <v/>
      </c>
      <c r="K32" s="24" t="str">
        <f aca="false">IF(A32="","",IF(ISNA(MATCH(J32,'Purchase Register'!$J$6:$J$1005,0)),IF(COUNTIFS('Purchase Register'!$A$6:$A$1005,A32,'Purchase Register'!$E$6:$E$1005,"&gt;="&amp;(E32-Summary!$B$5),'Purchase Register'!$E$6:$E$1005,"&lt;="&amp;(E32+Summary!$B$5))&gt;0,"Possible match – invoice no. differs","Not in books"),"In books"))</f>
        <v/>
      </c>
      <c r="L32" s="25" t="str">
        <f aca="false">IF(A32="","",IF(COUNTIF(A$6:A32,A32)=1,COUNTIF(L$5:L31,"&gt;0")+1,""))</f>
        <v/>
      </c>
    </row>
    <row r="33" customFormat="false" ht="15" hidden="false" customHeight="true" outlineLevel="0" collapsed="false">
      <c r="A33" s="27"/>
      <c r="B33" s="27"/>
      <c r="C33" s="27"/>
      <c r="D33" s="28"/>
      <c r="E33" s="29"/>
      <c r="F33" s="29"/>
      <c r="G33" s="29"/>
      <c r="H33" s="29"/>
      <c r="I33" s="20" t="str">
        <f aca="false">IF(A33="","",N(F33)+N(G33)+N(H33))</f>
        <v/>
      </c>
      <c r="J33" s="21" t="str">
        <f aca="false">IF(A33="","",UPPER(TRIM(A33))&amp;"|"&amp;UPPER(SUBSTITUTE(SUBSTITUTE(SUBSTITUTE(SUBSTITUTE(SUBSTITUTE(TRIM(C33)," ",""),"-",""),"/",""),"\",""),".","")))</f>
        <v/>
      </c>
      <c r="K33" s="24" t="str">
        <f aca="false">IF(A33="","",IF(ISNA(MATCH(J33,'Purchase Register'!$J$6:$J$1005,0)),IF(COUNTIFS('Purchase Register'!$A$6:$A$1005,A33,'Purchase Register'!$E$6:$E$1005,"&gt;="&amp;(E33-Summary!$B$5),'Purchase Register'!$E$6:$E$1005,"&lt;="&amp;(E33+Summary!$B$5))&gt;0,"Possible match – invoice no. differs","Not in books"),"In books"))</f>
        <v/>
      </c>
      <c r="L33" s="25" t="str">
        <f aca="false">IF(A33="","",IF(COUNTIF(A$6:A33,A33)=1,COUNTIF(L$5:L32,"&gt;0")+1,""))</f>
        <v/>
      </c>
    </row>
    <row r="34" customFormat="false" ht="15" hidden="false" customHeight="true" outlineLevel="0" collapsed="false">
      <c r="A34" s="27"/>
      <c r="B34" s="27"/>
      <c r="C34" s="27"/>
      <c r="D34" s="28"/>
      <c r="E34" s="29"/>
      <c r="F34" s="29"/>
      <c r="G34" s="29"/>
      <c r="H34" s="29"/>
      <c r="I34" s="20" t="str">
        <f aca="false">IF(A34="","",N(F34)+N(G34)+N(H34))</f>
        <v/>
      </c>
      <c r="J34" s="21" t="str">
        <f aca="false">IF(A34="","",UPPER(TRIM(A34))&amp;"|"&amp;UPPER(SUBSTITUTE(SUBSTITUTE(SUBSTITUTE(SUBSTITUTE(SUBSTITUTE(TRIM(C34)," ",""),"-",""),"/",""),"\",""),".","")))</f>
        <v/>
      </c>
      <c r="K34" s="24" t="str">
        <f aca="false">IF(A34="","",IF(ISNA(MATCH(J34,'Purchase Register'!$J$6:$J$1005,0)),IF(COUNTIFS('Purchase Register'!$A$6:$A$1005,A34,'Purchase Register'!$E$6:$E$1005,"&gt;="&amp;(E34-Summary!$B$5),'Purchase Register'!$E$6:$E$1005,"&lt;="&amp;(E34+Summary!$B$5))&gt;0,"Possible match – invoice no. differs","Not in books"),"In books"))</f>
        <v/>
      </c>
      <c r="L34" s="25" t="str">
        <f aca="false">IF(A34="","",IF(COUNTIF(A$6:A34,A34)=1,COUNTIF(L$5:L33,"&gt;0")+1,""))</f>
        <v/>
      </c>
    </row>
    <row r="35" customFormat="false" ht="15" hidden="false" customHeight="true" outlineLevel="0" collapsed="false">
      <c r="A35" s="27"/>
      <c r="B35" s="27"/>
      <c r="C35" s="27"/>
      <c r="D35" s="28"/>
      <c r="E35" s="29"/>
      <c r="F35" s="29"/>
      <c r="G35" s="29"/>
      <c r="H35" s="29"/>
      <c r="I35" s="20" t="str">
        <f aca="false">IF(A35="","",N(F35)+N(G35)+N(H35))</f>
        <v/>
      </c>
      <c r="J35" s="21" t="str">
        <f aca="false">IF(A35="","",UPPER(TRIM(A35))&amp;"|"&amp;UPPER(SUBSTITUTE(SUBSTITUTE(SUBSTITUTE(SUBSTITUTE(SUBSTITUTE(TRIM(C35)," ",""),"-",""),"/",""),"\",""),".","")))</f>
        <v/>
      </c>
      <c r="K35" s="24" t="str">
        <f aca="false">IF(A35="","",IF(ISNA(MATCH(J35,'Purchase Register'!$J$6:$J$1005,0)),IF(COUNTIFS('Purchase Register'!$A$6:$A$1005,A35,'Purchase Register'!$E$6:$E$1005,"&gt;="&amp;(E35-Summary!$B$5),'Purchase Register'!$E$6:$E$1005,"&lt;="&amp;(E35+Summary!$B$5))&gt;0,"Possible match – invoice no. differs","Not in books"),"In books"))</f>
        <v/>
      </c>
      <c r="L35" s="25" t="str">
        <f aca="false">IF(A35="","",IF(COUNTIF(A$6:A35,A35)=1,COUNTIF(L$5:L34,"&gt;0")+1,""))</f>
        <v/>
      </c>
    </row>
    <row r="36" customFormat="false" ht="15" hidden="false" customHeight="true" outlineLevel="0" collapsed="false">
      <c r="A36" s="27"/>
      <c r="B36" s="27"/>
      <c r="C36" s="27"/>
      <c r="D36" s="28"/>
      <c r="E36" s="29"/>
      <c r="F36" s="29"/>
      <c r="G36" s="29"/>
      <c r="H36" s="29"/>
      <c r="I36" s="20" t="str">
        <f aca="false">IF(A36="","",N(F36)+N(G36)+N(H36))</f>
        <v/>
      </c>
      <c r="J36" s="21" t="str">
        <f aca="false">IF(A36="","",UPPER(TRIM(A36))&amp;"|"&amp;UPPER(SUBSTITUTE(SUBSTITUTE(SUBSTITUTE(SUBSTITUTE(SUBSTITUTE(TRIM(C36)," ",""),"-",""),"/",""),"\",""),".","")))</f>
        <v/>
      </c>
      <c r="K36" s="24" t="str">
        <f aca="false">IF(A36="","",IF(ISNA(MATCH(J36,'Purchase Register'!$J$6:$J$1005,0)),IF(COUNTIFS('Purchase Register'!$A$6:$A$1005,A36,'Purchase Register'!$E$6:$E$1005,"&gt;="&amp;(E36-Summary!$B$5),'Purchase Register'!$E$6:$E$1005,"&lt;="&amp;(E36+Summary!$B$5))&gt;0,"Possible match – invoice no. differs","Not in books"),"In books"))</f>
        <v/>
      </c>
      <c r="L36" s="25" t="str">
        <f aca="false">IF(A36="","",IF(COUNTIF(A$6:A36,A36)=1,COUNTIF(L$5:L35,"&gt;0")+1,""))</f>
        <v/>
      </c>
    </row>
    <row r="37" customFormat="false" ht="15" hidden="false" customHeight="true" outlineLevel="0" collapsed="false">
      <c r="A37" s="27"/>
      <c r="B37" s="27"/>
      <c r="C37" s="27"/>
      <c r="D37" s="28"/>
      <c r="E37" s="29"/>
      <c r="F37" s="29"/>
      <c r="G37" s="29"/>
      <c r="H37" s="29"/>
      <c r="I37" s="20" t="str">
        <f aca="false">IF(A37="","",N(F37)+N(G37)+N(H37))</f>
        <v/>
      </c>
      <c r="J37" s="21" t="str">
        <f aca="false">IF(A37="","",UPPER(TRIM(A37))&amp;"|"&amp;UPPER(SUBSTITUTE(SUBSTITUTE(SUBSTITUTE(SUBSTITUTE(SUBSTITUTE(TRIM(C37)," ",""),"-",""),"/",""),"\",""),".","")))</f>
        <v/>
      </c>
      <c r="K37" s="24" t="str">
        <f aca="false">IF(A37="","",IF(ISNA(MATCH(J37,'Purchase Register'!$J$6:$J$1005,0)),IF(COUNTIFS('Purchase Register'!$A$6:$A$1005,A37,'Purchase Register'!$E$6:$E$1005,"&gt;="&amp;(E37-Summary!$B$5),'Purchase Register'!$E$6:$E$1005,"&lt;="&amp;(E37+Summary!$B$5))&gt;0,"Possible match – invoice no. differs","Not in books"),"In books"))</f>
        <v/>
      </c>
      <c r="L37" s="25" t="str">
        <f aca="false">IF(A37="","",IF(COUNTIF(A$6:A37,A37)=1,COUNTIF(L$5:L36,"&gt;0")+1,""))</f>
        <v/>
      </c>
    </row>
    <row r="38" customFormat="false" ht="15" hidden="false" customHeight="true" outlineLevel="0" collapsed="false">
      <c r="A38" s="27"/>
      <c r="B38" s="27"/>
      <c r="C38" s="27"/>
      <c r="D38" s="28"/>
      <c r="E38" s="29"/>
      <c r="F38" s="29"/>
      <c r="G38" s="29"/>
      <c r="H38" s="29"/>
      <c r="I38" s="20" t="str">
        <f aca="false">IF(A38="","",N(F38)+N(G38)+N(H38))</f>
        <v/>
      </c>
      <c r="J38" s="21" t="str">
        <f aca="false">IF(A38="","",UPPER(TRIM(A38))&amp;"|"&amp;UPPER(SUBSTITUTE(SUBSTITUTE(SUBSTITUTE(SUBSTITUTE(SUBSTITUTE(TRIM(C38)," ",""),"-",""),"/",""),"\",""),".","")))</f>
        <v/>
      </c>
      <c r="K38" s="24" t="str">
        <f aca="false">IF(A38="","",IF(ISNA(MATCH(J38,'Purchase Register'!$J$6:$J$1005,0)),IF(COUNTIFS('Purchase Register'!$A$6:$A$1005,A38,'Purchase Register'!$E$6:$E$1005,"&gt;="&amp;(E38-Summary!$B$5),'Purchase Register'!$E$6:$E$1005,"&lt;="&amp;(E38+Summary!$B$5))&gt;0,"Possible match – invoice no. differs","Not in books"),"In books"))</f>
        <v/>
      </c>
      <c r="L38" s="25" t="str">
        <f aca="false">IF(A38="","",IF(COUNTIF(A$6:A38,A38)=1,COUNTIF(L$5:L37,"&gt;0")+1,""))</f>
        <v/>
      </c>
    </row>
    <row r="39" customFormat="false" ht="15" hidden="false" customHeight="true" outlineLevel="0" collapsed="false">
      <c r="A39" s="27"/>
      <c r="B39" s="27"/>
      <c r="C39" s="27"/>
      <c r="D39" s="28"/>
      <c r="E39" s="29"/>
      <c r="F39" s="29"/>
      <c r="G39" s="29"/>
      <c r="H39" s="29"/>
      <c r="I39" s="20" t="str">
        <f aca="false">IF(A39="","",N(F39)+N(G39)+N(H39))</f>
        <v/>
      </c>
      <c r="J39" s="21" t="str">
        <f aca="false">IF(A39="","",UPPER(TRIM(A39))&amp;"|"&amp;UPPER(SUBSTITUTE(SUBSTITUTE(SUBSTITUTE(SUBSTITUTE(SUBSTITUTE(TRIM(C39)," ",""),"-",""),"/",""),"\",""),".","")))</f>
        <v/>
      </c>
      <c r="K39" s="24" t="str">
        <f aca="false">IF(A39="","",IF(ISNA(MATCH(J39,'Purchase Register'!$J$6:$J$1005,0)),IF(COUNTIFS('Purchase Register'!$A$6:$A$1005,A39,'Purchase Register'!$E$6:$E$1005,"&gt;="&amp;(E39-Summary!$B$5),'Purchase Register'!$E$6:$E$1005,"&lt;="&amp;(E39+Summary!$B$5))&gt;0,"Possible match – invoice no. differs","Not in books"),"In books"))</f>
        <v/>
      </c>
      <c r="L39" s="25" t="str">
        <f aca="false">IF(A39="","",IF(COUNTIF(A$6:A39,A39)=1,COUNTIF(L$5:L38,"&gt;0")+1,""))</f>
        <v/>
      </c>
    </row>
    <row r="40" customFormat="false" ht="15" hidden="false" customHeight="true" outlineLevel="0" collapsed="false">
      <c r="A40" s="27"/>
      <c r="B40" s="27"/>
      <c r="C40" s="27"/>
      <c r="D40" s="28"/>
      <c r="E40" s="29"/>
      <c r="F40" s="29"/>
      <c r="G40" s="29"/>
      <c r="H40" s="29"/>
      <c r="I40" s="20" t="str">
        <f aca="false">IF(A40="","",N(F40)+N(G40)+N(H40))</f>
        <v/>
      </c>
      <c r="J40" s="21" t="str">
        <f aca="false">IF(A40="","",UPPER(TRIM(A40))&amp;"|"&amp;UPPER(SUBSTITUTE(SUBSTITUTE(SUBSTITUTE(SUBSTITUTE(SUBSTITUTE(TRIM(C40)," ",""),"-",""),"/",""),"\",""),".","")))</f>
        <v/>
      </c>
      <c r="K40" s="24" t="str">
        <f aca="false">IF(A40="","",IF(ISNA(MATCH(J40,'Purchase Register'!$J$6:$J$1005,0)),IF(COUNTIFS('Purchase Register'!$A$6:$A$1005,A40,'Purchase Register'!$E$6:$E$1005,"&gt;="&amp;(E40-Summary!$B$5),'Purchase Register'!$E$6:$E$1005,"&lt;="&amp;(E40+Summary!$B$5))&gt;0,"Possible match – invoice no. differs","Not in books"),"In books"))</f>
        <v/>
      </c>
      <c r="L40" s="25" t="str">
        <f aca="false">IF(A40="","",IF(COUNTIF(A$6:A40,A40)=1,COUNTIF(L$5:L39,"&gt;0")+1,""))</f>
        <v/>
      </c>
    </row>
    <row r="41" customFormat="false" ht="15" hidden="false" customHeight="true" outlineLevel="0" collapsed="false">
      <c r="A41" s="27"/>
      <c r="B41" s="27"/>
      <c r="C41" s="27"/>
      <c r="D41" s="28"/>
      <c r="E41" s="29"/>
      <c r="F41" s="29"/>
      <c r="G41" s="29"/>
      <c r="H41" s="29"/>
      <c r="I41" s="20" t="str">
        <f aca="false">IF(A41="","",N(F41)+N(G41)+N(H41))</f>
        <v/>
      </c>
      <c r="J41" s="21" t="str">
        <f aca="false">IF(A41="","",UPPER(TRIM(A41))&amp;"|"&amp;UPPER(SUBSTITUTE(SUBSTITUTE(SUBSTITUTE(SUBSTITUTE(SUBSTITUTE(TRIM(C41)," ",""),"-",""),"/",""),"\",""),".","")))</f>
        <v/>
      </c>
      <c r="K41" s="24" t="str">
        <f aca="false">IF(A41="","",IF(ISNA(MATCH(J41,'Purchase Register'!$J$6:$J$1005,0)),IF(COUNTIFS('Purchase Register'!$A$6:$A$1005,A41,'Purchase Register'!$E$6:$E$1005,"&gt;="&amp;(E41-Summary!$B$5),'Purchase Register'!$E$6:$E$1005,"&lt;="&amp;(E41+Summary!$B$5))&gt;0,"Possible match – invoice no. differs","Not in books"),"In books"))</f>
        <v/>
      </c>
      <c r="L41" s="25" t="str">
        <f aca="false">IF(A41="","",IF(COUNTIF(A$6:A41,A41)=1,COUNTIF(L$5:L40,"&gt;0")+1,""))</f>
        <v/>
      </c>
    </row>
    <row r="42" customFormat="false" ht="15" hidden="false" customHeight="true" outlineLevel="0" collapsed="false">
      <c r="A42" s="27"/>
      <c r="B42" s="27"/>
      <c r="C42" s="27"/>
      <c r="D42" s="28"/>
      <c r="E42" s="29"/>
      <c r="F42" s="29"/>
      <c r="G42" s="29"/>
      <c r="H42" s="29"/>
      <c r="I42" s="20" t="str">
        <f aca="false">IF(A42="","",N(F42)+N(G42)+N(H42))</f>
        <v/>
      </c>
      <c r="J42" s="21" t="str">
        <f aca="false">IF(A42="","",UPPER(TRIM(A42))&amp;"|"&amp;UPPER(SUBSTITUTE(SUBSTITUTE(SUBSTITUTE(SUBSTITUTE(SUBSTITUTE(TRIM(C42)," ",""),"-",""),"/",""),"\",""),".","")))</f>
        <v/>
      </c>
      <c r="K42" s="24" t="str">
        <f aca="false">IF(A42="","",IF(ISNA(MATCH(J42,'Purchase Register'!$J$6:$J$1005,0)),IF(COUNTIFS('Purchase Register'!$A$6:$A$1005,A42,'Purchase Register'!$E$6:$E$1005,"&gt;="&amp;(E42-Summary!$B$5),'Purchase Register'!$E$6:$E$1005,"&lt;="&amp;(E42+Summary!$B$5))&gt;0,"Possible match – invoice no. differs","Not in books"),"In books"))</f>
        <v/>
      </c>
      <c r="L42" s="25" t="str">
        <f aca="false">IF(A42="","",IF(COUNTIF(A$6:A42,A42)=1,COUNTIF(L$5:L41,"&gt;0")+1,""))</f>
        <v/>
      </c>
    </row>
    <row r="43" customFormat="false" ht="15" hidden="false" customHeight="true" outlineLevel="0" collapsed="false">
      <c r="A43" s="27"/>
      <c r="B43" s="27"/>
      <c r="C43" s="27"/>
      <c r="D43" s="28"/>
      <c r="E43" s="29"/>
      <c r="F43" s="29"/>
      <c r="G43" s="29"/>
      <c r="H43" s="29"/>
      <c r="I43" s="20" t="str">
        <f aca="false">IF(A43="","",N(F43)+N(G43)+N(H43))</f>
        <v/>
      </c>
      <c r="J43" s="21" t="str">
        <f aca="false">IF(A43="","",UPPER(TRIM(A43))&amp;"|"&amp;UPPER(SUBSTITUTE(SUBSTITUTE(SUBSTITUTE(SUBSTITUTE(SUBSTITUTE(TRIM(C43)," ",""),"-",""),"/",""),"\",""),".","")))</f>
        <v/>
      </c>
      <c r="K43" s="24" t="str">
        <f aca="false">IF(A43="","",IF(ISNA(MATCH(J43,'Purchase Register'!$J$6:$J$1005,0)),IF(COUNTIFS('Purchase Register'!$A$6:$A$1005,A43,'Purchase Register'!$E$6:$E$1005,"&gt;="&amp;(E43-Summary!$B$5),'Purchase Register'!$E$6:$E$1005,"&lt;="&amp;(E43+Summary!$B$5))&gt;0,"Possible match – invoice no. differs","Not in books"),"In books"))</f>
        <v/>
      </c>
      <c r="L43" s="25" t="str">
        <f aca="false">IF(A43="","",IF(COUNTIF(A$6:A43,A43)=1,COUNTIF(L$5:L42,"&gt;0")+1,""))</f>
        <v/>
      </c>
    </row>
    <row r="44" customFormat="false" ht="15" hidden="false" customHeight="true" outlineLevel="0" collapsed="false">
      <c r="A44" s="27"/>
      <c r="B44" s="27"/>
      <c r="C44" s="27"/>
      <c r="D44" s="28"/>
      <c r="E44" s="29"/>
      <c r="F44" s="29"/>
      <c r="G44" s="29"/>
      <c r="H44" s="29"/>
      <c r="I44" s="20" t="str">
        <f aca="false">IF(A44="","",N(F44)+N(G44)+N(H44))</f>
        <v/>
      </c>
      <c r="J44" s="21" t="str">
        <f aca="false">IF(A44="","",UPPER(TRIM(A44))&amp;"|"&amp;UPPER(SUBSTITUTE(SUBSTITUTE(SUBSTITUTE(SUBSTITUTE(SUBSTITUTE(TRIM(C44)," ",""),"-",""),"/",""),"\",""),".","")))</f>
        <v/>
      </c>
      <c r="K44" s="24" t="str">
        <f aca="false">IF(A44="","",IF(ISNA(MATCH(J44,'Purchase Register'!$J$6:$J$1005,0)),IF(COUNTIFS('Purchase Register'!$A$6:$A$1005,A44,'Purchase Register'!$E$6:$E$1005,"&gt;="&amp;(E44-Summary!$B$5),'Purchase Register'!$E$6:$E$1005,"&lt;="&amp;(E44+Summary!$B$5))&gt;0,"Possible match – invoice no. differs","Not in books"),"In books"))</f>
        <v/>
      </c>
      <c r="L44" s="25" t="str">
        <f aca="false">IF(A44="","",IF(COUNTIF(A$6:A44,A44)=1,COUNTIF(L$5:L43,"&gt;0")+1,""))</f>
        <v/>
      </c>
    </row>
    <row r="45" customFormat="false" ht="15" hidden="false" customHeight="true" outlineLevel="0" collapsed="false">
      <c r="A45" s="27"/>
      <c r="B45" s="27"/>
      <c r="C45" s="27"/>
      <c r="D45" s="28"/>
      <c r="E45" s="29"/>
      <c r="F45" s="29"/>
      <c r="G45" s="29"/>
      <c r="H45" s="29"/>
      <c r="I45" s="20" t="str">
        <f aca="false">IF(A45="","",N(F45)+N(G45)+N(H45))</f>
        <v/>
      </c>
      <c r="J45" s="21" t="str">
        <f aca="false">IF(A45="","",UPPER(TRIM(A45))&amp;"|"&amp;UPPER(SUBSTITUTE(SUBSTITUTE(SUBSTITUTE(SUBSTITUTE(SUBSTITUTE(TRIM(C45)," ",""),"-",""),"/",""),"\",""),".","")))</f>
        <v/>
      </c>
      <c r="K45" s="24" t="str">
        <f aca="false">IF(A45="","",IF(ISNA(MATCH(J45,'Purchase Register'!$J$6:$J$1005,0)),IF(COUNTIFS('Purchase Register'!$A$6:$A$1005,A45,'Purchase Register'!$E$6:$E$1005,"&gt;="&amp;(E45-Summary!$B$5),'Purchase Register'!$E$6:$E$1005,"&lt;="&amp;(E45+Summary!$B$5))&gt;0,"Possible match – invoice no. differs","Not in books"),"In books"))</f>
        <v/>
      </c>
      <c r="L45" s="25" t="str">
        <f aca="false">IF(A45="","",IF(COUNTIF(A$6:A45,A45)=1,COUNTIF(L$5:L44,"&gt;0")+1,""))</f>
        <v/>
      </c>
    </row>
    <row r="46" customFormat="false" ht="15" hidden="false" customHeight="true" outlineLevel="0" collapsed="false">
      <c r="A46" s="27"/>
      <c r="B46" s="27"/>
      <c r="C46" s="27"/>
      <c r="D46" s="28"/>
      <c r="E46" s="29"/>
      <c r="F46" s="29"/>
      <c r="G46" s="29"/>
      <c r="H46" s="29"/>
      <c r="I46" s="20" t="str">
        <f aca="false">IF(A46="","",N(F46)+N(G46)+N(H46))</f>
        <v/>
      </c>
      <c r="J46" s="21" t="str">
        <f aca="false">IF(A46="","",UPPER(TRIM(A46))&amp;"|"&amp;UPPER(SUBSTITUTE(SUBSTITUTE(SUBSTITUTE(SUBSTITUTE(SUBSTITUTE(TRIM(C46)," ",""),"-",""),"/",""),"\",""),".","")))</f>
        <v/>
      </c>
      <c r="K46" s="24" t="str">
        <f aca="false">IF(A46="","",IF(ISNA(MATCH(J46,'Purchase Register'!$J$6:$J$1005,0)),IF(COUNTIFS('Purchase Register'!$A$6:$A$1005,A46,'Purchase Register'!$E$6:$E$1005,"&gt;="&amp;(E46-Summary!$B$5),'Purchase Register'!$E$6:$E$1005,"&lt;="&amp;(E46+Summary!$B$5))&gt;0,"Possible match – invoice no. differs","Not in books"),"In books"))</f>
        <v/>
      </c>
      <c r="L46" s="25" t="str">
        <f aca="false">IF(A46="","",IF(COUNTIF(A$6:A46,A46)=1,COUNTIF(L$5:L45,"&gt;0")+1,""))</f>
        <v/>
      </c>
    </row>
    <row r="47" customFormat="false" ht="15" hidden="false" customHeight="true" outlineLevel="0" collapsed="false">
      <c r="A47" s="27"/>
      <c r="B47" s="27"/>
      <c r="C47" s="27"/>
      <c r="D47" s="28"/>
      <c r="E47" s="29"/>
      <c r="F47" s="29"/>
      <c r="G47" s="29"/>
      <c r="H47" s="29"/>
      <c r="I47" s="20" t="str">
        <f aca="false">IF(A47="","",N(F47)+N(G47)+N(H47))</f>
        <v/>
      </c>
      <c r="J47" s="21" t="str">
        <f aca="false">IF(A47="","",UPPER(TRIM(A47))&amp;"|"&amp;UPPER(SUBSTITUTE(SUBSTITUTE(SUBSTITUTE(SUBSTITUTE(SUBSTITUTE(TRIM(C47)," ",""),"-",""),"/",""),"\",""),".","")))</f>
        <v/>
      </c>
      <c r="K47" s="24" t="str">
        <f aca="false">IF(A47="","",IF(ISNA(MATCH(J47,'Purchase Register'!$J$6:$J$1005,0)),IF(COUNTIFS('Purchase Register'!$A$6:$A$1005,A47,'Purchase Register'!$E$6:$E$1005,"&gt;="&amp;(E47-Summary!$B$5),'Purchase Register'!$E$6:$E$1005,"&lt;="&amp;(E47+Summary!$B$5))&gt;0,"Possible match – invoice no. differs","Not in books"),"In books"))</f>
        <v/>
      </c>
      <c r="L47" s="25" t="str">
        <f aca="false">IF(A47="","",IF(COUNTIF(A$6:A47,A47)=1,COUNTIF(L$5:L46,"&gt;0")+1,""))</f>
        <v/>
      </c>
    </row>
    <row r="48" customFormat="false" ht="15" hidden="false" customHeight="true" outlineLevel="0" collapsed="false">
      <c r="A48" s="27"/>
      <c r="B48" s="27"/>
      <c r="C48" s="27"/>
      <c r="D48" s="28"/>
      <c r="E48" s="29"/>
      <c r="F48" s="29"/>
      <c r="G48" s="29"/>
      <c r="H48" s="29"/>
      <c r="I48" s="20" t="str">
        <f aca="false">IF(A48="","",N(F48)+N(G48)+N(H48))</f>
        <v/>
      </c>
      <c r="J48" s="21" t="str">
        <f aca="false">IF(A48="","",UPPER(TRIM(A48))&amp;"|"&amp;UPPER(SUBSTITUTE(SUBSTITUTE(SUBSTITUTE(SUBSTITUTE(SUBSTITUTE(TRIM(C48)," ",""),"-",""),"/",""),"\",""),".","")))</f>
        <v/>
      </c>
      <c r="K48" s="24" t="str">
        <f aca="false">IF(A48="","",IF(ISNA(MATCH(J48,'Purchase Register'!$J$6:$J$1005,0)),IF(COUNTIFS('Purchase Register'!$A$6:$A$1005,A48,'Purchase Register'!$E$6:$E$1005,"&gt;="&amp;(E48-Summary!$B$5),'Purchase Register'!$E$6:$E$1005,"&lt;="&amp;(E48+Summary!$B$5))&gt;0,"Possible match – invoice no. differs","Not in books"),"In books"))</f>
        <v/>
      </c>
      <c r="L48" s="25" t="str">
        <f aca="false">IF(A48="","",IF(COUNTIF(A$6:A48,A48)=1,COUNTIF(L$5:L47,"&gt;0")+1,""))</f>
        <v/>
      </c>
    </row>
    <row r="49" customFormat="false" ht="15" hidden="false" customHeight="true" outlineLevel="0" collapsed="false">
      <c r="A49" s="27"/>
      <c r="B49" s="27"/>
      <c r="C49" s="27"/>
      <c r="D49" s="28"/>
      <c r="E49" s="29"/>
      <c r="F49" s="29"/>
      <c r="G49" s="29"/>
      <c r="H49" s="29"/>
      <c r="I49" s="20" t="str">
        <f aca="false">IF(A49="","",N(F49)+N(G49)+N(H49))</f>
        <v/>
      </c>
      <c r="J49" s="21" t="str">
        <f aca="false">IF(A49="","",UPPER(TRIM(A49))&amp;"|"&amp;UPPER(SUBSTITUTE(SUBSTITUTE(SUBSTITUTE(SUBSTITUTE(SUBSTITUTE(TRIM(C49)," ",""),"-",""),"/",""),"\",""),".","")))</f>
        <v/>
      </c>
      <c r="K49" s="24" t="str">
        <f aca="false">IF(A49="","",IF(ISNA(MATCH(J49,'Purchase Register'!$J$6:$J$1005,0)),IF(COUNTIFS('Purchase Register'!$A$6:$A$1005,A49,'Purchase Register'!$E$6:$E$1005,"&gt;="&amp;(E49-Summary!$B$5),'Purchase Register'!$E$6:$E$1005,"&lt;="&amp;(E49+Summary!$B$5))&gt;0,"Possible match – invoice no. differs","Not in books"),"In books"))</f>
        <v/>
      </c>
      <c r="L49" s="25" t="str">
        <f aca="false">IF(A49="","",IF(COUNTIF(A$6:A49,A49)=1,COUNTIF(L$5:L48,"&gt;0")+1,""))</f>
        <v/>
      </c>
    </row>
    <row r="50" customFormat="false" ht="15" hidden="false" customHeight="true" outlineLevel="0" collapsed="false">
      <c r="A50" s="27"/>
      <c r="B50" s="27"/>
      <c r="C50" s="27"/>
      <c r="D50" s="28"/>
      <c r="E50" s="29"/>
      <c r="F50" s="29"/>
      <c r="G50" s="29"/>
      <c r="H50" s="29"/>
      <c r="I50" s="20" t="str">
        <f aca="false">IF(A50="","",N(F50)+N(G50)+N(H50))</f>
        <v/>
      </c>
      <c r="J50" s="21" t="str">
        <f aca="false">IF(A50="","",UPPER(TRIM(A50))&amp;"|"&amp;UPPER(SUBSTITUTE(SUBSTITUTE(SUBSTITUTE(SUBSTITUTE(SUBSTITUTE(TRIM(C50)," ",""),"-",""),"/",""),"\",""),".","")))</f>
        <v/>
      </c>
      <c r="K50" s="24" t="str">
        <f aca="false">IF(A50="","",IF(ISNA(MATCH(J50,'Purchase Register'!$J$6:$J$1005,0)),IF(COUNTIFS('Purchase Register'!$A$6:$A$1005,A50,'Purchase Register'!$E$6:$E$1005,"&gt;="&amp;(E50-Summary!$B$5),'Purchase Register'!$E$6:$E$1005,"&lt;="&amp;(E50+Summary!$B$5))&gt;0,"Possible match – invoice no. differs","Not in books"),"In books"))</f>
        <v/>
      </c>
      <c r="L50" s="25" t="str">
        <f aca="false">IF(A50="","",IF(COUNTIF(A$6:A50,A50)=1,COUNTIF(L$5:L49,"&gt;0")+1,""))</f>
        <v/>
      </c>
    </row>
    <row r="51" customFormat="false" ht="15" hidden="false" customHeight="true" outlineLevel="0" collapsed="false">
      <c r="A51" s="27"/>
      <c r="B51" s="27"/>
      <c r="C51" s="27"/>
      <c r="D51" s="28"/>
      <c r="E51" s="29"/>
      <c r="F51" s="29"/>
      <c r="G51" s="29"/>
      <c r="H51" s="29"/>
      <c r="I51" s="20" t="str">
        <f aca="false">IF(A51="","",N(F51)+N(G51)+N(H51))</f>
        <v/>
      </c>
      <c r="J51" s="21" t="str">
        <f aca="false">IF(A51="","",UPPER(TRIM(A51))&amp;"|"&amp;UPPER(SUBSTITUTE(SUBSTITUTE(SUBSTITUTE(SUBSTITUTE(SUBSTITUTE(TRIM(C51)," ",""),"-",""),"/",""),"\",""),".","")))</f>
        <v/>
      </c>
      <c r="K51" s="24" t="str">
        <f aca="false">IF(A51="","",IF(ISNA(MATCH(J51,'Purchase Register'!$J$6:$J$1005,0)),IF(COUNTIFS('Purchase Register'!$A$6:$A$1005,A51,'Purchase Register'!$E$6:$E$1005,"&gt;="&amp;(E51-Summary!$B$5),'Purchase Register'!$E$6:$E$1005,"&lt;="&amp;(E51+Summary!$B$5))&gt;0,"Possible match – invoice no. differs","Not in books"),"In books"))</f>
        <v/>
      </c>
      <c r="L51" s="25" t="str">
        <f aca="false">IF(A51="","",IF(COUNTIF(A$6:A51,A51)=1,COUNTIF(L$5:L50,"&gt;0")+1,""))</f>
        <v/>
      </c>
    </row>
    <row r="52" customFormat="false" ht="15" hidden="false" customHeight="true" outlineLevel="0" collapsed="false">
      <c r="A52" s="27"/>
      <c r="B52" s="27"/>
      <c r="C52" s="27"/>
      <c r="D52" s="28"/>
      <c r="E52" s="29"/>
      <c r="F52" s="29"/>
      <c r="G52" s="29"/>
      <c r="H52" s="29"/>
      <c r="I52" s="20" t="str">
        <f aca="false">IF(A52="","",N(F52)+N(G52)+N(H52))</f>
        <v/>
      </c>
      <c r="J52" s="21" t="str">
        <f aca="false">IF(A52="","",UPPER(TRIM(A52))&amp;"|"&amp;UPPER(SUBSTITUTE(SUBSTITUTE(SUBSTITUTE(SUBSTITUTE(SUBSTITUTE(TRIM(C52)," ",""),"-",""),"/",""),"\",""),".","")))</f>
        <v/>
      </c>
      <c r="K52" s="24" t="str">
        <f aca="false">IF(A52="","",IF(ISNA(MATCH(J52,'Purchase Register'!$J$6:$J$1005,0)),IF(COUNTIFS('Purchase Register'!$A$6:$A$1005,A52,'Purchase Register'!$E$6:$E$1005,"&gt;="&amp;(E52-Summary!$B$5),'Purchase Register'!$E$6:$E$1005,"&lt;="&amp;(E52+Summary!$B$5))&gt;0,"Possible match – invoice no. differs","Not in books"),"In books"))</f>
        <v/>
      </c>
      <c r="L52" s="25" t="str">
        <f aca="false">IF(A52="","",IF(COUNTIF(A$6:A52,A52)=1,COUNTIF(L$5:L51,"&gt;0")+1,""))</f>
        <v/>
      </c>
    </row>
    <row r="53" customFormat="false" ht="15" hidden="false" customHeight="true" outlineLevel="0" collapsed="false">
      <c r="A53" s="27"/>
      <c r="B53" s="27"/>
      <c r="C53" s="27"/>
      <c r="D53" s="28"/>
      <c r="E53" s="29"/>
      <c r="F53" s="29"/>
      <c r="G53" s="29"/>
      <c r="H53" s="29"/>
      <c r="I53" s="20" t="str">
        <f aca="false">IF(A53="","",N(F53)+N(G53)+N(H53))</f>
        <v/>
      </c>
      <c r="J53" s="21" t="str">
        <f aca="false">IF(A53="","",UPPER(TRIM(A53))&amp;"|"&amp;UPPER(SUBSTITUTE(SUBSTITUTE(SUBSTITUTE(SUBSTITUTE(SUBSTITUTE(TRIM(C53)," ",""),"-",""),"/",""),"\",""),".","")))</f>
        <v/>
      </c>
      <c r="K53" s="24" t="str">
        <f aca="false">IF(A53="","",IF(ISNA(MATCH(J53,'Purchase Register'!$J$6:$J$1005,0)),IF(COUNTIFS('Purchase Register'!$A$6:$A$1005,A53,'Purchase Register'!$E$6:$E$1005,"&gt;="&amp;(E53-Summary!$B$5),'Purchase Register'!$E$6:$E$1005,"&lt;="&amp;(E53+Summary!$B$5))&gt;0,"Possible match – invoice no. differs","Not in books"),"In books"))</f>
        <v/>
      </c>
      <c r="L53" s="25" t="str">
        <f aca="false">IF(A53="","",IF(COUNTIF(A$6:A53,A53)=1,COUNTIF(L$5:L52,"&gt;0")+1,""))</f>
        <v/>
      </c>
    </row>
    <row r="54" customFormat="false" ht="15" hidden="false" customHeight="true" outlineLevel="0" collapsed="false">
      <c r="A54" s="27"/>
      <c r="B54" s="27"/>
      <c r="C54" s="27"/>
      <c r="D54" s="28"/>
      <c r="E54" s="29"/>
      <c r="F54" s="29"/>
      <c r="G54" s="29"/>
      <c r="H54" s="29"/>
      <c r="I54" s="20" t="str">
        <f aca="false">IF(A54="","",N(F54)+N(G54)+N(H54))</f>
        <v/>
      </c>
      <c r="J54" s="21" t="str">
        <f aca="false">IF(A54="","",UPPER(TRIM(A54))&amp;"|"&amp;UPPER(SUBSTITUTE(SUBSTITUTE(SUBSTITUTE(SUBSTITUTE(SUBSTITUTE(TRIM(C54)," ",""),"-",""),"/",""),"\",""),".","")))</f>
        <v/>
      </c>
      <c r="K54" s="24" t="str">
        <f aca="false">IF(A54="","",IF(ISNA(MATCH(J54,'Purchase Register'!$J$6:$J$1005,0)),IF(COUNTIFS('Purchase Register'!$A$6:$A$1005,A54,'Purchase Register'!$E$6:$E$1005,"&gt;="&amp;(E54-Summary!$B$5),'Purchase Register'!$E$6:$E$1005,"&lt;="&amp;(E54+Summary!$B$5))&gt;0,"Possible match – invoice no. differs","Not in books"),"In books"))</f>
        <v/>
      </c>
      <c r="L54" s="25" t="str">
        <f aca="false">IF(A54="","",IF(COUNTIF(A$6:A54,A54)=1,COUNTIF(L$5:L53,"&gt;0")+1,""))</f>
        <v/>
      </c>
    </row>
    <row r="55" customFormat="false" ht="15" hidden="false" customHeight="true" outlineLevel="0" collapsed="false">
      <c r="A55" s="27"/>
      <c r="B55" s="27"/>
      <c r="C55" s="27"/>
      <c r="D55" s="28"/>
      <c r="E55" s="29"/>
      <c r="F55" s="29"/>
      <c r="G55" s="29"/>
      <c r="H55" s="29"/>
      <c r="I55" s="20" t="str">
        <f aca="false">IF(A55="","",N(F55)+N(G55)+N(H55))</f>
        <v/>
      </c>
      <c r="J55" s="21" t="str">
        <f aca="false">IF(A55="","",UPPER(TRIM(A55))&amp;"|"&amp;UPPER(SUBSTITUTE(SUBSTITUTE(SUBSTITUTE(SUBSTITUTE(SUBSTITUTE(TRIM(C55)," ",""),"-",""),"/",""),"\",""),".","")))</f>
        <v/>
      </c>
      <c r="K55" s="24" t="str">
        <f aca="false">IF(A55="","",IF(ISNA(MATCH(J55,'Purchase Register'!$J$6:$J$1005,0)),IF(COUNTIFS('Purchase Register'!$A$6:$A$1005,A55,'Purchase Register'!$E$6:$E$1005,"&gt;="&amp;(E55-Summary!$B$5),'Purchase Register'!$E$6:$E$1005,"&lt;="&amp;(E55+Summary!$B$5))&gt;0,"Possible match – invoice no. differs","Not in books"),"In books"))</f>
        <v/>
      </c>
      <c r="L55" s="25" t="str">
        <f aca="false">IF(A55="","",IF(COUNTIF(A$6:A55,A55)=1,COUNTIF(L$5:L54,"&gt;0")+1,""))</f>
        <v/>
      </c>
    </row>
    <row r="56" customFormat="false" ht="15" hidden="false" customHeight="true" outlineLevel="0" collapsed="false">
      <c r="A56" s="27"/>
      <c r="B56" s="27"/>
      <c r="C56" s="27"/>
      <c r="D56" s="28"/>
      <c r="E56" s="29"/>
      <c r="F56" s="29"/>
      <c r="G56" s="29"/>
      <c r="H56" s="29"/>
      <c r="I56" s="20" t="str">
        <f aca="false">IF(A56="","",N(F56)+N(G56)+N(H56))</f>
        <v/>
      </c>
      <c r="J56" s="21" t="str">
        <f aca="false">IF(A56="","",UPPER(TRIM(A56))&amp;"|"&amp;UPPER(SUBSTITUTE(SUBSTITUTE(SUBSTITUTE(SUBSTITUTE(SUBSTITUTE(TRIM(C56)," ",""),"-",""),"/",""),"\",""),".","")))</f>
        <v/>
      </c>
      <c r="K56" s="24" t="str">
        <f aca="false">IF(A56="","",IF(ISNA(MATCH(J56,'Purchase Register'!$J$6:$J$1005,0)),IF(COUNTIFS('Purchase Register'!$A$6:$A$1005,A56,'Purchase Register'!$E$6:$E$1005,"&gt;="&amp;(E56-Summary!$B$5),'Purchase Register'!$E$6:$E$1005,"&lt;="&amp;(E56+Summary!$B$5))&gt;0,"Possible match – invoice no. differs","Not in books"),"In books"))</f>
        <v/>
      </c>
      <c r="L56" s="25" t="str">
        <f aca="false">IF(A56="","",IF(COUNTIF(A$6:A56,A56)=1,COUNTIF(L$5:L55,"&gt;0")+1,""))</f>
        <v/>
      </c>
    </row>
    <row r="57" customFormat="false" ht="15" hidden="false" customHeight="true" outlineLevel="0" collapsed="false">
      <c r="A57" s="27"/>
      <c r="B57" s="27"/>
      <c r="C57" s="27"/>
      <c r="D57" s="28"/>
      <c r="E57" s="29"/>
      <c r="F57" s="29"/>
      <c r="G57" s="29"/>
      <c r="H57" s="29"/>
      <c r="I57" s="20" t="str">
        <f aca="false">IF(A57="","",N(F57)+N(G57)+N(H57))</f>
        <v/>
      </c>
      <c r="J57" s="21" t="str">
        <f aca="false">IF(A57="","",UPPER(TRIM(A57))&amp;"|"&amp;UPPER(SUBSTITUTE(SUBSTITUTE(SUBSTITUTE(SUBSTITUTE(SUBSTITUTE(TRIM(C57)," ",""),"-",""),"/",""),"\",""),".","")))</f>
        <v/>
      </c>
      <c r="K57" s="24" t="str">
        <f aca="false">IF(A57="","",IF(ISNA(MATCH(J57,'Purchase Register'!$J$6:$J$1005,0)),IF(COUNTIFS('Purchase Register'!$A$6:$A$1005,A57,'Purchase Register'!$E$6:$E$1005,"&gt;="&amp;(E57-Summary!$B$5),'Purchase Register'!$E$6:$E$1005,"&lt;="&amp;(E57+Summary!$B$5))&gt;0,"Possible match – invoice no. differs","Not in books"),"In books"))</f>
        <v/>
      </c>
      <c r="L57" s="25" t="str">
        <f aca="false">IF(A57="","",IF(COUNTIF(A$6:A57,A57)=1,COUNTIF(L$5:L56,"&gt;0")+1,""))</f>
        <v/>
      </c>
    </row>
    <row r="58" customFormat="false" ht="15" hidden="false" customHeight="true" outlineLevel="0" collapsed="false">
      <c r="A58" s="27"/>
      <c r="B58" s="27"/>
      <c r="C58" s="27"/>
      <c r="D58" s="28"/>
      <c r="E58" s="29"/>
      <c r="F58" s="29"/>
      <c r="G58" s="29"/>
      <c r="H58" s="29"/>
      <c r="I58" s="20" t="str">
        <f aca="false">IF(A58="","",N(F58)+N(G58)+N(H58))</f>
        <v/>
      </c>
      <c r="J58" s="21" t="str">
        <f aca="false">IF(A58="","",UPPER(TRIM(A58))&amp;"|"&amp;UPPER(SUBSTITUTE(SUBSTITUTE(SUBSTITUTE(SUBSTITUTE(SUBSTITUTE(TRIM(C58)," ",""),"-",""),"/",""),"\",""),".","")))</f>
        <v/>
      </c>
      <c r="K58" s="24" t="str">
        <f aca="false">IF(A58="","",IF(ISNA(MATCH(J58,'Purchase Register'!$J$6:$J$1005,0)),IF(COUNTIFS('Purchase Register'!$A$6:$A$1005,A58,'Purchase Register'!$E$6:$E$1005,"&gt;="&amp;(E58-Summary!$B$5),'Purchase Register'!$E$6:$E$1005,"&lt;="&amp;(E58+Summary!$B$5))&gt;0,"Possible match – invoice no. differs","Not in books"),"In books"))</f>
        <v/>
      </c>
      <c r="L58" s="25" t="str">
        <f aca="false">IF(A58="","",IF(COUNTIF(A$6:A58,A58)=1,COUNTIF(L$5:L57,"&gt;0")+1,""))</f>
        <v/>
      </c>
    </row>
    <row r="59" customFormat="false" ht="15" hidden="false" customHeight="true" outlineLevel="0" collapsed="false">
      <c r="A59" s="27"/>
      <c r="B59" s="27"/>
      <c r="C59" s="27"/>
      <c r="D59" s="28"/>
      <c r="E59" s="29"/>
      <c r="F59" s="29"/>
      <c r="G59" s="29"/>
      <c r="H59" s="29"/>
      <c r="I59" s="20" t="str">
        <f aca="false">IF(A59="","",N(F59)+N(G59)+N(H59))</f>
        <v/>
      </c>
      <c r="J59" s="21" t="str">
        <f aca="false">IF(A59="","",UPPER(TRIM(A59))&amp;"|"&amp;UPPER(SUBSTITUTE(SUBSTITUTE(SUBSTITUTE(SUBSTITUTE(SUBSTITUTE(TRIM(C59)," ",""),"-",""),"/",""),"\",""),".","")))</f>
        <v/>
      </c>
      <c r="K59" s="24" t="str">
        <f aca="false">IF(A59="","",IF(ISNA(MATCH(J59,'Purchase Register'!$J$6:$J$1005,0)),IF(COUNTIFS('Purchase Register'!$A$6:$A$1005,A59,'Purchase Register'!$E$6:$E$1005,"&gt;="&amp;(E59-Summary!$B$5),'Purchase Register'!$E$6:$E$1005,"&lt;="&amp;(E59+Summary!$B$5))&gt;0,"Possible match – invoice no. differs","Not in books"),"In books"))</f>
        <v/>
      </c>
      <c r="L59" s="25" t="str">
        <f aca="false">IF(A59="","",IF(COUNTIF(A$6:A59,A59)=1,COUNTIF(L$5:L58,"&gt;0")+1,""))</f>
        <v/>
      </c>
    </row>
    <row r="60" customFormat="false" ht="15" hidden="false" customHeight="true" outlineLevel="0" collapsed="false">
      <c r="A60" s="27"/>
      <c r="B60" s="27"/>
      <c r="C60" s="27"/>
      <c r="D60" s="28"/>
      <c r="E60" s="29"/>
      <c r="F60" s="29"/>
      <c r="G60" s="29"/>
      <c r="H60" s="29"/>
      <c r="I60" s="20" t="str">
        <f aca="false">IF(A60="","",N(F60)+N(G60)+N(H60))</f>
        <v/>
      </c>
      <c r="J60" s="21" t="str">
        <f aca="false">IF(A60="","",UPPER(TRIM(A60))&amp;"|"&amp;UPPER(SUBSTITUTE(SUBSTITUTE(SUBSTITUTE(SUBSTITUTE(SUBSTITUTE(TRIM(C60)," ",""),"-",""),"/",""),"\",""),".","")))</f>
        <v/>
      </c>
      <c r="K60" s="24" t="str">
        <f aca="false">IF(A60="","",IF(ISNA(MATCH(J60,'Purchase Register'!$J$6:$J$1005,0)),IF(COUNTIFS('Purchase Register'!$A$6:$A$1005,A60,'Purchase Register'!$E$6:$E$1005,"&gt;="&amp;(E60-Summary!$B$5),'Purchase Register'!$E$6:$E$1005,"&lt;="&amp;(E60+Summary!$B$5))&gt;0,"Possible match – invoice no. differs","Not in books"),"In books"))</f>
        <v/>
      </c>
      <c r="L60" s="25" t="str">
        <f aca="false">IF(A60="","",IF(COUNTIF(A$6:A60,A60)=1,COUNTIF(L$5:L59,"&gt;0")+1,""))</f>
        <v/>
      </c>
    </row>
    <row r="61" customFormat="false" ht="15" hidden="false" customHeight="true" outlineLevel="0" collapsed="false">
      <c r="A61" s="27"/>
      <c r="B61" s="27"/>
      <c r="C61" s="27"/>
      <c r="D61" s="28"/>
      <c r="E61" s="29"/>
      <c r="F61" s="29"/>
      <c r="G61" s="29"/>
      <c r="H61" s="29"/>
      <c r="I61" s="20" t="str">
        <f aca="false">IF(A61="","",N(F61)+N(G61)+N(H61))</f>
        <v/>
      </c>
      <c r="J61" s="21" t="str">
        <f aca="false">IF(A61="","",UPPER(TRIM(A61))&amp;"|"&amp;UPPER(SUBSTITUTE(SUBSTITUTE(SUBSTITUTE(SUBSTITUTE(SUBSTITUTE(TRIM(C61)," ",""),"-",""),"/",""),"\",""),".","")))</f>
        <v/>
      </c>
      <c r="K61" s="24" t="str">
        <f aca="false">IF(A61="","",IF(ISNA(MATCH(J61,'Purchase Register'!$J$6:$J$1005,0)),IF(COUNTIFS('Purchase Register'!$A$6:$A$1005,A61,'Purchase Register'!$E$6:$E$1005,"&gt;="&amp;(E61-Summary!$B$5),'Purchase Register'!$E$6:$E$1005,"&lt;="&amp;(E61+Summary!$B$5))&gt;0,"Possible match – invoice no. differs","Not in books"),"In books"))</f>
        <v/>
      </c>
      <c r="L61" s="25" t="str">
        <f aca="false">IF(A61="","",IF(COUNTIF(A$6:A61,A61)=1,COUNTIF(L$5:L60,"&gt;0")+1,""))</f>
        <v/>
      </c>
    </row>
    <row r="62" customFormat="false" ht="15" hidden="false" customHeight="true" outlineLevel="0" collapsed="false">
      <c r="A62" s="27"/>
      <c r="B62" s="27"/>
      <c r="C62" s="27"/>
      <c r="D62" s="28"/>
      <c r="E62" s="29"/>
      <c r="F62" s="29"/>
      <c r="G62" s="29"/>
      <c r="H62" s="29"/>
      <c r="I62" s="20" t="str">
        <f aca="false">IF(A62="","",N(F62)+N(G62)+N(H62))</f>
        <v/>
      </c>
      <c r="J62" s="21" t="str">
        <f aca="false">IF(A62="","",UPPER(TRIM(A62))&amp;"|"&amp;UPPER(SUBSTITUTE(SUBSTITUTE(SUBSTITUTE(SUBSTITUTE(SUBSTITUTE(TRIM(C62)," ",""),"-",""),"/",""),"\",""),".","")))</f>
        <v/>
      </c>
      <c r="K62" s="24" t="str">
        <f aca="false">IF(A62="","",IF(ISNA(MATCH(J62,'Purchase Register'!$J$6:$J$1005,0)),IF(COUNTIFS('Purchase Register'!$A$6:$A$1005,A62,'Purchase Register'!$E$6:$E$1005,"&gt;="&amp;(E62-Summary!$B$5),'Purchase Register'!$E$6:$E$1005,"&lt;="&amp;(E62+Summary!$B$5))&gt;0,"Possible match – invoice no. differs","Not in books"),"In books"))</f>
        <v/>
      </c>
      <c r="L62" s="25" t="str">
        <f aca="false">IF(A62="","",IF(COUNTIF(A$6:A62,A62)=1,COUNTIF(L$5:L61,"&gt;0")+1,""))</f>
        <v/>
      </c>
    </row>
    <row r="63" customFormat="false" ht="15" hidden="false" customHeight="true" outlineLevel="0" collapsed="false">
      <c r="A63" s="27"/>
      <c r="B63" s="27"/>
      <c r="C63" s="27"/>
      <c r="D63" s="28"/>
      <c r="E63" s="29"/>
      <c r="F63" s="29"/>
      <c r="G63" s="29"/>
      <c r="H63" s="29"/>
      <c r="I63" s="20" t="str">
        <f aca="false">IF(A63="","",N(F63)+N(G63)+N(H63))</f>
        <v/>
      </c>
      <c r="J63" s="21" t="str">
        <f aca="false">IF(A63="","",UPPER(TRIM(A63))&amp;"|"&amp;UPPER(SUBSTITUTE(SUBSTITUTE(SUBSTITUTE(SUBSTITUTE(SUBSTITUTE(TRIM(C63)," ",""),"-",""),"/",""),"\",""),".","")))</f>
        <v/>
      </c>
      <c r="K63" s="24" t="str">
        <f aca="false">IF(A63="","",IF(ISNA(MATCH(J63,'Purchase Register'!$J$6:$J$1005,0)),IF(COUNTIFS('Purchase Register'!$A$6:$A$1005,A63,'Purchase Register'!$E$6:$E$1005,"&gt;="&amp;(E63-Summary!$B$5),'Purchase Register'!$E$6:$E$1005,"&lt;="&amp;(E63+Summary!$B$5))&gt;0,"Possible match – invoice no. differs","Not in books"),"In books"))</f>
        <v/>
      </c>
      <c r="L63" s="25" t="str">
        <f aca="false">IF(A63="","",IF(COUNTIF(A$6:A63,A63)=1,COUNTIF(L$5:L62,"&gt;0")+1,""))</f>
        <v/>
      </c>
    </row>
    <row r="64" customFormat="false" ht="15" hidden="false" customHeight="true" outlineLevel="0" collapsed="false">
      <c r="A64" s="27"/>
      <c r="B64" s="27"/>
      <c r="C64" s="27"/>
      <c r="D64" s="28"/>
      <c r="E64" s="29"/>
      <c r="F64" s="29"/>
      <c r="G64" s="29"/>
      <c r="H64" s="29"/>
      <c r="I64" s="20" t="str">
        <f aca="false">IF(A64="","",N(F64)+N(G64)+N(H64))</f>
        <v/>
      </c>
      <c r="J64" s="21" t="str">
        <f aca="false">IF(A64="","",UPPER(TRIM(A64))&amp;"|"&amp;UPPER(SUBSTITUTE(SUBSTITUTE(SUBSTITUTE(SUBSTITUTE(SUBSTITUTE(TRIM(C64)," ",""),"-",""),"/",""),"\",""),".","")))</f>
        <v/>
      </c>
      <c r="K64" s="24" t="str">
        <f aca="false">IF(A64="","",IF(ISNA(MATCH(J64,'Purchase Register'!$J$6:$J$1005,0)),IF(COUNTIFS('Purchase Register'!$A$6:$A$1005,A64,'Purchase Register'!$E$6:$E$1005,"&gt;="&amp;(E64-Summary!$B$5),'Purchase Register'!$E$6:$E$1005,"&lt;="&amp;(E64+Summary!$B$5))&gt;0,"Possible match – invoice no. differs","Not in books"),"In books"))</f>
        <v/>
      </c>
      <c r="L64" s="25" t="str">
        <f aca="false">IF(A64="","",IF(COUNTIF(A$6:A64,A64)=1,COUNTIF(L$5:L63,"&gt;0")+1,""))</f>
        <v/>
      </c>
    </row>
    <row r="65" customFormat="false" ht="15" hidden="false" customHeight="true" outlineLevel="0" collapsed="false">
      <c r="A65" s="27"/>
      <c r="B65" s="27"/>
      <c r="C65" s="27"/>
      <c r="D65" s="28"/>
      <c r="E65" s="29"/>
      <c r="F65" s="29"/>
      <c r="G65" s="29"/>
      <c r="H65" s="29"/>
      <c r="I65" s="20" t="str">
        <f aca="false">IF(A65="","",N(F65)+N(G65)+N(H65))</f>
        <v/>
      </c>
      <c r="J65" s="21" t="str">
        <f aca="false">IF(A65="","",UPPER(TRIM(A65))&amp;"|"&amp;UPPER(SUBSTITUTE(SUBSTITUTE(SUBSTITUTE(SUBSTITUTE(SUBSTITUTE(TRIM(C65)," ",""),"-",""),"/",""),"\",""),".","")))</f>
        <v/>
      </c>
      <c r="K65" s="24" t="str">
        <f aca="false">IF(A65="","",IF(ISNA(MATCH(J65,'Purchase Register'!$J$6:$J$1005,0)),IF(COUNTIFS('Purchase Register'!$A$6:$A$1005,A65,'Purchase Register'!$E$6:$E$1005,"&gt;="&amp;(E65-Summary!$B$5),'Purchase Register'!$E$6:$E$1005,"&lt;="&amp;(E65+Summary!$B$5))&gt;0,"Possible match – invoice no. differs","Not in books"),"In books"))</f>
        <v/>
      </c>
      <c r="L65" s="25" t="str">
        <f aca="false">IF(A65="","",IF(COUNTIF(A$6:A65,A65)=1,COUNTIF(L$5:L64,"&gt;0")+1,""))</f>
        <v/>
      </c>
    </row>
    <row r="66" customFormat="false" ht="15" hidden="false" customHeight="true" outlineLevel="0" collapsed="false">
      <c r="A66" s="27"/>
      <c r="B66" s="27"/>
      <c r="C66" s="27"/>
      <c r="D66" s="28"/>
      <c r="E66" s="29"/>
      <c r="F66" s="29"/>
      <c r="G66" s="29"/>
      <c r="H66" s="29"/>
      <c r="I66" s="20" t="str">
        <f aca="false">IF(A66="","",N(F66)+N(G66)+N(H66))</f>
        <v/>
      </c>
      <c r="J66" s="21" t="str">
        <f aca="false">IF(A66="","",UPPER(TRIM(A66))&amp;"|"&amp;UPPER(SUBSTITUTE(SUBSTITUTE(SUBSTITUTE(SUBSTITUTE(SUBSTITUTE(TRIM(C66)," ",""),"-",""),"/",""),"\",""),".","")))</f>
        <v/>
      </c>
      <c r="K66" s="24" t="str">
        <f aca="false">IF(A66="","",IF(ISNA(MATCH(J66,'Purchase Register'!$J$6:$J$1005,0)),IF(COUNTIFS('Purchase Register'!$A$6:$A$1005,A66,'Purchase Register'!$E$6:$E$1005,"&gt;="&amp;(E66-Summary!$B$5),'Purchase Register'!$E$6:$E$1005,"&lt;="&amp;(E66+Summary!$B$5))&gt;0,"Possible match – invoice no. differs","Not in books"),"In books"))</f>
        <v/>
      </c>
      <c r="L66" s="25" t="str">
        <f aca="false">IF(A66="","",IF(COUNTIF(A$6:A66,A66)=1,COUNTIF(L$5:L65,"&gt;0")+1,""))</f>
        <v/>
      </c>
    </row>
    <row r="67" customFormat="false" ht="15" hidden="false" customHeight="true" outlineLevel="0" collapsed="false">
      <c r="A67" s="27"/>
      <c r="B67" s="27"/>
      <c r="C67" s="27"/>
      <c r="D67" s="28"/>
      <c r="E67" s="29"/>
      <c r="F67" s="29"/>
      <c r="G67" s="29"/>
      <c r="H67" s="29"/>
      <c r="I67" s="20" t="str">
        <f aca="false">IF(A67="","",N(F67)+N(G67)+N(H67))</f>
        <v/>
      </c>
      <c r="J67" s="21" t="str">
        <f aca="false">IF(A67="","",UPPER(TRIM(A67))&amp;"|"&amp;UPPER(SUBSTITUTE(SUBSTITUTE(SUBSTITUTE(SUBSTITUTE(SUBSTITUTE(TRIM(C67)," ",""),"-",""),"/",""),"\",""),".","")))</f>
        <v/>
      </c>
      <c r="K67" s="24" t="str">
        <f aca="false">IF(A67="","",IF(ISNA(MATCH(J67,'Purchase Register'!$J$6:$J$1005,0)),IF(COUNTIFS('Purchase Register'!$A$6:$A$1005,A67,'Purchase Register'!$E$6:$E$1005,"&gt;="&amp;(E67-Summary!$B$5),'Purchase Register'!$E$6:$E$1005,"&lt;="&amp;(E67+Summary!$B$5))&gt;0,"Possible match – invoice no. differs","Not in books"),"In books"))</f>
        <v/>
      </c>
      <c r="L67" s="25" t="str">
        <f aca="false">IF(A67="","",IF(COUNTIF(A$6:A67,A67)=1,COUNTIF(L$5:L66,"&gt;0")+1,""))</f>
        <v/>
      </c>
    </row>
    <row r="68" customFormat="false" ht="15" hidden="false" customHeight="true" outlineLevel="0" collapsed="false">
      <c r="A68" s="27"/>
      <c r="B68" s="27"/>
      <c r="C68" s="27"/>
      <c r="D68" s="28"/>
      <c r="E68" s="29"/>
      <c r="F68" s="29"/>
      <c r="G68" s="29"/>
      <c r="H68" s="29"/>
      <c r="I68" s="20" t="str">
        <f aca="false">IF(A68="","",N(F68)+N(G68)+N(H68))</f>
        <v/>
      </c>
      <c r="J68" s="21" t="str">
        <f aca="false">IF(A68="","",UPPER(TRIM(A68))&amp;"|"&amp;UPPER(SUBSTITUTE(SUBSTITUTE(SUBSTITUTE(SUBSTITUTE(SUBSTITUTE(TRIM(C68)," ",""),"-",""),"/",""),"\",""),".","")))</f>
        <v/>
      </c>
      <c r="K68" s="24" t="str">
        <f aca="false">IF(A68="","",IF(ISNA(MATCH(J68,'Purchase Register'!$J$6:$J$1005,0)),IF(COUNTIFS('Purchase Register'!$A$6:$A$1005,A68,'Purchase Register'!$E$6:$E$1005,"&gt;="&amp;(E68-Summary!$B$5),'Purchase Register'!$E$6:$E$1005,"&lt;="&amp;(E68+Summary!$B$5))&gt;0,"Possible match – invoice no. differs","Not in books"),"In books"))</f>
        <v/>
      </c>
      <c r="L68" s="25" t="str">
        <f aca="false">IF(A68="","",IF(COUNTIF(A$6:A68,A68)=1,COUNTIF(L$5:L67,"&gt;0")+1,""))</f>
        <v/>
      </c>
    </row>
    <row r="69" customFormat="false" ht="15" hidden="false" customHeight="true" outlineLevel="0" collapsed="false">
      <c r="A69" s="27"/>
      <c r="B69" s="27"/>
      <c r="C69" s="27"/>
      <c r="D69" s="28"/>
      <c r="E69" s="29"/>
      <c r="F69" s="29"/>
      <c r="G69" s="29"/>
      <c r="H69" s="29"/>
      <c r="I69" s="20" t="str">
        <f aca="false">IF(A69="","",N(F69)+N(G69)+N(H69))</f>
        <v/>
      </c>
      <c r="J69" s="21" t="str">
        <f aca="false">IF(A69="","",UPPER(TRIM(A69))&amp;"|"&amp;UPPER(SUBSTITUTE(SUBSTITUTE(SUBSTITUTE(SUBSTITUTE(SUBSTITUTE(TRIM(C69)," ",""),"-",""),"/",""),"\",""),".","")))</f>
        <v/>
      </c>
      <c r="K69" s="24" t="str">
        <f aca="false">IF(A69="","",IF(ISNA(MATCH(J69,'Purchase Register'!$J$6:$J$1005,0)),IF(COUNTIFS('Purchase Register'!$A$6:$A$1005,A69,'Purchase Register'!$E$6:$E$1005,"&gt;="&amp;(E69-Summary!$B$5),'Purchase Register'!$E$6:$E$1005,"&lt;="&amp;(E69+Summary!$B$5))&gt;0,"Possible match – invoice no. differs","Not in books"),"In books"))</f>
        <v/>
      </c>
      <c r="L69" s="25" t="str">
        <f aca="false">IF(A69="","",IF(COUNTIF(A$6:A69,A69)=1,COUNTIF(L$5:L68,"&gt;0")+1,""))</f>
        <v/>
      </c>
    </row>
    <row r="70" customFormat="false" ht="15" hidden="false" customHeight="true" outlineLevel="0" collapsed="false">
      <c r="A70" s="27"/>
      <c r="B70" s="27"/>
      <c r="C70" s="27"/>
      <c r="D70" s="28"/>
      <c r="E70" s="29"/>
      <c r="F70" s="29"/>
      <c r="G70" s="29"/>
      <c r="H70" s="29"/>
      <c r="I70" s="20" t="str">
        <f aca="false">IF(A70="","",N(F70)+N(G70)+N(H70))</f>
        <v/>
      </c>
      <c r="J70" s="21" t="str">
        <f aca="false">IF(A70="","",UPPER(TRIM(A70))&amp;"|"&amp;UPPER(SUBSTITUTE(SUBSTITUTE(SUBSTITUTE(SUBSTITUTE(SUBSTITUTE(TRIM(C70)," ",""),"-",""),"/",""),"\",""),".","")))</f>
        <v/>
      </c>
      <c r="K70" s="24" t="str">
        <f aca="false">IF(A70="","",IF(ISNA(MATCH(J70,'Purchase Register'!$J$6:$J$1005,0)),IF(COUNTIFS('Purchase Register'!$A$6:$A$1005,A70,'Purchase Register'!$E$6:$E$1005,"&gt;="&amp;(E70-Summary!$B$5),'Purchase Register'!$E$6:$E$1005,"&lt;="&amp;(E70+Summary!$B$5))&gt;0,"Possible match – invoice no. differs","Not in books"),"In books"))</f>
        <v/>
      </c>
      <c r="L70" s="25" t="str">
        <f aca="false">IF(A70="","",IF(COUNTIF(A$6:A70,A70)=1,COUNTIF(L$5:L69,"&gt;0")+1,""))</f>
        <v/>
      </c>
    </row>
    <row r="71" customFormat="false" ht="15" hidden="false" customHeight="true" outlineLevel="0" collapsed="false">
      <c r="A71" s="27"/>
      <c r="B71" s="27"/>
      <c r="C71" s="27"/>
      <c r="D71" s="28"/>
      <c r="E71" s="29"/>
      <c r="F71" s="29"/>
      <c r="G71" s="29"/>
      <c r="H71" s="29"/>
      <c r="I71" s="20" t="str">
        <f aca="false">IF(A71="","",N(F71)+N(G71)+N(H71))</f>
        <v/>
      </c>
      <c r="J71" s="21" t="str">
        <f aca="false">IF(A71="","",UPPER(TRIM(A71))&amp;"|"&amp;UPPER(SUBSTITUTE(SUBSTITUTE(SUBSTITUTE(SUBSTITUTE(SUBSTITUTE(TRIM(C71)," ",""),"-",""),"/",""),"\",""),".","")))</f>
        <v/>
      </c>
      <c r="K71" s="24" t="str">
        <f aca="false">IF(A71="","",IF(ISNA(MATCH(J71,'Purchase Register'!$J$6:$J$1005,0)),IF(COUNTIFS('Purchase Register'!$A$6:$A$1005,A71,'Purchase Register'!$E$6:$E$1005,"&gt;="&amp;(E71-Summary!$B$5),'Purchase Register'!$E$6:$E$1005,"&lt;="&amp;(E71+Summary!$B$5))&gt;0,"Possible match – invoice no. differs","Not in books"),"In books"))</f>
        <v/>
      </c>
      <c r="L71" s="25" t="str">
        <f aca="false">IF(A71="","",IF(COUNTIF(A$6:A71,A71)=1,COUNTIF(L$5:L70,"&gt;0")+1,""))</f>
        <v/>
      </c>
    </row>
    <row r="72" customFormat="false" ht="15" hidden="false" customHeight="true" outlineLevel="0" collapsed="false">
      <c r="A72" s="27"/>
      <c r="B72" s="27"/>
      <c r="C72" s="27"/>
      <c r="D72" s="28"/>
      <c r="E72" s="29"/>
      <c r="F72" s="29"/>
      <c r="G72" s="29"/>
      <c r="H72" s="29"/>
      <c r="I72" s="20" t="str">
        <f aca="false">IF(A72="","",N(F72)+N(G72)+N(H72))</f>
        <v/>
      </c>
      <c r="J72" s="21" t="str">
        <f aca="false">IF(A72="","",UPPER(TRIM(A72))&amp;"|"&amp;UPPER(SUBSTITUTE(SUBSTITUTE(SUBSTITUTE(SUBSTITUTE(SUBSTITUTE(TRIM(C72)," ",""),"-",""),"/",""),"\",""),".","")))</f>
        <v/>
      </c>
      <c r="K72" s="24" t="str">
        <f aca="false">IF(A72="","",IF(ISNA(MATCH(J72,'Purchase Register'!$J$6:$J$1005,0)),IF(COUNTIFS('Purchase Register'!$A$6:$A$1005,A72,'Purchase Register'!$E$6:$E$1005,"&gt;="&amp;(E72-Summary!$B$5),'Purchase Register'!$E$6:$E$1005,"&lt;="&amp;(E72+Summary!$B$5))&gt;0,"Possible match – invoice no. differs","Not in books"),"In books"))</f>
        <v/>
      </c>
      <c r="L72" s="25" t="str">
        <f aca="false">IF(A72="","",IF(COUNTIF(A$6:A72,A72)=1,COUNTIF(L$5:L71,"&gt;0")+1,""))</f>
        <v/>
      </c>
    </row>
    <row r="73" customFormat="false" ht="15" hidden="false" customHeight="true" outlineLevel="0" collapsed="false">
      <c r="A73" s="27"/>
      <c r="B73" s="27"/>
      <c r="C73" s="27"/>
      <c r="D73" s="28"/>
      <c r="E73" s="29"/>
      <c r="F73" s="29"/>
      <c r="G73" s="29"/>
      <c r="H73" s="29"/>
      <c r="I73" s="20" t="str">
        <f aca="false">IF(A73="","",N(F73)+N(G73)+N(H73))</f>
        <v/>
      </c>
      <c r="J73" s="21" t="str">
        <f aca="false">IF(A73="","",UPPER(TRIM(A73))&amp;"|"&amp;UPPER(SUBSTITUTE(SUBSTITUTE(SUBSTITUTE(SUBSTITUTE(SUBSTITUTE(TRIM(C73)," ",""),"-",""),"/",""),"\",""),".","")))</f>
        <v/>
      </c>
      <c r="K73" s="24" t="str">
        <f aca="false">IF(A73="","",IF(ISNA(MATCH(J73,'Purchase Register'!$J$6:$J$1005,0)),IF(COUNTIFS('Purchase Register'!$A$6:$A$1005,A73,'Purchase Register'!$E$6:$E$1005,"&gt;="&amp;(E73-Summary!$B$5),'Purchase Register'!$E$6:$E$1005,"&lt;="&amp;(E73+Summary!$B$5))&gt;0,"Possible match – invoice no. differs","Not in books"),"In books"))</f>
        <v/>
      </c>
      <c r="L73" s="25" t="str">
        <f aca="false">IF(A73="","",IF(COUNTIF(A$6:A73,A73)=1,COUNTIF(L$5:L72,"&gt;0")+1,""))</f>
        <v/>
      </c>
    </row>
    <row r="74" customFormat="false" ht="15" hidden="false" customHeight="true" outlineLevel="0" collapsed="false">
      <c r="A74" s="27"/>
      <c r="B74" s="27"/>
      <c r="C74" s="27"/>
      <c r="D74" s="28"/>
      <c r="E74" s="29"/>
      <c r="F74" s="29"/>
      <c r="G74" s="29"/>
      <c r="H74" s="29"/>
      <c r="I74" s="20" t="str">
        <f aca="false">IF(A74="","",N(F74)+N(G74)+N(H74))</f>
        <v/>
      </c>
      <c r="J74" s="21" t="str">
        <f aca="false">IF(A74="","",UPPER(TRIM(A74))&amp;"|"&amp;UPPER(SUBSTITUTE(SUBSTITUTE(SUBSTITUTE(SUBSTITUTE(SUBSTITUTE(TRIM(C74)," ",""),"-",""),"/",""),"\",""),".","")))</f>
        <v/>
      </c>
      <c r="K74" s="24" t="str">
        <f aca="false">IF(A74="","",IF(ISNA(MATCH(J74,'Purchase Register'!$J$6:$J$1005,0)),IF(COUNTIFS('Purchase Register'!$A$6:$A$1005,A74,'Purchase Register'!$E$6:$E$1005,"&gt;="&amp;(E74-Summary!$B$5),'Purchase Register'!$E$6:$E$1005,"&lt;="&amp;(E74+Summary!$B$5))&gt;0,"Possible match – invoice no. differs","Not in books"),"In books"))</f>
        <v/>
      </c>
      <c r="L74" s="25" t="str">
        <f aca="false">IF(A74="","",IF(COUNTIF(A$6:A74,A74)=1,COUNTIF(L$5:L73,"&gt;0")+1,""))</f>
        <v/>
      </c>
    </row>
    <row r="75" customFormat="false" ht="15" hidden="false" customHeight="true" outlineLevel="0" collapsed="false">
      <c r="A75" s="27"/>
      <c r="B75" s="27"/>
      <c r="C75" s="27"/>
      <c r="D75" s="28"/>
      <c r="E75" s="29"/>
      <c r="F75" s="29"/>
      <c r="G75" s="29"/>
      <c r="H75" s="29"/>
      <c r="I75" s="20" t="str">
        <f aca="false">IF(A75="","",N(F75)+N(G75)+N(H75))</f>
        <v/>
      </c>
      <c r="J75" s="21" t="str">
        <f aca="false">IF(A75="","",UPPER(TRIM(A75))&amp;"|"&amp;UPPER(SUBSTITUTE(SUBSTITUTE(SUBSTITUTE(SUBSTITUTE(SUBSTITUTE(TRIM(C75)," ",""),"-",""),"/",""),"\",""),".","")))</f>
        <v/>
      </c>
      <c r="K75" s="24" t="str">
        <f aca="false">IF(A75="","",IF(ISNA(MATCH(J75,'Purchase Register'!$J$6:$J$1005,0)),IF(COUNTIFS('Purchase Register'!$A$6:$A$1005,A75,'Purchase Register'!$E$6:$E$1005,"&gt;="&amp;(E75-Summary!$B$5),'Purchase Register'!$E$6:$E$1005,"&lt;="&amp;(E75+Summary!$B$5))&gt;0,"Possible match – invoice no. differs","Not in books"),"In books"))</f>
        <v/>
      </c>
      <c r="L75" s="25" t="str">
        <f aca="false">IF(A75="","",IF(COUNTIF(A$6:A75,A75)=1,COUNTIF(L$5:L74,"&gt;0")+1,""))</f>
        <v/>
      </c>
    </row>
    <row r="76" customFormat="false" ht="15" hidden="false" customHeight="true" outlineLevel="0" collapsed="false">
      <c r="A76" s="27"/>
      <c r="B76" s="27"/>
      <c r="C76" s="27"/>
      <c r="D76" s="28"/>
      <c r="E76" s="29"/>
      <c r="F76" s="29"/>
      <c r="G76" s="29"/>
      <c r="H76" s="29"/>
      <c r="I76" s="20" t="str">
        <f aca="false">IF(A76="","",N(F76)+N(G76)+N(H76))</f>
        <v/>
      </c>
      <c r="J76" s="21" t="str">
        <f aca="false">IF(A76="","",UPPER(TRIM(A76))&amp;"|"&amp;UPPER(SUBSTITUTE(SUBSTITUTE(SUBSTITUTE(SUBSTITUTE(SUBSTITUTE(TRIM(C76)," ",""),"-",""),"/",""),"\",""),".","")))</f>
        <v/>
      </c>
      <c r="K76" s="24" t="str">
        <f aca="false">IF(A76="","",IF(ISNA(MATCH(J76,'Purchase Register'!$J$6:$J$1005,0)),IF(COUNTIFS('Purchase Register'!$A$6:$A$1005,A76,'Purchase Register'!$E$6:$E$1005,"&gt;="&amp;(E76-Summary!$B$5),'Purchase Register'!$E$6:$E$1005,"&lt;="&amp;(E76+Summary!$B$5))&gt;0,"Possible match – invoice no. differs","Not in books"),"In books"))</f>
        <v/>
      </c>
      <c r="L76" s="25" t="str">
        <f aca="false">IF(A76="","",IF(COUNTIF(A$6:A76,A76)=1,COUNTIF(L$5:L75,"&gt;0")+1,""))</f>
        <v/>
      </c>
    </row>
    <row r="77" customFormat="false" ht="15" hidden="false" customHeight="true" outlineLevel="0" collapsed="false">
      <c r="A77" s="27"/>
      <c r="B77" s="27"/>
      <c r="C77" s="27"/>
      <c r="D77" s="28"/>
      <c r="E77" s="29"/>
      <c r="F77" s="29"/>
      <c r="G77" s="29"/>
      <c r="H77" s="29"/>
      <c r="I77" s="20" t="str">
        <f aca="false">IF(A77="","",N(F77)+N(G77)+N(H77))</f>
        <v/>
      </c>
      <c r="J77" s="21" t="str">
        <f aca="false">IF(A77="","",UPPER(TRIM(A77))&amp;"|"&amp;UPPER(SUBSTITUTE(SUBSTITUTE(SUBSTITUTE(SUBSTITUTE(SUBSTITUTE(TRIM(C77)," ",""),"-",""),"/",""),"\",""),".","")))</f>
        <v/>
      </c>
      <c r="K77" s="24" t="str">
        <f aca="false">IF(A77="","",IF(ISNA(MATCH(J77,'Purchase Register'!$J$6:$J$1005,0)),IF(COUNTIFS('Purchase Register'!$A$6:$A$1005,A77,'Purchase Register'!$E$6:$E$1005,"&gt;="&amp;(E77-Summary!$B$5),'Purchase Register'!$E$6:$E$1005,"&lt;="&amp;(E77+Summary!$B$5))&gt;0,"Possible match – invoice no. differs","Not in books"),"In books"))</f>
        <v/>
      </c>
      <c r="L77" s="25" t="str">
        <f aca="false">IF(A77="","",IF(COUNTIF(A$6:A77,A77)=1,COUNTIF(L$5:L76,"&gt;0")+1,""))</f>
        <v/>
      </c>
    </row>
    <row r="78" customFormat="false" ht="15" hidden="false" customHeight="true" outlineLevel="0" collapsed="false">
      <c r="A78" s="27"/>
      <c r="B78" s="27"/>
      <c r="C78" s="27"/>
      <c r="D78" s="28"/>
      <c r="E78" s="29"/>
      <c r="F78" s="29"/>
      <c r="G78" s="29"/>
      <c r="H78" s="29"/>
      <c r="I78" s="20" t="str">
        <f aca="false">IF(A78="","",N(F78)+N(G78)+N(H78))</f>
        <v/>
      </c>
      <c r="J78" s="21" t="str">
        <f aca="false">IF(A78="","",UPPER(TRIM(A78))&amp;"|"&amp;UPPER(SUBSTITUTE(SUBSTITUTE(SUBSTITUTE(SUBSTITUTE(SUBSTITUTE(TRIM(C78)," ",""),"-",""),"/",""),"\",""),".","")))</f>
        <v/>
      </c>
      <c r="K78" s="24" t="str">
        <f aca="false">IF(A78="","",IF(ISNA(MATCH(J78,'Purchase Register'!$J$6:$J$1005,0)),IF(COUNTIFS('Purchase Register'!$A$6:$A$1005,A78,'Purchase Register'!$E$6:$E$1005,"&gt;="&amp;(E78-Summary!$B$5),'Purchase Register'!$E$6:$E$1005,"&lt;="&amp;(E78+Summary!$B$5))&gt;0,"Possible match – invoice no. differs","Not in books"),"In books"))</f>
        <v/>
      </c>
      <c r="L78" s="25" t="str">
        <f aca="false">IF(A78="","",IF(COUNTIF(A$6:A78,A78)=1,COUNTIF(L$5:L77,"&gt;0")+1,""))</f>
        <v/>
      </c>
    </row>
    <row r="79" customFormat="false" ht="15" hidden="false" customHeight="true" outlineLevel="0" collapsed="false">
      <c r="A79" s="27"/>
      <c r="B79" s="27"/>
      <c r="C79" s="27"/>
      <c r="D79" s="28"/>
      <c r="E79" s="29"/>
      <c r="F79" s="29"/>
      <c r="G79" s="29"/>
      <c r="H79" s="29"/>
      <c r="I79" s="20" t="str">
        <f aca="false">IF(A79="","",N(F79)+N(G79)+N(H79))</f>
        <v/>
      </c>
      <c r="J79" s="21" t="str">
        <f aca="false">IF(A79="","",UPPER(TRIM(A79))&amp;"|"&amp;UPPER(SUBSTITUTE(SUBSTITUTE(SUBSTITUTE(SUBSTITUTE(SUBSTITUTE(TRIM(C79)," ",""),"-",""),"/",""),"\",""),".","")))</f>
        <v/>
      </c>
      <c r="K79" s="24" t="str">
        <f aca="false">IF(A79="","",IF(ISNA(MATCH(J79,'Purchase Register'!$J$6:$J$1005,0)),IF(COUNTIFS('Purchase Register'!$A$6:$A$1005,A79,'Purchase Register'!$E$6:$E$1005,"&gt;="&amp;(E79-Summary!$B$5),'Purchase Register'!$E$6:$E$1005,"&lt;="&amp;(E79+Summary!$B$5))&gt;0,"Possible match – invoice no. differs","Not in books"),"In books"))</f>
        <v/>
      </c>
      <c r="L79" s="25" t="str">
        <f aca="false">IF(A79="","",IF(COUNTIF(A$6:A79,A79)=1,COUNTIF(L$5:L78,"&gt;0")+1,""))</f>
        <v/>
      </c>
    </row>
    <row r="80" customFormat="false" ht="15" hidden="false" customHeight="true" outlineLevel="0" collapsed="false">
      <c r="A80" s="27"/>
      <c r="B80" s="27"/>
      <c r="C80" s="27"/>
      <c r="D80" s="28"/>
      <c r="E80" s="29"/>
      <c r="F80" s="29"/>
      <c r="G80" s="29"/>
      <c r="H80" s="29"/>
      <c r="I80" s="20" t="str">
        <f aca="false">IF(A80="","",N(F80)+N(G80)+N(H80))</f>
        <v/>
      </c>
      <c r="J80" s="21" t="str">
        <f aca="false">IF(A80="","",UPPER(TRIM(A80))&amp;"|"&amp;UPPER(SUBSTITUTE(SUBSTITUTE(SUBSTITUTE(SUBSTITUTE(SUBSTITUTE(TRIM(C80)," ",""),"-",""),"/",""),"\",""),".","")))</f>
        <v/>
      </c>
      <c r="K80" s="24" t="str">
        <f aca="false">IF(A80="","",IF(ISNA(MATCH(J80,'Purchase Register'!$J$6:$J$1005,0)),IF(COUNTIFS('Purchase Register'!$A$6:$A$1005,A80,'Purchase Register'!$E$6:$E$1005,"&gt;="&amp;(E80-Summary!$B$5),'Purchase Register'!$E$6:$E$1005,"&lt;="&amp;(E80+Summary!$B$5))&gt;0,"Possible match – invoice no. differs","Not in books"),"In books"))</f>
        <v/>
      </c>
      <c r="L80" s="25" t="str">
        <f aca="false">IF(A80="","",IF(COUNTIF(A$6:A80,A80)=1,COUNTIF(L$5:L79,"&gt;0")+1,""))</f>
        <v/>
      </c>
    </row>
    <row r="81" customFormat="false" ht="15" hidden="false" customHeight="true" outlineLevel="0" collapsed="false">
      <c r="A81" s="27"/>
      <c r="B81" s="27"/>
      <c r="C81" s="27"/>
      <c r="D81" s="28"/>
      <c r="E81" s="29"/>
      <c r="F81" s="29"/>
      <c r="G81" s="29"/>
      <c r="H81" s="29"/>
      <c r="I81" s="20" t="str">
        <f aca="false">IF(A81="","",N(F81)+N(G81)+N(H81))</f>
        <v/>
      </c>
      <c r="J81" s="21" t="str">
        <f aca="false">IF(A81="","",UPPER(TRIM(A81))&amp;"|"&amp;UPPER(SUBSTITUTE(SUBSTITUTE(SUBSTITUTE(SUBSTITUTE(SUBSTITUTE(TRIM(C81)," ",""),"-",""),"/",""),"\",""),".","")))</f>
        <v/>
      </c>
      <c r="K81" s="24" t="str">
        <f aca="false">IF(A81="","",IF(ISNA(MATCH(J81,'Purchase Register'!$J$6:$J$1005,0)),IF(COUNTIFS('Purchase Register'!$A$6:$A$1005,A81,'Purchase Register'!$E$6:$E$1005,"&gt;="&amp;(E81-Summary!$B$5),'Purchase Register'!$E$6:$E$1005,"&lt;="&amp;(E81+Summary!$B$5))&gt;0,"Possible match – invoice no. differs","Not in books"),"In books"))</f>
        <v/>
      </c>
      <c r="L81" s="25" t="str">
        <f aca="false">IF(A81="","",IF(COUNTIF(A$6:A81,A81)=1,COUNTIF(L$5:L80,"&gt;0")+1,""))</f>
        <v/>
      </c>
    </row>
    <row r="82" customFormat="false" ht="15" hidden="false" customHeight="true" outlineLevel="0" collapsed="false">
      <c r="A82" s="27"/>
      <c r="B82" s="27"/>
      <c r="C82" s="27"/>
      <c r="D82" s="28"/>
      <c r="E82" s="29"/>
      <c r="F82" s="29"/>
      <c r="G82" s="29"/>
      <c r="H82" s="29"/>
      <c r="I82" s="20" t="str">
        <f aca="false">IF(A82="","",N(F82)+N(G82)+N(H82))</f>
        <v/>
      </c>
      <c r="J82" s="21" t="str">
        <f aca="false">IF(A82="","",UPPER(TRIM(A82))&amp;"|"&amp;UPPER(SUBSTITUTE(SUBSTITUTE(SUBSTITUTE(SUBSTITUTE(SUBSTITUTE(TRIM(C82)," ",""),"-",""),"/",""),"\",""),".","")))</f>
        <v/>
      </c>
      <c r="K82" s="24" t="str">
        <f aca="false">IF(A82="","",IF(ISNA(MATCH(J82,'Purchase Register'!$J$6:$J$1005,0)),IF(COUNTIFS('Purchase Register'!$A$6:$A$1005,A82,'Purchase Register'!$E$6:$E$1005,"&gt;="&amp;(E82-Summary!$B$5),'Purchase Register'!$E$6:$E$1005,"&lt;="&amp;(E82+Summary!$B$5))&gt;0,"Possible match – invoice no. differs","Not in books"),"In books"))</f>
        <v/>
      </c>
      <c r="L82" s="25" t="str">
        <f aca="false">IF(A82="","",IF(COUNTIF(A$6:A82,A82)=1,COUNTIF(L$5:L81,"&gt;0")+1,""))</f>
        <v/>
      </c>
    </row>
    <row r="83" customFormat="false" ht="15" hidden="false" customHeight="true" outlineLevel="0" collapsed="false">
      <c r="A83" s="27"/>
      <c r="B83" s="27"/>
      <c r="C83" s="27"/>
      <c r="D83" s="28"/>
      <c r="E83" s="29"/>
      <c r="F83" s="29"/>
      <c r="G83" s="29"/>
      <c r="H83" s="29"/>
      <c r="I83" s="20" t="str">
        <f aca="false">IF(A83="","",N(F83)+N(G83)+N(H83))</f>
        <v/>
      </c>
      <c r="J83" s="21" t="str">
        <f aca="false">IF(A83="","",UPPER(TRIM(A83))&amp;"|"&amp;UPPER(SUBSTITUTE(SUBSTITUTE(SUBSTITUTE(SUBSTITUTE(SUBSTITUTE(TRIM(C83)," ",""),"-",""),"/",""),"\",""),".","")))</f>
        <v/>
      </c>
      <c r="K83" s="24" t="str">
        <f aca="false">IF(A83="","",IF(ISNA(MATCH(J83,'Purchase Register'!$J$6:$J$1005,0)),IF(COUNTIFS('Purchase Register'!$A$6:$A$1005,A83,'Purchase Register'!$E$6:$E$1005,"&gt;="&amp;(E83-Summary!$B$5),'Purchase Register'!$E$6:$E$1005,"&lt;="&amp;(E83+Summary!$B$5))&gt;0,"Possible match – invoice no. differs","Not in books"),"In books"))</f>
        <v/>
      </c>
      <c r="L83" s="25" t="str">
        <f aca="false">IF(A83="","",IF(COUNTIF(A$6:A83,A83)=1,COUNTIF(L$5:L82,"&gt;0")+1,""))</f>
        <v/>
      </c>
    </row>
    <row r="84" customFormat="false" ht="15" hidden="false" customHeight="true" outlineLevel="0" collapsed="false">
      <c r="A84" s="27"/>
      <c r="B84" s="27"/>
      <c r="C84" s="27"/>
      <c r="D84" s="28"/>
      <c r="E84" s="29"/>
      <c r="F84" s="29"/>
      <c r="G84" s="29"/>
      <c r="H84" s="29"/>
      <c r="I84" s="20" t="str">
        <f aca="false">IF(A84="","",N(F84)+N(G84)+N(H84))</f>
        <v/>
      </c>
      <c r="J84" s="21" t="str">
        <f aca="false">IF(A84="","",UPPER(TRIM(A84))&amp;"|"&amp;UPPER(SUBSTITUTE(SUBSTITUTE(SUBSTITUTE(SUBSTITUTE(SUBSTITUTE(TRIM(C84)," ",""),"-",""),"/",""),"\",""),".","")))</f>
        <v/>
      </c>
      <c r="K84" s="24" t="str">
        <f aca="false">IF(A84="","",IF(ISNA(MATCH(J84,'Purchase Register'!$J$6:$J$1005,0)),IF(COUNTIFS('Purchase Register'!$A$6:$A$1005,A84,'Purchase Register'!$E$6:$E$1005,"&gt;="&amp;(E84-Summary!$B$5),'Purchase Register'!$E$6:$E$1005,"&lt;="&amp;(E84+Summary!$B$5))&gt;0,"Possible match – invoice no. differs","Not in books"),"In books"))</f>
        <v/>
      </c>
      <c r="L84" s="25" t="str">
        <f aca="false">IF(A84="","",IF(COUNTIF(A$6:A84,A84)=1,COUNTIF(L$5:L83,"&gt;0")+1,""))</f>
        <v/>
      </c>
    </row>
    <row r="85" customFormat="false" ht="15" hidden="false" customHeight="true" outlineLevel="0" collapsed="false">
      <c r="A85" s="27"/>
      <c r="B85" s="27"/>
      <c r="C85" s="27"/>
      <c r="D85" s="28"/>
      <c r="E85" s="29"/>
      <c r="F85" s="29"/>
      <c r="G85" s="29"/>
      <c r="H85" s="29"/>
      <c r="I85" s="20" t="str">
        <f aca="false">IF(A85="","",N(F85)+N(G85)+N(H85))</f>
        <v/>
      </c>
      <c r="J85" s="21" t="str">
        <f aca="false">IF(A85="","",UPPER(TRIM(A85))&amp;"|"&amp;UPPER(SUBSTITUTE(SUBSTITUTE(SUBSTITUTE(SUBSTITUTE(SUBSTITUTE(TRIM(C85)," ",""),"-",""),"/",""),"\",""),".","")))</f>
        <v/>
      </c>
      <c r="K85" s="24" t="str">
        <f aca="false">IF(A85="","",IF(ISNA(MATCH(J85,'Purchase Register'!$J$6:$J$1005,0)),IF(COUNTIFS('Purchase Register'!$A$6:$A$1005,A85,'Purchase Register'!$E$6:$E$1005,"&gt;="&amp;(E85-Summary!$B$5),'Purchase Register'!$E$6:$E$1005,"&lt;="&amp;(E85+Summary!$B$5))&gt;0,"Possible match – invoice no. differs","Not in books"),"In books"))</f>
        <v/>
      </c>
      <c r="L85" s="25" t="str">
        <f aca="false">IF(A85="","",IF(COUNTIF(A$6:A85,A85)=1,COUNTIF(L$5:L84,"&gt;0")+1,""))</f>
        <v/>
      </c>
    </row>
    <row r="86" customFormat="false" ht="15" hidden="false" customHeight="true" outlineLevel="0" collapsed="false">
      <c r="A86" s="27"/>
      <c r="B86" s="27"/>
      <c r="C86" s="27"/>
      <c r="D86" s="28"/>
      <c r="E86" s="29"/>
      <c r="F86" s="29"/>
      <c r="G86" s="29"/>
      <c r="H86" s="29"/>
      <c r="I86" s="20" t="str">
        <f aca="false">IF(A86="","",N(F86)+N(G86)+N(H86))</f>
        <v/>
      </c>
      <c r="J86" s="21" t="str">
        <f aca="false">IF(A86="","",UPPER(TRIM(A86))&amp;"|"&amp;UPPER(SUBSTITUTE(SUBSTITUTE(SUBSTITUTE(SUBSTITUTE(SUBSTITUTE(TRIM(C86)," ",""),"-",""),"/",""),"\",""),".","")))</f>
        <v/>
      </c>
      <c r="K86" s="24" t="str">
        <f aca="false">IF(A86="","",IF(ISNA(MATCH(J86,'Purchase Register'!$J$6:$J$1005,0)),IF(COUNTIFS('Purchase Register'!$A$6:$A$1005,A86,'Purchase Register'!$E$6:$E$1005,"&gt;="&amp;(E86-Summary!$B$5),'Purchase Register'!$E$6:$E$1005,"&lt;="&amp;(E86+Summary!$B$5))&gt;0,"Possible match – invoice no. differs","Not in books"),"In books"))</f>
        <v/>
      </c>
      <c r="L86" s="25" t="str">
        <f aca="false">IF(A86="","",IF(COUNTIF(A$6:A86,A86)=1,COUNTIF(L$5:L85,"&gt;0")+1,""))</f>
        <v/>
      </c>
    </row>
    <row r="87" customFormat="false" ht="15" hidden="false" customHeight="true" outlineLevel="0" collapsed="false">
      <c r="A87" s="27"/>
      <c r="B87" s="27"/>
      <c r="C87" s="27"/>
      <c r="D87" s="28"/>
      <c r="E87" s="29"/>
      <c r="F87" s="29"/>
      <c r="G87" s="29"/>
      <c r="H87" s="29"/>
      <c r="I87" s="20" t="str">
        <f aca="false">IF(A87="","",N(F87)+N(G87)+N(H87))</f>
        <v/>
      </c>
      <c r="J87" s="21" t="str">
        <f aca="false">IF(A87="","",UPPER(TRIM(A87))&amp;"|"&amp;UPPER(SUBSTITUTE(SUBSTITUTE(SUBSTITUTE(SUBSTITUTE(SUBSTITUTE(TRIM(C87)," ",""),"-",""),"/",""),"\",""),".","")))</f>
        <v/>
      </c>
      <c r="K87" s="24" t="str">
        <f aca="false">IF(A87="","",IF(ISNA(MATCH(J87,'Purchase Register'!$J$6:$J$1005,0)),IF(COUNTIFS('Purchase Register'!$A$6:$A$1005,A87,'Purchase Register'!$E$6:$E$1005,"&gt;="&amp;(E87-Summary!$B$5),'Purchase Register'!$E$6:$E$1005,"&lt;="&amp;(E87+Summary!$B$5))&gt;0,"Possible match – invoice no. differs","Not in books"),"In books"))</f>
        <v/>
      </c>
      <c r="L87" s="25" t="str">
        <f aca="false">IF(A87="","",IF(COUNTIF(A$6:A87,A87)=1,COUNTIF(L$5:L86,"&gt;0")+1,""))</f>
        <v/>
      </c>
    </row>
    <row r="88" customFormat="false" ht="15" hidden="false" customHeight="true" outlineLevel="0" collapsed="false">
      <c r="A88" s="27"/>
      <c r="B88" s="27"/>
      <c r="C88" s="27"/>
      <c r="D88" s="28"/>
      <c r="E88" s="29"/>
      <c r="F88" s="29"/>
      <c r="G88" s="29"/>
      <c r="H88" s="29"/>
      <c r="I88" s="20" t="str">
        <f aca="false">IF(A88="","",N(F88)+N(G88)+N(H88))</f>
        <v/>
      </c>
      <c r="J88" s="21" t="str">
        <f aca="false">IF(A88="","",UPPER(TRIM(A88))&amp;"|"&amp;UPPER(SUBSTITUTE(SUBSTITUTE(SUBSTITUTE(SUBSTITUTE(SUBSTITUTE(TRIM(C88)," ",""),"-",""),"/",""),"\",""),".","")))</f>
        <v/>
      </c>
      <c r="K88" s="24" t="str">
        <f aca="false">IF(A88="","",IF(ISNA(MATCH(J88,'Purchase Register'!$J$6:$J$1005,0)),IF(COUNTIFS('Purchase Register'!$A$6:$A$1005,A88,'Purchase Register'!$E$6:$E$1005,"&gt;="&amp;(E88-Summary!$B$5),'Purchase Register'!$E$6:$E$1005,"&lt;="&amp;(E88+Summary!$B$5))&gt;0,"Possible match – invoice no. differs","Not in books"),"In books"))</f>
        <v/>
      </c>
      <c r="L88" s="25" t="str">
        <f aca="false">IF(A88="","",IF(COUNTIF(A$6:A88,A88)=1,COUNTIF(L$5:L87,"&gt;0")+1,""))</f>
        <v/>
      </c>
    </row>
    <row r="89" customFormat="false" ht="15" hidden="false" customHeight="true" outlineLevel="0" collapsed="false">
      <c r="A89" s="27"/>
      <c r="B89" s="27"/>
      <c r="C89" s="27"/>
      <c r="D89" s="28"/>
      <c r="E89" s="29"/>
      <c r="F89" s="29"/>
      <c r="G89" s="29"/>
      <c r="H89" s="29"/>
      <c r="I89" s="20" t="str">
        <f aca="false">IF(A89="","",N(F89)+N(G89)+N(H89))</f>
        <v/>
      </c>
      <c r="J89" s="21" t="str">
        <f aca="false">IF(A89="","",UPPER(TRIM(A89))&amp;"|"&amp;UPPER(SUBSTITUTE(SUBSTITUTE(SUBSTITUTE(SUBSTITUTE(SUBSTITUTE(TRIM(C89)," ",""),"-",""),"/",""),"\",""),".","")))</f>
        <v/>
      </c>
      <c r="K89" s="24" t="str">
        <f aca="false">IF(A89="","",IF(ISNA(MATCH(J89,'Purchase Register'!$J$6:$J$1005,0)),IF(COUNTIFS('Purchase Register'!$A$6:$A$1005,A89,'Purchase Register'!$E$6:$E$1005,"&gt;="&amp;(E89-Summary!$B$5),'Purchase Register'!$E$6:$E$1005,"&lt;="&amp;(E89+Summary!$B$5))&gt;0,"Possible match – invoice no. differs","Not in books"),"In books"))</f>
        <v/>
      </c>
      <c r="L89" s="25" t="str">
        <f aca="false">IF(A89="","",IF(COUNTIF(A$6:A89,A89)=1,COUNTIF(L$5:L88,"&gt;0")+1,""))</f>
        <v/>
      </c>
    </row>
    <row r="90" customFormat="false" ht="15" hidden="false" customHeight="true" outlineLevel="0" collapsed="false">
      <c r="A90" s="27"/>
      <c r="B90" s="27"/>
      <c r="C90" s="27"/>
      <c r="D90" s="28"/>
      <c r="E90" s="29"/>
      <c r="F90" s="29"/>
      <c r="G90" s="29"/>
      <c r="H90" s="29"/>
      <c r="I90" s="20" t="str">
        <f aca="false">IF(A90="","",N(F90)+N(G90)+N(H90))</f>
        <v/>
      </c>
      <c r="J90" s="21" t="str">
        <f aca="false">IF(A90="","",UPPER(TRIM(A90))&amp;"|"&amp;UPPER(SUBSTITUTE(SUBSTITUTE(SUBSTITUTE(SUBSTITUTE(SUBSTITUTE(TRIM(C90)," ",""),"-",""),"/",""),"\",""),".","")))</f>
        <v/>
      </c>
      <c r="K90" s="24" t="str">
        <f aca="false">IF(A90="","",IF(ISNA(MATCH(J90,'Purchase Register'!$J$6:$J$1005,0)),IF(COUNTIFS('Purchase Register'!$A$6:$A$1005,A90,'Purchase Register'!$E$6:$E$1005,"&gt;="&amp;(E90-Summary!$B$5),'Purchase Register'!$E$6:$E$1005,"&lt;="&amp;(E90+Summary!$B$5))&gt;0,"Possible match – invoice no. differs","Not in books"),"In books"))</f>
        <v/>
      </c>
      <c r="L90" s="25" t="str">
        <f aca="false">IF(A90="","",IF(COUNTIF(A$6:A90,A90)=1,COUNTIF(L$5:L89,"&gt;0")+1,""))</f>
        <v/>
      </c>
    </row>
    <row r="91" customFormat="false" ht="15" hidden="false" customHeight="true" outlineLevel="0" collapsed="false">
      <c r="A91" s="27"/>
      <c r="B91" s="27"/>
      <c r="C91" s="27"/>
      <c r="D91" s="28"/>
      <c r="E91" s="29"/>
      <c r="F91" s="29"/>
      <c r="G91" s="29"/>
      <c r="H91" s="29"/>
      <c r="I91" s="20" t="str">
        <f aca="false">IF(A91="","",N(F91)+N(G91)+N(H91))</f>
        <v/>
      </c>
      <c r="J91" s="21" t="str">
        <f aca="false">IF(A91="","",UPPER(TRIM(A91))&amp;"|"&amp;UPPER(SUBSTITUTE(SUBSTITUTE(SUBSTITUTE(SUBSTITUTE(SUBSTITUTE(TRIM(C91)," ",""),"-",""),"/",""),"\",""),".","")))</f>
        <v/>
      </c>
      <c r="K91" s="24" t="str">
        <f aca="false">IF(A91="","",IF(ISNA(MATCH(J91,'Purchase Register'!$J$6:$J$1005,0)),IF(COUNTIFS('Purchase Register'!$A$6:$A$1005,A91,'Purchase Register'!$E$6:$E$1005,"&gt;="&amp;(E91-Summary!$B$5),'Purchase Register'!$E$6:$E$1005,"&lt;="&amp;(E91+Summary!$B$5))&gt;0,"Possible match – invoice no. differs","Not in books"),"In books"))</f>
        <v/>
      </c>
      <c r="L91" s="25" t="str">
        <f aca="false">IF(A91="","",IF(COUNTIF(A$6:A91,A91)=1,COUNTIF(L$5:L90,"&gt;0")+1,""))</f>
        <v/>
      </c>
    </row>
    <row r="92" customFormat="false" ht="15" hidden="false" customHeight="true" outlineLevel="0" collapsed="false">
      <c r="A92" s="27"/>
      <c r="B92" s="27"/>
      <c r="C92" s="27"/>
      <c r="D92" s="28"/>
      <c r="E92" s="29"/>
      <c r="F92" s="29"/>
      <c r="G92" s="29"/>
      <c r="H92" s="29"/>
      <c r="I92" s="20" t="str">
        <f aca="false">IF(A92="","",N(F92)+N(G92)+N(H92))</f>
        <v/>
      </c>
      <c r="J92" s="21" t="str">
        <f aca="false">IF(A92="","",UPPER(TRIM(A92))&amp;"|"&amp;UPPER(SUBSTITUTE(SUBSTITUTE(SUBSTITUTE(SUBSTITUTE(SUBSTITUTE(TRIM(C92)," ",""),"-",""),"/",""),"\",""),".","")))</f>
        <v/>
      </c>
      <c r="K92" s="24" t="str">
        <f aca="false">IF(A92="","",IF(ISNA(MATCH(J92,'Purchase Register'!$J$6:$J$1005,0)),IF(COUNTIFS('Purchase Register'!$A$6:$A$1005,A92,'Purchase Register'!$E$6:$E$1005,"&gt;="&amp;(E92-Summary!$B$5),'Purchase Register'!$E$6:$E$1005,"&lt;="&amp;(E92+Summary!$B$5))&gt;0,"Possible match – invoice no. differs","Not in books"),"In books"))</f>
        <v/>
      </c>
      <c r="L92" s="25" t="str">
        <f aca="false">IF(A92="","",IF(COUNTIF(A$6:A92,A92)=1,COUNTIF(L$5:L91,"&gt;0")+1,""))</f>
        <v/>
      </c>
    </row>
    <row r="93" customFormat="false" ht="15" hidden="false" customHeight="true" outlineLevel="0" collapsed="false">
      <c r="A93" s="27"/>
      <c r="B93" s="27"/>
      <c r="C93" s="27"/>
      <c r="D93" s="28"/>
      <c r="E93" s="29"/>
      <c r="F93" s="29"/>
      <c r="G93" s="29"/>
      <c r="H93" s="29"/>
      <c r="I93" s="20" t="str">
        <f aca="false">IF(A93="","",N(F93)+N(G93)+N(H93))</f>
        <v/>
      </c>
      <c r="J93" s="21" t="str">
        <f aca="false">IF(A93="","",UPPER(TRIM(A93))&amp;"|"&amp;UPPER(SUBSTITUTE(SUBSTITUTE(SUBSTITUTE(SUBSTITUTE(SUBSTITUTE(TRIM(C93)," ",""),"-",""),"/",""),"\",""),".","")))</f>
        <v/>
      </c>
      <c r="K93" s="24" t="str">
        <f aca="false">IF(A93="","",IF(ISNA(MATCH(J93,'Purchase Register'!$J$6:$J$1005,0)),IF(COUNTIFS('Purchase Register'!$A$6:$A$1005,A93,'Purchase Register'!$E$6:$E$1005,"&gt;="&amp;(E93-Summary!$B$5),'Purchase Register'!$E$6:$E$1005,"&lt;="&amp;(E93+Summary!$B$5))&gt;0,"Possible match – invoice no. differs","Not in books"),"In books"))</f>
        <v/>
      </c>
      <c r="L93" s="25" t="str">
        <f aca="false">IF(A93="","",IF(COUNTIF(A$6:A93,A93)=1,COUNTIF(L$5:L92,"&gt;0")+1,""))</f>
        <v/>
      </c>
    </row>
    <row r="94" customFormat="false" ht="15" hidden="false" customHeight="true" outlineLevel="0" collapsed="false">
      <c r="A94" s="27"/>
      <c r="B94" s="27"/>
      <c r="C94" s="27"/>
      <c r="D94" s="28"/>
      <c r="E94" s="29"/>
      <c r="F94" s="29"/>
      <c r="G94" s="29"/>
      <c r="H94" s="29"/>
      <c r="I94" s="20" t="str">
        <f aca="false">IF(A94="","",N(F94)+N(G94)+N(H94))</f>
        <v/>
      </c>
      <c r="J94" s="21" t="str">
        <f aca="false">IF(A94="","",UPPER(TRIM(A94))&amp;"|"&amp;UPPER(SUBSTITUTE(SUBSTITUTE(SUBSTITUTE(SUBSTITUTE(SUBSTITUTE(TRIM(C94)," ",""),"-",""),"/",""),"\",""),".","")))</f>
        <v/>
      </c>
      <c r="K94" s="24" t="str">
        <f aca="false">IF(A94="","",IF(ISNA(MATCH(J94,'Purchase Register'!$J$6:$J$1005,0)),IF(COUNTIFS('Purchase Register'!$A$6:$A$1005,A94,'Purchase Register'!$E$6:$E$1005,"&gt;="&amp;(E94-Summary!$B$5),'Purchase Register'!$E$6:$E$1005,"&lt;="&amp;(E94+Summary!$B$5))&gt;0,"Possible match – invoice no. differs","Not in books"),"In books"))</f>
        <v/>
      </c>
      <c r="L94" s="25" t="str">
        <f aca="false">IF(A94="","",IF(COUNTIF(A$6:A94,A94)=1,COUNTIF(L$5:L93,"&gt;0")+1,""))</f>
        <v/>
      </c>
    </row>
    <row r="95" customFormat="false" ht="15" hidden="false" customHeight="true" outlineLevel="0" collapsed="false">
      <c r="A95" s="27"/>
      <c r="B95" s="27"/>
      <c r="C95" s="27"/>
      <c r="D95" s="28"/>
      <c r="E95" s="29"/>
      <c r="F95" s="29"/>
      <c r="G95" s="29"/>
      <c r="H95" s="29"/>
      <c r="I95" s="20" t="str">
        <f aca="false">IF(A95="","",N(F95)+N(G95)+N(H95))</f>
        <v/>
      </c>
      <c r="J95" s="21" t="str">
        <f aca="false">IF(A95="","",UPPER(TRIM(A95))&amp;"|"&amp;UPPER(SUBSTITUTE(SUBSTITUTE(SUBSTITUTE(SUBSTITUTE(SUBSTITUTE(TRIM(C95)," ",""),"-",""),"/",""),"\",""),".","")))</f>
        <v/>
      </c>
      <c r="K95" s="24" t="str">
        <f aca="false">IF(A95="","",IF(ISNA(MATCH(J95,'Purchase Register'!$J$6:$J$1005,0)),IF(COUNTIFS('Purchase Register'!$A$6:$A$1005,A95,'Purchase Register'!$E$6:$E$1005,"&gt;="&amp;(E95-Summary!$B$5),'Purchase Register'!$E$6:$E$1005,"&lt;="&amp;(E95+Summary!$B$5))&gt;0,"Possible match – invoice no. differs","Not in books"),"In books"))</f>
        <v/>
      </c>
      <c r="L95" s="25" t="str">
        <f aca="false">IF(A95="","",IF(COUNTIF(A$6:A95,A95)=1,COUNTIF(L$5:L94,"&gt;0")+1,""))</f>
        <v/>
      </c>
    </row>
    <row r="96" customFormat="false" ht="15" hidden="false" customHeight="true" outlineLevel="0" collapsed="false">
      <c r="A96" s="27"/>
      <c r="B96" s="27"/>
      <c r="C96" s="27"/>
      <c r="D96" s="28"/>
      <c r="E96" s="29"/>
      <c r="F96" s="29"/>
      <c r="G96" s="29"/>
      <c r="H96" s="29"/>
      <c r="I96" s="20" t="str">
        <f aca="false">IF(A96="","",N(F96)+N(G96)+N(H96))</f>
        <v/>
      </c>
      <c r="J96" s="21" t="str">
        <f aca="false">IF(A96="","",UPPER(TRIM(A96))&amp;"|"&amp;UPPER(SUBSTITUTE(SUBSTITUTE(SUBSTITUTE(SUBSTITUTE(SUBSTITUTE(TRIM(C96)," ",""),"-",""),"/",""),"\",""),".","")))</f>
        <v/>
      </c>
      <c r="K96" s="24" t="str">
        <f aca="false">IF(A96="","",IF(ISNA(MATCH(J96,'Purchase Register'!$J$6:$J$1005,0)),IF(COUNTIFS('Purchase Register'!$A$6:$A$1005,A96,'Purchase Register'!$E$6:$E$1005,"&gt;="&amp;(E96-Summary!$B$5),'Purchase Register'!$E$6:$E$1005,"&lt;="&amp;(E96+Summary!$B$5))&gt;0,"Possible match – invoice no. differs","Not in books"),"In books"))</f>
        <v/>
      </c>
      <c r="L96" s="25" t="str">
        <f aca="false">IF(A96="","",IF(COUNTIF(A$6:A96,A96)=1,COUNTIF(L$5:L95,"&gt;0")+1,""))</f>
        <v/>
      </c>
    </row>
    <row r="97" customFormat="false" ht="15" hidden="false" customHeight="true" outlineLevel="0" collapsed="false">
      <c r="A97" s="27"/>
      <c r="B97" s="27"/>
      <c r="C97" s="27"/>
      <c r="D97" s="28"/>
      <c r="E97" s="29"/>
      <c r="F97" s="29"/>
      <c r="G97" s="29"/>
      <c r="H97" s="29"/>
      <c r="I97" s="20" t="str">
        <f aca="false">IF(A97="","",N(F97)+N(G97)+N(H97))</f>
        <v/>
      </c>
      <c r="J97" s="21" t="str">
        <f aca="false">IF(A97="","",UPPER(TRIM(A97))&amp;"|"&amp;UPPER(SUBSTITUTE(SUBSTITUTE(SUBSTITUTE(SUBSTITUTE(SUBSTITUTE(TRIM(C97)," ",""),"-",""),"/",""),"\",""),".","")))</f>
        <v/>
      </c>
      <c r="K97" s="24" t="str">
        <f aca="false">IF(A97="","",IF(ISNA(MATCH(J97,'Purchase Register'!$J$6:$J$1005,0)),IF(COUNTIFS('Purchase Register'!$A$6:$A$1005,A97,'Purchase Register'!$E$6:$E$1005,"&gt;="&amp;(E97-Summary!$B$5),'Purchase Register'!$E$6:$E$1005,"&lt;="&amp;(E97+Summary!$B$5))&gt;0,"Possible match – invoice no. differs","Not in books"),"In books"))</f>
        <v/>
      </c>
      <c r="L97" s="25" t="str">
        <f aca="false">IF(A97="","",IF(COUNTIF(A$6:A97,A97)=1,COUNTIF(L$5:L96,"&gt;0")+1,""))</f>
        <v/>
      </c>
    </row>
    <row r="98" customFormat="false" ht="15" hidden="false" customHeight="true" outlineLevel="0" collapsed="false">
      <c r="A98" s="27"/>
      <c r="B98" s="27"/>
      <c r="C98" s="27"/>
      <c r="D98" s="28"/>
      <c r="E98" s="29"/>
      <c r="F98" s="29"/>
      <c r="G98" s="29"/>
      <c r="H98" s="29"/>
      <c r="I98" s="20" t="str">
        <f aca="false">IF(A98="","",N(F98)+N(G98)+N(H98))</f>
        <v/>
      </c>
      <c r="J98" s="21" t="str">
        <f aca="false">IF(A98="","",UPPER(TRIM(A98))&amp;"|"&amp;UPPER(SUBSTITUTE(SUBSTITUTE(SUBSTITUTE(SUBSTITUTE(SUBSTITUTE(TRIM(C98)," ",""),"-",""),"/",""),"\",""),".","")))</f>
        <v/>
      </c>
      <c r="K98" s="24" t="str">
        <f aca="false">IF(A98="","",IF(ISNA(MATCH(J98,'Purchase Register'!$J$6:$J$1005,0)),IF(COUNTIFS('Purchase Register'!$A$6:$A$1005,A98,'Purchase Register'!$E$6:$E$1005,"&gt;="&amp;(E98-Summary!$B$5),'Purchase Register'!$E$6:$E$1005,"&lt;="&amp;(E98+Summary!$B$5))&gt;0,"Possible match – invoice no. differs","Not in books"),"In books"))</f>
        <v/>
      </c>
      <c r="L98" s="25" t="str">
        <f aca="false">IF(A98="","",IF(COUNTIF(A$6:A98,A98)=1,COUNTIF(L$5:L97,"&gt;0")+1,""))</f>
        <v/>
      </c>
    </row>
    <row r="99" customFormat="false" ht="15" hidden="false" customHeight="true" outlineLevel="0" collapsed="false">
      <c r="A99" s="27"/>
      <c r="B99" s="27"/>
      <c r="C99" s="27"/>
      <c r="D99" s="28"/>
      <c r="E99" s="29"/>
      <c r="F99" s="29"/>
      <c r="G99" s="29"/>
      <c r="H99" s="29"/>
      <c r="I99" s="20" t="str">
        <f aca="false">IF(A99="","",N(F99)+N(G99)+N(H99))</f>
        <v/>
      </c>
      <c r="J99" s="21" t="str">
        <f aca="false">IF(A99="","",UPPER(TRIM(A99))&amp;"|"&amp;UPPER(SUBSTITUTE(SUBSTITUTE(SUBSTITUTE(SUBSTITUTE(SUBSTITUTE(TRIM(C99)," ",""),"-",""),"/",""),"\",""),".","")))</f>
        <v/>
      </c>
      <c r="K99" s="24" t="str">
        <f aca="false">IF(A99="","",IF(ISNA(MATCH(J99,'Purchase Register'!$J$6:$J$1005,0)),IF(COUNTIFS('Purchase Register'!$A$6:$A$1005,A99,'Purchase Register'!$E$6:$E$1005,"&gt;="&amp;(E99-Summary!$B$5),'Purchase Register'!$E$6:$E$1005,"&lt;="&amp;(E99+Summary!$B$5))&gt;0,"Possible match – invoice no. differs","Not in books"),"In books"))</f>
        <v/>
      </c>
      <c r="L99" s="25" t="str">
        <f aca="false">IF(A99="","",IF(COUNTIF(A$6:A99,A99)=1,COUNTIF(L$5:L98,"&gt;0")+1,""))</f>
        <v/>
      </c>
    </row>
    <row r="100" customFormat="false" ht="15" hidden="false" customHeight="true" outlineLevel="0" collapsed="false">
      <c r="A100" s="27"/>
      <c r="B100" s="27"/>
      <c r="C100" s="27"/>
      <c r="D100" s="28"/>
      <c r="E100" s="29"/>
      <c r="F100" s="29"/>
      <c r="G100" s="29"/>
      <c r="H100" s="29"/>
      <c r="I100" s="20" t="str">
        <f aca="false">IF(A100="","",N(F100)+N(G100)+N(H100))</f>
        <v/>
      </c>
      <c r="J100" s="21" t="str">
        <f aca="false">IF(A100="","",UPPER(TRIM(A100))&amp;"|"&amp;UPPER(SUBSTITUTE(SUBSTITUTE(SUBSTITUTE(SUBSTITUTE(SUBSTITUTE(TRIM(C100)," ",""),"-",""),"/",""),"\",""),".","")))</f>
        <v/>
      </c>
      <c r="K100" s="24" t="str">
        <f aca="false">IF(A100="","",IF(ISNA(MATCH(J100,'Purchase Register'!$J$6:$J$1005,0)),IF(COUNTIFS('Purchase Register'!$A$6:$A$1005,A100,'Purchase Register'!$E$6:$E$1005,"&gt;="&amp;(E100-Summary!$B$5),'Purchase Register'!$E$6:$E$1005,"&lt;="&amp;(E100+Summary!$B$5))&gt;0,"Possible match – invoice no. differs","Not in books"),"In books"))</f>
        <v/>
      </c>
      <c r="L100" s="25" t="str">
        <f aca="false">IF(A100="","",IF(COUNTIF(A$6:A100,A100)=1,COUNTIF(L$5:L99,"&gt;0")+1,""))</f>
        <v/>
      </c>
    </row>
    <row r="101" customFormat="false" ht="15" hidden="false" customHeight="true" outlineLevel="0" collapsed="false">
      <c r="A101" s="27"/>
      <c r="B101" s="27"/>
      <c r="C101" s="27"/>
      <c r="D101" s="28"/>
      <c r="E101" s="29"/>
      <c r="F101" s="29"/>
      <c r="G101" s="29"/>
      <c r="H101" s="29"/>
      <c r="I101" s="20" t="str">
        <f aca="false">IF(A101="","",N(F101)+N(G101)+N(H101))</f>
        <v/>
      </c>
      <c r="J101" s="21" t="str">
        <f aca="false">IF(A101="","",UPPER(TRIM(A101))&amp;"|"&amp;UPPER(SUBSTITUTE(SUBSTITUTE(SUBSTITUTE(SUBSTITUTE(SUBSTITUTE(TRIM(C101)," ",""),"-",""),"/",""),"\",""),".","")))</f>
        <v/>
      </c>
      <c r="K101" s="24" t="str">
        <f aca="false">IF(A101="","",IF(ISNA(MATCH(J101,'Purchase Register'!$J$6:$J$1005,0)),IF(COUNTIFS('Purchase Register'!$A$6:$A$1005,A101,'Purchase Register'!$E$6:$E$1005,"&gt;="&amp;(E101-Summary!$B$5),'Purchase Register'!$E$6:$E$1005,"&lt;="&amp;(E101+Summary!$B$5))&gt;0,"Possible match – invoice no. differs","Not in books"),"In books"))</f>
        <v/>
      </c>
      <c r="L101" s="25" t="str">
        <f aca="false">IF(A101="","",IF(COUNTIF(A$6:A101,A101)=1,COUNTIF(L$5:L100,"&gt;0")+1,""))</f>
        <v/>
      </c>
    </row>
    <row r="102" customFormat="false" ht="15" hidden="false" customHeight="true" outlineLevel="0" collapsed="false">
      <c r="A102" s="27"/>
      <c r="B102" s="27"/>
      <c r="C102" s="27"/>
      <c r="D102" s="28"/>
      <c r="E102" s="29"/>
      <c r="F102" s="29"/>
      <c r="G102" s="29"/>
      <c r="H102" s="29"/>
      <c r="I102" s="20" t="str">
        <f aca="false">IF(A102="","",N(F102)+N(G102)+N(H102))</f>
        <v/>
      </c>
      <c r="J102" s="21" t="str">
        <f aca="false">IF(A102="","",UPPER(TRIM(A102))&amp;"|"&amp;UPPER(SUBSTITUTE(SUBSTITUTE(SUBSTITUTE(SUBSTITUTE(SUBSTITUTE(TRIM(C102)," ",""),"-",""),"/",""),"\",""),".","")))</f>
        <v/>
      </c>
      <c r="K102" s="24" t="str">
        <f aca="false">IF(A102="","",IF(ISNA(MATCH(J102,'Purchase Register'!$J$6:$J$1005,0)),IF(COUNTIFS('Purchase Register'!$A$6:$A$1005,A102,'Purchase Register'!$E$6:$E$1005,"&gt;="&amp;(E102-Summary!$B$5),'Purchase Register'!$E$6:$E$1005,"&lt;="&amp;(E102+Summary!$B$5))&gt;0,"Possible match – invoice no. differs","Not in books"),"In books"))</f>
        <v/>
      </c>
      <c r="L102" s="25" t="str">
        <f aca="false">IF(A102="","",IF(COUNTIF(A$6:A102,A102)=1,COUNTIF(L$5:L101,"&gt;0")+1,""))</f>
        <v/>
      </c>
    </row>
    <row r="103" customFormat="false" ht="15" hidden="false" customHeight="true" outlineLevel="0" collapsed="false">
      <c r="A103" s="27"/>
      <c r="B103" s="27"/>
      <c r="C103" s="27"/>
      <c r="D103" s="28"/>
      <c r="E103" s="29"/>
      <c r="F103" s="29"/>
      <c r="G103" s="29"/>
      <c r="H103" s="29"/>
      <c r="I103" s="20" t="str">
        <f aca="false">IF(A103="","",N(F103)+N(G103)+N(H103))</f>
        <v/>
      </c>
      <c r="J103" s="21" t="str">
        <f aca="false">IF(A103="","",UPPER(TRIM(A103))&amp;"|"&amp;UPPER(SUBSTITUTE(SUBSTITUTE(SUBSTITUTE(SUBSTITUTE(SUBSTITUTE(TRIM(C103)," ",""),"-",""),"/",""),"\",""),".","")))</f>
        <v/>
      </c>
      <c r="K103" s="24" t="str">
        <f aca="false">IF(A103="","",IF(ISNA(MATCH(J103,'Purchase Register'!$J$6:$J$1005,0)),IF(COUNTIFS('Purchase Register'!$A$6:$A$1005,A103,'Purchase Register'!$E$6:$E$1005,"&gt;="&amp;(E103-Summary!$B$5),'Purchase Register'!$E$6:$E$1005,"&lt;="&amp;(E103+Summary!$B$5))&gt;0,"Possible match – invoice no. differs","Not in books"),"In books"))</f>
        <v/>
      </c>
      <c r="L103" s="25" t="str">
        <f aca="false">IF(A103="","",IF(COUNTIF(A$6:A103,A103)=1,COUNTIF(L$5:L102,"&gt;0")+1,""))</f>
        <v/>
      </c>
    </row>
    <row r="104" customFormat="false" ht="15" hidden="false" customHeight="true" outlineLevel="0" collapsed="false">
      <c r="A104" s="27"/>
      <c r="B104" s="27"/>
      <c r="C104" s="27"/>
      <c r="D104" s="28"/>
      <c r="E104" s="29"/>
      <c r="F104" s="29"/>
      <c r="G104" s="29"/>
      <c r="H104" s="29"/>
      <c r="I104" s="20" t="str">
        <f aca="false">IF(A104="","",N(F104)+N(G104)+N(H104))</f>
        <v/>
      </c>
      <c r="J104" s="21" t="str">
        <f aca="false">IF(A104="","",UPPER(TRIM(A104))&amp;"|"&amp;UPPER(SUBSTITUTE(SUBSTITUTE(SUBSTITUTE(SUBSTITUTE(SUBSTITUTE(TRIM(C104)," ",""),"-",""),"/",""),"\",""),".","")))</f>
        <v/>
      </c>
      <c r="K104" s="24" t="str">
        <f aca="false">IF(A104="","",IF(ISNA(MATCH(J104,'Purchase Register'!$J$6:$J$1005,0)),IF(COUNTIFS('Purchase Register'!$A$6:$A$1005,A104,'Purchase Register'!$E$6:$E$1005,"&gt;="&amp;(E104-Summary!$B$5),'Purchase Register'!$E$6:$E$1005,"&lt;="&amp;(E104+Summary!$B$5))&gt;0,"Possible match – invoice no. differs","Not in books"),"In books"))</f>
        <v/>
      </c>
      <c r="L104" s="25" t="str">
        <f aca="false">IF(A104="","",IF(COUNTIF(A$6:A104,A104)=1,COUNTIF(L$5:L103,"&gt;0")+1,""))</f>
        <v/>
      </c>
    </row>
    <row r="105" customFormat="false" ht="15" hidden="false" customHeight="true" outlineLevel="0" collapsed="false">
      <c r="A105" s="27"/>
      <c r="B105" s="27"/>
      <c r="C105" s="27"/>
      <c r="D105" s="28"/>
      <c r="E105" s="29"/>
      <c r="F105" s="29"/>
      <c r="G105" s="29"/>
      <c r="H105" s="29"/>
      <c r="I105" s="20" t="str">
        <f aca="false">IF(A105="","",N(F105)+N(G105)+N(H105))</f>
        <v/>
      </c>
      <c r="J105" s="21" t="str">
        <f aca="false">IF(A105="","",UPPER(TRIM(A105))&amp;"|"&amp;UPPER(SUBSTITUTE(SUBSTITUTE(SUBSTITUTE(SUBSTITUTE(SUBSTITUTE(TRIM(C105)," ",""),"-",""),"/",""),"\",""),".","")))</f>
        <v/>
      </c>
      <c r="K105" s="24" t="str">
        <f aca="false">IF(A105="","",IF(ISNA(MATCH(J105,'Purchase Register'!$J$6:$J$1005,0)),IF(COUNTIFS('Purchase Register'!$A$6:$A$1005,A105,'Purchase Register'!$E$6:$E$1005,"&gt;="&amp;(E105-Summary!$B$5),'Purchase Register'!$E$6:$E$1005,"&lt;="&amp;(E105+Summary!$B$5))&gt;0,"Possible match – invoice no. differs","Not in books"),"In books"))</f>
        <v/>
      </c>
      <c r="L105" s="25" t="str">
        <f aca="false">IF(A105="","",IF(COUNTIF(A$6:A105,A105)=1,COUNTIF(L$5:L104,"&gt;0")+1,""))</f>
        <v/>
      </c>
    </row>
    <row r="106" customFormat="false" ht="15" hidden="false" customHeight="true" outlineLevel="0" collapsed="false">
      <c r="A106" s="27"/>
      <c r="B106" s="27"/>
      <c r="C106" s="27"/>
      <c r="D106" s="28"/>
      <c r="E106" s="29"/>
      <c r="F106" s="29"/>
      <c r="G106" s="29"/>
      <c r="H106" s="29"/>
      <c r="I106" s="20" t="str">
        <f aca="false">IF(A106="","",N(F106)+N(G106)+N(H106))</f>
        <v/>
      </c>
      <c r="J106" s="21" t="str">
        <f aca="false">IF(A106="","",UPPER(TRIM(A106))&amp;"|"&amp;UPPER(SUBSTITUTE(SUBSTITUTE(SUBSTITUTE(SUBSTITUTE(SUBSTITUTE(TRIM(C106)," ",""),"-",""),"/",""),"\",""),".","")))</f>
        <v/>
      </c>
      <c r="K106" s="24" t="str">
        <f aca="false">IF(A106="","",IF(ISNA(MATCH(J106,'Purchase Register'!$J$6:$J$1005,0)),IF(COUNTIFS('Purchase Register'!$A$6:$A$1005,A106,'Purchase Register'!$E$6:$E$1005,"&gt;="&amp;(E106-Summary!$B$5),'Purchase Register'!$E$6:$E$1005,"&lt;="&amp;(E106+Summary!$B$5))&gt;0,"Possible match – invoice no. differs","Not in books"),"In books"))</f>
        <v/>
      </c>
      <c r="L106" s="25" t="str">
        <f aca="false">IF(A106="","",IF(COUNTIF(A$6:A106,A106)=1,COUNTIF(L$5:L105,"&gt;0")+1,""))</f>
        <v/>
      </c>
    </row>
    <row r="107" customFormat="false" ht="15" hidden="false" customHeight="true" outlineLevel="0" collapsed="false">
      <c r="A107" s="27"/>
      <c r="B107" s="27"/>
      <c r="C107" s="27"/>
      <c r="D107" s="28"/>
      <c r="E107" s="29"/>
      <c r="F107" s="29"/>
      <c r="G107" s="29"/>
      <c r="H107" s="29"/>
      <c r="I107" s="20" t="str">
        <f aca="false">IF(A107="","",N(F107)+N(G107)+N(H107))</f>
        <v/>
      </c>
      <c r="J107" s="21" t="str">
        <f aca="false">IF(A107="","",UPPER(TRIM(A107))&amp;"|"&amp;UPPER(SUBSTITUTE(SUBSTITUTE(SUBSTITUTE(SUBSTITUTE(SUBSTITUTE(TRIM(C107)," ",""),"-",""),"/",""),"\",""),".","")))</f>
        <v/>
      </c>
      <c r="K107" s="24" t="str">
        <f aca="false">IF(A107="","",IF(ISNA(MATCH(J107,'Purchase Register'!$J$6:$J$1005,0)),IF(COUNTIFS('Purchase Register'!$A$6:$A$1005,A107,'Purchase Register'!$E$6:$E$1005,"&gt;="&amp;(E107-Summary!$B$5),'Purchase Register'!$E$6:$E$1005,"&lt;="&amp;(E107+Summary!$B$5))&gt;0,"Possible match – invoice no. differs","Not in books"),"In books"))</f>
        <v/>
      </c>
      <c r="L107" s="25" t="str">
        <f aca="false">IF(A107="","",IF(COUNTIF(A$6:A107,A107)=1,COUNTIF(L$5:L106,"&gt;0")+1,""))</f>
        <v/>
      </c>
    </row>
    <row r="108" customFormat="false" ht="15" hidden="false" customHeight="true" outlineLevel="0" collapsed="false">
      <c r="A108" s="27"/>
      <c r="B108" s="27"/>
      <c r="C108" s="27"/>
      <c r="D108" s="28"/>
      <c r="E108" s="29"/>
      <c r="F108" s="29"/>
      <c r="G108" s="29"/>
      <c r="H108" s="29"/>
      <c r="I108" s="20" t="str">
        <f aca="false">IF(A108="","",N(F108)+N(G108)+N(H108))</f>
        <v/>
      </c>
      <c r="J108" s="21" t="str">
        <f aca="false">IF(A108="","",UPPER(TRIM(A108))&amp;"|"&amp;UPPER(SUBSTITUTE(SUBSTITUTE(SUBSTITUTE(SUBSTITUTE(SUBSTITUTE(TRIM(C108)," ",""),"-",""),"/",""),"\",""),".","")))</f>
        <v/>
      </c>
      <c r="K108" s="24" t="str">
        <f aca="false">IF(A108="","",IF(ISNA(MATCH(J108,'Purchase Register'!$J$6:$J$1005,0)),IF(COUNTIFS('Purchase Register'!$A$6:$A$1005,A108,'Purchase Register'!$E$6:$E$1005,"&gt;="&amp;(E108-Summary!$B$5),'Purchase Register'!$E$6:$E$1005,"&lt;="&amp;(E108+Summary!$B$5))&gt;0,"Possible match – invoice no. differs","Not in books"),"In books"))</f>
        <v/>
      </c>
      <c r="L108" s="25" t="str">
        <f aca="false">IF(A108="","",IF(COUNTIF(A$6:A108,A108)=1,COUNTIF(L$5:L107,"&gt;0")+1,""))</f>
        <v/>
      </c>
    </row>
    <row r="109" customFormat="false" ht="15" hidden="false" customHeight="true" outlineLevel="0" collapsed="false">
      <c r="A109" s="27"/>
      <c r="B109" s="27"/>
      <c r="C109" s="27"/>
      <c r="D109" s="28"/>
      <c r="E109" s="29"/>
      <c r="F109" s="29"/>
      <c r="G109" s="29"/>
      <c r="H109" s="29"/>
      <c r="I109" s="20" t="str">
        <f aca="false">IF(A109="","",N(F109)+N(G109)+N(H109))</f>
        <v/>
      </c>
      <c r="J109" s="21" t="str">
        <f aca="false">IF(A109="","",UPPER(TRIM(A109))&amp;"|"&amp;UPPER(SUBSTITUTE(SUBSTITUTE(SUBSTITUTE(SUBSTITUTE(SUBSTITUTE(TRIM(C109)," ",""),"-",""),"/",""),"\",""),".","")))</f>
        <v/>
      </c>
      <c r="K109" s="24" t="str">
        <f aca="false">IF(A109="","",IF(ISNA(MATCH(J109,'Purchase Register'!$J$6:$J$1005,0)),IF(COUNTIFS('Purchase Register'!$A$6:$A$1005,A109,'Purchase Register'!$E$6:$E$1005,"&gt;="&amp;(E109-Summary!$B$5),'Purchase Register'!$E$6:$E$1005,"&lt;="&amp;(E109+Summary!$B$5))&gt;0,"Possible match – invoice no. differs","Not in books"),"In books"))</f>
        <v/>
      </c>
      <c r="L109" s="25" t="str">
        <f aca="false">IF(A109="","",IF(COUNTIF(A$6:A109,A109)=1,COUNTIF(L$5:L108,"&gt;0")+1,""))</f>
        <v/>
      </c>
    </row>
    <row r="110" customFormat="false" ht="15" hidden="false" customHeight="true" outlineLevel="0" collapsed="false">
      <c r="A110" s="27"/>
      <c r="B110" s="27"/>
      <c r="C110" s="27"/>
      <c r="D110" s="28"/>
      <c r="E110" s="29"/>
      <c r="F110" s="29"/>
      <c r="G110" s="29"/>
      <c r="H110" s="29"/>
      <c r="I110" s="20" t="str">
        <f aca="false">IF(A110="","",N(F110)+N(G110)+N(H110))</f>
        <v/>
      </c>
      <c r="J110" s="21" t="str">
        <f aca="false">IF(A110="","",UPPER(TRIM(A110))&amp;"|"&amp;UPPER(SUBSTITUTE(SUBSTITUTE(SUBSTITUTE(SUBSTITUTE(SUBSTITUTE(TRIM(C110)," ",""),"-",""),"/",""),"\",""),".","")))</f>
        <v/>
      </c>
      <c r="K110" s="24" t="str">
        <f aca="false">IF(A110="","",IF(ISNA(MATCH(J110,'Purchase Register'!$J$6:$J$1005,0)),IF(COUNTIFS('Purchase Register'!$A$6:$A$1005,A110,'Purchase Register'!$E$6:$E$1005,"&gt;="&amp;(E110-Summary!$B$5),'Purchase Register'!$E$6:$E$1005,"&lt;="&amp;(E110+Summary!$B$5))&gt;0,"Possible match – invoice no. differs","Not in books"),"In books"))</f>
        <v/>
      </c>
      <c r="L110" s="25" t="str">
        <f aca="false">IF(A110="","",IF(COUNTIF(A$6:A110,A110)=1,COUNTIF(L$5:L109,"&gt;0")+1,""))</f>
        <v/>
      </c>
    </row>
    <row r="111" customFormat="false" ht="15" hidden="false" customHeight="true" outlineLevel="0" collapsed="false">
      <c r="A111" s="27"/>
      <c r="B111" s="27"/>
      <c r="C111" s="27"/>
      <c r="D111" s="28"/>
      <c r="E111" s="29"/>
      <c r="F111" s="29"/>
      <c r="G111" s="29"/>
      <c r="H111" s="29"/>
      <c r="I111" s="20" t="str">
        <f aca="false">IF(A111="","",N(F111)+N(G111)+N(H111))</f>
        <v/>
      </c>
      <c r="J111" s="21" t="str">
        <f aca="false">IF(A111="","",UPPER(TRIM(A111))&amp;"|"&amp;UPPER(SUBSTITUTE(SUBSTITUTE(SUBSTITUTE(SUBSTITUTE(SUBSTITUTE(TRIM(C111)," ",""),"-",""),"/",""),"\",""),".","")))</f>
        <v/>
      </c>
      <c r="K111" s="24" t="str">
        <f aca="false">IF(A111="","",IF(ISNA(MATCH(J111,'Purchase Register'!$J$6:$J$1005,0)),IF(COUNTIFS('Purchase Register'!$A$6:$A$1005,A111,'Purchase Register'!$E$6:$E$1005,"&gt;="&amp;(E111-Summary!$B$5),'Purchase Register'!$E$6:$E$1005,"&lt;="&amp;(E111+Summary!$B$5))&gt;0,"Possible match – invoice no. differs","Not in books"),"In books"))</f>
        <v/>
      </c>
      <c r="L111" s="25" t="str">
        <f aca="false">IF(A111="","",IF(COUNTIF(A$6:A111,A111)=1,COUNTIF(L$5:L110,"&gt;0")+1,""))</f>
        <v/>
      </c>
    </row>
    <row r="112" customFormat="false" ht="15" hidden="false" customHeight="true" outlineLevel="0" collapsed="false">
      <c r="A112" s="27"/>
      <c r="B112" s="27"/>
      <c r="C112" s="27"/>
      <c r="D112" s="28"/>
      <c r="E112" s="29"/>
      <c r="F112" s="29"/>
      <c r="G112" s="29"/>
      <c r="H112" s="29"/>
      <c r="I112" s="20" t="str">
        <f aca="false">IF(A112="","",N(F112)+N(G112)+N(H112))</f>
        <v/>
      </c>
      <c r="J112" s="21" t="str">
        <f aca="false">IF(A112="","",UPPER(TRIM(A112))&amp;"|"&amp;UPPER(SUBSTITUTE(SUBSTITUTE(SUBSTITUTE(SUBSTITUTE(SUBSTITUTE(TRIM(C112)," ",""),"-",""),"/",""),"\",""),".","")))</f>
        <v/>
      </c>
      <c r="K112" s="24" t="str">
        <f aca="false">IF(A112="","",IF(ISNA(MATCH(J112,'Purchase Register'!$J$6:$J$1005,0)),IF(COUNTIFS('Purchase Register'!$A$6:$A$1005,A112,'Purchase Register'!$E$6:$E$1005,"&gt;="&amp;(E112-Summary!$B$5),'Purchase Register'!$E$6:$E$1005,"&lt;="&amp;(E112+Summary!$B$5))&gt;0,"Possible match – invoice no. differs","Not in books"),"In books"))</f>
        <v/>
      </c>
      <c r="L112" s="25" t="str">
        <f aca="false">IF(A112="","",IF(COUNTIF(A$6:A112,A112)=1,COUNTIF(L$5:L111,"&gt;0")+1,""))</f>
        <v/>
      </c>
    </row>
    <row r="113" customFormat="false" ht="15" hidden="false" customHeight="true" outlineLevel="0" collapsed="false">
      <c r="A113" s="27"/>
      <c r="B113" s="27"/>
      <c r="C113" s="27"/>
      <c r="D113" s="28"/>
      <c r="E113" s="29"/>
      <c r="F113" s="29"/>
      <c r="G113" s="29"/>
      <c r="H113" s="29"/>
      <c r="I113" s="20" t="str">
        <f aca="false">IF(A113="","",N(F113)+N(G113)+N(H113))</f>
        <v/>
      </c>
      <c r="J113" s="21" t="str">
        <f aca="false">IF(A113="","",UPPER(TRIM(A113))&amp;"|"&amp;UPPER(SUBSTITUTE(SUBSTITUTE(SUBSTITUTE(SUBSTITUTE(SUBSTITUTE(TRIM(C113)," ",""),"-",""),"/",""),"\",""),".","")))</f>
        <v/>
      </c>
      <c r="K113" s="24" t="str">
        <f aca="false">IF(A113="","",IF(ISNA(MATCH(J113,'Purchase Register'!$J$6:$J$1005,0)),IF(COUNTIFS('Purchase Register'!$A$6:$A$1005,A113,'Purchase Register'!$E$6:$E$1005,"&gt;="&amp;(E113-Summary!$B$5),'Purchase Register'!$E$6:$E$1005,"&lt;="&amp;(E113+Summary!$B$5))&gt;0,"Possible match – invoice no. differs","Not in books"),"In books"))</f>
        <v/>
      </c>
      <c r="L113" s="25" t="str">
        <f aca="false">IF(A113="","",IF(COUNTIF(A$6:A113,A113)=1,COUNTIF(L$5:L112,"&gt;0")+1,""))</f>
        <v/>
      </c>
    </row>
    <row r="114" customFormat="false" ht="15" hidden="false" customHeight="true" outlineLevel="0" collapsed="false">
      <c r="A114" s="27"/>
      <c r="B114" s="27"/>
      <c r="C114" s="27"/>
      <c r="D114" s="28"/>
      <c r="E114" s="29"/>
      <c r="F114" s="29"/>
      <c r="G114" s="29"/>
      <c r="H114" s="29"/>
      <c r="I114" s="20" t="str">
        <f aca="false">IF(A114="","",N(F114)+N(G114)+N(H114))</f>
        <v/>
      </c>
      <c r="J114" s="21" t="str">
        <f aca="false">IF(A114="","",UPPER(TRIM(A114))&amp;"|"&amp;UPPER(SUBSTITUTE(SUBSTITUTE(SUBSTITUTE(SUBSTITUTE(SUBSTITUTE(TRIM(C114)," ",""),"-",""),"/",""),"\",""),".","")))</f>
        <v/>
      </c>
      <c r="K114" s="24" t="str">
        <f aca="false">IF(A114="","",IF(ISNA(MATCH(J114,'Purchase Register'!$J$6:$J$1005,0)),IF(COUNTIFS('Purchase Register'!$A$6:$A$1005,A114,'Purchase Register'!$E$6:$E$1005,"&gt;="&amp;(E114-Summary!$B$5),'Purchase Register'!$E$6:$E$1005,"&lt;="&amp;(E114+Summary!$B$5))&gt;0,"Possible match – invoice no. differs","Not in books"),"In books"))</f>
        <v/>
      </c>
      <c r="L114" s="25" t="str">
        <f aca="false">IF(A114="","",IF(COUNTIF(A$6:A114,A114)=1,COUNTIF(L$5:L113,"&gt;0")+1,""))</f>
        <v/>
      </c>
    </row>
    <row r="115" customFormat="false" ht="15" hidden="false" customHeight="true" outlineLevel="0" collapsed="false">
      <c r="A115" s="27"/>
      <c r="B115" s="27"/>
      <c r="C115" s="27"/>
      <c r="D115" s="28"/>
      <c r="E115" s="29"/>
      <c r="F115" s="29"/>
      <c r="G115" s="29"/>
      <c r="H115" s="29"/>
      <c r="I115" s="20" t="str">
        <f aca="false">IF(A115="","",N(F115)+N(G115)+N(H115))</f>
        <v/>
      </c>
      <c r="J115" s="21" t="str">
        <f aca="false">IF(A115="","",UPPER(TRIM(A115))&amp;"|"&amp;UPPER(SUBSTITUTE(SUBSTITUTE(SUBSTITUTE(SUBSTITUTE(SUBSTITUTE(TRIM(C115)," ",""),"-",""),"/",""),"\",""),".","")))</f>
        <v/>
      </c>
      <c r="K115" s="24" t="str">
        <f aca="false">IF(A115="","",IF(ISNA(MATCH(J115,'Purchase Register'!$J$6:$J$1005,0)),IF(COUNTIFS('Purchase Register'!$A$6:$A$1005,A115,'Purchase Register'!$E$6:$E$1005,"&gt;="&amp;(E115-Summary!$B$5),'Purchase Register'!$E$6:$E$1005,"&lt;="&amp;(E115+Summary!$B$5))&gt;0,"Possible match – invoice no. differs","Not in books"),"In books"))</f>
        <v/>
      </c>
      <c r="L115" s="25" t="str">
        <f aca="false">IF(A115="","",IF(COUNTIF(A$6:A115,A115)=1,COUNTIF(L$5:L114,"&gt;0")+1,""))</f>
        <v/>
      </c>
    </row>
    <row r="116" customFormat="false" ht="15" hidden="false" customHeight="true" outlineLevel="0" collapsed="false">
      <c r="A116" s="27"/>
      <c r="B116" s="27"/>
      <c r="C116" s="27"/>
      <c r="D116" s="28"/>
      <c r="E116" s="29"/>
      <c r="F116" s="29"/>
      <c r="G116" s="29"/>
      <c r="H116" s="29"/>
      <c r="I116" s="20" t="str">
        <f aca="false">IF(A116="","",N(F116)+N(G116)+N(H116))</f>
        <v/>
      </c>
      <c r="J116" s="21" t="str">
        <f aca="false">IF(A116="","",UPPER(TRIM(A116))&amp;"|"&amp;UPPER(SUBSTITUTE(SUBSTITUTE(SUBSTITUTE(SUBSTITUTE(SUBSTITUTE(TRIM(C116)," ",""),"-",""),"/",""),"\",""),".","")))</f>
        <v/>
      </c>
      <c r="K116" s="24" t="str">
        <f aca="false">IF(A116="","",IF(ISNA(MATCH(J116,'Purchase Register'!$J$6:$J$1005,0)),IF(COUNTIFS('Purchase Register'!$A$6:$A$1005,A116,'Purchase Register'!$E$6:$E$1005,"&gt;="&amp;(E116-Summary!$B$5),'Purchase Register'!$E$6:$E$1005,"&lt;="&amp;(E116+Summary!$B$5))&gt;0,"Possible match – invoice no. differs","Not in books"),"In books"))</f>
        <v/>
      </c>
      <c r="L116" s="25" t="str">
        <f aca="false">IF(A116="","",IF(COUNTIF(A$6:A116,A116)=1,COUNTIF(L$5:L115,"&gt;0")+1,""))</f>
        <v/>
      </c>
    </row>
    <row r="117" customFormat="false" ht="15" hidden="false" customHeight="true" outlineLevel="0" collapsed="false">
      <c r="A117" s="27"/>
      <c r="B117" s="27"/>
      <c r="C117" s="27"/>
      <c r="D117" s="28"/>
      <c r="E117" s="29"/>
      <c r="F117" s="29"/>
      <c r="G117" s="29"/>
      <c r="H117" s="29"/>
      <c r="I117" s="20" t="str">
        <f aca="false">IF(A117="","",N(F117)+N(G117)+N(H117))</f>
        <v/>
      </c>
      <c r="J117" s="21" t="str">
        <f aca="false">IF(A117="","",UPPER(TRIM(A117))&amp;"|"&amp;UPPER(SUBSTITUTE(SUBSTITUTE(SUBSTITUTE(SUBSTITUTE(SUBSTITUTE(TRIM(C117)," ",""),"-",""),"/",""),"\",""),".","")))</f>
        <v/>
      </c>
      <c r="K117" s="24" t="str">
        <f aca="false">IF(A117="","",IF(ISNA(MATCH(J117,'Purchase Register'!$J$6:$J$1005,0)),IF(COUNTIFS('Purchase Register'!$A$6:$A$1005,A117,'Purchase Register'!$E$6:$E$1005,"&gt;="&amp;(E117-Summary!$B$5),'Purchase Register'!$E$6:$E$1005,"&lt;="&amp;(E117+Summary!$B$5))&gt;0,"Possible match – invoice no. differs","Not in books"),"In books"))</f>
        <v/>
      </c>
      <c r="L117" s="25" t="str">
        <f aca="false">IF(A117="","",IF(COUNTIF(A$6:A117,A117)=1,COUNTIF(L$5:L116,"&gt;0")+1,""))</f>
        <v/>
      </c>
    </row>
    <row r="118" customFormat="false" ht="15" hidden="false" customHeight="true" outlineLevel="0" collapsed="false">
      <c r="A118" s="27"/>
      <c r="B118" s="27"/>
      <c r="C118" s="27"/>
      <c r="D118" s="28"/>
      <c r="E118" s="29"/>
      <c r="F118" s="29"/>
      <c r="G118" s="29"/>
      <c r="H118" s="29"/>
      <c r="I118" s="20" t="str">
        <f aca="false">IF(A118="","",N(F118)+N(G118)+N(H118))</f>
        <v/>
      </c>
      <c r="J118" s="21" t="str">
        <f aca="false">IF(A118="","",UPPER(TRIM(A118))&amp;"|"&amp;UPPER(SUBSTITUTE(SUBSTITUTE(SUBSTITUTE(SUBSTITUTE(SUBSTITUTE(TRIM(C118)," ",""),"-",""),"/",""),"\",""),".","")))</f>
        <v/>
      </c>
      <c r="K118" s="24" t="str">
        <f aca="false">IF(A118="","",IF(ISNA(MATCH(J118,'Purchase Register'!$J$6:$J$1005,0)),IF(COUNTIFS('Purchase Register'!$A$6:$A$1005,A118,'Purchase Register'!$E$6:$E$1005,"&gt;="&amp;(E118-Summary!$B$5),'Purchase Register'!$E$6:$E$1005,"&lt;="&amp;(E118+Summary!$B$5))&gt;0,"Possible match – invoice no. differs","Not in books"),"In books"))</f>
        <v/>
      </c>
      <c r="L118" s="25" t="str">
        <f aca="false">IF(A118="","",IF(COUNTIF(A$6:A118,A118)=1,COUNTIF(L$5:L117,"&gt;0")+1,""))</f>
        <v/>
      </c>
    </row>
    <row r="119" customFormat="false" ht="15" hidden="false" customHeight="true" outlineLevel="0" collapsed="false">
      <c r="A119" s="27"/>
      <c r="B119" s="27"/>
      <c r="C119" s="27"/>
      <c r="D119" s="28"/>
      <c r="E119" s="29"/>
      <c r="F119" s="29"/>
      <c r="G119" s="29"/>
      <c r="H119" s="29"/>
      <c r="I119" s="20" t="str">
        <f aca="false">IF(A119="","",N(F119)+N(G119)+N(H119))</f>
        <v/>
      </c>
      <c r="J119" s="21" t="str">
        <f aca="false">IF(A119="","",UPPER(TRIM(A119))&amp;"|"&amp;UPPER(SUBSTITUTE(SUBSTITUTE(SUBSTITUTE(SUBSTITUTE(SUBSTITUTE(TRIM(C119)," ",""),"-",""),"/",""),"\",""),".","")))</f>
        <v/>
      </c>
      <c r="K119" s="24" t="str">
        <f aca="false">IF(A119="","",IF(ISNA(MATCH(J119,'Purchase Register'!$J$6:$J$1005,0)),IF(COUNTIFS('Purchase Register'!$A$6:$A$1005,A119,'Purchase Register'!$E$6:$E$1005,"&gt;="&amp;(E119-Summary!$B$5),'Purchase Register'!$E$6:$E$1005,"&lt;="&amp;(E119+Summary!$B$5))&gt;0,"Possible match – invoice no. differs","Not in books"),"In books"))</f>
        <v/>
      </c>
      <c r="L119" s="25" t="str">
        <f aca="false">IF(A119="","",IF(COUNTIF(A$6:A119,A119)=1,COUNTIF(L$5:L118,"&gt;0")+1,""))</f>
        <v/>
      </c>
    </row>
    <row r="120" customFormat="false" ht="15" hidden="false" customHeight="true" outlineLevel="0" collapsed="false">
      <c r="A120" s="27"/>
      <c r="B120" s="27"/>
      <c r="C120" s="27"/>
      <c r="D120" s="28"/>
      <c r="E120" s="29"/>
      <c r="F120" s="29"/>
      <c r="G120" s="29"/>
      <c r="H120" s="29"/>
      <c r="I120" s="20" t="str">
        <f aca="false">IF(A120="","",N(F120)+N(G120)+N(H120))</f>
        <v/>
      </c>
      <c r="J120" s="21" t="str">
        <f aca="false">IF(A120="","",UPPER(TRIM(A120))&amp;"|"&amp;UPPER(SUBSTITUTE(SUBSTITUTE(SUBSTITUTE(SUBSTITUTE(SUBSTITUTE(TRIM(C120)," ",""),"-",""),"/",""),"\",""),".","")))</f>
        <v/>
      </c>
      <c r="K120" s="24" t="str">
        <f aca="false">IF(A120="","",IF(ISNA(MATCH(J120,'Purchase Register'!$J$6:$J$1005,0)),IF(COUNTIFS('Purchase Register'!$A$6:$A$1005,A120,'Purchase Register'!$E$6:$E$1005,"&gt;="&amp;(E120-Summary!$B$5),'Purchase Register'!$E$6:$E$1005,"&lt;="&amp;(E120+Summary!$B$5))&gt;0,"Possible match – invoice no. differs","Not in books"),"In books"))</f>
        <v/>
      </c>
      <c r="L120" s="25" t="str">
        <f aca="false">IF(A120="","",IF(COUNTIF(A$6:A120,A120)=1,COUNTIF(L$5:L119,"&gt;0")+1,""))</f>
        <v/>
      </c>
    </row>
    <row r="121" customFormat="false" ht="15" hidden="false" customHeight="true" outlineLevel="0" collapsed="false">
      <c r="A121" s="27"/>
      <c r="B121" s="27"/>
      <c r="C121" s="27"/>
      <c r="D121" s="28"/>
      <c r="E121" s="29"/>
      <c r="F121" s="29"/>
      <c r="G121" s="29"/>
      <c r="H121" s="29"/>
      <c r="I121" s="20" t="str">
        <f aca="false">IF(A121="","",N(F121)+N(G121)+N(H121))</f>
        <v/>
      </c>
      <c r="J121" s="21" t="str">
        <f aca="false">IF(A121="","",UPPER(TRIM(A121))&amp;"|"&amp;UPPER(SUBSTITUTE(SUBSTITUTE(SUBSTITUTE(SUBSTITUTE(SUBSTITUTE(TRIM(C121)," ",""),"-",""),"/",""),"\",""),".","")))</f>
        <v/>
      </c>
      <c r="K121" s="24" t="str">
        <f aca="false">IF(A121="","",IF(ISNA(MATCH(J121,'Purchase Register'!$J$6:$J$1005,0)),IF(COUNTIFS('Purchase Register'!$A$6:$A$1005,A121,'Purchase Register'!$E$6:$E$1005,"&gt;="&amp;(E121-Summary!$B$5),'Purchase Register'!$E$6:$E$1005,"&lt;="&amp;(E121+Summary!$B$5))&gt;0,"Possible match – invoice no. differs","Not in books"),"In books"))</f>
        <v/>
      </c>
      <c r="L121" s="25" t="str">
        <f aca="false">IF(A121="","",IF(COUNTIF(A$6:A121,A121)=1,COUNTIF(L$5:L120,"&gt;0")+1,""))</f>
        <v/>
      </c>
    </row>
    <row r="122" customFormat="false" ht="15" hidden="false" customHeight="true" outlineLevel="0" collapsed="false">
      <c r="A122" s="27"/>
      <c r="B122" s="27"/>
      <c r="C122" s="27"/>
      <c r="D122" s="28"/>
      <c r="E122" s="29"/>
      <c r="F122" s="29"/>
      <c r="G122" s="29"/>
      <c r="H122" s="29"/>
      <c r="I122" s="20" t="str">
        <f aca="false">IF(A122="","",N(F122)+N(G122)+N(H122))</f>
        <v/>
      </c>
      <c r="J122" s="21" t="str">
        <f aca="false">IF(A122="","",UPPER(TRIM(A122))&amp;"|"&amp;UPPER(SUBSTITUTE(SUBSTITUTE(SUBSTITUTE(SUBSTITUTE(SUBSTITUTE(TRIM(C122)," ",""),"-",""),"/",""),"\",""),".","")))</f>
        <v/>
      </c>
      <c r="K122" s="24" t="str">
        <f aca="false">IF(A122="","",IF(ISNA(MATCH(J122,'Purchase Register'!$J$6:$J$1005,0)),IF(COUNTIFS('Purchase Register'!$A$6:$A$1005,A122,'Purchase Register'!$E$6:$E$1005,"&gt;="&amp;(E122-Summary!$B$5),'Purchase Register'!$E$6:$E$1005,"&lt;="&amp;(E122+Summary!$B$5))&gt;0,"Possible match – invoice no. differs","Not in books"),"In books"))</f>
        <v/>
      </c>
      <c r="L122" s="25" t="str">
        <f aca="false">IF(A122="","",IF(COUNTIF(A$6:A122,A122)=1,COUNTIF(L$5:L121,"&gt;0")+1,""))</f>
        <v/>
      </c>
    </row>
    <row r="123" customFormat="false" ht="15" hidden="false" customHeight="true" outlineLevel="0" collapsed="false">
      <c r="A123" s="27"/>
      <c r="B123" s="27"/>
      <c r="C123" s="27"/>
      <c r="D123" s="28"/>
      <c r="E123" s="29"/>
      <c r="F123" s="29"/>
      <c r="G123" s="29"/>
      <c r="H123" s="29"/>
      <c r="I123" s="20" t="str">
        <f aca="false">IF(A123="","",N(F123)+N(G123)+N(H123))</f>
        <v/>
      </c>
      <c r="J123" s="21" t="str">
        <f aca="false">IF(A123="","",UPPER(TRIM(A123))&amp;"|"&amp;UPPER(SUBSTITUTE(SUBSTITUTE(SUBSTITUTE(SUBSTITUTE(SUBSTITUTE(TRIM(C123)," ",""),"-",""),"/",""),"\",""),".","")))</f>
        <v/>
      </c>
      <c r="K123" s="24" t="str">
        <f aca="false">IF(A123="","",IF(ISNA(MATCH(J123,'Purchase Register'!$J$6:$J$1005,0)),IF(COUNTIFS('Purchase Register'!$A$6:$A$1005,A123,'Purchase Register'!$E$6:$E$1005,"&gt;="&amp;(E123-Summary!$B$5),'Purchase Register'!$E$6:$E$1005,"&lt;="&amp;(E123+Summary!$B$5))&gt;0,"Possible match – invoice no. differs","Not in books"),"In books"))</f>
        <v/>
      </c>
      <c r="L123" s="25" t="str">
        <f aca="false">IF(A123="","",IF(COUNTIF(A$6:A123,A123)=1,COUNTIF(L$5:L122,"&gt;0")+1,""))</f>
        <v/>
      </c>
    </row>
    <row r="124" customFormat="false" ht="15" hidden="false" customHeight="true" outlineLevel="0" collapsed="false">
      <c r="A124" s="27"/>
      <c r="B124" s="27"/>
      <c r="C124" s="27"/>
      <c r="D124" s="28"/>
      <c r="E124" s="29"/>
      <c r="F124" s="29"/>
      <c r="G124" s="29"/>
      <c r="H124" s="29"/>
      <c r="I124" s="20" t="str">
        <f aca="false">IF(A124="","",N(F124)+N(G124)+N(H124))</f>
        <v/>
      </c>
      <c r="J124" s="21" t="str">
        <f aca="false">IF(A124="","",UPPER(TRIM(A124))&amp;"|"&amp;UPPER(SUBSTITUTE(SUBSTITUTE(SUBSTITUTE(SUBSTITUTE(SUBSTITUTE(TRIM(C124)," ",""),"-",""),"/",""),"\",""),".","")))</f>
        <v/>
      </c>
      <c r="K124" s="24" t="str">
        <f aca="false">IF(A124="","",IF(ISNA(MATCH(J124,'Purchase Register'!$J$6:$J$1005,0)),IF(COUNTIFS('Purchase Register'!$A$6:$A$1005,A124,'Purchase Register'!$E$6:$E$1005,"&gt;="&amp;(E124-Summary!$B$5),'Purchase Register'!$E$6:$E$1005,"&lt;="&amp;(E124+Summary!$B$5))&gt;0,"Possible match – invoice no. differs","Not in books"),"In books"))</f>
        <v/>
      </c>
      <c r="L124" s="25" t="str">
        <f aca="false">IF(A124="","",IF(COUNTIF(A$6:A124,A124)=1,COUNTIF(L$5:L123,"&gt;0")+1,""))</f>
        <v/>
      </c>
    </row>
    <row r="125" customFormat="false" ht="15" hidden="false" customHeight="true" outlineLevel="0" collapsed="false">
      <c r="A125" s="27"/>
      <c r="B125" s="27"/>
      <c r="C125" s="27"/>
      <c r="D125" s="28"/>
      <c r="E125" s="29"/>
      <c r="F125" s="29"/>
      <c r="G125" s="29"/>
      <c r="H125" s="29"/>
      <c r="I125" s="20" t="str">
        <f aca="false">IF(A125="","",N(F125)+N(G125)+N(H125))</f>
        <v/>
      </c>
      <c r="J125" s="21" t="str">
        <f aca="false">IF(A125="","",UPPER(TRIM(A125))&amp;"|"&amp;UPPER(SUBSTITUTE(SUBSTITUTE(SUBSTITUTE(SUBSTITUTE(SUBSTITUTE(TRIM(C125)," ",""),"-",""),"/",""),"\",""),".","")))</f>
        <v/>
      </c>
      <c r="K125" s="24" t="str">
        <f aca="false">IF(A125="","",IF(ISNA(MATCH(J125,'Purchase Register'!$J$6:$J$1005,0)),IF(COUNTIFS('Purchase Register'!$A$6:$A$1005,A125,'Purchase Register'!$E$6:$E$1005,"&gt;="&amp;(E125-Summary!$B$5),'Purchase Register'!$E$6:$E$1005,"&lt;="&amp;(E125+Summary!$B$5))&gt;0,"Possible match – invoice no. differs","Not in books"),"In books"))</f>
        <v/>
      </c>
      <c r="L125" s="25" t="str">
        <f aca="false">IF(A125="","",IF(COUNTIF(A$6:A125,A125)=1,COUNTIF(L$5:L124,"&gt;0")+1,""))</f>
        <v/>
      </c>
    </row>
    <row r="126" customFormat="false" ht="15" hidden="false" customHeight="true" outlineLevel="0" collapsed="false">
      <c r="A126" s="27"/>
      <c r="B126" s="27"/>
      <c r="C126" s="27"/>
      <c r="D126" s="28"/>
      <c r="E126" s="29"/>
      <c r="F126" s="29"/>
      <c r="G126" s="29"/>
      <c r="H126" s="29"/>
      <c r="I126" s="20" t="str">
        <f aca="false">IF(A126="","",N(F126)+N(G126)+N(H126))</f>
        <v/>
      </c>
      <c r="J126" s="21" t="str">
        <f aca="false">IF(A126="","",UPPER(TRIM(A126))&amp;"|"&amp;UPPER(SUBSTITUTE(SUBSTITUTE(SUBSTITUTE(SUBSTITUTE(SUBSTITUTE(TRIM(C126)," ",""),"-",""),"/",""),"\",""),".","")))</f>
        <v/>
      </c>
      <c r="K126" s="24" t="str">
        <f aca="false">IF(A126="","",IF(ISNA(MATCH(J126,'Purchase Register'!$J$6:$J$1005,0)),IF(COUNTIFS('Purchase Register'!$A$6:$A$1005,A126,'Purchase Register'!$E$6:$E$1005,"&gt;="&amp;(E126-Summary!$B$5),'Purchase Register'!$E$6:$E$1005,"&lt;="&amp;(E126+Summary!$B$5))&gt;0,"Possible match – invoice no. differs","Not in books"),"In books"))</f>
        <v/>
      </c>
      <c r="L126" s="25" t="str">
        <f aca="false">IF(A126="","",IF(COUNTIF(A$6:A126,A126)=1,COUNTIF(L$5:L125,"&gt;0")+1,""))</f>
        <v/>
      </c>
    </row>
    <row r="127" customFormat="false" ht="15" hidden="false" customHeight="true" outlineLevel="0" collapsed="false">
      <c r="A127" s="27"/>
      <c r="B127" s="27"/>
      <c r="C127" s="27"/>
      <c r="D127" s="28"/>
      <c r="E127" s="29"/>
      <c r="F127" s="29"/>
      <c r="G127" s="29"/>
      <c r="H127" s="29"/>
      <c r="I127" s="20" t="str">
        <f aca="false">IF(A127="","",N(F127)+N(G127)+N(H127))</f>
        <v/>
      </c>
      <c r="J127" s="21" t="str">
        <f aca="false">IF(A127="","",UPPER(TRIM(A127))&amp;"|"&amp;UPPER(SUBSTITUTE(SUBSTITUTE(SUBSTITUTE(SUBSTITUTE(SUBSTITUTE(TRIM(C127)," ",""),"-",""),"/",""),"\",""),".","")))</f>
        <v/>
      </c>
      <c r="K127" s="24" t="str">
        <f aca="false">IF(A127="","",IF(ISNA(MATCH(J127,'Purchase Register'!$J$6:$J$1005,0)),IF(COUNTIFS('Purchase Register'!$A$6:$A$1005,A127,'Purchase Register'!$E$6:$E$1005,"&gt;="&amp;(E127-Summary!$B$5),'Purchase Register'!$E$6:$E$1005,"&lt;="&amp;(E127+Summary!$B$5))&gt;0,"Possible match – invoice no. differs","Not in books"),"In books"))</f>
        <v/>
      </c>
      <c r="L127" s="25" t="str">
        <f aca="false">IF(A127="","",IF(COUNTIF(A$6:A127,A127)=1,COUNTIF(L$5:L126,"&gt;0")+1,""))</f>
        <v/>
      </c>
    </row>
    <row r="128" customFormat="false" ht="15" hidden="false" customHeight="true" outlineLevel="0" collapsed="false">
      <c r="A128" s="27"/>
      <c r="B128" s="27"/>
      <c r="C128" s="27"/>
      <c r="D128" s="28"/>
      <c r="E128" s="29"/>
      <c r="F128" s="29"/>
      <c r="G128" s="29"/>
      <c r="H128" s="29"/>
      <c r="I128" s="20" t="str">
        <f aca="false">IF(A128="","",N(F128)+N(G128)+N(H128))</f>
        <v/>
      </c>
      <c r="J128" s="21" t="str">
        <f aca="false">IF(A128="","",UPPER(TRIM(A128))&amp;"|"&amp;UPPER(SUBSTITUTE(SUBSTITUTE(SUBSTITUTE(SUBSTITUTE(SUBSTITUTE(TRIM(C128)," ",""),"-",""),"/",""),"\",""),".","")))</f>
        <v/>
      </c>
      <c r="K128" s="24" t="str">
        <f aca="false">IF(A128="","",IF(ISNA(MATCH(J128,'Purchase Register'!$J$6:$J$1005,0)),IF(COUNTIFS('Purchase Register'!$A$6:$A$1005,A128,'Purchase Register'!$E$6:$E$1005,"&gt;="&amp;(E128-Summary!$B$5),'Purchase Register'!$E$6:$E$1005,"&lt;="&amp;(E128+Summary!$B$5))&gt;0,"Possible match – invoice no. differs","Not in books"),"In books"))</f>
        <v/>
      </c>
      <c r="L128" s="25" t="str">
        <f aca="false">IF(A128="","",IF(COUNTIF(A$6:A128,A128)=1,COUNTIF(L$5:L127,"&gt;0")+1,""))</f>
        <v/>
      </c>
    </row>
    <row r="129" customFormat="false" ht="15" hidden="false" customHeight="true" outlineLevel="0" collapsed="false">
      <c r="A129" s="27"/>
      <c r="B129" s="27"/>
      <c r="C129" s="27"/>
      <c r="D129" s="28"/>
      <c r="E129" s="29"/>
      <c r="F129" s="29"/>
      <c r="G129" s="29"/>
      <c r="H129" s="29"/>
      <c r="I129" s="20" t="str">
        <f aca="false">IF(A129="","",N(F129)+N(G129)+N(H129))</f>
        <v/>
      </c>
      <c r="J129" s="21" t="str">
        <f aca="false">IF(A129="","",UPPER(TRIM(A129))&amp;"|"&amp;UPPER(SUBSTITUTE(SUBSTITUTE(SUBSTITUTE(SUBSTITUTE(SUBSTITUTE(TRIM(C129)," ",""),"-",""),"/",""),"\",""),".","")))</f>
        <v/>
      </c>
      <c r="K129" s="24" t="str">
        <f aca="false">IF(A129="","",IF(ISNA(MATCH(J129,'Purchase Register'!$J$6:$J$1005,0)),IF(COUNTIFS('Purchase Register'!$A$6:$A$1005,A129,'Purchase Register'!$E$6:$E$1005,"&gt;="&amp;(E129-Summary!$B$5),'Purchase Register'!$E$6:$E$1005,"&lt;="&amp;(E129+Summary!$B$5))&gt;0,"Possible match – invoice no. differs","Not in books"),"In books"))</f>
        <v/>
      </c>
      <c r="L129" s="25" t="str">
        <f aca="false">IF(A129="","",IF(COUNTIF(A$6:A129,A129)=1,COUNTIF(L$5:L128,"&gt;0")+1,""))</f>
        <v/>
      </c>
    </row>
    <row r="130" customFormat="false" ht="15" hidden="false" customHeight="true" outlineLevel="0" collapsed="false">
      <c r="A130" s="27"/>
      <c r="B130" s="27"/>
      <c r="C130" s="27"/>
      <c r="D130" s="28"/>
      <c r="E130" s="29"/>
      <c r="F130" s="29"/>
      <c r="G130" s="29"/>
      <c r="H130" s="29"/>
      <c r="I130" s="20" t="str">
        <f aca="false">IF(A130="","",N(F130)+N(G130)+N(H130))</f>
        <v/>
      </c>
      <c r="J130" s="21" t="str">
        <f aca="false">IF(A130="","",UPPER(TRIM(A130))&amp;"|"&amp;UPPER(SUBSTITUTE(SUBSTITUTE(SUBSTITUTE(SUBSTITUTE(SUBSTITUTE(TRIM(C130)," ",""),"-",""),"/",""),"\",""),".","")))</f>
        <v/>
      </c>
      <c r="K130" s="24" t="str">
        <f aca="false">IF(A130="","",IF(ISNA(MATCH(J130,'Purchase Register'!$J$6:$J$1005,0)),IF(COUNTIFS('Purchase Register'!$A$6:$A$1005,A130,'Purchase Register'!$E$6:$E$1005,"&gt;="&amp;(E130-Summary!$B$5),'Purchase Register'!$E$6:$E$1005,"&lt;="&amp;(E130+Summary!$B$5))&gt;0,"Possible match – invoice no. differs","Not in books"),"In books"))</f>
        <v/>
      </c>
      <c r="L130" s="25" t="str">
        <f aca="false">IF(A130="","",IF(COUNTIF(A$6:A130,A130)=1,COUNTIF(L$5:L129,"&gt;0")+1,""))</f>
        <v/>
      </c>
    </row>
    <row r="131" customFormat="false" ht="15" hidden="false" customHeight="true" outlineLevel="0" collapsed="false">
      <c r="A131" s="27"/>
      <c r="B131" s="27"/>
      <c r="C131" s="27"/>
      <c r="D131" s="28"/>
      <c r="E131" s="29"/>
      <c r="F131" s="29"/>
      <c r="G131" s="29"/>
      <c r="H131" s="29"/>
      <c r="I131" s="20" t="str">
        <f aca="false">IF(A131="","",N(F131)+N(G131)+N(H131))</f>
        <v/>
      </c>
      <c r="J131" s="21" t="str">
        <f aca="false">IF(A131="","",UPPER(TRIM(A131))&amp;"|"&amp;UPPER(SUBSTITUTE(SUBSTITUTE(SUBSTITUTE(SUBSTITUTE(SUBSTITUTE(TRIM(C131)," ",""),"-",""),"/",""),"\",""),".","")))</f>
        <v/>
      </c>
      <c r="K131" s="24" t="str">
        <f aca="false">IF(A131="","",IF(ISNA(MATCH(J131,'Purchase Register'!$J$6:$J$1005,0)),IF(COUNTIFS('Purchase Register'!$A$6:$A$1005,A131,'Purchase Register'!$E$6:$E$1005,"&gt;="&amp;(E131-Summary!$B$5),'Purchase Register'!$E$6:$E$1005,"&lt;="&amp;(E131+Summary!$B$5))&gt;0,"Possible match – invoice no. differs","Not in books"),"In books"))</f>
        <v/>
      </c>
      <c r="L131" s="25" t="str">
        <f aca="false">IF(A131="","",IF(COUNTIF(A$6:A131,A131)=1,COUNTIF(L$5:L130,"&gt;0")+1,""))</f>
        <v/>
      </c>
    </row>
    <row r="132" customFormat="false" ht="15" hidden="false" customHeight="true" outlineLevel="0" collapsed="false">
      <c r="A132" s="27"/>
      <c r="B132" s="27"/>
      <c r="C132" s="27"/>
      <c r="D132" s="28"/>
      <c r="E132" s="29"/>
      <c r="F132" s="29"/>
      <c r="G132" s="29"/>
      <c r="H132" s="29"/>
      <c r="I132" s="20" t="str">
        <f aca="false">IF(A132="","",N(F132)+N(G132)+N(H132))</f>
        <v/>
      </c>
      <c r="J132" s="21" t="str">
        <f aca="false">IF(A132="","",UPPER(TRIM(A132))&amp;"|"&amp;UPPER(SUBSTITUTE(SUBSTITUTE(SUBSTITUTE(SUBSTITUTE(SUBSTITUTE(TRIM(C132)," ",""),"-",""),"/",""),"\",""),".","")))</f>
        <v/>
      </c>
      <c r="K132" s="24" t="str">
        <f aca="false">IF(A132="","",IF(ISNA(MATCH(J132,'Purchase Register'!$J$6:$J$1005,0)),IF(COUNTIFS('Purchase Register'!$A$6:$A$1005,A132,'Purchase Register'!$E$6:$E$1005,"&gt;="&amp;(E132-Summary!$B$5),'Purchase Register'!$E$6:$E$1005,"&lt;="&amp;(E132+Summary!$B$5))&gt;0,"Possible match – invoice no. differs","Not in books"),"In books"))</f>
        <v/>
      </c>
      <c r="L132" s="25" t="str">
        <f aca="false">IF(A132="","",IF(COUNTIF(A$6:A132,A132)=1,COUNTIF(L$5:L131,"&gt;0")+1,""))</f>
        <v/>
      </c>
    </row>
    <row r="133" customFormat="false" ht="15" hidden="false" customHeight="true" outlineLevel="0" collapsed="false">
      <c r="A133" s="27"/>
      <c r="B133" s="27"/>
      <c r="C133" s="27"/>
      <c r="D133" s="28"/>
      <c r="E133" s="29"/>
      <c r="F133" s="29"/>
      <c r="G133" s="29"/>
      <c r="H133" s="29"/>
      <c r="I133" s="20" t="str">
        <f aca="false">IF(A133="","",N(F133)+N(G133)+N(H133))</f>
        <v/>
      </c>
      <c r="J133" s="21" t="str">
        <f aca="false">IF(A133="","",UPPER(TRIM(A133))&amp;"|"&amp;UPPER(SUBSTITUTE(SUBSTITUTE(SUBSTITUTE(SUBSTITUTE(SUBSTITUTE(TRIM(C133)," ",""),"-",""),"/",""),"\",""),".","")))</f>
        <v/>
      </c>
      <c r="K133" s="24" t="str">
        <f aca="false">IF(A133="","",IF(ISNA(MATCH(J133,'Purchase Register'!$J$6:$J$1005,0)),IF(COUNTIFS('Purchase Register'!$A$6:$A$1005,A133,'Purchase Register'!$E$6:$E$1005,"&gt;="&amp;(E133-Summary!$B$5),'Purchase Register'!$E$6:$E$1005,"&lt;="&amp;(E133+Summary!$B$5))&gt;0,"Possible match – invoice no. differs","Not in books"),"In books"))</f>
        <v/>
      </c>
      <c r="L133" s="25" t="str">
        <f aca="false">IF(A133="","",IF(COUNTIF(A$6:A133,A133)=1,COUNTIF(L$5:L132,"&gt;0")+1,""))</f>
        <v/>
      </c>
    </row>
    <row r="134" customFormat="false" ht="15" hidden="false" customHeight="true" outlineLevel="0" collapsed="false">
      <c r="A134" s="27"/>
      <c r="B134" s="27"/>
      <c r="C134" s="27"/>
      <c r="D134" s="28"/>
      <c r="E134" s="29"/>
      <c r="F134" s="29"/>
      <c r="G134" s="29"/>
      <c r="H134" s="29"/>
      <c r="I134" s="20" t="str">
        <f aca="false">IF(A134="","",N(F134)+N(G134)+N(H134))</f>
        <v/>
      </c>
      <c r="J134" s="21" t="str">
        <f aca="false">IF(A134="","",UPPER(TRIM(A134))&amp;"|"&amp;UPPER(SUBSTITUTE(SUBSTITUTE(SUBSTITUTE(SUBSTITUTE(SUBSTITUTE(TRIM(C134)," ",""),"-",""),"/",""),"\",""),".","")))</f>
        <v/>
      </c>
      <c r="K134" s="24" t="str">
        <f aca="false">IF(A134="","",IF(ISNA(MATCH(J134,'Purchase Register'!$J$6:$J$1005,0)),IF(COUNTIFS('Purchase Register'!$A$6:$A$1005,A134,'Purchase Register'!$E$6:$E$1005,"&gt;="&amp;(E134-Summary!$B$5),'Purchase Register'!$E$6:$E$1005,"&lt;="&amp;(E134+Summary!$B$5))&gt;0,"Possible match – invoice no. differs","Not in books"),"In books"))</f>
        <v/>
      </c>
      <c r="L134" s="25" t="str">
        <f aca="false">IF(A134="","",IF(COUNTIF(A$6:A134,A134)=1,COUNTIF(L$5:L133,"&gt;0")+1,""))</f>
        <v/>
      </c>
    </row>
    <row r="135" customFormat="false" ht="15" hidden="false" customHeight="true" outlineLevel="0" collapsed="false">
      <c r="A135" s="27"/>
      <c r="B135" s="27"/>
      <c r="C135" s="27"/>
      <c r="D135" s="28"/>
      <c r="E135" s="29"/>
      <c r="F135" s="29"/>
      <c r="G135" s="29"/>
      <c r="H135" s="29"/>
      <c r="I135" s="20" t="str">
        <f aca="false">IF(A135="","",N(F135)+N(G135)+N(H135))</f>
        <v/>
      </c>
      <c r="J135" s="21" t="str">
        <f aca="false">IF(A135="","",UPPER(TRIM(A135))&amp;"|"&amp;UPPER(SUBSTITUTE(SUBSTITUTE(SUBSTITUTE(SUBSTITUTE(SUBSTITUTE(TRIM(C135)," ",""),"-",""),"/",""),"\",""),".","")))</f>
        <v/>
      </c>
      <c r="K135" s="24" t="str">
        <f aca="false">IF(A135="","",IF(ISNA(MATCH(J135,'Purchase Register'!$J$6:$J$1005,0)),IF(COUNTIFS('Purchase Register'!$A$6:$A$1005,A135,'Purchase Register'!$E$6:$E$1005,"&gt;="&amp;(E135-Summary!$B$5),'Purchase Register'!$E$6:$E$1005,"&lt;="&amp;(E135+Summary!$B$5))&gt;0,"Possible match – invoice no. differs","Not in books"),"In books"))</f>
        <v/>
      </c>
      <c r="L135" s="25" t="str">
        <f aca="false">IF(A135="","",IF(COUNTIF(A$6:A135,A135)=1,COUNTIF(L$5:L134,"&gt;0")+1,""))</f>
        <v/>
      </c>
    </row>
    <row r="136" customFormat="false" ht="15" hidden="false" customHeight="true" outlineLevel="0" collapsed="false">
      <c r="A136" s="27"/>
      <c r="B136" s="27"/>
      <c r="C136" s="27"/>
      <c r="D136" s="28"/>
      <c r="E136" s="29"/>
      <c r="F136" s="29"/>
      <c r="G136" s="29"/>
      <c r="H136" s="29"/>
      <c r="I136" s="20" t="str">
        <f aca="false">IF(A136="","",N(F136)+N(G136)+N(H136))</f>
        <v/>
      </c>
      <c r="J136" s="21" t="str">
        <f aca="false">IF(A136="","",UPPER(TRIM(A136))&amp;"|"&amp;UPPER(SUBSTITUTE(SUBSTITUTE(SUBSTITUTE(SUBSTITUTE(SUBSTITUTE(TRIM(C136)," ",""),"-",""),"/",""),"\",""),".","")))</f>
        <v/>
      </c>
      <c r="K136" s="24" t="str">
        <f aca="false">IF(A136="","",IF(ISNA(MATCH(J136,'Purchase Register'!$J$6:$J$1005,0)),IF(COUNTIFS('Purchase Register'!$A$6:$A$1005,A136,'Purchase Register'!$E$6:$E$1005,"&gt;="&amp;(E136-Summary!$B$5),'Purchase Register'!$E$6:$E$1005,"&lt;="&amp;(E136+Summary!$B$5))&gt;0,"Possible match – invoice no. differs","Not in books"),"In books"))</f>
        <v/>
      </c>
      <c r="L136" s="25" t="str">
        <f aca="false">IF(A136="","",IF(COUNTIF(A$6:A136,A136)=1,COUNTIF(L$5:L135,"&gt;0")+1,""))</f>
        <v/>
      </c>
    </row>
    <row r="137" customFormat="false" ht="15" hidden="false" customHeight="true" outlineLevel="0" collapsed="false">
      <c r="A137" s="27"/>
      <c r="B137" s="27"/>
      <c r="C137" s="27"/>
      <c r="D137" s="28"/>
      <c r="E137" s="29"/>
      <c r="F137" s="29"/>
      <c r="G137" s="29"/>
      <c r="H137" s="29"/>
      <c r="I137" s="20" t="str">
        <f aca="false">IF(A137="","",N(F137)+N(G137)+N(H137))</f>
        <v/>
      </c>
      <c r="J137" s="21" t="str">
        <f aca="false">IF(A137="","",UPPER(TRIM(A137))&amp;"|"&amp;UPPER(SUBSTITUTE(SUBSTITUTE(SUBSTITUTE(SUBSTITUTE(SUBSTITUTE(TRIM(C137)," ",""),"-",""),"/",""),"\",""),".","")))</f>
        <v/>
      </c>
      <c r="K137" s="24" t="str">
        <f aca="false">IF(A137="","",IF(ISNA(MATCH(J137,'Purchase Register'!$J$6:$J$1005,0)),IF(COUNTIFS('Purchase Register'!$A$6:$A$1005,A137,'Purchase Register'!$E$6:$E$1005,"&gt;="&amp;(E137-Summary!$B$5),'Purchase Register'!$E$6:$E$1005,"&lt;="&amp;(E137+Summary!$B$5))&gt;0,"Possible match – invoice no. differs","Not in books"),"In books"))</f>
        <v/>
      </c>
      <c r="L137" s="25" t="str">
        <f aca="false">IF(A137="","",IF(COUNTIF(A$6:A137,A137)=1,COUNTIF(L$5:L136,"&gt;0")+1,""))</f>
        <v/>
      </c>
    </row>
    <row r="138" customFormat="false" ht="15" hidden="false" customHeight="true" outlineLevel="0" collapsed="false">
      <c r="A138" s="27"/>
      <c r="B138" s="27"/>
      <c r="C138" s="27"/>
      <c r="D138" s="28"/>
      <c r="E138" s="29"/>
      <c r="F138" s="29"/>
      <c r="G138" s="29"/>
      <c r="H138" s="29"/>
      <c r="I138" s="20" t="str">
        <f aca="false">IF(A138="","",N(F138)+N(G138)+N(H138))</f>
        <v/>
      </c>
      <c r="J138" s="21" t="str">
        <f aca="false">IF(A138="","",UPPER(TRIM(A138))&amp;"|"&amp;UPPER(SUBSTITUTE(SUBSTITUTE(SUBSTITUTE(SUBSTITUTE(SUBSTITUTE(TRIM(C138)," ",""),"-",""),"/",""),"\",""),".","")))</f>
        <v/>
      </c>
      <c r="K138" s="24" t="str">
        <f aca="false">IF(A138="","",IF(ISNA(MATCH(J138,'Purchase Register'!$J$6:$J$1005,0)),IF(COUNTIFS('Purchase Register'!$A$6:$A$1005,A138,'Purchase Register'!$E$6:$E$1005,"&gt;="&amp;(E138-Summary!$B$5),'Purchase Register'!$E$6:$E$1005,"&lt;="&amp;(E138+Summary!$B$5))&gt;0,"Possible match – invoice no. differs","Not in books"),"In books"))</f>
        <v/>
      </c>
      <c r="L138" s="25" t="str">
        <f aca="false">IF(A138="","",IF(COUNTIF(A$6:A138,A138)=1,COUNTIF(L$5:L137,"&gt;0")+1,""))</f>
        <v/>
      </c>
    </row>
    <row r="139" customFormat="false" ht="15" hidden="false" customHeight="true" outlineLevel="0" collapsed="false">
      <c r="A139" s="27"/>
      <c r="B139" s="27"/>
      <c r="C139" s="27"/>
      <c r="D139" s="28"/>
      <c r="E139" s="29"/>
      <c r="F139" s="29"/>
      <c r="G139" s="29"/>
      <c r="H139" s="29"/>
      <c r="I139" s="20" t="str">
        <f aca="false">IF(A139="","",N(F139)+N(G139)+N(H139))</f>
        <v/>
      </c>
      <c r="J139" s="21" t="str">
        <f aca="false">IF(A139="","",UPPER(TRIM(A139))&amp;"|"&amp;UPPER(SUBSTITUTE(SUBSTITUTE(SUBSTITUTE(SUBSTITUTE(SUBSTITUTE(TRIM(C139)," ",""),"-",""),"/",""),"\",""),".","")))</f>
        <v/>
      </c>
      <c r="K139" s="24" t="str">
        <f aca="false">IF(A139="","",IF(ISNA(MATCH(J139,'Purchase Register'!$J$6:$J$1005,0)),IF(COUNTIFS('Purchase Register'!$A$6:$A$1005,A139,'Purchase Register'!$E$6:$E$1005,"&gt;="&amp;(E139-Summary!$B$5),'Purchase Register'!$E$6:$E$1005,"&lt;="&amp;(E139+Summary!$B$5))&gt;0,"Possible match – invoice no. differs","Not in books"),"In books"))</f>
        <v/>
      </c>
      <c r="L139" s="25" t="str">
        <f aca="false">IF(A139="","",IF(COUNTIF(A$6:A139,A139)=1,COUNTIF(L$5:L138,"&gt;0")+1,""))</f>
        <v/>
      </c>
    </row>
    <row r="140" customFormat="false" ht="15" hidden="false" customHeight="true" outlineLevel="0" collapsed="false">
      <c r="A140" s="27"/>
      <c r="B140" s="27"/>
      <c r="C140" s="27"/>
      <c r="D140" s="28"/>
      <c r="E140" s="29"/>
      <c r="F140" s="29"/>
      <c r="G140" s="29"/>
      <c r="H140" s="29"/>
      <c r="I140" s="20" t="str">
        <f aca="false">IF(A140="","",N(F140)+N(G140)+N(H140))</f>
        <v/>
      </c>
      <c r="J140" s="21" t="str">
        <f aca="false">IF(A140="","",UPPER(TRIM(A140))&amp;"|"&amp;UPPER(SUBSTITUTE(SUBSTITUTE(SUBSTITUTE(SUBSTITUTE(SUBSTITUTE(TRIM(C140)," ",""),"-",""),"/",""),"\",""),".","")))</f>
        <v/>
      </c>
      <c r="K140" s="24" t="str">
        <f aca="false">IF(A140="","",IF(ISNA(MATCH(J140,'Purchase Register'!$J$6:$J$1005,0)),IF(COUNTIFS('Purchase Register'!$A$6:$A$1005,A140,'Purchase Register'!$E$6:$E$1005,"&gt;="&amp;(E140-Summary!$B$5),'Purchase Register'!$E$6:$E$1005,"&lt;="&amp;(E140+Summary!$B$5))&gt;0,"Possible match – invoice no. differs","Not in books"),"In books"))</f>
        <v/>
      </c>
      <c r="L140" s="25" t="str">
        <f aca="false">IF(A140="","",IF(COUNTIF(A$6:A140,A140)=1,COUNTIF(L$5:L139,"&gt;0")+1,""))</f>
        <v/>
      </c>
    </row>
    <row r="141" customFormat="false" ht="15" hidden="false" customHeight="true" outlineLevel="0" collapsed="false">
      <c r="A141" s="27"/>
      <c r="B141" s="27"/>
      <c r="C141" s="27"/>
      <c r="D141" s="28"/>
      <c r="E141" s="29"/>
      <c r="F141" s="29"/>
      <c r="G141" s="29"/>
      <c r="H141" s="29"/>
      <c r="I141" s="20" t="str">
        <f aca="false">IF(A141="","",N(F141)+N(G141)+N(H141))</f>
        <v/>
      </c>
      <c r="J141" s="21" t="str">
        <f aca="false">IF(A141="","",UPPER(TRIM(A141))&amp;"|"&amp;UPPER(SUBSTITUTE(SUBSTITUTE(SUBSTITUTE(SUBSTITUTE(SUBSTITUTE(TRIM(C141)," ",""),"-",""),"/",""),"\",""),".","")))</f>
        <v/>
      </c>
      <c r="K141" s="24" t="str">
        <f aca="false">IF(A141="","",IF(ISNA(MATCH(J141,'Purchase Register'!$J$6:$J$1005,0)),IF(COUNTIFS('Purchase Register'!$A$6:$A$1005,A141,'Purchase Register'!$E$6:$E$1005,"&gt;="&amp;(E141-Summary!$B$5),'Purchase Register'!$E$6:$E$1005,"&lt;="&amp;(E141+Summary!$B$5))&gt;0,"Possible match – invoice no. differs","Not in books"),"In books"))</f>
        <v/>
      </c>
      <c r="L141" s="25" t="str">
        <f aca="false">IF(A141="","",IF(COUNTIF(A$6:A141,A141)=1,COUNTIF(L$5:L140,"&gt;0")+1,""))</f>
        <v/>
      </c>
    </row>
    <row r="142" customFormat="false" ht="15" hidden="false" customHeight="true" outlineLevel="0" collapsed="false">
      <c r="A142" s="27"/>
      <c r="B142" s="27"/>
      <c r="C142" s="27"/>
      <c r="D142" s="28"/>
      <c r="E142" s="29"/>
      <c r="F142" s="29"/>
      <c r="G142" s="29"/>
      <c r="H142" s="29"/>
      <c r="I142" s="20" t="str">
        <f aca="false">IF(A142="","",N(F142)+N(G142)+N(H142))</f>
        <v/>
      </c>
      <c r="J142" s="21" t="str">
        <f aca="false">IF(A142="","",UPPER(TRIM(A142))&amp;"|"&amp;UPPER(SUBSTITUTE(SUBSTITUTE(SUBSTITUTE(SUBSTITUTE(SUBSTITUTE(TRIM(C142)," ",""),"-",""),"/",""),"\",""),".","")))</f>
        <v/>
      </c>
      <c r="K142" s="24" t="str">
        <f aca="false">IF(A142="","",IF(ISNA(MATCH(J142,'Purchase Register'!$J$6:$J$1005,0)),IF(COUNTIFS('Purchase Register'!$A$6:$A$1005,A142,'Purchase Register'!$E$6:$E$1005,"&gt;="&amp;(E142-Summary!$B$5),'Purchase Register'!$E$6:$E$1005,"&lt;="&amp;(E142+Summary!$B$5))&gt;0,"Possible match – invoice no. differs","Not in books"),"In books"))</f>
        <v/>
      </c>
      <c r="L142" s="25" t="str">
        <f aca="false">IF(A142="","",IF(COUNTIF(A$6:A142,A142)=1,COUNTIF(L$5:L141,"&gt;0")+1,""))</f>
        <v/>
      </c>
    </row>
    <row r="143" customFormat="false" ht="15" hidden="false" customHeight="true" outlineLevel="0" collapsed="false">
      <c r="A143" s="27"/>
      <c r="B143" s="27"/>
      <c r="C143" s="27"/>
      <c r="D143" s="28"/>
      <c r="E143" s="29"/>
      <c r="F143" s="29"/>
      <c r="G143" s="29"/>
      <c r="H143" s="29"/>
      <c r="I143" s="20" t="str">
        <f aca="false">IF(A143="","",N(F143)+N(G143)+N(H143))</f>
        <v/>
      </c>
      <c r="J143" s="21" t="str">
        <f aca="false">IF(A143="","",UPPER(TRIM(A143))&amp;"|"&amp;UPPER(SUBSTITUTE(SUBSTITUTE(SUBSTITUTE(SUBSTITUTE(SUBSTITUTE(TRIM(C143)," ",""),"-",""),"/",""),"\",""),".","")))</f>
        <v/>
      </c>
      <c r="K143" s="24" t="str">
        <f aca="false">IF(A143="","",IF(ISNA(MATCH(J143,'Purchase Register'!$J$6:$J$1005,0)),IF(COUNTIFS('Purchase Register'!$A$6:$A$1005,A143,'Purchase Register'!$E$6:$E$1005,"&gt;="&amp;(E143-Summary!$B$5),'Purchase Register'!$E$6:$E$1005,"&lt;="&amp;(E143+Summary!$B$5))&gt;0,"Possible match – invoice no. differs","Not in books"),"In books"))</f>
        <v/>
      </c>
      <c r="L143" s="25" t="str">
        <f aca="false">IF(A143="","",IF(COUNTIF(A$6:A143,A143)=1,COUNTIF(L$5:L142,"&gt;0")+1,""))</f>
        <v/>
      </c>
    </row>
    <row r="144" customFormat="false" ht="15" hidden="false" customHeight="true" outlineLevel="0" collapsed="false">
      <c r="A144" s="27"/>
      <c r="B144" s="27"/>
      <c r="C144" s="27"/>
      <c r="D144" s="28"/>
      <c r="E144" s="29"/>
      <c r="F144" s="29"/>
      <c r="G144" s="29"/>
      <c r="H144" s="29"/>
      <c r="I144" s="20" t="str">
        <f aca="false">IF(A144="","",N(F144)+N(G144)+N(H144))</f>
        <v/>
      </c>
      <c r="J144" s="21" t="str">
        <f aca="false">IF(A144="","",UPPER(TRIM(A144))&amp;"|"&amp;UPPER(SUBSTITUTE(SUBSTITUTE(SUBSTITUTE(SUBSTITUTE(SUBSTITUTE(TRIM(C144)," ",""),"-",""),"/",""),"\",""),".","")))</f>
        <v/>
      </c>
      <c r="K144" s="24" t="str">
        <f aca="false">IF(A144="","",IF(ISNA(MATCH(J144,'Purchase Register'!$J$6:$J$1005,0)),IF(COUNTIFS('Purchase Register'!$A$6:$A$1005,A144,'Purchase Register'!$E$6:$E$1005,"&gt;="&amp;(E144-Summary!$B$5),'Purchase Register'!$E$6:$E$1005,"&lt;="&amp;(E144+Summary!$B$5))&gt;0,"Possible match – invoice no. differs","Not in books"),"In books"))</f>
        <v/>
      </c>
      <c r="L144" s="25" t="str">
        <f aca="false">IF(A144="","",IF(COUNTIF(A$6:A144,A144)=1,COUNTIF(L$5:L143,"&gt;0")+1,""))</f>
        <v/>
      </c>
    </row>
    <row r="145" customFormat="false" ht="15" hidden="false" customHeight="true" outlineLevel="0" collapsed="false">
      <c r="A145" s="27"/>
      <c r="B145" s="27"/>
      <c r="C145" s="27"/>
      <c r="D145" s="28"/>
      <c r="E145" s="29"/>
      <c r="F145" s="29"/>
      <c r="G145" s="29"/>
      <c r="H145" s="29"/>
      <c r="I145" s="20" t="str">
        <f aca="false">IF(A145="","",N(F145)+N(G145)+N(H145))</f>
        <v/>
      </c>
      <c r="J145" s="21" t="str">
        <f aca="false">IF(A145="","",UPPER(TRIM(A145))&amp;"|"&amp;UPPER(SUBSTITUTE(SUBSTITUTE(SUBSTITUTE(SUBSTITUTE(SUBSTITUTE(TRIM(C145)," ",""),"-",""),"/",""),"\",""),".","")))</f>
        <v/>
      </c>
      <c r="K145" s="24" t="str">
        <f aca="false">IF(A145="","",IF(ISNA(MATCH(J145,'Purchase Register'!$J$6:$J$1005,0)),IF(COUNTIFS('Purchase Register'!$A$6:$A$1005,A145,'Purchase Register'!$E$6:$E$1005,"&gt;="&amp;(E145-Summary!$B$5),'Purchase Register'!$E$6:$E$1005,"&lt;="&amp;(E145+Summary!$B$5))&gt;0,"Possible match – invoice no. differs","Not in books"),"In books"))</f>
        <v/>
      </c>
      <c r="L145" s="25" t="str">
        <f aca="false">IF(A145="","",IF(COUNTIF(A$6:A145,A145)=1,COUNTIF(L$5:L144,"&gt;0")+1,""))</f>
        <v/>
      </c>
    </row>
    <row r="146" customFormat="false" ht="15" hidden="false" customHeight="true" outlineLevel="0" collapsed="false">
      <c r="A146" s="27"/>
      <c r="B146" s="27"/>
      <c r="C146" s="27"/>
      <c r="D146" s="28"/>
      <c r="E146" s="29"/>
      <c r="F146" s="29"/>
      <c r="G146" s="29"/>
      <c r="H146" s="29"/>
      <c r="I146" s="20" t="str">
        <f aca="false">IF(A146="","",N(F146)+N(G146)+N(H146))</f>
        <v/>
      </c>
      <c r="J146" s="21" t="str">
        <f aca="false">IF(A146="","",UPPER(TRIM(A146))&amp;"|"&amp;UPPER(SUBSTITUTE(SUBSTITUTE(SUBSTITUTE(SUBSTITUTE(SUBSTITUTE(TRIM(C146)," ",""),"-",""),"/",""),"\",""),".","")))</f>
        <v/>
      </c>
      <c r="K146" s="24" t="str">
        <f aca="false">IF(A146="","",IF(ISNA(MATCH(J146,'Purchase Register'!$J$6:$J$1005,0)),IF(COUNTIFS('Purchase Register'!$A$6:$A$1005,A146,'Purchase Register'!$E$6:$E$1005,"&gt;="&amp;(E146-Summary!$B$5),'Purchase Register'!$E$6:$E$1005,"&lt;="&amp;(E146+Summary!$B$5))&gt;0,"Possible match – invoice no. differs","Not in books"),"In books"))</f>
        <v/>
      </c>
      <c r="L146" s="25" t="str">
        <f aca="false">IF(A146="","",IF(COUNTIF(A$6:A146,A146)=1,COUNTIF(L$5:L145,"&gt;0")+1,""))</f>
        <v/>
      </c>
    </row>
    <row r="147" customFormat="false" ht="15" hidden="false" customHeight="true" outlineLevel="0" collapsed="false">
      <c r="A147" s="27"/>
      <c r="B147" s="27"/>
      <c r="C147" s="27"/>
      <c r="D147" s="28"/>
      <c r="E147" s="29"/>
      <c r="F147" s="29"/>
      <c r="G147" s="29"/>
      <c r="H147" s="29"/>
      <c r="I147" s="20" t="str">
        <f aca="false">IF(A147="","",N(F147)+N(G147)+N(H147))</f>
        <v/>
      </c>
      <c r="J147" s="21" t="str">
        <f aca="false">IF(A147="","",UPPER(TRIM(A147))&amp;"|"&amp;UPPER(SUBSTITUTE(SUBSTITUTE(SUBSTITUTE(SUBSTITUTE(SUBSTITUTE(TRIM(C147)," ",""),"-",""),"/",""),"\",""),".","")))</f>
        <v/>
      </c>
      <c r="K147" s="24" t="str">
        <f aca="false">IF(A147="","",IF(ISNA(MATCH(J147,'Purchase Register'!$J$6:$J$1005,0)),IF(COUNTIFS('Purchase Register'!$A$6:$A$1005,A147,'Purchase Register'!$E$6:$E$1005,"&gt;="&amp;(E147-Summary!$B$5),'Purchase Register'!$E$6:$E$1005,"&lt;="&amp;(E147+Summary!$B$5))&gt;0,"Possible match – invoice no. differs","Not in books"),"In books"))</f>
        <v/>
      </c>
      <c r="L147" s="25" t="str">
        <f aca="false">IF(A147="","",IF(COUNTIF(A$6:A147,A147)=1,COUNTIF(L$5:L146,"&gt;0")+1,""))</f>
        <v/>
      </c>
    </row>
    <row r="148" customFormat="false" ht="15" hidden="false" customHeight="true" outlineLevel="0" collapsed="false">
      <c r="A148" s="27"/>
      <c r="B148" s="27"/>
      <c r="C148" s="27"/>
      <c r="D148" s="28"/>
      <c r="E148" s="29"/>
      <c r="F148" s="29"/>
      <c r="G148" s="29"/>
      <c r="H148" s="29"/>
      <c r="I148" s="20" t="str">
        <f aca="false">IF(A148="","",N(F148)+N(G148)+N(H148))</f>
        <v/>
      </c>
      <c r="J148" s="21" t="str">
        <f aca="false">IF(A148="","",UPPER(TRIM(A148))&amp;"|"&amp;UPPER(SUBSTITUTE(SUBSTITUTE(SUBSTITUTE(SUBSTITUTE(SUBSTITUTE(TRIM(C148)," ",""),"-",""),"/",""),"\",""),".","")))</f>
        <v/>
      </c>
      <c r="K148" s="24" t="str">
        <f aca="false">IF(A148="","",IF(ISNA(MATCH(J148,'Purchase Register'!$J$6:$J$1005,0)),IF(COUNTIFS('Purchase Register'!$A$6:$A$1005,A148,'Purchase Register'!$E$6:$E$1005,"&gt;="&amp;(E148-Summary!$B$5),'Purchase Register'!$E$6:$E$1005,"&lt;="&amp;(E148+Summary!$B$5))&gt;0,"Possible match – invoice no. differs","Not in books"),"In books"))</f>
        <v/>
      </c>
      <c r="L148" s="25" t="str">
        <f aca="false">IF(A148="","",IF(COUNTIF(A$6:A148,A148)=1,COUNTIF(L$5:L147,"&gt;0")+1,""))</f>
        <v/>
      </c>
    </row>
    <row r="149" customFormat="false" ht="15" hidden="false" customHeight="true" outlineLevel="0" collapsed="false">
      <c r="A149" s="27"/>
      <c r="B149" s="27"/>
      <c r="C149" s="27"/>
      <c r="D149" s="28"/>
      <c r="E149" s="29"/>
      <c r="F149" s="29"/>
      <c r="G149" s="29"/>
      <c r="H149" s="29"/>
      <c r="I149" s="20" t="str">
        <f aca="false">IF(A149="","",N(F149)+N(G149)+N(H149))</f>
        <v/>
      </c>
      <c r="J149" s="21" t="str">
        <f aca="false">IF(A149="","",UPPER(TRIM(A149))&amp;"|"&amp;UPPER(SUBSTITUTE(SUBSTITUTE(SUBSTITUTE(SUBSTITUTE(SUBSTITUTE(TRIM(C149)," ",""),"-",""),"/",""),"\",""),".","")))</f>
        <v/>
      </c>
      <c r="K149" s="24" t="str">
        <f aca="false">IF(A149="","",IF(ISNA(MATCH(J149,'Purchase Register'!$J$6:$J$1005,0)),IF(COUNTIFS('Purchase Register'!$A$6:$A$1005,A149,'Purchase Register'!$E$6:$E$1005,"&gt;="&amp;(E149-Summary!$B$5),'Purchase Register'!$E$6:$E$1005,"&lt;="&amp;(E149+Summary!$B$5))&gt;0,"Possible match – invoice no. differs","Not in books"),"In books"))</f>
        <v/>
      </c>
      <c r="L149" s="25" t="str">
        <f aca="false">IF(A149="","",IF(COUNTIF(A$6:A149,A149)=1,COUNTIF(L$5:L148,"&gt;0")+1,""))</f>
        <v/>
      </c>
    </row>
    <row r="150" customFormat="false" ht="15" hidden="false" customHeight="true" outlineLevel="0" collapsed="false">
      <c r="A150" s="27"/>
      <c r="B150" s="27"/>
      <c r="C150" s="27"/>
      <c r="D150" s="28"/>
      <c r="E150" s="29"/>
      <c r="F150" s="29"/>
      <c r="G150" s="29"/>
      <c r="H150" s="29"/>
      <c r="I150" s="20" t="str">
        <f aca="false">IF(A150="","",N(F150)+N(G150)+N(H150))</f>
        <v/>
      </c>
      <c r="J150" s="21" t="str">
        <f aca="false">IF(A150="","",UPPER(TRIM(A150))&amp;"|"&amp;UPPER(SUBSTITUTE(SUBSTITUTE(SUBSTITUTE(SUBSTITUTE(SUBSTITUTE(TRIM(C150)," ",""),"-",""),"/",""),"\",""),".","")))</f>
        <v/>
      </c>
      <c r="K150" s="24" t="str">
        <f aca="false">IF(A150="","",IF(ISNA(MATCH(J150,'Purchase Register'!$J$6:$J$1005,0)),IF(COUNTIFS('Purchase Register'!$A$6:$A$1005,A150,'Purchase Register'!$E$6:$E$1005,"&gt;="&amp;(E150-Summary!$B$5),'Purchase Register'!$E$6:$E$1005,"&lt;="&amp;(E150+Summary!$B$5))&gt;0,"Possible match – invoice no. differs","Not in books"),"In books"))</f>
        <v/>
      </c>
      <c r="L150" s="25" t="str">
        <f aca="false">IF(A150="","",IF(COUNTIF(A$6:A150,A150)=1,COUNTIF(L$5:L149,"&gt;0")+1,""))</f>
        <v/>
      </c>
    </row>
    <row r="151" customFormat="false" ht="15" hidden="false" customHeight="true" outlineLevel="0" collapsed="false">
      <c r="A151" s="27"/>
      <c r="B151" s="27"/>
      <c r="C151" s="27"/>
      <c r="D151" s="28"/>
      <c r="E151" s="29"/>
      <c r="F151" s="29"/>
      <c r="G151" s="29"/>
      <c r="H151" s="29"/>
      <c r="I151" s="20" t="str">
        <f aca="false">IF(A151="","",N(F151)+N(G151)+N(H151))</f>
        <v/>
      </c>
      <c r="J151" s="21" t="str">
        <f aca="false">IF(A151="","",UPPER(TRIM(A151))&amp;"|"&amp;UPPER(SUBSTITUTE(SUBSTITUTE(SUBSTITUTE(SUBSTITUTE(SUBSTITUTE(TRIM(C151)," ",""),"-",""),"/",""),"\",""),".","")))</f>
        <v/>
      </c>
      <c r="K151" s="24" t="str">
        <f aca="false">IF(A151="","",IF(ISNA(MATCH(J151,'Purchase Register'!$J$6:$J$1005,0)),IF(COUNTIFS('Purchase Register'!$A$6:$A$1005,A151,'Purchase Register'!$E$6:$E$1005,"&gt;="&amp;(E151-Summary!$B$5),'Purchase Register'!$E$6:$E$1005,"&lt;="&amp;(E151+Summary!$B$5))&gt;0,"Possible match – invoice no. differs","Not in books"),"In books"))</f>
        <v/>
      </c>
      <c r="L151" s="25" t="str">
        <f aca="false">IF(A151="","",IF(COUNTIF(A$6:A151,A151)=1,COUNTIF(L$5:L150,"&gt;0")+1,""))</f>
        <v/>
      </c>
    </row>
    <row r="152" customFormat="false" ht="15" hidden="false" customHeight="true" outlineLevel="0" collapsed="false">
      <c r="A152" s="27"/>
      <c r="B152" s="27"/>
      <c r="C152" s="27"/>
      <c r="D152" s="28"/>
      <c r="E152" s="29"/>
      <c r="F152" s="29"/>
      <c r="G152" s="29"/>
      <c r="H152" s="29"/>
      <c r="I152" s="20" t="str">
        <f aca="false">IF(A152="","",N(F152)+N(G152)+N(H152))</f>
        <v/>
      </c>
      <c r="J152" s="21" t="str">
        <f aca="false">IF(A152="","",UPPER(TRIM(A152))&amp;"|"&amp;UPPER(SUBSTITUTE(SUBSTITUTE(SUBSTITUTE(SUBSTITUTE(SUBSTITUTE(TRIM(C152)," ",""),"-",""),"/",""),"\",""),".","")))</f>
        <v/>
      </c>
      <c r="K152" s="24" t="str">
        <f aca="false">IF(A152="","",IF(ISNA(MATCH(J152,'Purchase Register'!$J$6:$J$1005,0)),IF(COUNTIFS('Purchase Register'!$A$6:$A$1005,A152,'Purchase Register'!$E$6:$E$1005,"&gt;="&amp;(E152-Summary!$B$5),'Purchase Register'!$E$6:$E$1005,"&lt;="&amp;(E152+Summary!$B$5))&gt;0,"Possible match – invoice no. differs","Not in books"),"In books"))</f>
        <v/>
      </c>
      <c r="L152" s="25" t="str">
        <f aca="false">IF(A152="","",IF(COUNTIF(A$6:A152,A152)=1,COUNTIF(L$5:L151,"&gt;0")+1,""))</f>
        <v/>
      </c>
    </row>
    <row r="153" customFormat="false" ht="15" hidden="false" customHeight="true" outlineLevel="0" collapsed="false">
      <c r="A153" s="27"/>
      <c r="B153" s="27"/>
      <c r="C153" s="27"/>
      <c r="D153" s="28"/>
      <c r="E153" s="29"/>
      <c r="F153" s="29"/>
      <c r="G153" s="29"/>
      <c r="H153" s="29"/>
      <c r="I153" s="20" t="str">
        <f aca="false">IF(A153="","",N(F153)+N(G153)+N(H153))</f>
        <v/>
      </c>
      <c r="J153" s="21" t="str">
        <f aca="false">IF(A153="","",UPPER(TRIM(A153))&amp;"|"&amp;UPPER(SUBSTITUTE(SUBSTITUTE(SUBSTITUTE(SUBSTITUTE(SUBSTITUTE(TRIM(C153)," ",""),"-",""),"/",""),"\",""),".","")))</f>
        <v/>
      </c>
      <c r="K153" s="24" t="str">
        <f aca="false">IF(A153="","",IF(ISNA(MATCH(J153,'Purchase Register'!$J$6:$J$1005,0)),IF(COUNTIFS('Purchase Register'!$A$6:$A$1005,A153,'Purchase Register'!$E$6:$E$1005,"&gt;="&amp;(E153-Summary!$B$5),'Purchase Register'!$E$6:$E$1005,"&lt;="&amp;(E153+Summary!$B$5))&gt;0,"Possible match – invoice no. differs","Not in books"),"In books"))</f>
        <v/>
      </c>
      <c r="L153" s="25" t="str">
        <f aca="false">IF(A153="","",IF(COUNTIF(A$6:A153,A153)=1,COUNTIF(L$5:L152,"&gt;0")+1,""))</f>
        <v/>
      </c>
    </row>
    <row r="154" customFormat="false" ht="15" hidden="false" customHeight="true" outlineLevel="0" collapsed="false">
      <c r="A154" s="27"/>
      <c r="B154" s="27"/>
      <c r="C154" s="27"/>
      <c r="D154" s="28"/>
      <c r="E154" s="29"/>
      <c r="F154" s="29"/>
      <c r="G154" s="29"/>
      <c r="H154" s="29"/>
      <c r="I154" s="20" t="str">
        <f aca="false">IF(A154="","",N(F154)+N(G154)+N(H154))</f>
        <v/>
      </c>
      <c r="J154" s="21" t="str">
        <f aca="false">IF(A154="","",UPPER(TRIM(A154))&amp;"|"&amp;UPPER(SUBSTITUTE(SUBSTITUTE(SUBSTITUTE(SUBSTITUTE(SUBSTITUTE(TRIM(C154)," ",""),"-",""),"/",""),"\",""),".","")))</f>
        <v/>
      </c>
      <c r="K154" s="24" t="str">
        <f aca="false">IF(A154="","",IF(ISNA(MATCH(J154,'Purchase Register'!$J$6:$J$1005,0)),IF(COUNTIFS('Purchase Register'!$A$6:$A$1005,A154,'Purchase Register'!$E$6:$E$1005,"&gt;="&amp;(E154-Summary!$B$5),'Purchase Register'!$E$6:$E$1005,"&lt;="&amp;(E154+Summary!$B$5))&gt;0,"Possible match – invoice no. differs","Not in books"),"In books"))</f>
        <v/>
      </c>
      <c r="L154" s="25" t="str">
        <f aca="false">IF(A154="","",IF(COUNTIF(A$6:A154,A154)=1,COUNTIF(L$5:L153,"&gt;0")+1,""))</f>
        <v/>
      </c>
    </row>
    <row r="155" customFormat="false" ht="15" hidden="false" customHeight="true" outlineLevel="0" collapsed="false">
      <c r="A155" s="27"/>
      <c r="B155" s="27"/>
      <c r="C155" s="27"/>
      <c r="D155" s="28"/>
      <c r="E155" s="29"/>
      <c r="F155" s="29"/>
      <c r="G155" s="29"/>
      <c r="H155" s="29"/>
      <c r="I155" s="20" t="str">
        <f aca="false">IF(A155="","",N(F155)+N(G155)+N(H155))</f>
        <v/>
      </c>
      <c r="J155" s="21" t="str">
        <f aca="false">IF(A155="","",UPPER(TRIM(A155))&amp;"|"&amp;UPPER(SUBSTITUTE(SUBSTITUTE(SUBSTITUTE(SUBSTITUTE(SUBSTITUTE(TRIM(C155)," ",""),"-",""),"/",""),"\",""),".","")))</f>
        <v/>
      </c>
      <c r="K155" s="24" t="str">
        <f aca="false">IF(A155="","",IF(ISNA(MATCH(J155,'Purchase Register'!$J$6:$J$1005,0)),IF(COUNTIFS('Purchase Register'!$A$6:$A$1005,A155,'Purchase Register'!$E$6:$E$1005,"&gt;="&amp;(E155-Summary!$B$5),'Purchase Register'!$E$6:$E$1005,"&lt;="&amp;(E155+Summary!$B$5))&gt;0,"Possible match – invoice no. differs","Not in books"),"In books"))</f>
        <v/>
      </c>
      <c r="L155" s="25" t="str">
        <f aca="false">IF(A155="","",IF(COUNTIF(A$6:A155,A155)=1,COUNTIF(L$5:L154,"&gt;0")+1,""))</f>
        <v/>
      </c>
    </row>
    <row r="156" customFormat="false" ht="15" hidden="false" customHeight="true" outlineLevel="0" collapsed="false">
      <c r="A156" s="27"/>
      <c r="B156" s="27"/>
      <c r="C156" s="27"/>
      <c r="D156" s="28"/>
      <c r="E156" s="29"/>
      <c r="F156" s="29"/>
      <c r="G156" s="29"/>
      <c r="H156" s="29"/>
      <c r="I156" s="20" t="str">
        <f aca="false">IF(A156="","",N(F156)+N(G156)+N(H156))</f>
        <v/>
      </c>
      <c r="J156" s="21" t="str">
        <f aca="false">IF(A156="","",UPPER(TRIM(A156))&amp;"|"&amp;UPPER(SUBSTITUTE(SUBSTITUTE(SUBSTITUTE(SUBSTITUTE(SUBSTITUTE(TRIM(C156)," ",""),"-",""),"/",""),"\",""),".","")))</f>
        <v/>
      </c>
      <c r="K156" s="24" t="str">
        <f aca="false">IF(A156="","",IF(ISNA(MATCH(J156,'Purchase Register'!$J$6:$J$1005,0)),IF(COUNTIFS('Purchase Register'!$A$6:$A$1005,A156,'Purchase Register'!$E$6:$E$1005,"&gt;="&amp;(E156-Summary!$B$5),'Purchase Register'!$E$6:$E$1005,"&lt;="&amp;(E156+Summary!$B$5))&gt;0,"Possible match – invoice no. differs","Not in books"),"In books"))</f>
        <v/>
      </c>
      <c r="L156" s="25" t="str">
        <f aca="false">IF(A156="","",IF(COUNTIF(A$6:A156,A156)=1,COUNTIF(L$5:L155,"&gt;0")+1,""))</f>
        <v/>
      </c>
    </row>
    <row r="157" customFormat="false" ht="15" hidden="false" customHeight="true" outlineLevel="0" collapsed="false">
      <c r="A157" s="27"/>
      <c r="B157" s="27"/>
      <c r="C157" s="27"/>
      <c r="D157" s="28"/>
      <c r="E157" s="29"/>
      <c r="F157" s="29"/>
      <c r="G157" s="29"/>
      <c r="H157" s="29"/>
      <c r="I157" s="20" t="str">
        <f aca="false">IF(A157="","",N(F157)+N(G157)+N(H157))</f>
        <v/>
      </c>
      <c r="J157" s="21" t="str">
        <f aca="false">IF(A157="","",UPPER(TRIM(A157))&amp;"|"&amp;UPPER(SUBSTITUTE(SUBSTITUTE(SUBSTITUTE(SUBSTITUTE(SUBSTITUTE(TRIM(C157)," ",""),"-",""),"/",""),"\",""),".","")))</f>
        <v/>
      </c>
      <c r="K157" s="24" t="str">
        <f aca="false">IF(A157="","",IF(ISNA(MATCH(J157,'Purchase Register'!$J$6:$J$1005,0)),IF(COUNTIFS('Purchase Register'!$A$6:$A$1005,A157,'Purchase Register'!$E$6:$E$1005,"&gt;="&amp;(E157-Summary!$B$5),'Purchase Register'!$E$6:$E$1005,"&lt;="&amp;(E157+Summary!$B$5))&gt;0,"Possible match – invoice no. differs","Not in books"),"In books"))</f>
        <v/>
      </c>
      <c r="L157" s="25" t="str">
        <f aca="false">IF(A157="","",IF(COUNTIF(A$6:A157,A157)=1,COUNTIF(L$5:L156,"&gt;0")+1,""))</f>
        <v/>
      </c>
    </row>
    <row r="158" customFormat="false" ht="15" hidden="false" customHeight="true" outlineLevel="0" collapsed="false">
      <c r="A158" s="27"/>
      <c r="B158" s="27"/>
      <c r="C158" s="27"/>
      <c r="D158" s="28"/>
      <c r="E158" s="29"/>
      <c r="F158" s="29"/>
      <c r="G158" s="29"/>
      <c r="H158" s="29"/>
      <c r="I158" s="20" t="str">
        <f aca="false">IF(A158="","",N(F158)+N(G158)+N(H158))</f>
        <v/>
      </c>
      <c r="J158" s="21" t="str">
        <f aca="false">IF(A158="","",UPPER(TRIM(A158))&amp;"|"&amp;UPPER(SUBSTITUTE(SUBSTITUTE(SUBSTITUTE(SUBSTITUTE(SUBSTITUTE(TRIM(C158)," ",""),"-",""),"/",""),"\",""),".","")))</f>
        <v/>
      </c>
      <c r="K158" s="24" t="str">
        <f aca="false">IF(A158="","",IF(ISNA(MATCH(J158,'Purchase Register'!$J$6:$J$1005,0)),IF(COUNTIFS('Purchase Register'!$A$6:$A$1005,A158,'Purchase Register'!$E$6:$E$1005,"&gt;="&amp;(E158-Summary!$B$5),'Purchase Register'!$E$6:$E$1005,"&lt;="&amp;(E158+Summary!$B$5))&gt;0,"Possible match – invoice no. differs","Not in books"),"In books"))</f>
        <v/>
      </c>
      <c r="L158" s="25" t="str">
        <f aca="false">IF(A158="","",IF(COUNTIF(A$6:A158,A158)=1,COUNTIF(L$5:L157,"&gt;0")+1,""))</f>
        <v/>
      </c>
    </row>
    <row r="159" customFormat="false" ht="15" hidden="false" customHeight="true" outlineLevel="0" collapsed="false">
      <c r="A159" s="27"/>
      <c r="B159" s="27"/>
      <c r="C159" s="27"/>
      <c r="D159" s="28"/>
      <c r="E159" s="29"/>
      <c r="F159" s="29"/>
      <c r="G159" s="29"/>
      <c r="H159" s="29"/>
      <c r="I159" s="20" t="str">
        <f aca="false">IF(A159="","",N(F159)+N(G159)+N(H159))</f>
        <v/>
      </c>
      <c r="J159" s="21" t="str">
        <f aca="false">IF(A159="","",UPPER(TRIM(A159))&amp;"|"&amp;UPPER(SUBSTITUTE(SUBSTITUTE(SUBSTITUTE(SUBSTITUTE(SUBSTITUTE(TRIM(C159)," ",""),"-",""),"/",""),"\",""),".","")))</f>
        <v/>
      </c>
      <c r="K159" s="24" t="str">
        <f aca="false">IF(A159="","",IF(ISNA(MATCH(J159,'Purchase Register'!$J$6:$J$1005,0)),IF(COUNTIFS('Purchase Register'!$A$6:$A$1005,A159,'Purchase Register'!$E$6:$E$1005,"&gt;="&amp;(E159-Summary!$B$5),'Purchase Register'!$E$6:$E$1005,"&lt;="&amp;(E159+Summary!$B$5))&gt;0,"Possible match – invoice no. differs","Not in books"),"In books"))</f>
        <v/>
      </c>
      <c r="L159" s="25" t="str">
        <f aca="false">IF(A159="","",IF(COUNTIF(A$6:A159,A159)=1,COUNTIF(L$5:L158,"&gt;0")+1,""))</f>
        <v/>
      </c>
    </row>
    <row r="160" customFormat="false" ht="15" hidden="false" customHeight="true" outlineLevel="0" collapsed="false">
      <c r="A160" s="27"/>
      <c r="B160" s="27"/>
      <c r="C160" s="27"/>
      <c r="D160" s="28"/>
      <c r="E160" s="29"/>
      <c r="F160" s="29"/>
      <c r="G160" s="29"/>
      <c r="H160" s="29"/>
      <c r="I160" s="20" t="str">
        <f aca="false">IF(A160="","",N(F160)+N(G160)+N(H160))</f>
        <v/>
      </c>
      <c r="J160" s="21" t="str">
        <f aca="false">IF(A160="","",UPPER(TRIM(A160))&amp;"|"&amp;UPPER(SUBSTITUTE(SUBSTITUTE(SUBSTITUTE(SUBSTITUTE(SUBSTITUTE(TRIM(C160)," ",""),"-",""),"/",""),"\",""),".","")))</f>
        <v/>
      </c>
      <c r="K160" s="24" t="str">
        <f aca="false">IF(A160="","",IF(ISNA(MATCH(J160,'Purchase Register'!$J$6:$J$1005,0)),IF(COUNTIFS('Purchase Register'!$A$6:$A$1005,A160,'Purchase Register'!$E$6:$E$1005,"&gt;="&amp;(E160-Summary!$B$5),'Purchase Register'!$E$6:$E$1005,"&lt;="&amp;(E160+Summary!$B$5))&gt;0,"Possible match – invoice no. differs","Not in books"),"In books"))</f>
        <v/>
      </c>
      <c r="L160" s="25" t="str">
        <f aca="false">IF(A160="","",IF(COUNTIF(A$6:A160,A160)=1,COUNTIF(L$5:L159,"&gt;0")+1,""))</f>
        <v/>
      </c>
    </row>
    <row r="161" customFormat="false" ht="15" hidden="false" customHeight="true" outlineLevel="0" collapsed="false">
      <c r="A161" s="27"/>
      <c r="B161" s="27"/>
      <c r="C161" s="27"/>
      <c r="D161" s="28"/>
      <c r="E161" s="29"/>
      <c r="F161" s="29"/>
      <c r="G161" s="29"/>
      <c r="H161" s="29"/>
      <c r="I161" s="20" t="str">
        <f aca="false">IF(A161="","",N(F161)+N(G161)+N(H161))</f>
        <v/>
      </c>
      <c r="J161" s="21" t="str">
        <f aca="false">IF(A161="","",UPPER(TRIM(A161))&amp;"|"&amp;UPPER(SUBSTITUTE(SUBSTITUTE(SUBSTITUTE(SUBSTITUTE(SUBSTITUTE(TRIM(C161)," ",""),"-",""),"/",""),"\",""),".","")))</f>
        <v/>
      </c>
      <c r="K161" s="24" t="str">
        <f aca="false">IF(A161="","",IF(ISNA(MATCH(J161,'Purchase Register'!$J$6:$J$1005,0)),IF(COUNTIFS('Purchase Register'!$A$6:$A$1005,A161,'Purchase Register'!$E$6:$E$1005,"&gt;="&amp;(E161-Summary!$B$5),'Purchase Register'!$E$6:$E$1005,"&lt;="&amp;(E161+Summary!$B$5))&gt;0,"Possible match – invoice no. differs","Not in books"),"In books"))</f>
        <v/>
      </c>
      <c r="L161" s="25" t="str">
        <f aca="false">IF(A161="","",IF(COUNTIF(A$6:A161,A161)=1,COUNTIF(L$5:L160,"&gt;0")+1,""))</f>
        <v/>
      </c>
    </row>
    <row r="162" customFormat="false" ht="15" hidden="false" customHeight="true" outlineLevel="0" collapsed="false">
      <c r="A162" s="27"/>
      <c r="B162" s="27"/>
      <c r="C162" s="27"/>
      <c r="D162" s="28"/>
      <c r="E162" s="29"/>
      <c r="F162" s="29"/>
      <c r="G162" s="29"/>
      <c r="H162" s="29"/>
      <c r="I162" s="20" t="str">
        <f aca="false">IF(A162="","",N(F162)+N(G162)+N(H162))</f>
        <v/>
      </c>
      <c r="J162" s="21" t="str">
        <f aca="false">IF(A162="","",UPPER(TRIM(A162))&amp;"|"&amp;UPPER(SUBSTITUTE(SUBSTITUTE(SUBSTITUTE(SUBSTITUTE(SUBSTITUTE(TRIM(C162)," ",""),"-",""),"/",""),"\",""),".","")))</f>
        <v/>
      </c>
      <c r="K162" s="24" t="str">
        <f aca="false">IF(A162="","",IF(ISNA(MATCH(J162,'Purchase Register'!$J$6:$J$1005,0)),IF(COUNTIFS('Purchase Register'!$A$6:$A$1005,A162,'Purchase Register'!$E$6:$E$1005,"&gt;="&amp;(E162-Summary!$B$5),'Purchase Register'!$E$6:$E$1005,"&lt;="&amp;(E162+Summary!$B$5))&gt;0,"Possible match – invoice no. differs","Not in books"),"In books"))</f>
        <v/>
      </c>
      <c r="L162" s="25" t="str">
        <f aca="false">IF(A162="","",IF(COUNTIF(A$6:A162,A162)=1,COUNTIF(L$5:L161,"&gt;0")+1,""))</f>
        <v/>
      </c>
    </row>
    <row r="163" customFormat="false" ht="15" hidden="false" customHeight="true" outlineLevel="0" collapsed="false">
      <c r="A163" s="27"/>
      <c r="B163" s="27"/>
      <c r="C163" s="27"/>
      <c r="D163" s="28"/>
      <c r="E163" s="29"/>
      <c r="F163" s="29"/>
      <c r="G163" s="29"/>
      <c r="H163" s="29"/>
      <c r="I163" s="20" t="str">
        <f aca="false">IF(A163="","",N(F163)+N(G163)+N(H163))</f>
        <v/>
      </c>
      <c r="J163" s="21" t="str">
        <f aca="false">IF(A163="","",UPPER(TRIM(A163))&amp;"|"&amp;UPPER(SUBSTITUTE(SUBSTITUTE(SUBSTITUTE(SUBSTITUTE(SUBSTITUTE(TRIM(C163)," ",""),"-",""),"/",""),"\",""),".","")))</f>
        <v/>
      </c>
      <c r="K163" s="24" t="str">
        <f aca="false">IF(A163="","",IF(ISNA(MATCH(J163,'Purchase Register'!$J$6:$J$1005,0)),IF(COUNTIFS('Purchase Register'!$A$6:$A$1005,A163,'Purchase Register'!$E$6:$E$1005,"&gt;="&amp;(E163-Summary!$B$5),'Purchase Register'!$E$6:$E$1005,"&lt;="&amp;(E163+Summary!$B$5))&gt;0,"Possible match – invoice no. differs","Not in books"),"In books"))</f>
        <v/>
      </c>
      <c r="L163" s="25" t="str">
        <f aca="false">IF(A163="","",IF(COUNTIF(A$6:A163,A163)=1,COUNTIF(L$5:L162,"&gt;0")+1,""))</f>
        <v/>
      </c>
    </row>
    <row r="164" customFormat="false" ht="15" hidden="false" customHeight="true" outlineLevel="0" collapsed="false">
      <c r="A164" s="27"/>
      <c r="B164" s="27"/>
      <c r="C164" s="27"/>
      <c r="D164" s="28"/>
      <c r="E164" s="29"/>
      <c r="F164" s="29"/>
      <c r="G164" s="29"/>
      <c r="H164" s="29"/>
      <c r="I164" s="20" t="str">
        <f aca="false">IF(A164="","",N(F164)+N(G164)+N(H164))</f>
        <v/>
      </c>
      <c r="J164" s="21" t="str">
        <f aca="false">IF(A164="","",UPPER(TRIM(A164))&amp;"|"&amp;UPPER(SUBSTITUTE(SUBSTITUTE(SUBSTITUTE(SUBSTITUTE(SUBSTITUTE(TRIM(C164)," ",""),"-",""),"/",""),"\",""),".","")))</f>
        <v/>
      </c>
      <c r="K164" s="24" t="str">
        <f aca="false">IF(A164="","",IF(ISNA(MATCH(J164,'Purchase Register'!$J$6:$J$1005,0)),IF(COUNTIFS('Purchase Register'!$A$6:$A$1005,A164,'Purchase Register'!$E$6:$E$1005,"&gt;="&amp;(E164-Summary!$B$5),'Purchase Register'!$E$6:$E$1005,"&lt;="&amp;(E164+Summary!$B$5))&gt;0,"Possible match – invoice no. differs","Not in books"),"In books"))</f>
        <v/>
      </c>
      <c r="L164" s="25" t="str">
        <f aca="false">IF(A164="","",IF(COUNTIF(A$6:A164,A164)=1,COUNTIF(L$5:L163,"&gt;0")+1,""))</f>
        <v/>
      </c>
    </row>
    <row r="165" customFormat="false" ht="15" hidden="false" customHeight="true" outlineLevel="0" collapsed="false">
      <c r="A165" s="27"/>
      <c r="B165" s="27"/>
      <c r="C165" s="27"/>
      <c r="D165" s="28"/>
      <c r="E165" s="29"/>
      <c r="F165" s="29"/>
      <c r="G165" s="29"/>
      <c r="H165" s="29"/>
      <c r="I165" s="20" t="str">
        <f aca="false">IF(A165="","",N(F165)+N(G165)+N(H165))</f>
        <v/>
      </c>
      <c r="J165" s="21" t="str">
        <f aca="false">IF(A165="","",UPPER(TRIM(A165))&amp;"|"&amp;UPPER(SUBSTITUTE(SUBSTITUTE(SUBSTITUTE(SUBSTITUTE(SUBSTITUTE(TRIM(C165)," ",""),"-",""),"/",""),"\",""),".","")))</f>
        <v/>
      </c>
      <c r="K165" s="24" t="str">
        <f aca="false">IF(A165="","",IF(ISNA(MATCH(J165,'Purchase Register'!$J$6:$J$1005,0)),IF(COUNTIFS('Purchase Register'!$A$6:$A$1005,A165,'Purchase Register'!$E$6:$E$1005,"&gt;="&amp;(E165-Summary!$B$5),'Purchase Register'!$E$6:$E$1005,"&lt;="&amp;(E165+Summary!$B$5))&gt;0,"Possible match – invoice no. differs","Not in books"),"In books"))</f>
        <v/>
      </c>
      <c r="L165" s="25" t="str">
        <f aca="false">IF(A165="","",IF(COUNTIF(A$6:A165,A165)=1,COUNTIF(L$5:L164,"&gt;0")+1,""))</f>
        <v/>
      </c>
    </row>
    <row r="166" customFormat="false" ht="15" hidden="false" customHeight="true" outlineLevel="0" collapsed="false">
      <c r="A166" s="27"/>
      <c r="B166" s="27"/>
      <c r="C166" s="27"/>
      <c r="D166" s="28"/>
      <c r="E166" s="29"/>
      <c r="F166" s="29"/>
      <c r="G166" s="29"/>
      <c r="H166" s="29"/>
      <c r="I166" s="20" t="str">
        <f aca="false">IF(A166="","",N(F166)+N(G166)+N(H166))</f>
        <v/>
      </c>
      <c r="J166" s="21" t="str">
        <f aca="false">IF(A166="","",UPPER(TRIM(A166))&amp;"|"&amp;UPPER(SUBSTITUTE(SUBSTITUTE(SUBSTITUTE(SUBSTITUTE(SUBSTITUTE(TRIM(C166)," ",""),"-",""),"/",""),"\",""),".","")))</f>
        <v/>
      </c>
      <c r="K166" s="24" t="str">
        <f aca="false">IF(A166="","",IF(ISNA(MATCH(J166,'Purchase Register'!$J$6:$J$1005,0)),IF(COUNTIFS('Purchase Register'!$A$6:$A$1005,A166,'Purchase Register'!$E$6:$E$1005,"&gt;="&amp;(E166-Summary!$B$5),'Purchase Register'!$E$6:$E$1005,"&lt;="&amp;(E166+Summary!$B$5))&gt;0,"Possible match – invoice no. differs","Not in books"),"In books"))</f>
        <v/>
      </c>
      <c r="L166" s="25" t="str">
        <f aca="false">IF(A166="","",IF(COUNTIF(A$6:A166,A166)=1,COUNTIF(L$5:L165,"&gt;0")+1,""))</f>
        <v/>
      </c>
    </row>
    <row r="167" customFormat="false" ht="15" hidden="false" customHeight="true" outlineLevel="0" collapsed="false">
      <c r="A167" s="27"/>
      <c r="B167" s="27"/>
      <c r="C167" s="27"/>
      <c r="D167" s="28"/>
      <c r="E167" s="29"/>
      <c r="F167" s="29"/>
      <c r="G167" s="29"/>
      <c r="H167" s="29"/>
      <c r="I167" s="20" t="str">
        <f aca="false">IF(A167="","",N(F167)+N(G167)+N(H167))</f>
        <v/>
      </c>
      <c r="J167" s="21" t="str">
        <f aca="false">IF(A167="","",UPPER(TRIM(A167))&amp;"|"&amp;UPPER(SUBSTITUTE(SUBSTITUTE(SUBSTITUTE(SUBSTITUTE(SUBSTITUTE(TRIM(C167)," ",""),"-",""),"/",""),"\",""),".","")))</f>
        <v/>
      </c>
      <c r="K167" s="24" t="str">
        <f aca="false">IF(A167="","",IF(ISNA(MATCH(J167,'Purchase Register'!$J$6:$J$1005,0)),IF(COUNTIFS('Purchase Register'!$A$6:$A$1005,A167,'Purchase Register'!$E$6:$E$1005,"&gt;="&amp;(E167-Summary!$B$5),'Purchase Register'!$E$6:$E$1005,"&lt;="&amp;(E167+Summary!$B$5))&gt;0,"Possible match – invoice no. differs","Not in books"),"In books"))</f>
        <v/>
      </c>
      <c r="L167" s="25" t="str">
        <f aca="false">IF(A167="","",IF(COUNTIF(A$6:A167,A167)=1,COUNTIF(L$5:L166,"&gt;0")+1,""))</f>
        <v/>
      </c>
    </row>
    <row r="168" customFormat="false" ht="15" hidden="false" customHeight="true" outlineLevel="0" collapsed="false">
      <c r="A168" s="27"/>
      <c r="B168" s="27"/>
      <c r="C168" s="27"/>
      <c r="D168" s="28"/>
      <c r="E168" s="29"/>
      <c r="F168" s="29"/>
      <c r="G168" s="29"/>
      <c r="H168" s="29"/>
      <c r="I168" s="20" t="str">
        <f aca="false">IF(A168="","",N(F168)+N(G168)+N(H168))</f>
        <v/>
      </c>
      <c r="J168" s="21" t="str">
        <f aca="false">IF(A168="","",UPPER(TRIM(A168))&amp;"|"&amp;UPPER(SUBSTITUTE(SUBSTITUTE(SUBSTITUTE(SUBSTITUTE(SUBSTITUTE(TRIM(C168)," ",""),"-",""),"/",""),"\",""),".","")))</f>
        <v/>
      </c>
      <c r="K168" s="24" t="str">
        <f aca="false">IF(A168="","",IF(ISNA(MATCH(J168,'Purchase Register'!$J$6:$J$1005,0)),IF(COUNTIFS('Purchase Register'!$A$6:$A$1005,A168,'Purchase Register'!$E$6:$E$1005,"&gt;="&amp;(E168-Summary!$B$5),'Purchase Register'!$E$6:$E$1005,"&lt;="&amp;(E168+Summary!$B$5))&gt;0,"Possible match – invoice no. differs","Not in books"),"In books"))</f>
        <v/>
      </c>
      <c r="L168" s="25" t="str">
        <f aca="false">IF(A168="","",IF(COUNTIF(A$6:A168,A168)=1,COUNTIF(L$5:L167,"&gt;0")+1,""))</f>
        <v/>
      </c>
    </row>
    <row r="169" customFormat="false" ht="15" hidden="false" customHeight="true" outlineLevel="0" collapsed="false">
      <c r="A169" s="27"/>
      <c r="B169" s="27"/>
      <c r="C169" s="27"/>
      <c r="D169" s="28"/>
      <c r="E169" s="29"/>
      <c r="F169" s="29"/>
      <c r="G169" s="29"/>
      <c r="H169" s="29"/>
      <c r="I169" s="20" t="str">
        <f aca="false">IF(A169="","",N(F169)+N(G169)+N(H169))</f>
        <v/>
      </c>
      <c r="J169" s="21" t="str">
        <f aca="false">IF(A169="","",UPPER(TRIM(A169))&amp;"|"&amp;UPPER(SUBSTITUTE(SUBSTITUTE(SUBSTITUTE(SUBSTITUTE(SUBSTITUTE(TRIM(C169)," ",""),"-",""),"/",""),"\",""),".","")))</f>
        <v/>
      </c>
      <c r="K169" s="24" t="str">
        <f aca="false">IF(A169="","",IF(ISNA(MATCH(J169,'Purchase Register'!$J$6:$J$1005,0)),IF(COUNTIFS('Purchase Register'!$A$6:$A$1005,A169,'Purchase Register'!$E$6:$E$1005,"&gt;="&amp;(E169-Summary!$B$5),'Purchase Register'!$E$6:$E$1005,"&lt;="&amp;(E169+Summary!$B$5))&gt;0,"Possible match – invoice no. differs","Not in books"),"In books"))</f>
        <v/>
      </c>
      <c r="L169" s="25" t="str">
        <f aca="false">IF(A169="","",IF(COUNTIF(A$6:A169,A169)=1,COUNTIF(L$5:L168,"&gt;0")+1,""))</f>
        <v/>
      </c>
    </row>
    <row r="170" customFormat="false" ht="15" hidden="false" customHeight="true" outlineLevel="0" collapsed="false">
      <c r="A170" s="27"/>
      <c r="B170" s="27"/>
      <c r="C170" s="27"/>
      <c r="D170" s="28"/>
      <c r="E170" s="29"/>
      <c r="F170" s="29"/>
      <c r="G170" s="29"/>
      <c r="H170" s="29"/>
      <c r="I170" s="20" t="str">
        <f aca="false">IF(A170="","",N(F170)+N(G170)+N(H170))</f>
        <v/>
      </c>
      <c r="J170" s="21" t="str">
        <f aca="false">IF(A170="","",UPPER(TRIM(A170))&amp;"|"&amp;UPPER(SUBSTITUTE(SUBSTITUTE(SUBSTITUTE(SUBSTITUTE(SUBSTITUTE(TRIM(C170)," ",""),"-",""),"/",""),"\",""),".","")))</f>
        <v/>
      </c>
      <c r="K170" s="24" t="str">
        <f aca="false">IF(A170="","",IF(ISNA(MATCH(J170,'Purchase Register'!$J$6:$J$1005,0)),IF(COUNTIFS('Purchase Register'!$A$6:$A$1005,A170,'Purchase Register'!$E$6:$E$1005,"&gt;="&amp;(E170-Summary!$B$5),'Purchase Register'!$E$6:$E$1005,"&lt;="&amp;(E170+Summary!$B$5))&gt;0,"Possible match – invoice no. differs","Not in books"),"In books"))</f>
        <v/>
      </c>
      <c r="L170" s="25" t="str">
        <f aca="false">IF(A170="","",IF(COUNTIF(A$6:A170,A170)=1,COUNTIF(L$5:L169,"&gt;0")+1,""))</f>
        <v/>
      </c>
    </row>
    <row r="171" customFormat="false" ht="15" hidden="false" customHeight="true" outlineLevel="0" collapsed="false">
      <c r="A171" s="27"/>
      <c r="B171" s="27"/>
      <c r="C171" s="27"/>
      <c r="D171" s="28"/>
      <c r="E171" s="29"/>
      <c r="F171" s="29"/>
      <c r="G171" s="29"/>
      <c r="H171" s="29"/>
      <c r="I171" s="20" t="str">
        <f aca="false">IF(A171="","",N(F171)+N(G171)+N(H171))</f>
        <v/>
      </c>
      <c r="J171" s="21" t="str">
        <f aca="false">IF(A171="","",UPPER(TRIM(A171))&amp;"|"&amp;UPPER(SUBSTITUTE(SUBSTITUTE(SUBSTITUTE(SUBSTITUTE(SUBSTITUTE(TRIM(C171)," ",""),"-",""),"/",""),"\",""),".","")))</f>
        <v/>
      </c>
      <c r="K171" s="24" t="str">
        <f aca="false">IF(A171="","",IF(ISNA(MATCH(J171,'Purchase Register'!$J$6:$J$1005,0)),IF(COUNTIFS('Purchase Register'!$A$6:$A$1005,A171,'Purchase Register'!$E$6:$E$1005,"&gt;="&amp;(E171-Summary!$B$5),'Purchase Register'!$E$6:$E$1005,"&lt;="&amp;(E171+Summary!$B$5))&gt;0,"Possible match – invoice no. differs","Not in books"),"In books"))</f>
        <v/>
      </c>
      <c r="L171" s="25" t="str">
        <f aca="false">IF(A171="","",IF(COUNTIF(A$6:A171,A171)=1,COUNTIF(L$5:L170,"&gt;0")+1,""))</f>
        <v/>
      </c>
    </row>
    <row r="172" customFormat="false" ht="15" hidden="false" customHeight="true" outlineLevel="0" collapsed="false">
      <c r="A172" s="27"/>
      <c r="B172" s="27"/>
      <c r="C172" s="27"/>
      <c r="D172" s="28"/>
      <c r="E172" s="29"/>
      <c r="F172" s="29"/>
      <c r="G172" s="29"/>
      <c r="H172" s="29"/>
      <c r="I172" s="20" t="str">
        <f aca="false">IF(A172="","",N(F172)+N(G172)+N(H172))</f>
        <v/>
      </c>
      <c r="J172" s="21" t="str">
        <f aca="false">IF(A172="","",UPPER(TRIM(A172))&amp;"|"&amp;UPPER(SUBSTITUTE(SUBSTITUTE(SUBSTITUTE(SUBSTITUTE(SUBSTITUTE(TRIM(C172)," ",""),"-",""),"/",""),"\",""),".","")))</f>
        <v/>
      </c>
      <c r="K172" s="24" t="str">
        <f aca="false">IF(A172="","",IF(ISNA(MATCH(J172,'Purchase Register'!$J$6:$J$1005,0)),IF(COUNTIFS('Purchase Register'!$A$6:$A$1005,A172,'Purchase Register'!$E$6:$E$1005,"&gt;="&amp;(E172-Summary!$B$5),'Purchase Register'!$E$6:$E$1005,"&lt;="&amp;(E172+Summary!$B$5))&gt;0,"Possible match – invoice no. differs","Not in books"),"In books"))</f>
        <v/>
      </c>
      <c r="L172" s="25" t="str">
        <f aca="false">IF(A172="","",IF(COUNTIF(A$6:A172,A172)=1,COUNTIF(L$5:L171,"&gt;0")+1,""))</f>
        <v/>
      </c>
    </row>
    <row r="173" customFormat="false" ht="15" hidden="false" customHeight="true" outlineLevel="0" collapsed="false">
      <c r="A173" s="27"/>
      <c r="B173" s="27"/>
      <c r="C173" s="27"/>
      <c r="D173" s="28"/>
      <c r="E173" s="29"/>
      <c r="F173" s="29"/>
      <c r="G173" s="29"/>
      <c r="H173" s="29"/>
      <c r="I173" s="20" t="str">
        <f aca="false">IF(A173="","",N(F173)+N(G173)+N(H173))</f>
        <v/>
      </c>
      <c r="J173" s="21" t="str">
        <f aca="false">IF(A173="","",UPPER(TRIM(A173))&amp;"|"&amp;UPPER(SUBSTITUTE(SUBSTITUTE(SUBSTITUTE(SUBSTITUTE(SUBSTITUTE(TRIM(C173)," ",""),"-",""),"/",""),"\",""),".","")))</f>
        <v/>
      </c>
      <c r="K173" s="24" t="str">
        <f aca="false">IF(A173="","",IF(ISNA(MATCH(J173,'Purchase Register'!$J$6:$J$1005,0)),IF(COUNTIFS('Purchase Register'!$A$6:$A$1005,A173,'Purchase Register'!$E$6:$E$1005,"&gt;="&amp;(E173-Summary!$B$5),'Purchase Register'!$E$6:$E$1005,"&lt;="&amp;(E173+Summary!$B$5))&gt;0,"Possible match – invoice no. differs","Not in books"),"In books"))</f>
        <v/>
      </c>
      <c r="L173" s="25" t="str">
        <f aca="false">IF(A173="","",IF(COUNTIF(A$6:A173,A173)=1,COUNTIF(L$5:L172,"&gt;0")+1,""))</f>
        <v/>
      </c>
    </row>
    <row r="174" customFormat="false" ht="15" hidden="false" customHeight="true" outlineLevel="0" collapsed="false">
      <c r="A174" s="27"/>
      <c r="B174" s="27"/>
      <c r="C174" s="27"/>
      <c r="D174" s="28"/>
      <c r="E174" s="29"/>
      <c r="F174" s="29"/>
      <c r="G174" s="29"/>
      <c r="H174" s="29"/>
      <c r="I174" s="20" t="str">
        <f aca="false">IF(A174="","",N(F174)+N(G174)+N(H174))</f>
        <v/>
      </c>
      <c r="J174" s="21" t="str">
        <f aca="false">IF(A174="","",UPPER(TRIM(A174))&amp;"|"&amp;UPPER(SUBSTITUTE(SUBSTITUTE(SUBSTITUTE(SUBSTITUTE(SUBSTITUTE(TRIM(C174)," ",""),"-",""),"/",""),"\",""),".","")))</f>
        <v/>
      </c>
      <c r="K174" s="24" t="str">
        <f aca="false">IF(A174="","",IF(ISNA(MATCH(J174,'Purchase Register'!$J$6:$J$1005,0)),IF(COUNTIFS('Purchase Register'!$A$6:$A$1005,A174,'Purchase Register'!$E$6:$E$1005,"&gt;="&amp;(E174-Summary!$B$5),'Purchase Register'!$E$6:$E$1005,"&lt;="&amp;(E174+Summary!$B$5))&gt;0,"Possible match – invoice no. differs","Not in books"),"In books"))</f>
        <v/>
      </c>
      <c r="L174" s="25" t="str">
        <f aca="false">IF(A174="","",IF(COUNTIF(A$6:A174,A174)=1,COUNTIF(L$5:L173,"&gt;0")+1,""))</f>
        <v/>
      </c>
    </row>
    <row r="175" customFormat="false" ht="15" hidden="false" customHeight="true" outlineLevel="0" collapsed="false">
      <c r="A175" s="27"/>
      <c r="B175" s="27"/>
      <c r="C175" s="27"/>
      <c r="D175" s="28"/>
      <c r="E175" s="29"/>
      <c r="F175" s="29"/>
      <c r="G175" s="29"/>
      <c r="H175" s="29"/>
      <c r="I175" s="20" t="str">
        <f aca="false">IF(A175="","",N(F175)+N(G175)+N(H175))</f>
        <v/>
      </c>
      <c r="J175" s="21" t="str">
        <f aca="false">IF(A175="","",UPPER(TRIM(A175))&amp;"|"&amp;UPPER(SUBSTITUTE(SUBSTITUTE(SUBSTITUTE(SUBSTITUTE(SUBSTITUTE(TRIM(C175)," ",""),"-",""),"/",""),"\",""),".","")))</f>
        <v/>
      </c>
      <c r="K175" s="24" t="str">
        <f aca="false">IF(A175="","",IF(ISNA(MATCH(J175,'Purchase Register'!$J$6:$J$1005,0)),IF(COUNTIFS('Purchase Register'!$A$6:$A$1005,A175,'Purchase Register'!$E$6:$E$1005,"&gt;="&amp;(E175-Summary!$B$5),'Purchase Register'!$E$6:$E$1005,"&lt;="&amp;(E175+Summary!$B$5))&gt;0,"Possible match – invoice no. differs","Not in books"),"In books"))</f>
        <v/>
      </c>
      <c r="L175" s="25" t="str">
        <f aca="false">IF(A175="","",IF(COUNTIF(A$6:A175,A175)=1,COUNTIF(L$5:L174,"&gt;0")+1,""))</f>
        <v/>
      </c>
    </row>
    <row r="176" customFormat="false" ht="15" hidden="false" customHeight="true" outlineLevel="0" collapsed="false">
      <c r="A176" s="27"/>
      <c r="B176" s="27"/>
      <c r="C176" s="27"/>
      <c r="D176" s="28"/>
      <c r="E176" s="29"/>
      <c r="F176" s="29"/>
      <c r="G176" s="29"/>
      <c r="H176" s="29"/>
      <c r="I176" s="20" t="str">
        <f aca="false">IF(A176="","",N(F176)+N(G176)+N(H176))</f>
        <v/>
      </c>
      <c r="J176" s="21" t="str">
        <f aca="false">IF(A176="","",UPPER(TRIM(A176))&amp;"|"&amp;UPPER(SUBSTITUTE(SUBSTITUTE(SUBSTITUTE(SUBSTITUTE(SUBSTITUTE(TRIM(C176)," ",""),"-",""),"/",""),"\",""),".","")))</f>
        <v/>
      </c>
      <c r="K176" s="24" t="str">
        <f aca="false">IF(A176="","",IF(ISNA(MATCH(J176,'Purchase Register'!$J$6:$J$1005,0)),IF(COUNTIFS('Purchase Register'!$A$6:$A$1005,A176,'Purchase Register'!$E$6:$E$1005,"&gt;="&amp;(E176-Summary!$B$5),'Purchase Register'!$E$6:$E$1005,"&lt;="&amp;(E176+Summary!$B$5))&gt;0,"Possible match – invoice no. differs","Not in books"),"In books"))</f>
        <v/>
      </c>
      <c r="L176" s="25" t="str">
        <f aca="false">IF(A176="","",IF(COUNTIF(A$6:A176,A176)=1,COUNTIF(L$5:L175,"&gt;0")+1,""))</f>
        <v/>
      </c>
    </row>
    <row r="177" customFormat="false" ht="15" hidden="false" customHeight="true" outlineLevel="0" collapsed="false">
      <c r="A177" s="27"/>
      <c r="B177" s="27"/>
      <c r="C177" s="27"/>
      <c r="D177" s="28"/>
      <c r="E177" s="29"/>
      <c r="F177" s="29"/>
      <c r="G177" s="29"/>
      <c r="H177" s="29"/>
      <c r="I177" s="20" t="str">
        <f aca="false">IF(A177="","",N(F177)+N(G177)+N(H177))</f>
        <v/>
      </c>
      <c r="J177" s="21" t="str">
        <f aca="false">IF(A177="","",UPPER(TRIM(A177))&amp;"|"&amp;UPPER(SUBSTITUTE(SUBSTITUTE(SUBSTITUTE(SUBSTITUTE(SUBSTITUTE(TRIM(C177)," ",""),"-",""),"/",""),"\",""),".","")))</f>
        <v/>
      </c>
      <c r="K177" s="24" t="str">
        <f aca="false">IF(A177="","",IF(ISNA(MATCH(J177,'Purchase Register'!$J$6:$J$1005,0)),IF(COUNTIFS('Purchase Register'!$A$6:$A$1005,A177,'Purchase Register'!$E$6:$E$1005,"&gt;="&amp;(E177-Summary!$B$5),'Purchase Register'!$E$6:$E$1005,"&lt;="&amp;(E177+Summary!$B$5))&gt;0,"Possible match – invoice no. differs","Not in books"),"In books"))</f>
        <v/>
      </c>
      <c r="L177" s="25" t="str">
        <f aca="false">IF(A177="","",IF(COUNTIF(A$6:A177,A177)=1,COUNTIF(L$5:L176,"&gt;0")+1,""))</f>
        <v/>
      </c>
    </row>
    <row r="178" customFormat="false" ht="15" hidden="false" customHeight="true" outlineLevel="0" collapsed="false">
      <c r="A178" s="27"/>
      <c r="B178" s="27"/>
      <c r="C178" s="27"/>
      <c r="D178" s="28"/>
      <c r="E178" s="29"/>
      <c r="F178" s="29"/>
      <c r="G178" s="29"/>
      <c r="H178" s="29"/>
      <c r="I178" s="20" t="str">
        <f aca="false">IF(A178="","",N(F178)+N(G178)+N(H178))</f>
        <v/>
      </c>
      <c r="J178" s="21" t="str">
        <f aca="false">IF(A178="","",UPPER(TRIM(A178))&amp;"|"&amp;UPPER(SUBSTITUTE(SUBSTITUTE(SUBSTITUTE(SUBSTITUTE(SUBSTITUTE(TRIM(C178)," ",""),"-",""),"/",""),"\",""),".","")))</f>
        <v/>
      </c>
      <c r="K178" s="24" t="str">
        <f aca="false">IF(A178="","",IF(ISNA(MATCH(J178,'Purchase Register'!$J$6:$J$1005,0)),IF(COUNTIFS('Purchase Register'!$A$6:$A$1005,A178,'Purchase Register'!$E$6:$E$1005,"&gt;="&amp;(E178-Summary!$B$5),'Purchase Register'!$E$6:$E$1005,"&lt;="&amp;(E178+Summary!$B$5))&gt;0,"Possible match – invoice no. differs","Not in books"),"In books"))</f>
        <v/>
      </c>
      <c r="L178" s="25" t="str">
        <f aca="false">IF(A178="","",IF(COUNTIF(A$6:A178,A178)=1,COUNTIF(L$5:L177,"&gt;0")+1,""))</f>
        <v/>
      </c>
    </row>
    <row r="179" customFormat="false" ht="15" hidden="false" customHeight="true" outlineLevel="0" collapsed="false">
      <c r="A179" s="27"/>
      <c r="B179" s="27"/>
      <c r="C179" s="27"/>
      <c r="D179" s="28"/>
      <c r="E179" s="29"/>
      <c r="F179" s="29"/>
      <c r="G179" s="29"/>
      <c r="H179" s="29"/>
      <c r="I179" s="20" t="str">
        <f aca="false">IF(A179="","",N(F179)+N(G179)+N(H179))</f>
        <v/>
      </c>
      <c r="J179" s="21" t="str">
        <f aca="false">IF(A179="","",UPPER(TRIM(A179))&amp;"|"&amp;UPPER(SUBSTITUTE(SUBSTITUTE(SUBSTITUTE(SUBSTITUTE(SUBSTITUTE(TRIM(C179)," ",""),"-",""),"/",""),"\",""),".","")))</f>
        <v/>
      </c>
      <c r="K179" s="24" t="str">
        <f aca="false">IF(A179="","",IF(ISNA(MATCH(J179,'Purchase Register'!$J$6:$J$1005,0)),IF(COUNTIFS('Purchase Register'!$A$6:$A$1005,A179,'Purchase Register'!$E$6:$E$1005,"&gt;="&amp;(E179-Summary!$B$5),'Purchase Register'!$E$6:$E$1005,"&lt;="&amp;(E179+Summary!$B$5))&gt;0,"Possible match – invoice no. differs","Not in books"),"In books"))</f>
        <v/>
      </c>
      <c r="L179" s="25" t="str">
        <f aca="false">IF(A179="","",IF(COUNTIF(A$6:A179,A179)=1,COUNTIF(L$5:L178,"&gt;0")+1,""))</f>
        <v/>
      </c>
    </row>
    <row r="180" customFormat="false" ht="15" hidden="false" customHeight="true" outlineLevel="0" collapsed="false">
      <c r="A180" s="27"/>
      <c r="B180" s="27"/>
      <c r="C180" s="27"/>
      <c r="D180" s="28"/>
      <c r="E180" s="29"/>
      <c r="F180" s="29"/>
      <c r="G180" s="29"/>
      <c r="H180" s="29"/>
      <c r="I180" s="20" t="str">
        <f aca="false">IF(A180="","",N(F180)+N(G180)+N(H180))</f>
        <v/>
      </c>
      <c r="J180" s="21" t="str">
        <f aca="false">IF(A180="","",UPPER(TRIM(A180))&amp;"|"&amp;UPPER(SUBSTITUTE(SUBSTITUTE(SUBSTITUTE(SUBSTITUTE(SUBSTITUTE(TRIM(C180)," ",""),"-",""),"/",""),"\",""),".","")))</f>
        <v/>
      </c>
      <c r="K180" s="24" t="str">
        <f aca="false">IF(A180="","",IF(ISNA(MATCH(J180,'Purchase Register'!$J$6:$J$1005,0)),IF(COUNTIFS('Purchase Register'!$A$6:$A$1005,A180,'Purchase Register'!$E$6:$E$1005,"&gt;="&amp;(E180-Summary!$B$5),'Purchase Register'!$E$6:$E$1005,"&lt;="&amp;(E180+Summary!$B$5))&gt;0,"Possible match – invoice no. differs","Not in books"),"In books"))</f>
        <v/>
      </c>
      <c r="L180" s="25" t="str">
        <f aca="false">IF(A180="","",IF(COUNTIF(A$6:A180,A180)=1,COUNTIF(L$5:L179,"&gt;0")+1,""))</f>
        <v/>
      </c>
    </row>
    <row r="181" customFormat="false" ht="15" hidden="false" customHeight="true" outlineLevel="0" collapsed="false">
      <c r="A181" s="27"/>
      <c r="B181" s="27"/>
      <c r="C181" s="27"/>
      <c r="D181" s="28"/>
      <c r="E181" s="29"/>
      <c r="F181" s="29"/>
      <c r="G181" s="29"/>
      <c r="H181" s="29"/>
      <c r="I181" s="20" t="str">
        <f aca="false">IF(A181="","",N(F181)+N(G181)+N(H181))</f>
        <v/>
      </c>
      <c r="J181" s="21" t="str">
        <f aca="false">IF(A181="","",UPPER(TRIM(A181))&amp;"|"&amp;UPPER(SUBSTITUTE(SUBSTITUTE(SUBSTITUTE(SUBSTITUTE(SUBSTITUTE(TRIM(C181)," ",""),"-",""),"/",""),"\",""),".","")))</f>
        <v/>
      </c>
      <c r="K181" s="24" t="str">
        <f aca="false">IF(A181="","",IF(ISNA(MATCH(J181,'Purchase Register'!$J$6:$J$1005,0)),IF(COUNTIFS('Purchase Register'!$A$6:$A$1005,A181,'Purchase Register'!$E$6:$E$1005,"&gt;="&amp;(E181-Summary!$B$5),'Purchase Register'!$E$6:$E$1005,"&lt;="&amp;(E181+Summary!$B$5))&gt;0,"Possible match – invoice no. differs","Not in books"),"In books"))</f>
        <v/>
      </c>
      <c r="L181" s="25" t="str">
        <f aca="false">IF(A181="","",IF(COUNTIF(A$6:A181,A181)=1,COUNTIF(L$5:L180,"&gt;0")+1,""))</f>
        <v/>
      </c>
    </row>
    <row r="182" customFormat="false" ht="15" hidden="false" customHeight="true" outlineLevel="0" collapsed="false">
      <c r="A182" s="27"/>
      <c r="B182" s="27"/>
      <c r="C182" s="27"/>
      <c r="D182" s="28"/>
      <c r="E182" s="29"/>
      <c r="F182" s="29"/>
      <c r="G182" s="29"/>
      <c r="H182" s="29"/>
      <c r="I182" s="20" t="str">
        <f aca="false">IF(A182="","",N(F182)+N(G182)+N(H182))</f>
        <v/>
      </c>
      <c r="J182" s="21" t="str">
        <f aca="false">IF(A182="","",UPPER(TRIM(A182))&amp;"|"&amp;UPPER(SUBSTITUTE(SUBSTITUTE(SUBSTITUTE(SUBSTITUTE(SUBSTITUTE(TRIM(C182)," ",""),"-",""),"/",""),"\",""),".","")))</f>
        <v/>
      </c>
      <c r="K182" s="24" t="str">
        <f aca="false">IF(A182="","",IF(ISNA(MATCH(J182,'Purchase Register'!$J$6:$J$1005,0)),IF(COUNTIFS('Purchase Register'!$A$6:$A$1005,A182,'Purchase Register'!$E$6:$E$1005,"&gt;="&amp;(E182-Summary!$B$5),'Purchase Register'!$E$6:$E$1005,"&lt;="&amp;(E182+Summary!$B$5))&gt;0,"Possible match – invoice no. differs","Not in books"),"In books"))</f>
        <v/>
      </c>
      <c r="L182" s="25" t="str">
        <f aca="false">IF(A182="","",IF(COUNTIF(A$6:A182,A182)=1,COUNTIF(L$5:L181,"&gt;0")+1,""))</f>
        <v/>
      </c>
    </row>
    <row r="183" customFormat="false" ht="15" hidden="false" customHeight="true" outlineLevel="0" collapsed="false">
      <c r="A183" s="27"/>
      <c r="B183" s="27"/>
      <c r="C183" s="27"/>
      <c r="D183" s="28"/>
      <c r="E183" s="29"/>
      <c r="F183" s="29"/>
      <c r="G183" s="29"/>
      <c r="H183" s="29"/>
      <c r="I183" s="20" t="str">
        <f aca="false">IF(A183="","",N(F183)+N(G183)+N(H183))</f>
        <v/>
      </c>
      <c r="J183" s="21" t="str">
        <f aca="false">IF(A183="","",UPPER(TRIM(A183))&amp;"|"&amp;UPPER(SUBSTITUTE(SUBSTITUTE(SUBSTITUTE(SUBSTITUTE(SUBSTITUTE(TRIM(C183)," ",""),"-",""),"/",""),"\",""),".","")))</f>
        <v/>
      </c>
      <c r="K183" s="24" t="str">
        <f aca="false">IF(A183="","",IF(ISNA(MATCH(J183,'Purchase Register'!$J$6:$J$1005,0)),IF(COUNTIFS('Purchase Register'!$A$6:$A$1005,A183,'Purchase Register'!$E$6:$E$1005,"&gt;="&amp;(E183-Summary!$B$5),'Purchase Register'!$E$6:$E$1005,"&lt;="&amp;(E183+Summary!$B$5))&gt;0,"Possible match – invoice no. differs","Not in books"),"In books"))</f>
        <v/>
      </c>
      <c r="L183" s="25" t="str">
        <f aca="false">IF(A183="","",IF(COUNTIF(A$6:A183,A183)=1,COUNTIF(L$5:L182,"&gt;0")+1,""))</f>
        <v/>
      </c>
    </row>
    <row r="184" customFormat="false" ht="15" hidden="false" customHeight="true" outlineLevel="0" collapsed="false">
      <c r="A184" s="27"/>
      <c r="B184" s="27"/>
      <c r="C184" s="27"/>
      <c r="D184" s="28"/>
      <c r="E184" s="29"/>
      <c r="F184" s="29"/>
      <c r="G184" s="29"/>
      <c r="H184" s="29"/>
      <c r="I184" s="20" t="str">
        <f aca="false">IF(A184="","",N(F184)+N(G184)+N(H184))</f>
        <v/>
      </c>
      <c r="J184" s="21" t="str">
        <f aca="false">IF(A184="","",UPPER(TRIM(A184))&amp;"|"&amp;UPPER(SUBSTITUTE(SUBSTITUTE(SUBSTITUTE(SUBSTITUTE(SUBSTITUTE(TRIM(C184)," ",""),"-",""),"/",""),"\",""),".","")))</f>
        <v/>
      </c>
      <c r="K184" s="24" t="str">
        <f aca="false">IF(A184="","",IF(ISNA(MATCH(J184,'Purchase Register'!$J$6:$J$1005,0)),IF(COUNTIFS('Purchase Register'!$A$6:$A$1005,A184,'Purchase Register'!$E$6:$E$1005,"&gt;="&amp;(E184-Summary!$B$5),'Purchase Register'!$E$6:$E$1005,"&lt;="&amp;(E184+Summary!$B$5))&gt;0,"Possible match – invoice no. differs","Not in books"),"In books"))</f>
        <v/>
      </c>
      <c r="L184" s="25" t="str">
        <f aca="false">IF(A184="","",IF(COUNTIF(A$6:A184,A184)=1,COUNTIF(L$5:L183,"&gt;0")+1,""))</f>
        <v/>
      </c>
    </row>
    <row r="185" customFormat="false" ht="15" hidden="false" customHeight="true" outlineLevel="0" collapsed="false">
      <c r="A185" s="27"/>
      <c r="B185" s="27"/>
      <c r="C185" s="27"/>
      <c r="D185" s="28"/>
      <c r="E185" s="29"/>
      <c r="F185" s="29"/>
      <c r="G185" s="29"/>
      <c r="H185" s="29"/>
      <c r="I185" s="20" t="str">
        <f aca="false">IF(A185="","",N(F185)+N(G185)+N(H185))</f>
        <v/>
      </c>
      <c r="J185" s="21" t="str">
        <f aca="false">IF(A185="","",UPPER(TRIM(A185))&amp;"|"&amp;UPPER(SUBSTITUTE(SUBSTITUTE(SUBSTITUTE(SUBSTITUTE(SUBSTITUTE(TRIM(C185)," ",""),"-",""),"/",""),"\",""),".","")))</f>
        <v/>
      </c>
      <c r="K185" s="24" t="str">
        <f aca="false">IF(A185="","",IF(ISNA(MATCH(J185,'Purchase Register'!$J$6:$J$1005,0)),IF(COUNTIFS('Purchase Register'!$A$6:$A$1005,A185,'Purchase Register'!$E$6:$E$1005,"&gt;="&amp;(E185-Summary!$B$5),'Purchase Register'!$E$6:$E$1005,"&lt;="&amp;(E185+Summary!$B$5))&gt;0,"Possible match – invoice no. differs","Not in books"),"In books"))</f>
        <v/>
      </c>
      <c r="L185" s="25" t="str">
        <f aca="false">IF(A185="","",IF(COUNTIF(A$6:A185,A185)=1,COUNTIF(L$5:L184,"&gt;0")+1,""))</f>
        <v/>
      </c>
    </row>
    <row r="186" customFormat="false" ht="15" hidden="false" customHeight="true" outlineLevel="0" collapsed="false">
      <c r="A186" s="27"/>
      <c r="B186" s="27"/>
      <c r="C186" s="27"/>
      <c r="D186" s="28"/>
      <c r="E186" s="29"/>
      <c r="F186" s="29"/>
      <c r="G186" s="29"/>
      <c r="H186" s="29"/>
      <c r="I186" s="20" t="str">
        <f aca="false">IF(A186="","",N(F186)+N(G186)+N(H186))</f>
        <v/>
      </c>
      <c r="J186" s="21" t="str">
        <f aca="false">IF(A186="","",UPPER(TRIM(A186))&amp;"|"&amp;UPPER(SUBSTITUTE(SUBSTITUTE(SUBSTITUTE(SUBSTITUTE(SUBSTITUTE(TRIM(C186)," ",""),"-",""),"/",""),"\",""),".","")))</f>
        <v/>
      </c>
      <c r="K186" s="24" t="str">
        <f aca="false">IF(A186="","",IF(ISNA(MATCH(J186,'Purchase Register'!$J$6:$J$1005,0)),IF(COUNTIFS('Purchase Register'!$A$6:$A$1005,A186,'Purchase Register'!$E$6:$E$1005,"&gt;="&amp;(E186-Summary!$B$5),'Purchase Register'!$E$6:$E$1005,"&lt;="&amp;(E186+Summary!$B$5))&gt;0,"Possible match – invoice no. differs","Not in books"),"In books"))</f>
        <v/>
      </c>
      <c r="L186" s="25" t="str">
        <f aca="false">IF(A186="","",IF(COUNTIF(A$6:A186,A186)=1,COUNTIF(L$5:L185,"&gt;0")+1,""))</f>
        <v/>
      </c>
    </row>
    <row r="187" customFormat="false" ht="15" hidden="false" customHeight="true" outlineLevel="0" collapsed="false">
      <c r="A187" s="27"/>
      <c r="B187" s="27"/>
      <c r="C187" s="27"/>
      <c r="D187" s="28"/>
      <c r="E187" s="29"/>
      <c r="F187" s="29"/>
      <c r="G187" s="29"/>
      <c r="H187" s="29"/>
      <c r="I187" s="20" t="str">
        <f aca="false">IF(A187="","",N(F187)+N(G187)+N(H187))</f>
        <v/>
      </c>
      <c r="J187" s="21" t="str">
        <f aca="false">IF(A187="","",UPPER(TRIM(A187))&amp;"|"&amp;UPPER(SUBSTITUTE(SUBSTITUTE(SUBSTITUTE(SUBSTITUTE(SUBSTITUTE(TRIM(C187)," ",""),"-",""),"/",""),"\",""),".","")))</f>
        <v/>
      </c>
      <c r="K187" s="24" t="str">
        <f aca="false">IF(A187="","",IF(ISNA(MATCH(J187,'Purchase Register'!$J$6:$J$1005,0)),IF(COUNTIFS('Purchase Register'!$A$6:$A$1005,A187,'Purchase Register'!$E$6:$E$1005,"&gt;="&amp;(E187-Summary!$B$5),'Purchase Register'!$E$6:$E$1005,"&lt;="&amp;(E187+Summary!$B$5))&gt;0,"Possible match – invoice no. differs","Not in books"),"In books"))</f>
        <v/>
      </c>
      <c r="L187" s="25" t="str">
        <f aca="false">IF(A187="","",IF(COUNTIF(A$6:A187,A187)=1,COUNTIF(L$5:L186,"&gt;0")+1,""))</f>
        <v/>
      </c>
    </row>
    <row r="188" customFormat="false" ht="15" hidden="false" customHeight="true" outlineLevel="0" collapsed="false">
      <c r="A188" s="27"/>
      <c r="B188" s="27"/>
      <c r="C188" s="27"/>
      <c r="D188" s="28"/>
      <c r="E188" s="29"/>
      <c r="F188" s="29"/>
      <c r="G188" s="29"/>
      <c r="H188" s="29"/>
      <c r="I188" s="20" t="str">
        <f aca="false">IF(A188="","",N(F188)+N(G188)+N(H188))</f>
        <v/>
      </c>
      <c r="J188" s="21" t="str">
        <f aca="false">IF(A188="","",UPPER(TRIM(A188))&amp;"|"&amp;UPPER(SUBSTITUTE(SUBSTITUTE(SUBSTITUTE(SUBSTITUTE(SUBSTITUTE(TRIM(C188)," ",""),"-",""),"/",""),"\",""),".","")))</f>
        <v/>
      </c>
      <c r="K188" s="24" t="str">
        <f aca="false">IF(A188="","",IF(ISNA(MATCH(J188,'Purchase Register'!$J$6:$J$1005,0)),IF(COUNTIFS('Purchase Register'!$A$6:$A$1005,A188,'Purchase Register'!$E$6:$E$1005,"&gt;="&amp;(E188-Summary!$B$5),'Purchase Register'!$E$6:$E$1005,"&lt;="&amp;(E188+Summary!$B$5))&gt;0,"Possible match – invoice no. differs","Not in books"),"In books"))</f>
        <v/>
      </c>
      <c r="L188" s="25" t="str">
        <f aca="false">IF(A188="","",IF(COUNTIF(A$6:A188,A188)=1,COUNTIF(L$5:L187,"&gt;0")+1,""))</f>
        <v/>
      </c>
    </row>
    <row r="189" customFormat="false" ht="15" hidden="false" customHeight="true" outlineLevel="0" collapsed="false">
      <c r="A189" s="27"/>
      <c r="B189" s="27"/>
      <c r="C189" s="27"/>
      <c r="D189" s="28"/>
      <c r="E189" s="29"/>
      <c r="F189" s="29"/>
      <c r="G189" s="29"/>
      <c r="H189" s="29"/>
      <c r="I189" s="20" t="str">
        <f aca="false">IF(A189="","",N(F189)+N(G189)+N(H189))</f>
        <v/>
      </c>
      <c r="J189" s="21" t="str">
        <f aca="false">IF(A189="","",UPPER(TRIM(A189))&amp;"|"&amp;UPPER(SUBSTITUTE(SUBSTITUTE(SUBSTITUTE(SUBSTITUTE(SUBSTITUTE(TRIM(C189)," ",""),"-",""),"/",""),"\",""),".","")))</f>
        <v/>
      </c>
      <c r="K189" s="24" t="str">
        <f aca="false">IF(A189="","",IF(ISNA(MATCH(J189,'Purchase Register'!$J$6:$J$1005,0)),IF(COUNTIFS('Purchase Register'!$A$6:$A$1005,A189,'Purchase Register'!$E$6:$E$1005,"&gt;="&amp;(E189-Summary!$B$5),'Purchase Register'!$E$6:$E$1005,"&lt;="&amp;(E189+Summary!$B$5))&gt;0,"Possible match – invoice no. differs","Not in books"),"In books"))</f>
        <v/>
      </c>
      <c r="L189" s="25" t="str">
        <f aca="false">IF(A189="","",IF(COUNTIF(A$6:A189,A189)=1,COUNTIF(L$5:L188,"&gt;0")+1,""))</f>
        <v/>
      </c>
    </row>
    <row r="190" customFormat="false" ht="15" hidden="false" customHeight="true" outlineLevel="0" collapsed="false">
      <c r="A190" s="27"/>
      <c r="B190" s="27"/>
      <c r="C190" s="27"/>
      <c r="D190" s="28"/>
      <c r="E190" s="29"/>
      <c r="F190" s="29"/>
      <c r="G190" s="29"/>
      <c r="H190" s="29"/>
      <c r="I190" s="20" t="str">
        <f aca="false">IF(A190="","",N(F190)+N(G190)+N(H190))</f>
        <v/>
      </c>
      <c r="J190" s="21" t="str">
        <f aca="false">IF(A190="","",UPPER(TRIM(A190))&amp;"|"&amp;UPPER(SUBSTITUTE(SUBSTITUTE(SUBSTITUTE(SUBSTITUTE(SUBSTITUTE(TRIM(C190)," ",""),"-",""),"/",""),"\",""),".","")))</f>
        <v/>
      </c>
      <c r="K190" s="24" t="str">
        <f aca="false">IF(A190="","",IF(ISNA(MATCH(J190,'Purchase Register'!$J$6:$J$1005,0)),IF(COUNTIFS('Purchase Register'!$A$6:$A$1005,A190,'Purchase Register'!$E$6:$E$1005,"&gt;="&amp;(E190-Summary!$B$5),'Purchase Register'!$E$6:$E$1005,"&lt;="&amp;(E190+Summary!$B$5))&gt;0,"Possible match – invoice no. differs","Not in books"),"In books"))</f>
        <v/>
      </c>
      <c r="L190" s="25" t="str">
        <f aca="false">IF(A190="","",IF(COUNTIF(A$6:A190,A190)=1,COUNTIF(L$5:L189,"&gt;0")+1,""))</f>
        <v/>
      </c>
    </row>
    <row r="191" customFormat="false" ht="15" hidden="false" customHeight="true" outlineLevel="0" collapsed="false">
      <c r="A191" s="27"/>
      <c r="B191" s="27"/>
      <c r="C191" s="27"/>
      <c r="D191" s="28"/>
      <c r="E191" s="29"/>
      <c r="F191" s="29"/>
      <c r="G191" s="29"/>
      <c r="H191" s="29"/>
      <c r="I191" s="20" t="str">
        <f aca="false">IF(A191="","",N(F191)+N(G191)+N(H191))</f>
        <v/>
      </c>
      <c r="J191" s="21" t="str">
        <f aca="false">IF(A191="","",UPPER(TRIM(A191))&amp;"|"&amp;UPPER(SUBSTITUTE(SUBSTITUTE(SUBSTITUTE(SUBSTITUTE(SUBSTITUTE(TRIM(C191)," ",""),"-",""),"/",""),"\",""),".","")))</f>
        <v/>
      </c>
      <c r="K191" s="24" t="str">
        <f aca="false">IF(A191="","",IF(ISNA(MATCH(J191,'Purchase Register'!$J$6:$J$1005,0)),IF(COUNTIFS('Purchase Register'!$A$6:$A$1005,A191,'Purchase Register'!$E$6:$E$1005,"&gt;="&amp;(E191-Summary!$B$5),'Purchase Register'!$E$6:$E$1005,"&lt;="&amp;(E191+Summary!$B$5))&gt;0,"Possible match – invoice no. differs","Not in books"),"In books"))</f>
        <v/>
      </c>
      <c r="L191" s="25" t="str">
        <f aca="false">IF(A191="","",IF(COUNTIF(A$6:A191,A191)=1,COUNTIF(L$5:L190,"&gt;0")+1,""))</f>
        <v/>
      </c>
    </row>
    <row r="192" customFormat="false" ht="15" hidden="false" customHeight="true" outlineLevel="0" collapsed="false">
      <c r="A192" s="27"/>
      <c r="B192" s="27"/>
      <c r="C192" s="27"/>
      <c r="D192" s="28"/>
      <c r="E192" s="29"/>
      <c r="F192" s="29"/>
      <c r="G192" s="29"/>
      <c r="H192" s="29"/>
      <c r="I192" s="20" t="str">
        <f aca="false">IF(A192="","",N(F192)+N(G192)+N(H192))</f>
        <v/>
      </c>
      <c r="J192" s="21" t="str">
        <f aca="false">IF(A192="","",UPPER(TRIM(A192))&amp;"|"&amp;UPPER(SUBSTITUTE(SUBSTITUTE(SUBSTITUTE(SUBSTITUTE(SUBSTITUTE(TRIM(C192)," ",""),"-",""),"/",""),"\",""),".","")))</f>
        <v/>
      </c>
      <c r="K192" s="24" t="str">
        <f aca="false">IF(A192="","",IF(ISNA(MATCH(J192,'Purchase Register'!$J$6:$J$1005,0)),IF(COUNTIFS('Purchase Register'!$A$6:$A$1005,A192,'Purchase Register'!$E$6:$E$1005,"&gt;="&amp;(E192-Summary!$B$5),'Purchase Register'!$E$6:$E$1005,"&lt;="&amp;(E192+Summary!$B$5))&gt;0,"Possible match – invoice no. differs","Not in books"),"In books"))</f>
        <v/>
      </c>
      <c r="L192" s="25" t="str">
        <f aca="false">IF(A192="","",IF(COUNTIF(A$6:A192,A192)=1,COUNTIF(L$5:L191,"&gt;0")+1,""))</f>
        <v/>
      </c>
    </row>
    <row r="193" customFormat="false" ht="15" hidden="false" customHeight="true" outlineLevel="0" collapsed="false">
      <c r="A193" s="27"/>
      <c r="B193" s="27"/>
      <c r="C193" s="27"/>
      <c r="D193" s="28"/>
      <c r="E193" s="29"/>
      <c r="F193" s="29"/>
      <c r="G193" s="29"/>
      <c r="H193" s="29"/>
      <c r="I193" s="20" t="str">
        <f aca="false">IF(A193="","",N(F193)+N(G193)+N(H193))</f>
        <v/>
      </c>
      <c r="J193" s="21" t="str">
        <f aca="false">IF(A193="","",UPPER(TRIM(A193))&amp;"|"&amp;UPPER(SUBSTITUTE(SUBSTITUTE(SUBSTITUTE(SUBSTITUTE(SUBSTITUTE(TRIM(C193)," ",""),"-",""),"/",""),"\",""),".","")))</f>
        <v/>
      </c>
      <c r="K193" s="24" t="str">
        <f aca="false">IF(A193="","",IF(ISNA(MATCH(J193,'Purchase Register'!$J$6:$J$1005,0)),IF(COUNTIFS('Purchase Register'!$A$6:$A$1005,A193,'Purchase Register'!$E$6:$E$1005,"&gt;="&amp;(E193-Summary!$B$5),'Purchase Register'!$E$6:$E$1005,"&lt;="&amp;(E193+Summary!$B$5))&gt;0,"Possible match – invoice no. differs","Not in books"),"In books"))</f>
        <v/>
      </c>
      <c r="L193" s="25" t="str">
        <f aca="false">IF(A193="","",IF(COUNTIF(A$6:A193,A193)=1,COUNTIF(L$5:L192,"&gt;0")+1,""))</f>
        <v/>
      </c>
    </row>
    <row r="194" customFormat="false" ht="15" hidden="false" customHeight="true" outlineLevel="0" collapsed="false">
      <c r="A194" s="27"/>
      <c r="B194" s="27"/>
      <c r="C194" s="27"/>
      <c r="D194" s="28"/>
      <c r="E194" s="29"/>
      <c r="F194" s="29"/>
      <c r="G194" s="29"/>
      <c r="H194" s="29"/>
      <c r="I194" s="20" t="str">
        <f aca="false">IF(A194="","",N(F194)+N(G194)+N(H194))</f>
        <v/>
      </c>
      <c r="J194" s="21" t="str">
        <f aca="false">IF(A194="","",UPPER(TRIM(A194))&amp;"|"&amp;UPPER(SUBSTITUTE(SUBSTITUTE(SUBSTITUTE(SUBSTITUTE(SUBSTITUTE(TRIM(C194)," ",""),"-",""),"/",""),"\",""),".","")))</f>
        <v/>
      </c>
      <c r="K194" s="24" t="str">
        <f aca="false">IF(A194="","",IF(ISNA(MATCH(J194,'Purchase Register'!$J$6:$J$1005,0)),IF(COUNTIFS('Purchase Register'!$A$6:$A$1005,A194,'Purchase Register'!$E$6:$E$1005,"&gt;="&amp;(E194-Summary!$B$5),'Purchase Register'!$E$6:$E$1005,"&lt;="&amp;(E194+Summary!$B$5))&gt;0,"Possible match – invoice no. differs","Not in books"),"In books"))</f>
        <v/>
      </c>
      <c r="L194" s="25" t="str">
        <f aca="false">IF(A194="","",IF(COUNTIF(A$6:A194,A194)=1,COUNTIF(L$5:L193,"&gt;0")+1,""))</f>
        <v/>
      </c>
    </row>
    <row r="195" customFormat="false" ht="15" hidden="false" customHeight="true" outlineLevel="0" collapsed="false">
      <c r="A195" s="27"/>
      <c r="B195" s="27"/>
      <c r="C195" s="27"/>
      <c r="D195" s="28"/>
      <c r="E195" s="29"/>
      <c r="F195" s="29"/>
      <c r="G195" s="29"/>
      <c r="H195" s="29"/>
      <c r="I195" s="20" t="str">
        <f aca="false">IF(A195="","",N(F195)+N(G195)+N(H195))</f>
        <v/>
      </c>
      <c r="J195" s="21" t="str">
        <f aca="false">IF(A195="","",UPPER(TRIM(A195))&amp;"|"&amp;UPPER(SUBSTITUTE(SUBSTITUTE(SUBSTITUTE(SUBSTITUTE(SUBSTITUTE(TRIM(C195)," ",""),"-",""),"/",""),"\",""),".","")))</f>
        <v/>
      </c>
      <c r="K195" s="24" t="str">
        <f aca="false">IF(A195="","",IF(ISNA(MATCH(J195,'Purchase Register'!$J$6:$J$1005,0)),IF(COUNTIFS('Purchase Register'!$A$6:$A$1005,A195,'Purchase Register'!$E$6:$E$1005,"&gt;="&amp;(E195-Summary!$B$5),'Purchase Register'!$E$6:$E$1005,"&lt;="&amp;(E195+Summary!$B$5))&gt;0,"Possible match – invoice no. differs","Not in books"),"In books"))</f>
        <v/>
      </c>
      <c r="L195" s="25" t="str">
        <f aca="false">IF(A195="","",IF(COUNTIF(A$6:A195,A195)=1,COUNTIF(L$5:L194,"&gt;0")+1,""))</f>
        <v/>
      </c>
    </row>
    <row r="196" customFormat="false" ht="15" hidden="false" customHeight="true" outlineLevel="0" collapsed="false">
      <c r="A196" s="27"/>
      <c r="B196" s="27"/>
      <c r="C196" s="27"/>
      <c r="D196" s="28"/>
      <c r="E196" s="29"/>
      <c r="F196" s="29"/>
      <c r="G196" s="29"/>
      <c r="H196" s="29"/>
      <c r="I196" s="20" t="str">
        <f aca="false">IF(A196="","",N(F196)+N(G196)+N(H196))</f>
        <v/>
      </c>
      <c r="J196" s="21" t="str">
        <f aca="false">IF(A196="","",UPPER(TRIM(A196))&amp;"|"&amp;UPPER(SUBSTITUTE(SUBSTITUTE(SUBSTITUTE(SUBSTITUTE(SUBSTITUTE(TRIM(C196)," ",""),"-",""),"/",""),"\",""),".","")))</f>
        <v/>
      </c>
      <c r="K196" s="24" t="str">
        <f aca="false">IF(A196="","",IF(ISNA(MATCH(J196,'Purchase Register'!$J$6:$J$1005,0)),IF(COUNTIFS('Purchase Register'!$A$6:$A$1005,A196,'Purchase Register'!$E$6:$E$1005,"&gt;="&amp;(E196-Summary!$B$5),'Purchase Register'!$E$6:$E$1005,"&lt;="&amp;(E196+Summary!$B$5))&gt;0,"Possible match – invoice no. differs","Not in books"),"In books"))</f>
        <v/>
      </c>
      <c r="L196" s="25" t="str">
        <f aca="false">IF(A196="","",IF(COUNTIF(A$6:A196,A196)=1,COUNTIF(L$5:L195,"&gt;0")+1,""))</f>
        <v/>
      </c>
    </row>
    <row r="197" customFormat="false" ht="15" hidden="false" customHeight="true" outlineLevel="0" collapsed="false">
      <c r="A197" s="27"/>
      <c r="B197" s="27"/>
      <c r="C197" s="27"/>
      <c r="D197" s="28"/>
      <c r="E197" s="29"/>
      <c r="F197" s="29"/>
      <c r="G197" s="29"/>
      <c r="H197" s="29"/>
      <c r="I197" s="20" t="str">
        <f aca="false">IF(A197="","",N(F197)+N(G197)+N(H197))</f>
        <v/>
      </c>
      <c r="J197" s="21" t="str">
        <f aca="false">IF(A197="","",UPPER(TRIM(A197))&amp;"|"&amp;UPPER(SUBSTITUTE(SUBSTITUTE(SUBSTITUTE(SUBSTITUTE(SUBSTITUTE(TRIM(C197)," ",""),"-",""),"/",""),"\",""),".","")))</f>
        <v/>
      </c>
      <c r="K197" s="24" t="str">
        <f aca="false">IF(A197="","",IF(ISNA(MATCH(J197,'Purchase Register'!$J$6:$J$1005,0)),IF(COUNTIFS('Purchase Register'!$A$6:$A$1005,A197,'Purchase Register'!$E$6:$E$1005,"&gt;="&amp;(E197-Summary!$B$5),'Purchase Register'!$E$6:$E$1005,"&lt;="&amp;(E197+Summary!$B$5))&gt;0,"Possible match – invoice no. differs","Not in books"),"In books"))</f>
        <v/>
      </c>
      <c r="L197" s="25" t="str">
        <f aca="false">IF(A197="","",IF(COUNTIF(A$6:A197,A197)=1,COUNTIF(L$5:L196,"&gt;0")+1,""))</f>
        <v/>
      </c>
    </row>
    <row r="198" customFormat="false" ht="15" hidden="false" customHeight="true" outlineLevel="0" collapsed="false">
      <c r="A198" s="27"/>
      <c r="B198" s="27"/>
      <c r="C198" s="27"/>
      <c r="D198" s="28"/>
      <c r="E198" s="29"/>
      <c r="F198" s="29"/>
      <c r="G198" s="29"/>
      <c r="H198" s="29"/>
      <c r="I198" s="20" t="str">
        <f aca="false">IF(A198="","",N(F198)+N(G198)+N(H198))</f>
        <v/>
      </c>
      <c r="J198" s="21" t="str">
        <f aca="false">IF(A198="","",UPPER(TRIM(A198))&amp;"|"&amp;UPPER(SUBSTITUTE(SUBSTITUTE(SUBSTITUTE(SUBSTITUTE(SUBSTITUTE(TRIM(C198)," ",""),"-",""),"/",""),"\",""),".","")))</f>
        <v/>
      </c>
      <c r="K198" s="24" t="str">
        <f aca="false">IF(A198="","",IF(ISNA(MATCH(J198,'Purchase Register'!$J$6:$J$1005,0)),IF(COUNTIFS('Purchase Register'!$A$6:$A$1005,A198,'Purchase Register'!$E$6:$E$1005,"&gt;="&amp;(E198-Summary!$B$5),'Purchase Register'!$E$6:$E$1005,"&lt;="&amp;(E198+Summary!$B$5))&gt;0,"Possible match – invoice no. differs","Not in books"),"In books"))</f>
        <v/>
      </c>
      <c r="L198" s="25" t="str">
        <f aca="false">IF(A198="","",IF(COUNTIF(A$6:A198,A198)=1,COUNTIF(L$5:L197,"&gt;0")+1,""))</f>
        <v/>
      </c>
    </row>
    <row r="199" customFormat="false" ht="15" hidden="false" customHeight="true" outlineLevel="0" collapsed="false">
      <c r="A199" s="27"/>
      <c r="B199" s="27"/>
      <c r="C199" s="27"/>
      <c r="D199" s="28"/>
      <c r="E199" s="29"/>
      <c r="F199" s="29"/>
      <c r="G199" s="29"/>
      <c r="H199" s="29"/>
      <c r="I199" s="20" t="str">
        <f aca="false">IF(A199="","",N(F199)+N(G199)+N(H199))</f>
        <v/>
      </c>
      <c r="J199" s="21" t="str">
        <f aca="false">IF(A199="","",UPPER(TRIM(A199))&amp;"|"&amp;UPPER(SUBSTITUTE(SUBSTITUTE(SUBSTITUTE(SUBSTITUTE(SUBSTITUTE(TRIM(C199)," ",""),"-",""),"/",""),"\",""),".","")))</f>
        <v/>
      </c>
      <c r="K199" s="24" t="str">
        <f aca="false">IF(A199="","",IF(ISNA(MATCH(J199,'Purchase Register'!$J$6:$J$1005,0)),IF(COUNTIFS('Purchase Register'!$A$6:$A$1005,A199,'Purchase Register'!$E$6:$E$1005,"&gt;="&amp;(E199-Summary!$B$5),'Purchase Register'!$E$6:$E$1005,"&lt;="&amp;(E199+Summary!$B$5))&gt;0,"Possible match – invoice no. differs","Not in books"),"In books"))</f>
        <v/>
      </c>
      <c r="L199" s="25" t="str">
        <f aca="false">IF(A199="","",IF(COUNTIF(A$6:A199,A199)=1,COUNTIF(L$5:L198,"&gt;0")+1,""))</f>
        <v/>
      </c>
    </row>
    <row r="200" customFormat="false" ht="15" hidden="false" customHeight="true" outlineLevel="0" collapsed="false">
      <c r="A200" s="27"/>
      <c r="B200" s="27"/>
      <c r="C200" s="27"/>
      <c r="D200" s="28"/>
      <c r="E200" s="29"/>
      <c r="F200" s="29"/>
      <c r="G200" s="29"/>
      <c r="H200" s="29"/>
      <c r="I200" s="20" t="str">
        <f aca="false">IF(A200="","",N(F200)+N(G200)+N(H200))</f>
        <v/>
      </c>
      <c r="J200" s="21" t="str">
        <f aca="false">IF(A200="","",UPPER(TRIM(A200))&amp;"|"&amp;UPPER(SUBSTITUTE(SUBSTITUTE(SUBSTITUTE(SUBSTITUTE(SUBSTITUTE(TRIM(C200)," ",""),"-",""),"/",""),"\",""),".","")))</f>
        <v/>
      </c>
      <c r="K200" s="24" t="str">
        <f aca="false">IF(A200="","",IF(ISNA(MATCH(J200,'Purchase Register'!$J$6:$J$1005,0)),IF(COUNTIFS('Purchase Register'!$A$6:$A$1005,A200,'Purchase Register'!$E$6:$E$1005,"&gt;="&amp;(E200-Summary!$B$5),'Purchase Register'!$E$6:$E$1005,"&lt;="&amp;(E200+Summary!$B$5))&gt;0,"Possible match – invoice no. differs","Not in books"),"In books"))</f>
        <v/>
      </c>
      <c r="L200" s="25" t="str">
        <f aca="false">IF(A200="","",IF(COUNTIF(A$6:A200,A200)=1,COUNTIF(L$5:L199,"&gt;0")+1,""))</f>
        <v/>
      </c>
    </row>
    <row r="201" customFormat="false" ht="15" hidden="false" customHeight="true" outlineLevel="0" collapsed="false">
      <c r="A201" s="27"/>
      <c r="B201" s="27"/>
      <c r="C201" s="27"/>
      <c r="D201" s="28"/>
      <c r="E201" s="29"/>
      <c r="F201" s="29"/>
      <c r="G201" s="29"/>
      <c r="H201" s="29"/>
      <c r="I201" s="20" t="str">
        <f aca="false">IF(A201="","",N(F201)+N(G201)+N(H201))</f>
        <v/>
      </c>
      <c r="J201" s="21" t="str">
        <f aca="false">IF(A201="","",UPPER(TRIM(A201))&amp;"|"&amp;UPPER(SUBSTITUTE(SUBSTITUTE(SUBSTITUTE(SUBSTITUTE(SUBSTITUTE(TRIM(C201)," ",""),"-",""),"/",""),"\",""),".","")))</f>
        <v/>
      </c>
      <c r="K201" s="24" t="str">
        <f aca="false">IF(A201="","",IF(ISNA(MATCH(J201,'Purchase Register'!$J$6:$J$1005,0)),IF(COUNTIFS('Purchase Register'!$A$6:$A$1005,A201,'Purchase Register'!$E$6:$E$1005,"&gt;="&amp;(E201-Summary!$B$5),'Purchase Register'!$E$6:$E$1005,"&lt;="&amp;(E201+Summary!$B$5))&gt;0,"Possible match – invoice no. differs","Not in books"),"In books"))</f>
        <v/>
      </c>
      <c r="L201" s="25" t="str">
        <f aca="false">IF(A201="","",IF(COUNTIF(A$6:A201,A201)=1,COUNTIF(L$5:L200,"&gt;0")+1,""))</f>
        <v/>
      </c>
    </row>
    <row r="202" customFormat="false" ht="15" hidden="false" customHeight="true" outlineLevel="0" collapsed="false">
      <c r="A202" s="27"/>
      <c r="B202" s="27"/>
      <c r="C202" s="27"/>
      <c r="D202" s="28"/>
      <c r="E202" s="29"/>
      <c r="F202" s="29"/>
      <c r="G202" s="29"/>
      <c r="H202" s="29"/>
      <c r="I202" s="20" t="str">
        <f aca="false">IF(A202="","",N(F202)+N(G202)+N(H202))</f>
        <v/>
      </c>
      <c r="J202" s="21" t="str">
        <f aca="false">IF(A202="","",UPPER(TRIM(A202))&amp;"|"&amp;UPPER(SUBSTITUTE(SUBSTITUTE(SUBSTITUTE(SUBSTITUTE(SUBSTITUTE(TRIM(C202)," ",""),"-",""),"/",""),"\",""),".","")))</f>
        <v/>
      </c>
      <c r="K202" s="24" t="str">
        <f aca="false">IF(A202="","",IF(ISNA(MATCH(J202,'Purchase Register'!$J$6:$J$1005,0)),IF(COUNTIFS('Purchase Register'!$A$6:$A$1005,A202,'Purchase Register'!$E$6:$E$1005,"&gt;="&amp;(E202-Summary!$B$5),'Purchase Register'!$E$6:$E$1005,"&lt;="&amp;(E202+Summary!$B$5))&gt;0,"Possible match – invoice no. differs","Not in books"),"In books"))</f>
        <v/>
      </c>
      <c r="L202" s="25" t="str">
        <f aca="false">IF(A202="","",IF(COUNTIF(A$6:A202,A202)=1,COUNTIF(L$5:L201,"&gt;0")+1,""))</f>
        <v/>
      </c>
    </row>
    <row r="203" customFormat="false" ht="15" hidden="false" customHeight="true" outlineLevel="0" collapsed="false">
      <c r="A203" s="27"/>
      <c r="B203" s="27"/>
      <c r="C203" s="27"/>
      <c r="D203" s="28"/>
      <c r="E203" s="29"/>
      <c r="F203" s="29"/>
      <c r="G203" s="29"/>
      <c r="H203" s="29"/>
      <c r="I203" s="20" t="str">
        <f aca="false">IF(A203="","",N(F203)+N(G203)+N(H203))</f>
        <v/>
      </c>
      <c r="J203" s="21" t="str">
        <f aca="false">IF(A203="","",UPPER(TRIM(A203))&amp;"|"&amp;UPPER(SUBSTITUTE(SUBSTITUTE(SUBSTITUTE(SUBSTITUTE(SUBSTITUTE(TRIM(C203)," ",""),"-",""),"/",""),"\",""),".","")))</f>
        <v/>
      </c>
      <c r="K203" s="24" t="str">
        <f aca="false">IF(A203="","",IF(ISNA(MATCH(J203,'Purchase Register'!$J$6:$J$1005,0)),IF(COUNTIFS('Purchase Register'!$A$6:$A$1005,A203,'Purchase Register'!$E$6:$E$1005,"&gt;="&amp;(E203-Summary!$B$5),'Purchase Register'!$E$6:$E$1005,"&lt;="&amp;(E203+Summary!$B$5))&gt;0,"Possible match – invoice no. differs","Not in books"),"In books"))</f>
        <v/>
      </c>
      <c r="L203" s="25" t="str">
        <f aca="false">IF(A203="","",IF(COUNTIF(A$6:A203,A203)=1,COUNTIF(L$5:L202,"&gt;0")+1,""))</f>
        <v/>
      </c>
    </row>
    <row r="204" customFormat="false" ht="15" hidden="false" customHeight="true" outlineLevel="0" collapsed="false">
      <c r="A204" s="27"/>
      <c r="B204" s="27"/>
      <c r="C204" s="27"/>
      <c r="D204" s="28"/>
      <c r="E204" s="29"/>
      <c r="F204" s="29"/>
      <c r="G204" s="29"/>
      <c r="H204" s="29"/>
      <c r="I204" s="20" t="str">
        <f aca="false">IF(A204="","",N(F204)+N(G204)+N(H204))</f>
        <v/>
      </c>
      <c r="J204" s="21" t="str">
        <f aca="false">IF(A204="","",UPPER(TRIM(A204))&amp;"|"&amp;UPPER(SUBSTITUTE(SUBSTITUTE(SUBSTITUTE(SUBSTITUTE(SUBSTITUTE(TRIM(C204)," ",""),"-",""),"/",""),"\",""),".","")))</f>
        <v/>
      </c>
      <c r="K204" s="24" t="str">
        <f aca="false">IF(A204="","",IF(ISNA(MATCH(J204,'Purchase Register'!$J$6:$J$1005,0)),IF(COUNTIFS('Purchase Register'!$A$6:$A$1005,A204,'Purchase Register'!$E$6:$E$1005,"&gt;="&amp;(E204-Summary!$B$5),'Purchase Register'!$E$6:$E$1005,"&lt;="&amp;(E204+Summary!$B$5))&gt;0,"Possible match – invoice no. differs","Not in books"),"In books"))</f>
        <v/>
      </c>
      <c r="L204" s="25" t="str">
        <f aca="false">IF(A204="","",IF(COUNTIF(A$6:A204,A204)=1,COUNTIF(L$5:L203,"&gt;0")+1,""))</f>
        <v/>
      </c>
    </row>
    <row r="205" customFormat="false" ht="15" hidden="false" customHeight="true" outlineLevel="0" collapsed="false">
      <c r="A205" s="27"/>
      <c r="B205" s="27"/>
      <c r="C205" s="27"/>
      <c r="D205" s="28"/>
      <c r="E205" s="29"/>
      <c r="F205" s="29"/>
      <c r="G205" s="29"/>
      <c r="H205" s="29"/>
      <c r="I205" s="20" t="str">
        <f aca="false">IF(A205="","",N(F205)+N(G205)+N(H205))</f>
        <v/>
      </c>
      <c r="J205" s="21" t="str">
        <f aca="false">IF(A205="","",UPPER(TRIM(A205))&amp;"|"&amp;UPPER(SUBSTITUTE(SUBSTITUTE(SUBSTITUTE(SUBSTITUTE(SUBSTITUTE(TRIM(C205)," ",""),"-",""),"/",""),"\",""),".","")))</f>
        <v/>
      </c>
      <c r="K205" s="24" t="str">
        <f aca="false">IF(A205="","",IF(ISNA(MATCH(J205,'Purchase Register'!$J$6:$J$1005,0)),IF(COUNTIFS('Purchase Register'!$A$6:$A$1005,A205,'Purchase Register'!$E$6:$E$1005,"&gt;="&amp;(E205-Summary!$B$5),'Purchase Register'!$E$6:$E$1005,"&lt;="&amp;(E205+Summary!$B$5))&gt;0,"Possible match – invoice no. differs","Not in books"),"In books"))</f>
        <v/>
      </c>
      <c r="L205" s="25" t="str">
        <f aca="false">IF(A205="","",IF(COUNTIF(A$6:A205,A205)=1,COUNTIF(L$5:L204,"&gt;0")+1,""))</f>
        <v/>
      </c>
    </row>
    <row r="206" customFormat="false" ht="15" hidden="false" customHeight="true" outlineLevel="0" collapsed="false">
      <c r="A206" s="27"/>
      <c r="B206" s="27"/>
      <c r="C206" s="27"/>
      <c r="D206" s="28"/>
      <c r="E206" s="29"/>
      <c r="F206" s="29"/>
      <c r="G206" s="29"/>
      <c r="H206" s="29"/>
      <c r="I206" s="20" t="str">
        <f aca="false">IF(A206="","",N(F206)+N(G206)+N(H206))</f>
        <v/>
      </c>
      <c r="J206" s="21" t="str">
        <f aca="false">IF(A206="","",UPPER(TRIM(A206))&amp;"|"&amp;UPPER(SUBSTITUTE(SUBSTITUTE(SUBSTITUTE(SUBSTITUTE(SUBSTITUTE(TRIM(C206)," ",""),"-",""),"/",""),"\",""),".","")))</f>
        <v/>
      </c>
      <c r="K206" s="24" t="str">
        <f aca="false">IF(A206="","",IF(ISNA(MATCH(J206,'Purchase Register'!$J$6:$J$1005,0)),IF(COUNTIFS('Purchase Register'!$A$6:$A$1005,A206,'Purchase Register'!$E$6:$E$1005,"&gt;="&amp;(E206-Summary!$B$5),'Purchase Register'!$E$6:$E$1005,"&lt;="&amp;(E206+Summary!$B$5))&gt;0,"Possible match – invoice no. differs","Not in books"),"In books"))</f>
        <v/>
      </c>
      <c r="L206" s="25" t="str">
        <f aca="false">IF(A206="","",IF(COUNTIF(A$6:A206,A206)=1,COUNTIF(L$5:L205,"&gt;0")+1,""))</f>
        <v/>
      </c>
    </row>
    <row r="207" customFormat="false" ht="15" hidden="false" customHeight="true" outlineLevel="0" collapsed="false">
      <c r="A207" s="27"/>
      <c r="B207" s="27"/>
      <c r="C207" s="27"/>
      <c r="D207" s="28"/>
      <c r="E207" s="29"/>
      <c r="F207" s="29"/>
      <c r="G207" s="29"/>
      <c r="H207" s="29"/>
      <c r="I207" s="20" t="str">
        <f aca="false">IF(A207="","",N(F207)+N(G207)+N(H207))</f>
        <v/>
      </c>
      <c r="J207" s="21" t="str">
        <f aca="false">IF(A207="","",UPPER(TRIM(A207))&amp;"|"&amp;UPPER(SUBSTITUTE(SUBSTITUTE(SUBSTITUTE(SUBSTITUTE(SUBSTITUTE(TRIM(C207)," ",""),"-",""),"/",""),"\",""),".","")))</f>
        <v/>
      </c>
      <c r="K207" s="24" t="str">
        <f aca="false">IF(A207="","",IF(ISNA(MATCH(J207,'Purchase Register'!$J$6:$J$1005,0)),IF(COUNTIFS('Purchase Register'!$A$6:$A$1005,A207,'Purchase Register'!$E$6:$E$1005,"&gt;="&amp;(E207-Summary!$B$5),'Purchase Register'!$E$6:$E$1005,"&lt;="&amp;(E207+Summary!$B$5))&gt;0,"Possible match – invoice no. differs","Not in books"),"In books"))</f>
        <v/>
      </c>
      <c r="L207" s="25" t="str">
        <f aca="false">IF(A207="","",IF(COUNTIF(A$6:A207,A207)=1,COUNTIF(L$5:L206,"&gt;0")+1,""))</f>
        <v/>
      </c>
    </row>
    <row r="208" customFormat="false" ht="15" hidden="false" customHeight="true" outlineLevel="0" collapsed="false">
      <c r="A208" s="27"/>
      <c r="B208" s="27"/>
      <c r="C208" s="27"/>
      <c r="D208" s="28"/>
      <c r="E208" s="29"/>
      <c r="F208" s="29"/>
      <c r="G208" s="29"/>
      <c r="H208" s="29"/>
      <c r="I208" s="20" t="str">
        <f aca="false">IF(A208="","",N(F208)+N(G208)+N(H208))</f>
        <v/>
      </c>
      <c r="J208" s="21" t="str">
        <f aca="false">IF(A208="","",UPPER(TRIM(A208))&amp;"|"&amp;UPPER(SUBSTITUTE(SUBSTITUTE(SUBSTITUTE(SUBSTITUTE(SUBSTITUTE(TRIM(C208)," ",""),"-",""),"/",""),"\",""),".","")))</f>
        <v/>
      </c>
      <c r="K208" s="24" t="str">
        <f aca="false">IF(A208="","",IF(ISNA(MATCH(J208,'Purchase Register'!$J$6:$J$1005,0)),IF(COUNTIFS('Purchase Register'!$A$6:$A$1005,A208,'Purchase Register'!$E$6:$E$1005,"&gt;="&amp;(E208-Summary!$B$5),'Purchase Register'!$E$6:$E$1005,"&lt;="&amp;(E208+Summary!$B$5))&gt;0,"Possible match – invoice no. differs","Not in books"),"In books"))</f>
        <v/>
      </c>
      <c r="L208" s="25" t="str">
        <f aca="false">IF(A208="","",IF(COUNTIF(A$6:A208,A208)=1,COUNTIF(L$5:L207,"&gt;0")+1,""))</f>
        <v/>
      </c>
    </row>
    <row r="209" customFormat="false" ht="15" hidden="false" customHeight="true" outlineLevel="0" collapsed="false">
      <c r="A209" s="27"/>
      <c r="B209" s="27"/>
      <c r="C209" s="27"/>
      <c r="D209" s="28"/>
      <c r="E209" s="29"/>
      <c r="F209" s="29"/>
      <c r="G209" s="29"/>
      <c r="H209" s="29"/>
      <c r="I209" s="20" t="str">
        <f aca="false">IF(A209="","",N(F209)+N(G209)+N(H209))</f>
        <v/>
      </c>
      <c r="J209" s="21" t="str">
        <f aca="false">IF(A209="","",UPPER(TRIM(A209))&amp;"|"&amp;UPPER(SUBSTITUTE(SUBSTITUTE(SUBSTITUTE(SUBSTITUTE(SUBSTITUTE(TRIM(C209)," ",""),"-",""),"/",""),"\",""),".","")))</f>
        <v/>
      </c>
      <c r="K209" s="24" t="str">
        <f aca="false">IF(A209="","",IF(ISNA(MATCH(J209,'Purchase Register'!$J$6:$J$1005,0)),IF(COUNTIFS('Purchase Register'!$A$6:$A$1005,A209,'Purchase Register'!$E$6:$E$1005,"&gt;="&amp;(E209-Summary!$B$5),'Purchase Register'!$E$6:$E$1005,"&lt;="&amp;(E209+Summary!$B$5))&gt;0,"Possible match – invoice no. differs","Not in books"),"In books"))</f>
        <v/>
      </c>
      <c r="L209" s="25" t="str">
        <f aca="false">IF(A209="","",IF(COUNTIF(A$6:A209,A209)=1,COUNTIF(L$5:L208,"&gt;0")+1,""))</f>
        <v/>
      </c>
    </row>
    <row r="210" customFormat="false" ht="15" hidden="false" customHeight="true" outlineLevel="0" collapsed="false">
      <c r="A210" s="27"/>
      <c r="B210" s="27"/>
      <c r="C210" s="27"/>
      <c r="D210" s="28"/>
      <c r="E210" s="29"/>
      <c r="F210" s="29"/>
      <c r="G210" s="29"/>
      <c r="H210" s="29"/>
      <c r="I210" s="20" t="str">
        <f aca="false">IF(A210="","",N(F210)+N(G210)+N(H210))</f>
        <v/>
      </c>
      <c r="J210" s="21" t="str">
        <f aca="false">IF(A210="","",UPPER(TRIM(A210))&amp;"|"&amp;UPPER(SUBSTITUTE(SUBSTITUTE(SUBSTITUTE(SUBSTITUTE(SUBSTITUTE(TRIM(C210)," ",""),"-",""),"/",""),"\",""),".","")))</f>
        <v/>
      </c>
      <c r="K210" s="24" t="str">
        <f aca="false">IF(A210="","",IF(ISNA(MATCH(J210,'Purchase Register'!$J$6:$J$1005,0)),IF(COUNTIFS('Purchase Register'!$A$6:$A$1005,A210,'Purchase Register'!$E$6:$E$1005,"&gt;="&amp;(E210-Summary!$B$5),'Purchase Register'!$E$6:$E$1005,"&lt;="&amp;(E210+Summary!$B$5))&gt;0,"Possible match – invoice no. differs","Not in books"),"In books"))</f>
        <v/>
      </c>
      <c r="L210" s="25" t="str">
        <f aca="false">IF(A210="","",IF(COUNTIF(A$6:A210,A210)=1,COUNTIF(L$5:L209,"&gt;0")+1,""))</f>
        <v/>
      </c>
    </row>
    <row r="211" customFormat="false" ht="15" hidden="false" customHeight="true" outlineLevel="0" collapsed="false">
      <c r="A211" s="27"/>
      <c r="B211" s="27"/>
      <c r="C211" s="27"/>
      <c r="D211" s="28"/>
      <c r="E211" s="29"/>
      <c r="F211" s="29"/>
      <c r="G211" s="29"/>
      <c r="H211" s="29"/>
      <c r="I211" s="20" t="str">
        <f aca="false">IF(A211="","",N(F211)+N(G211)+N(H211))</f>
        <v/>
      </c>
      <c r="J211" s="21" t="str">
        <f aca="false">IF(A211="","",UPPER(TRIM(A211))&amp;"|"&amp;UPPER(SUBSTITUTE(SUBSTITUTE(SUBSTITUTE(SUBSTITUTE(SUBSTITUTE(TRIM(C211)," ",""),"-",""),"/",""),"\",""),".","")))</f>
        <v/>
      </c>
      <c r="K211" s="24" t="str">
        <f aca="false">IF(A211="","",IF(ISNA(MATCH(J211,'Purchase Register'!$J$6:$J$1005,0)),IF(COUNTIFS('Purchase Register'!$A$6:$A$1005,A211,'Purchase Register'!$E$6:$E$1005,"&gt;="&amp;(E211-Summary!$B$5),'Purchase Register'!$E$6:$E$1005,"&lt;="&amp;(E211+Summary!$B$5))&gt;0,"Possible match – invoice no. differs","Not in books"),"In books"))</f>
        <v/>
      </c>
      <c r="L211" s="25" t="str">
        <f aca="false">IF(A211="","",IF(COUNTIF(A$6:A211,A211)=1,COUNTIF(L$5:L210,"&gt;0")+1,""))</f>
        <v/>
      </c>
    </row>
    <row r="212" customFormat="false" ht="15" hidden="false" customHeight="true" outlineLevel="0" collapsed="false">
      <c r="A212" s="27"/>
      <c r="B212" s="27"/>
      <c r="C212" s="27"/>
      <c r="D212" s="28"/>
      <c r="E212" s="29"/>
      <c r="F212" s="29"/>
      <c r="G212" s="29"/>
      <c r="H212" s="29"/>
      <c r="I212" s="20" t="str">
        <f aca="false">IF(A212="","",N(F212)+N(G212)+N(H212))</f>
        <v/>
      </c>
      <c r="J212" s="21" t="str">
        <f aca="false">IF(A212="","",UPPER(TRIM(A212))&amp;"|"&amp;UPPER(SUBSTITUTE(SUBSTITUTE(SUBSTITUTE(SUBSTITUTE(SUBSTITUTE(TRIM(C212)," ",""),"-",""),"/",""),"\",""),".","")))</f>
        <v/>
      </c>
      <c r="K212" s="24" t="str">
        <f aca="false">IF(A212="","",IF(ISNA(MATCH(J212,'Purchase Register'!$J$6:$J$1005,0)),IF(COUNTIFS('Purchase Register'!$A$6:$A$1005,A212,'Purchase Register'!$E$6:$E$1005,"&gt;="&amp;(E212-Summary!$B$5),'Purchase Register'!$E$6:$E$1005,"&lt;="&amp;(E212+Summary!$B$5))&gt;0,"Possible match – invoice no. differs","Not in books"),"In books"))</f>
        <v/>
      </c>
      <c r="L212" s="25" t="str">
        <f aca="false">IF(A212="","",IF(COUNTIF(A$6:A212,A212)=1,COUNTIF(L$5:L211,"&gt;0")+1,""))</f>
        <v/>
      </c>
    </row>
    <row r="213" customFormat="false" ht="15" hidden="false" customHeight="true" outlineLevel="0" collapsed="false">
      <c r="A213" s="27"/>
      <c r="B213" s="27"/>
      <c r="C213" s="27"/>
      <c r="D213" s="28"/>
      <c r="E213" s="29"/>
      <c r="F213" s="29"/>
      <c r="G213" s="29"/>
      <c r="H213" s="29"/>
      <c r="I213" s="20" t="str">
        <f aca="false">IF(A213="","",N(F213)+N(G213)+N(H213))</f>
        <v/>
      </c>
      <c r="J213" s="21" t="str">
        <f aca="false">IF(A213="","",UPPER(TRIM(A213))&amp;"|"&amp;UPPER(SUBSTITUTE(SUBSTITUTE(SUBSTITUTE(SUBSTITUTE(SUBSTITUTE(TRIM(C213)," ",""),"-",""),"/",""),"\",""),".","")))</f>
        <v/>
      </c>
      <c r="K213" s="24" t="str">
        <f aca="false">IF(A213="","",IF(ISNA(MATCH(J213,'Purchase Register'!$J$6:$J$1005,0)),IF(COUNTIFS('Purchase Register'!$A$6:$A$1005,A213,'Purchase Register'!$E$6:$E$1005,"&gt;="&amp;(E213-Summary!$B$5),'Purchase Register'!$E$6:$E$1005,"&lt;="&amp;(E213+Summary!$B$5))&gt;0,"Possible match – invoice no. differs","Not in books"),"In books"))</f>
        <v/>
      </c>
      <c r="L213" s="25" t="str">
        <f aca="false">IF(A213="","",IF(COUNTIF(A$6:A213,A213)=1,COUNTIF(L$5:L212,"&gt;0")+1,""))</f>
        <v/>
      </c>
    </row>
    <row r="214" customFormat="false" ht="15" hidden="false" customHeight="true" outlineLevel="0" collapsed="false">
      <c r="A214" s="27"/>
      <c r="B214" s="27"/>
      <c r="C214" s="27"/>
      <c r="D214" s="28"/>
      <c r="E214" s="29"/>
      <c r="F214" s="29"/>
      <c r="G214" s="29"/>
      <c r="H214" s="29"/>
      <c r="I214" s="20" t="str">
        <f aca="false">IF(A214="","",N(F214)+N(G214)+N(H214))</f>
        <v/>
      </c>
      <c r="J214" s="21" t="str">
        <f aca="false">IF(A214="","",UPPER(TRIM(A214))&amp;"|"&amp;UPPER(SUBSTITUTE(SUBSTITUTE(SUBSTITUTE(SUBSTITUTE(SUBSTITUTE(TRIM(C214)," ",""),"-",""),"/",""),"\",""),".","")))</f>
        <v/>
      </c>
      <c r="K214" s="24" t="str">
        <f aca="false">IF(A214="","",IF(ISNA(MATCH(J214,'Purchase Register'!$J$6:$J$1005,0)),IF(COUNTIFS('Purchase Register'!$A$6:$A$1005,A214,'Purchase Register'!$E$6:$E$1005,"&gt;="&amp;(E214-Summary!$B$5),'Purchase Register'!$E$6:$E$1005,"&lt;="&amp;(E214+Summary!$B$5))&gt;0,"Possible match – invoice no. differs","Not in books"),"In books"))</f>
        <v/>
      </c>
      <c r="L214" s="25" t="str">
        <f aca="false">IF(A214="","",IF(COUNTIF(A$6:A214,A214)=1,COUNTIF(L$5:L213,"&gt;0")+1,""))</f>
        <v/>
      </c>
    </row>
    <row r="215" customFormat="false" ht="15" hidden="false" customHeight="true" outlineLevel="0" collapsed="false">
      <c r="A215" s="27"/>
      <c r="B215" s="27"/>
      <c r="C215" s="27"/>
      <c r="D215" s="28"/>
      <c r="E215" s="29"/>
      <c r="F215" s="29"/>
      <c r="G215" s="29"/>
      <c r="H215" s="29"/>
      <c r="I215" s="20" t="str">
        <f aca="false">IF(A215="","",N(F215)+N(G215)+N(H215))</f>
        <v/>
      </c>
      <c r="J215" s="21" t="str">
        <f aca="false">IF(A215="","",UPPER(TRIM(A215))&amp;"|"&amp;UPPER(SUBSTITUTE(SUBSTITUTE(SUBSTITUTE(SUBSTITUTE(SUBSTITUTE(TRIM(C215)," ",""),"-",""),"/",""),"\",""),".","")))</f>
        <v/>
      </c>
      <c r="K215" s="24" t="str">
        <f aca="false">IF(A215="","",IF(ISNA(MATCH(J215,'Purchase Register'!$J$6:$J$1005,0)),IF(COUNTIFS('Purchase Register'!$A$6:$A$1005,A215,'Purchase Register'!$E$6:$E$1005,"&gt;="&amp;(E215-Summary!$B$5),'Purchase Register'!$E$6:$E$1005,"&lt;="&amp;(E215+Summary!$B$5))&gt;0,"Possible match – invoice no. differs","Not in books"),"In books"))</f>
        <v/>
      </c>
      <c r="L215" s="25" t="str">
        <f aca="false">IF(A215="","",IF(COUNTIF(A$6:A215,A215)=1,COUNTIF(L$5:L214,"&gt;0")+1,""))</f>
        <v/>
      </c>
    </row>
    <row r="216" customFormat="false" ht="15" hidden="false" customHeight="true" outlineLevel="0" collapsed="false">
      <c r="A216" s="27"/>
      <c r="B216" s="27"/>
      <c r="C216" s="27"/>
      <c r="D216" s="28"/>
      <c r="E216" s="29"/>
      <c r="F216" s="29"/>
      <c r="G216" s="29"/>
      <c r="H216" s="29"/>
      <c r="I216" s="20" t="str">
        <f aca="false">IF(A216="","",N(F216)+N(G216)+N(H216))</f>
        <v/>
      </c>
      <c r="J216" s="21" t="str">
        <f aca="false">IF(A216="","",UPPER(TRIM(A216))&amp;"|"&amp;UPPER(SUBSTITUTE(SUBSTITUTE(SUBSTITUTE(SUBSTITUTE(SUBSTITUTE(TRIM(C216)," ",""),"-",""),"/",""),"\",""),".","")))</f>
        <v/>
      </c>
      <c r="K216" s="24" t="str">
        <f aca="false">IF(A216="","",IF(ISNA(MATCH(J216,'Purchase Register'!$J$6:$J$1005,0)),IF(COUNTIFS('Purchase Register'!$A$6:$A$1005,A216,'Purchase Register'!$E$6:$E$1005,"&gt;="&amp;(E216-Summary!$B$5),'Purchase Register'!$E$6:$E$1005,"&lt;="&amp;(E216+Summary!$B$5))&gt;0,"Possible match – invoice no. differs","Not in books"),"In books"))</f>
        <v/>
      </c>
      <c r="L216" s="25" t="str">
        <f aca="false">IF(A216="","",IF(COUNTIF(A$6:A216,A216)=1,COUNTIF(L$5:L215,"&gt;0")+1,""))</f>
        <v/>
      </c>
    </row>
    <row r="217" customFormat="false" ht="15" hidden="false" customHeight="true" outlineLevel="0" collapsed="false">
      <c r="A217" s="27"/>
      <c r="B217" s="27"/>
      <c r="C217" s="27"/>
      <c r="D217" s="28"/>
      <c r="E217" s="29"/>
      <c r="F217" s="29"/>
      <c r="G217" s="29"/>
      <c r="H217" s="29"/>
      <c r="I217" s="20" t="str">
        <f aca="false">IF(A217="","",N(F217)+N(G217)+N(H217))</f>
        <v/>
      </c>
      <c r="J217" s="21" t="str">
        <f aca="false">IF(A217="","",UPPER(TRIM(A217))&amp;"|"&amp;UPPER(SUBSTITUTE(SUBSTITUTE(SUBSTITUTE(SUBSTITUTE(SUBSTITUTE(TRIM(C217)," ",""),"-",""),"/",""),"\",""),".","")))</f>
        <v/>
      </c>
      <c r="K217" s="24" t="str">
        <f aca="false">IF(A217="","",IF(ISNA(MATCH(J217,'Purchase Register'!$J$6:$J$1005,0)),IF(COUNTIFS('Purchase Register'!$A$6:$A$1005,A217,'Purchase Register'!$E$6:$E$1005,"&gt;="&amp;(E217-Summary!$B$5),'Purchase Register'!$E$6:$E$1005,"&lt;="&amp;(E217+Summary!$B$5))&gt;0,"Possible match – invoice no. differs","Not in books"),"In books"))</f>
        <v/>
      </c>
      <c r="L217" s="25" t="str">
        <f aca="false">IF(A217="","",IF(COUNTIF(A$6:A217,A217)=1,COUNTIF(L$5:L216,"&gt;0")+1,""))</f>
        <v/>
      </c>
    </row>
    <row r="218" customFormat="false" ht="15" hidden="false" customHeight="true" outlineLevel="0" collapsed="false">
      <c r="A218" s="27"/>
      <c r="B218" s="27"/>
      <c r="C218" s="27"/>
      <c r="D218" s="28"/>
      <c r="E218" s="29"/>
      <c r="F218" s="29"/>
      <c r="G218" s="29"/>
      <c r="H218" s="29"/>
      <c r="I218" s="20" t="str">
        <f aca="false">IF(A218="","",N(F218)+N(G218)+N(H218))</f>
        <v/>
      </c>
      <c r="J218" s="21" t="str">
        <f aca="false">IF(A218="","",UPPER(TRIM(A218))&amp;"|"&amp;UPPER(SUBSTITUTE(SUBSTITUTE(SUBSTITUTE(SUBSTITUTE(SUBSTITUTE(TRIM(C218)," ",""),"-",""),"/",""),"\",""),".","")))</f>
        <v/>
      </c>
      <c r="K218" s="24" t="str">
        <f aca="false">IF(A218="","",IF(ISNA(MATCH(J218,'Purchase Register'!$J$6:$J$1005,0)),IF(COUNTIFS('Purchase Register'!$A$6:$A$1005,A218,'Purchase Register'!$E$6:$E$1005,"&gt;="&amp;(E218-Summary!$B$5),'Purchase Register'!$E$6:$E$1005,"&lt;="&amp;(E218+Summary!$B$5))&gt;0,"Possible match – invoice no. differs","Not in books"),"In books"))</f>
        <v/>
      </c>
      <c r="L218" s="25" t="str">
        <f aca="false">IF(A218="","",IF(COUNTIF(A$6:A218,A218)=1,COUNTIF(L$5:L217,"&gt;0")+1,""))</f>
        <v/>
      </c>
    </row>
    <row r="219" customFormat="false" ht="15" hidden="false" customHeight="true" outlineLevel="0" collapsed="false">
      <c r="A219" s="27"/>
      <c r="B219" s="27"/>
      <c r="C219" s="27"/>
      <c r="D219" s="28"/>
      <c r="E219" s="29"/>
      <c r="F219" s="29"/>
      <c r="G219" s="29"/>
      <c r="H219" s="29"/>
      <c r="I219" s="20" t="str">
        <f aca="false">IF(A219="","",N(F219)+N(G219)+N(H219))</f>
        <v/>
      </c>
      <c r="J219" s="21" t="str">
        <f aca="false">IF(A219="","",UPPER(TRIM(A219))&amp;"|"&amp;UPPER(SUBSTITUTE(SUBSTITUTE(SUBSTITUTE(SUBSTITUTE(SUBSTITUTE(TRIM(C219)," ",""),"-",""),"/",""),"\",""),".","")))</f>
        <v/>
      </c>
      <c r="K219" s="24" t="str">
        <f aca="false">IF(A219="","",IF(ISNA(MATCH(J219,'Purchase Register'!$J$6:$J$1005,0)),IF(COUNTIFS('Purchase Register'!$A$6:$A$1005,A219,'Purchase Register'!$E$6:$E$1005,"&gt;="&amp;(E219-Summary!$B$5),'Purchase Register'!$E$6:$E$1005,"&lt;="&amp;(E219+Summary!$B$5))&gt;0,"Possible match – invoice no. differs","Not in books"),"In books"))</f>
        <v/>
      </c>
      <c r="L219" s="25" t="str">
        <f aca="false">IF(A219="","",IF(COUNTIF(A$6:A219,A219)=1,COUNTIF(L$5:L218,"&gt;0")+1,""))</f>
        <v/>
      </c>
    </row>
    <row r="220" customFormat="false" ht="15" hidden="false" customHeight="true" outlineLevel="0" collapsed="false">
      <c r="A220" s="27"/>
      <c r="B220" s="27"/>
      <c r="C220" s="27"/>
      <c r="D220" s="28"/>
      <c r="E220" s="29"/>
      <c r="F220" s="29"/>
      <c r="G220" s="29"/>
      <c r="H220" s="29"/>
      <c r="I220" s="20" t="str">
        <f aca="false">IF(A220="","",N(F220)+N(G220)+N(H220))</f>
        <v/>
      </c>
      <c r="J220" s="21" t="str">
        <f aca="false">IF(A220="","",UPPER(TRIM(A220))&amp;"|"&amp;UPPER(SUBSTITUTE(SUBSTITUTE(SUBSTITUTE(SUBSTITUTE(SUBSTITUTE(TRIM(C220)," ",""),"-",""),"/",""),"\",""),".","")))</f>
        <v/>
      </c>
      <c r="K220" s="24" t="str">
        <f aca="false">IF(A220="","",IF(ISNA(MATCH(J220,'Purchase Register'!$J$6:$J$1005,0)),IF(COUNTIFS('Purchase Register'!$A$6:$A$1005,A220,'Purchase Register'!$E$6:$E$1005,"&gt;="&amp;(E220-Summary!$B$5),'Purchase Register'!$E$6:$E$1005,"&lt;="&amp;(E220+Summary!$B$5))&gt;0,"Possible match – invoice no. differs","Not in books"),"In books"))</f>
        <v/>
      </c>
      <c r="L220" s="25" t="str">
        <f aca="false">IF(A220="","",IF(COUNTIF(A$6:A220,A220)=1,COUNTIF(L$5:L219,"&gt;0")+1,""))</f>
        <v/>
      </c>
    </row>
    <row r="221" customFormat="false" ht="15" hidden="false" customHeight="true" outlineLevel="0" collapsed="false">
      <c r="A221" s="27"/>
      <c r="B221" s="27"/>
      <c r="C221" s="27"/>
      <c r="D221" s="28"/>
      <c r="E221" s="29"/>
      <c r="F221" s="29"/>
      <c r="G221" s="29"/>
      <c r="H221" s="29"/>
      <c r="I221" s="20" t="str">
        <f aca="false">IF(A221="","",N(F221)+N(G221)+N(H221))</f>
        <v/>
      </c>
      <c r="J221" s="21" t="str">
        <f aca="false">IF(A221="","",UPPER(TRIM(A221))&amp;"|"&amp;UPPER(SUBSTITUTE(SUBSTITUTE(SUBSTITUTE(SUBSTITUTE(SUBSTITUTE(TRIM(C221)," ",""),"-",""),"/",""),"\",""),".","")))</f>
        <v/>
      </c>
      <c r="K221" s="24" t="str">
        <f aca="false">IF(A221="","",IF(ISNA(MATCH(J221,'Purchase Register'!$J$6:$J$1005,0)),IF(COUNTIFS('Purchase Register'!$A$6:$A$1005,A221,'Purchase Register'!$E$6:$E$1005,"&gt;="&amp;(E221-Summary!$B$5),'Purchase Register'!$E$6:$E$1005,"&lt;="&amp;(E221+Summary!$B$5))&gt;0,"Possible match – invoice no. differs","Not in books"),"In books"))</f>
        <v/>
      </c>
      <c r="L221" s="25" t="str">
        <f aca="false">IF(A221="","",IF(COUNTIF(A$6:A221,A221)=1,COUNTIF(L$5:L220,"&gt;0")+1,""))</f>
        <v/>
      </c>
    </row>
    <row r="222" customFormat="false" ht="15" hidden="false" customHeight="true" outlineLevel="0" collapsed="false">
      <c r="A222" s="27"/>
      <c r="B222" s="27"/>
      <c r="C222" s="27"/>
      <c r="D222" s="28"/>
      <c r="E222" s="29"/>
      <c r="F222" s="29"/>
      <c r="G222" s="29"/>
      <c r="H222" s="29"/>
      <c r="I222" s="20" t="str">
        <f aca="false">IF(A222="","",N(F222)+N(G222)+N(H222))</f>
        <v/>
      </c>
      <c r="J222" s="21" t="str">
        <f aca="false">IF(A222="","",UPPER(TRIM(A222))&amp;"|"&amp;UPPER(SUBSTITUTE(SUBSTITUTE(SUBSTITUTE(SUBSTITUTE(SUBSTITUTE(TRIM(C222)," ",""),"-",""),"/",""),"\",""),".","")))</f>
        <v/>
      </c>
      <c r="K222" s="24" t="str">
        <f aca="false">IF(A222="","",IF(ISNA(MATCH(J222,'Purchase Register'!$J$6:$J$1005,0)),IF(COUNTIFS('Purchase Register'!$A$6:$A$1005,A222,'Purchase Register'!$E$6:$E$1005,"&gt;="&amp;(E222-Summary!$B$5),'Purchase Register'!$E$6:$E$1005,"&lt;="&amp;(E222+Summary!$B$5))&gt;0,"Possible match – invoice no. differs","Not in books"),"In books"))</f>
        <v/>
      </c>
      <c r="L222" s="25" t="str">
        <f aca="false">IF(A222="","",IF(COUNTIF(A$6:A222,A222)=1,COUNTIF(L$5:L221,"&gt;0")+1,""))</f>
        <v/>
      </c>
    </row>
    <row r="223" customFormat="false" ht="15" hidden="false" customHeight="true" outlineLevel="0" collapsed="false">
      <c r="A223" s="27"/>
      <c r="B223" s="27"/>
      <c r="C223" s="27"/>
      <c r="D223" s="28"/>
      <c r="E223" s="29"/>
      <c r="F223" s="29"/>
      <c r="G223" s="29"/>
      <c r="H223" s="29"/>
      <c r="I223" s="20" t="str">
        <f aca="false">IF(A223="","",N(F223)+N(G223)+N(H223))</f>
        <v/>
      </c>
      <c r="J223" s="21" t="str">
        <f aca="false">IF(A223="","",UPPER(TRIM(A223))&amp;"|"&amp;UPPER(SUBSTITUTE(SUBSTITUTE(SUBSTITUTE(SUBSTITUTE(SUBSTITUTE(TRIM(C223)," ",""),"-",""),"/",""),"\",""),".","")))</f>
        <v/>
      </c>
      <c r="K223" s="24" t="str">
        <f aca="false">IF(A223="","",IF(ISNA(MATCH(J223,'Purchase Register'!$J$6:$J$1005,0)),IF(COUNTIFS('Purchase Register'!$A$6:$A$1005,A223,'Purchase Register'!$E$6:$E$1005,"&gt;="&amp;(E223-Summary!$B$5),'Purchase Register'!$E$6:$E$1005,"&lt;="&amp;(E223+Summary!$B$5))&gt;0,"Possible match – invoice no. differs","Not in books"),"In books"))</f>
        <v/>
      </c>
      <c r="L223" s="25" t="str">
        <f aca="false">IF(A223="","",IF(COUNTIF(A$6:A223,A223)=1,COUNTIF(L$5:L222,"&gt;0")+1,""))</f>
        <v/>
      </c>
    </row>
    <row r="224" customFormat="false" ht="15" hidden="false" customHeight="true" outlineLevel="0" collapsed="false">
      <c r="A224" s="27"/>
      <c r="B224" s="27"/>
      <c r="C224" s="27"/>
      <c r="D224" s="28"/>
      <c r="E224" s="29"/>
      <c r="F224" s="29"/>
      <c r="G224" s="29"/>
      <c r="H224" s="29"/>
      <c r="I224" s="20" t="str">
        <f aca="false">IF(A224="","",N(F224)+N(G224)+N(H224))</f>
        <v/>
      </c>
      <c r="J224" s="21" t="str">
        <f aca="false">IF(A224="","",UPPER(TRIM(A224))&amp;"|"&amp;UPPER(SUBSTITUTE(SUBSTITUTE(SUBSTITUTE(SUBSTITUTE(SUBSTITUTE(TRIM(C224)," ",""),"-",""),"/",""),"\",""),".","")))</f>
        <v/>
      </c>
      <c r="K224" s="24" t="str">
        <f aca="false">IF(A224="","",IF(ISNA(MATCH(J224,'Purchase Register'!$J$6:$J$1005,0)),IF(COUNTIFS('Purchase Register'!$A$6:$A$1005,A224,'Purchase Register'!$E$6:$E$1005,"&gt;="&amp;(E224-Summary!$B$5),'Purchase Register'!$E$6:$E$1005,"&lt;="&amp;(E224+Summary!$B$5))&gt;0,"Possible match – invoice no. differs","Not in books"),"In books"))</f>
        <v/>
      </c>
      <c r="L224" s="25" t="str">
        <f aca="false">IF(A224="","",IF(COUNTIF(A$6:A224,A224)=1,COUNTIF(L$5:L223,"&gt;0")+1,""))</f>
        <v/>
      </c>
    </row>
    <row r="225" customFormat="false" ht="15" hidden="false" customHeight="true" outlineLevel="0" collapsed="false">
      <c r="A225" s="27"/>
      <c r="B225" s="27"/>
      <c r="C225" s="27"/>
      <c r="D225" s="28"/>
      <c r="E225" s="29"/>
      <c r="F225" s="29"/>
      <c r="G225" s="29"/>
      <c r="H225" s="29"/>
      <c r="I225" s="20" t="str">
        <f aca="false">IF(A225="","",N(F225)+N(G225)+N(H225))</f>
        <v/>
      </c>
      <c r="J225" s="21" t="str">
        <f aca="false">IF(A225="","",UPPER(TRIM(A225))&amp;"|"&amp;UPPER(SUBSTITUTE(SUBSTITUTE(SUBSTITUTE(SUBSTITUTE(SUBSTITUTE(TRIM(C225)," ",""),"-",""),"/",""),"\",""),".","")))</f>
        <v/>
      </c>
      <c r="K225" s="24" t="str">
        <f aca="false">IF(A225="","",IF(ISNA(MATCH(J225,'Purchase Register'!$J$6:$J$1005,0)),IF(COUNTIFS('Purchase Register'!$A$6:$A$1005,A225,'Purchase Register'!$E$6:$E$1005,"&gt;="&amp;(E225-Summary!$B$5),'Purchase Register'!$E$6:$E$1005,"&lt;="&amp;(E225+Summary!$B$5))&gt;0,"Possible match – invoice no. differs","Not in books"),"In books"))</f>
        <v/>
      </c>
      <c r="L225" s="25" t="str">
        <f aca="false">IF(A225="","",IF(COUNTIF(A$6:A225,A225)=1,COUNTIF(L$5:L224,"&gt;0")+1,""))</f>
        <v/>
      </c>
    </row>
    <row r="226" customFormat="false" ht="15" hidden="false" customHeight="true" outlineLevel="0" collapsed="false">
      <c r="A226" s="27"/>
      <c r="B226" s="27"/>
      <c r="C226" s="27"/>
      <c r="D226" s="28"/>
      <c r="E226" s="29"/>
      <c r="F226" s="29"/>
      <c r="G226" s="29"/>
      <c r="H226" s="29"/>
      <c r="I226" s="20" t="str">
        <f aca="false">IF(A226="","",N(F226)+N(G226)+N(H226))</f>
        <v/>
      </c>
      <c r="J226" s="21" t="str">
        <f aca="false">IF(A226="","",UPPER(TRIM(A226))&amp;"|"&amp;UPPER(SUBSTITUTE(SUBSTITUTE(SUBSTITUTE(SUBSTITUTE(SUBSTITUTE(TRIM(C226)," ",""),"-",""),"/",""),"\",""),".","")))</f>
        <v/>
      </c>
      <c r="K226" s="24" t="str">
        <f aca="false">IF(A226="","",IF(ISNA(MATCH(J226,'Purchase Register'!$J$6:$J$1005,0)),IF(COUNTIFS('Purchase Register'!$A$6:$A$1005,A226,'Purchase Register'!$E$6:$E$1005,"&gt;="&amp;(E226-Summary!$B$5),'Purchase Register'!$E$6:$E$1005,"&lt;="&amp;(E226+Summary!$B$5))&gt;0,"Possible match – invoice no. differs","Not in books"),"In books"))</f>
        <v/>
      </c>
      <c r="L226" s="25" t="str">
        <f aca="false">IF(A226="","",IF(COUNTIF(A$6:A226,A226)=1,COUNTIF(L$5:L225,"&gt;0")+1,""))</f>
        <v/>
      </c>
    </row>
    <row r="227" customFormat="false" ht="15" hidden="false" customHeight="true" outlineLevel="0" collapsed="false">
      <c r="A227" s="27"/>
      <c r="B227" s="27"/>
      <c r="C227" s="27"/>
      <c r="D227" s="28"/>
      <c r="E227" s="29"/>
      <c r="F227" s="29"/>
      <c r="G227" s="29"/>
      <c r="H227" s="29"/>
      <c r="I227" s="20" t="str">
        <f aca="false">IF(A227="","",N(F227)+N(G227)+N(H227))</f>
        <v/>
      </c>
      <c r="J227" s="21" t="str">
        <f aca="false">IF(A227="","",UPPER(TRIM(A227))&amp;"|"&amp;UPPER(SUBSTITUTE(SUBSTITUTE(SUBSTITUTE(SUBSTITUTE(SUBSTITUTE(TRIM(C227)," ",""),"-",""),"/",""),"\",""),".","")))</f>
        <v/>
      </c>
      <c r="K227" s="24" t="str">
        <f aca="false">IF(A227="","",IF(ISNA(MATCH(J227,'Purchase Register'!$J$6:$J$1005,0)),IF(COUNTIFS('Purchase Register'!$A$6:$A$1005,A227,'Purchase Register'!$E$6:$E$1005,"&gt;="&amp;(E227-Summary!$B$5),'Purchase Register'!$E$6:$E$1005,"&lt;="&amp;(E227+Summary!$B$5))&gt;0,"Possible match – invoice no. differs","Not in books"),"In books"))</f>
        <v/>
      </c>
      <c r="L227" s="25" t="str">
        <f aca="false">IF(A227="","",IF(COUNTIF(A$6:A227,A227)=1,COUNTIF(L$5:L226,"&gt;0")+1,""))</f>
        <v/>
      </c>
    </row>
    <row r="228" customFormat="false" ht="15" hidden="false" customHeight="true" outlineLevel="0" collapsed="false">
      <c r="A228" s="27"/>
      <c r="B228" s="27"/>
      <c r="C228" s="27"/>
      <c r="D228" s="28"/>
      <c r="E228" s="29"/>
      <c r="F228" s="29"/>
      <c r="G228" s="29"/>
      <c r="H228" s="29"/>
      <c r="I228" s="20" t="str">
        <f aca="false">IF(A228="","",N(F228)+N(G228)+N(H228))</f>
        <v/>
      </c>
      <c r="J228" s="21" t="str">
        <f aca="false">IF(A228="","",UPPER(TRIM(A228))&amp;"|"&amp;UPPER(SUBSTITUTE(SUBSTITUTE(SUBSTITUTE(SUBSTITUTE(SUBSTITUTE(TRIM(C228)," ",""),"-",""),"/",""),"\",""),".","")))</f>
        <v/>
      </c>
      <c r="K228" s="24" t="str">
        <f aca="false">IF(A228="","",IF(ISNA(MATCH(J228,'Purchase Register'!$J$6:$J$1005,0)),IF(COUNTIFS('Purchase Register'!$A$6:$A$1005,A228,'Purchase Register'!$E$6:$E$1005,"&gt;="&amp;(E228-Summary!$B$5),'Purchase Register'!$E$6:$E$1005,"&lt;="&amp;(E228+Summary!$B$5))&gt;0,"Possible match – invoice no. differs","Not in books"),"In books"))</f>
        <v/>
      </c>
      <c r="L228" s="25" t="str">
        <f aca="false">IF(A228="","",IF(COUNTIF(A$6:A228,A228)=1,COUNTIF(L$5:L227,"&gt;0")+1,""))</f>
        <v/>
      </c>
    </row>
    <row r="229" customFormat="false" ht="15" hidden="false" customHeight="true" outlineLevel="0" collapsed="false">
      <c r="A229" s="27"/>
      <c r="B229" s="27"/>
      <c r="C229" s="27"/>
      <c r="D229" s="28"/>
      <c r="E229" s="29"/>
      <c r="F229" s="29"/>
      <c r="G229" s="29"/>
      <c r="H229" s="29"/>
      <c r="I229" s="20" t="str">
        <f aca="false">IF(A229="","",N(F229)+N(G229)+N(H229))</f>
        <v/>
      </c>
      <c r="J229" s="21" t="str">
        <f aca="false">IF(A229="","",UPPER(TRIM(A229))&amp;"|"&amp;UPPER(SUBSTITUTE(SUBSTITUTE(SUBSTITUTE(SUBSTITUTE(SUBSTITUTE(TRIM(C229)," ",""),"-",""),"/",""),"\",""),".","")))</f>
        <v/>
      </c>
      <c r="K229" s="24" t="str">
        <f aca="false">IF(A229="","",IF(ISNA(MATCH(J229,'Purchase Register'!$J$6:$J$1005,0)),IF(COUNTIFS('Purchase Register'!$A$6:$A$1005,A229,'Purchase Register'!$E$6:$E$1005,"&gt;="&amp;(E229-Summary!$B$5),'Purchase Register'!$E$6:$E$1005,"&lt;="&amp;(E229+Summary!$B$5))&gt;0,"Possible match – invoice no. differs","Not in books"),"In books"))</f>
        <v/>
      </c>
      <c r="L229" s="25" t="str">
        <f aca="false">IF(A229="","",IF(COUNTIF(A$6:A229,A229)=1,COUNTIF(L$5:L228,"&gt;0")+1,""))</f>
        <v/>
      </c>
    </row>
    <row r="230" customFormat="false" ht="15" hidden="false" customHeight="true" outlineLevel="0" collapsed="false">
      <c r="A230" s="27"/>
      <c r="B230" s="27"/>
      <c r="C230" s="27"/>
      <c r="D230" s="28"/>
      <c r="E230" s="29"/>
      <c r="F230" s="29"/>
      <c r="G230" s="29"/>
      <c r="H230" s="29"/>
      <c r="I230" s="20" t="str">
        <f aca="false">IF(A230="","",N(F230)+N(G230)+N(H230))</f>
        <v/>
      </c>
      <c r="J230" s="21" t="str">
        <f aca="false">IF(A230="","",UPPER(TRIM(A230))&amp;"|"&amp;UPPER(SUBSTITUTE(SUBSTITUTE(SUBSTITUTE(SUBSTITUTE(SUBSTITUTE(TRIM(C230)," ",""),"-",""),"/",""),"\",""),".","")))</f>
        <v/>
      </c>
      <c r="K230" s="24" t="str">
        <f aca="false">IF(A230="","",IF(ISNA(MATCH(J230,'Purchase Register'!$J$6:$J$1005,0)),IF(COUNTIFS('Purchase Register'!$A$6:$A$1005,A230,'Purchase Register'!$E$6:$E$1005,"&gt;="&amp;(E230-Summary!$B$5),'Purchase Register'!$E$6:$E$1005,"&lt;="&amp;(E230+Summary!$B$5))&gt;0,"Possible match – invoice no. differs","Not in books"),"In books"))</f>
        <v/>
      </c>
      <c r="L230" s="25" t="str">
        <f aca="false">IF(A230="","",IF(COUNTIF(A$6:A230,A230)=1,COUNTIF(L$5:L229,"&gt;0")+1,""))</f>
        <v/>
      </c>
    </row>
    <row r="231" customFormat="false" ht="15" hidden="false" customHeight="true" outlineLevel="0" collapsed="false">
      <c r="A231" s="27"/>
      <c r="B231" s="27"/>
      <c r="C231" s="27"/>
      <c r="D231" s="28"/>
      <c r="E231" s="29"/>
      <c r="F231" s="29"/>
      <c r="G231" s="29"/>
      <c r="H231" s="29"/>
      <c r="I231" s="20" t="str">
        <f aca="false">IF(A231="","",N(F231)+N(G231)+N(H231))</f>
        <v/>
      </c>
      <c r="J231" s="21" t="str">
        <f aca="false">IF(A231="","",UPPER(TRIM(A231))&amp;"|"&amp;UPPER(SUBSTITUTE(SUBSTITUTE(SUBSTITUTE(SUBSTITUTE(SUBSTITUTE(TRIM(C231)," ",""),"-",""),"/",""),"\",""),".","")))</f>
        <v/>
      </c>
      <c r="K231" s="24" t="str">
        <f aca="false">IF(A231="","",IF(ISNA(MATCH(J231,'Purchase Register'!$J$6:$J$1005,0)),IF(COUNTIFS('Purchase Register'!$A$6:$A$1005,A231,'Purchase Register'!$E$6:$E$1005,"&gt;="&amp;(E231-Summary!$B$5),'Purchase Register'!$E$6:$E$1005,"&lt;="&amp;(E231+Summary!$B$5))&gt;0,"Possible match – invoice no. differs","Not in books"),"In books"))</f>
        <v/>
      </c>
      <c r="L231" s="25" t="str">
        <f aca="false">IF(A231="","",IF(COUNTIF(A$6:A231,A231)=1,COUNTIF(L$5:L230,"&gt;0")+1,""))</f>
        <v/>
      </c>
    </row>
    <row r="232" customFormat="false" ht="15" hidden="false" customHeight="true" outlineLevel="0" collapsed="false">
      <c r="A232" s="27"/>
      <c r="B232" s="27"/>
      <c r="C232" s="27"/>
      <c r="D232" s="28"/>
      <c r="E232" s="29"/>
      <c r="F232" s="29"/>
      <c r="G232" s="29"/>
      <c r="H232" s="29"/>
      <c r="I232" s="20" t="str">
        <f aca="false">IF(A232="","",N(F232)+N(G232)+N(H232))</f>
        <v/>
      </c>
      <c r="J232" s="21" t="str">
        <f aca="false">IF(A232="","",UPPER(TRIM(A232))&amp;"|"&amp;UPPER(SUBSTITUTE(SUBSTITUTE(SUBSTITUTE(SUBSTITUTE(SUBSTITUTE(TRIM(C232)," ",""),"-",""),"/",""),"\",""),".","")))</f>
        <v/>
      </c>
      <c r="K232" s="24" t="str">
        <f aca="false">IF(A232="","",IF(ISNA(MATCH(J232,'Purchase Register'!$J$6:$J$1005,0)),IF(COUNTIFS('Purchase Register'!$A$6:$A$1005,A232,'Purchase Register'!$E$6:$E$1005,"&gt;="&amp;(E232-Summary!$B$5),'Purchase Register'!$E$6:$E$1005,"&lt;="&amp;(E232+Summary!$B$5))&gt;0,"Possible match – invoice no. differs","Not in books"),"In books"))</f>
        <v/>
      </c>
      <c r="L232" s="25" t="str">
        <f aca="false">IF(A232="","",IF(COUNTIF(A$6:A232,A232)=1,COUNTIF(L$5:L231,"&gt;0")+1,""))</f>
        <v/>
      </c>
    </row>
    <row r="233" customFormat="false" ht="15" hidden="false" customHeight="true" outlineLevel="0" collapsed="false">
      <c r="A233" s="27"/>
      <c r="B233" s="27"/>
      <c r="C233" s="27"/>
      <c r="D233" s="28"/>
      <c r="E233" s="29"/>
      <c r="F233" s="29"/>
      <c r="G233" s="29"/>
      <c r="H233" s="29"/>
      <c r="I233" s="20" t="str">
        <f aca="false">IF(A233="","",N(F233)+N(G233)+N(H233))</f>
        <v/>
      </c>
      <c r="J233" s="21" t="str">
        <f aca="false">IF(A233="","",UPPER(TRIM(A233))&amp;"|"&amp;UPPER(SUBSTITUTE(SUBSTITUTE(SUBSTITUTE(SUBSTITUTE(SUBSTITUTE(TRIM(C233)," ",""),"-",""),"/",""),"\",""),".","")))</f>
        <v/>
      </c>
      <c r="K233" s="24" t="str">
        <f aca="false">IF(A233="","",IF(ISNA(MATCH(J233,'Purchase Register'!$J$6:$J$1005,0)),IF(COUNTIFS('Purchase Register'!$A$6:$A$1005,A233,'Purchase Register'!$E$6:$E$1005,"&gt;="&amp;(E233-Summary!$B$5),'Purchase Register'!$E$6:$E$1005,"&lt;="&amp;(E233+Summary!$B$5))&gt;0,"Possible match – invoice no. differs","Not in books"),"In books"))</f>
        <v/>
      </c>
      <c r="L233" s="25" t="str">
        <f aca="false">IF(A233="","",IF(COUNTIF(A$6:A233,A233)=1,COUNTIF(L$5:L232,"&gt;0")+1,""))</f>
        <v/>
      </c>
    </row>
    <row r="234" customFormat="false" ht="15" hidden="false" customHeight="true" outlineLevel="0" collapsed="false">
      <c r="A234" s="27"/>
      <c r="B234" s="27"/>
      <c r="C234" s="27"/>
      <c r="D234" s="28"/>
      <c r="E234" s="29"/>
      <c r="F234" s="29"/>
      <c r="G234" s="29"/>
      <c r="H234" s="29"/>
      <c r="I234" s="20" t="str">
        <f aca="false">IF(A234="","",N(F234)+N(G234)+N(H234))</f>
        <v/>
      </c>
      <c r="J234" s="21" t="str">
        <f aca="false">IF(A234="","",UPPER(TRIM(A234))&amp;"|"&amp;UPPER(SUBSTITUTE(SUBSTITUTE(SUBSTITUTE(SUBSTITUTE(SUBSTITUTE(TRIM(C234)," ",""),"-",""),"/",""),"\",""),".","")))</f>
        <v/>
      </c>
      <c r="K234" s="24" t="str">
        <f aca="false">IF(A234="","",IF(ISNA(MATCH(J234,'Purchase Register'!$J$6:$J$1005,0)),IF(COUNTIFS('Purchase Register'!$A$6:$A$1005,A234,'Purchase Register'!$E$6:$E$1005,"&gt;="&amp;(E234-Summary!$B$5),'Purchase Register'!$E$6:$E$1005,"&lt;="&amp;(E234+Summary!$B$5))&gt;0,"Possible match – invoice no. differs","Not in books"),"In books"))</f>
        <v/>
      </c>
      <c r="L234" s="25" t="str">
        <f aca="false">IF(A234="","",IF(COUNTIF(A$6:A234,A234)=1,COUNTIF(L$5:L233,"&gt;0")+1,""))</f>
        <v/>
      </c>
    </row>
    <row r="235" customFormat="false" ht="15" hidden="false" customHeight="true" outlineLevel="0" collapsed="false">
      <c r="A235" s="27"/>
      <c r="B235" s="27"/>
      <c r="C235" s="27"/>
      <c r="D235" s="28"/>
      <c r="E235" s="29"/>
      <c r="F235" s="29"/>
      <c r="G235" s="29"/>
      <c r="H235" s="29"/>
      <c r="I235" s="20" t="str">
        <f aca="false">IF(A235="","",N(F235)+N(G235)+N(H235))</f>
        <v/>
      </c>
      <c r="J235" s="21" t="str">
        <f aca="false">IF(A235="","",UPPER(TRIM(A235))&amp;"|"&amp;UPPER(SUBSTITUTE(SUBSTITUTE(SUBSTITUTE(SUBSTITUTE(SUBSTITUTE(TRIM(C235)," ",""),"-",""),"/",""),"\",""),".","")))</f>
        <v/>
      </c>
      <c r="K235" s="24" t="str">
        <f aca="false">IF(A235="","",IF(ISNA(MATCH(J235,'Purchase Register'!$J$6:$J$1005,0)),IF(COUNTIFS('Purchase Register'!$A$6:$A$1005,A235,'Purchase Register'!$E$6:$E$1005,"&gt;="&amp;(E235-Summary!$B$5),'Purchase Register'!$E$6:$E$1005,"&lt;="&amp;(E235+Summary!$B$5))&gt;0,"Possible match – invoice no. differs","Not in books"),"In books"))</f>
        <v/>
      </c>
      <c r="L235" s="25" t="str">
        <f aca="false">IF(A235="","",IF(COUNTIF(A$6:A235,A235)=1,COUNTIF(L$5:L234,"&gt;0")+1,""))</f>
        <v/>
      </c>
    </row>
    <row r="236" customFormat="false" ht="15" hidden="false" customHeight="true" outlineLevel="0" collapsed="false">
      <c r="A236" s="27"/>
      <c r="B236" s="27"/>
      <c r="C236" s="27"/>
      <c r="D236" s="28"/>
      <c r="E236" s="29"/>
      <c r="F236" s="29"/>
      <c r="G236" s="29"/>
      <c r="H236" s="29"/>
      <c r="I236" s="20" t="str">
        <f aca="false">IF(A236="","",N(F236)+N(G236)+N(H236))</f>
        <v/>
      </c>
      <c r="J236" s="21" t="str">
        <f aca="false">IF(A236="","",UPPER(TRIM(A236))&amp;"|"&amp;UPPER(SUBSTITUTE(SUBSTITUTE(SUBSTITUTE(SUBSTITUTE(SUBSTITUTE(TRIM(C236)," ",""),"-",""),"/",""),"\",""),".","")))</f>
        <v/>
      </c>
      <c r="K236" s="24" t="str">
        <f aca="false">IF(A236="","",IF(ISNA(MATCH(J236,'Purchase Register'!$J$6:$J$1005,0)),IF(COUNTIFS('Purchase Register'!$A$6:$A$1005,A236,'Purchase Register'!$E$6:$E$1005,"&gt;="&amp;(E236-Summary!$B$5),'Purchase Register'!$E$6:$E$1005,"&lt;="&amp;(E236+Summary!$B$5))&gt;0,"Possible match – invoice no. differs","Not in books"),"In books"))</f>
        <v/>
      </c>
      <c r="L236" s="25" t="str">
        <f aca="false">IF(A236="","",IF(COUNTIF(A$6:A236,A236)=1,COUNTIF(L$5:L235,"&gt;0")+1,""))</f>
        <v/>
      </c>
    </row>
    <row r="237" customFormat="false" ht="15" hidden="false" customHeight="true" outlineLevel="0" collapsed="false">
      <c r="A237" s="27"/>
      <c r="B237" s="27"/>
      <c r="C237" s="27"/>
      <c r="D237" s="28"/>
      <c r="E237" s="29"/>
      <c r="F237" s="29"/>
      <c r="G237" s="29"/>
      <c r="H237" s="29"/>
      <c r="I237" s="20" t="str">
        <f aca="false">IF(A237="","",N(F237)+N(G237)+N(H237))</f>
        <v/>
      </c>
      <c r="J237" s="21" t="str">
        <f aca="false">IF(A237="","",UPPER(TRIM(A237))&amp;"|"&amp;UPPER(SUBSTITUTE(SUBSTITUTE(SUBSTITUTE(SUBSTITUTE(SUBSTITUTE(TRIM(C237)," ",""),"-",""),"/",""),"\",""),".","")))</f>
        <v/>
      </c>
      <c r="K237" s="24" t="str">
        <f aca="false">IF(A237="","",IF(ISNA(MATCH(J237,'Purchase Register'!$J$6:$J$1005,0)),IF(COUNTIFS('Purchase Register'!$A$6:$A$1005,A237,'Purchase Register'!$E$6:$E$1005,"&gt;="&amp;(E237-Summary!$B$5),'Purchase Register'!$E$6:$E$1005,"&lt;="&amp;(E237+Summary!$B$5))&gt;0,"Possible match – invoice no. differs","Not in books"),"In books"))</f>
        <v/>
      </c>
      <c r="L237" s="25" t="str">
        <f aca="false">IF(A237="","",IF(COUNTIF(A$6:A237,A237)=1,COUNTIF(L$5:L236,"&gt;0")+1,""))</f>
        <v/>
      </c>
    </row>
    <row r="238" customFormat="false" ht="15" hidden="false" customHeight="true" outlineLevel="0" collapsed="false">
      <c r="A238" s="27"/>
      <c r="B238" s="27"/>
      <c r="C238" s="27"/>
      <c r="D238" s="28"/>
      <c r="E238" s="29"/>
      <c r="F238" s="29"/>
      <c r="G238" s="29"/>
      <c r="H238" s="29"/>
      <c r="I238" s="20" t="str">
        <f aca="false">IF(A238="","",N(F238)+N(G238)+N(H238))</f>
        <v/>
      </c>
      <c r="J238" s="21" t="str">
        <f aca="false">IF(A238="","",UPPER(TRIM(A238))&amp;"|"&amp;UPPER(SUBSTITUTE(SUBSTITUTE(SUBSTITUTE(SUBSTITUTE(SUBSTITUTE(TRIM(C238)," ",""),"-",""),"/",""),"\",""),".","")))</f>
        <v/>
      </c>
      <c r="K238" s="24" t="str">
        <f aca="false">IF(A238="","",IF(ISNA(MATCH(J238,'Purchase Register'!$J$6:$J$1005,0)),IF(COUNTIFS('Purchase Register'!$A$6:$A$1005,A238,'Purchase Register'!$E$6:$E$1005,"&gt;="&amp;(E238-Summary!$B$5),'Purchase Register'!$E$6:$E$1005,"&lt;="&amp;(E238+Summary!$B$5))&gt;0,"Possible match – invoice no. differs","Not in books"),"In books"))</f>
        <v/>
      </c>
      <c r="L238" s="25" t="str">
        <f aca="false">IF(A238="","",IF(COUNTIF(A$6:A238,A238)=1,COUNTIF(L$5:L237,"&gt;0")+1,""))</f>
        <v/>
      </c>
    </row>
    <row r="239" customFormat="false" ht="15" hidden="false" customHeight="true" outlineLevel="0" collapsed="false">
      <c r="A239" s="27"/>
      <c r="B239" s="27"/>
      <c r="C239" s="27"/>
      <c r="D239" s="28"/>
      <c r="E239" s="29"/>
      <c r="F239" s="29"/>
      <c r="G239" s="29"/>
      <c r="H239" s="29"/>
      <c r="I239" s="20" t="str">
        <f aca="false">IF(A239="","",N(F239)+N(G239)+N(H239))</f>
        <v/>
      </c>
      <c r="J239" s="21" t="str">
        <f aca="false">IF(A239="","",UPPER(TRIM(A239))&amp;"|"&amp;UPPER(SUBSTITUTE(SUBSTITUTE(SUBSTITUTE(SUBSTITUTE(SUBSTITUTE(TRIM(C239)," ",""),"-",""),"/",""),"\",""),".","")))</f>
        <v/>
      </c>
      <c r="K239" s="24" t="str">
        <f aca="false">IF(A239="","",IF(ISNA(MATCH(J239,'Purchase Register'!$J$6:$J$1005,0)),IF(COUNTIFS('Purchase Register'!$A$6:$A$1005,A239,'Purchase Register'!$E$6:$E$1005,"&gt;="&amp;(E239-Summary!$B$5),'Purchase Register'!$E$6:$E$1005,"&lt;="&amp;(E239+Summary!$B$5))&gt;0,"Possible match – invoice no. differs","Not in books"),"In books"))</f>
        <v/>
      </c>
      <c r="L239" s="25" t="str">
        <f aca="false">IF(A239="","",IF(COUNTIF(A$6:A239,A239)=1,COUNTIF(L$5:L238,"&gt;0")+1,""))</f>
        <v/>
      </c>
    </row>
    <row r="240" customFormat="false" ht="15" hidden="false" customHeight="true" outlineLevel="0" collapsed="false">
      <c r="A240" s="27"/>
      <c r="B240" s="27"/>
      <c r="C240" s="27"/>
      <c r="D240" s="28"/>
      <c r="E240" s="29"/>
      <c r="F240" s="29"/>
      <c r="G240" s="29"/>
      <c r="H240" s="29"/>
      <c r="I240" s="20" t="str">
        <f aca="false">IF(A240="","",N(F240)+N(G240)+N(H240))</f>
        <v/>
      </c>
      <c r="J240" s="21" t="str">
        <f aca="false">IF(A240="","",UPPER(TRIM(A240))&amp;"|"&amp;UPPER(SUBSTITUTE(SUBSTITUTE(SUBSTITUTE(SUBSTITUTE(SUBSTITUTE(TRIM(C240)," ",""),"-",""),"/",""),"\",""),".","")))</f>
        <v/>
      </c>
      <c r="K240" s="24" t="str">
        <f aca="false">IF(A240="","",IF(ISNA(MATCH(J240,'Purchase Register'!$J$6:$J$1005,0)),IF(COUNTIFS('Purchase Register'!$A$6:$A$1005,A240,'Purchase Register'!$E$6:$E$1005,"&gt;="&amp;(E240-Summary!$B$5),'Purchase Register'!$E$6:$E$1005,"&lt;="&amp;(E240+Summary!$B$5))&gt;0,"Possible match – invoice no. differs","Not in books"),"In books"))</f>
        <v/>
      </c>
      <c r="L240" s="25" t="str">
        <f aca="false">IF(A240="","",IF(COUNTIF(A$6:A240,A240)=1,COUNTIF(L$5:L239,"&gt;0")+1,""))</f>
        <v/>
      </c>
    </row>
    <row r="241" customFormat="false" ht="15" hidden="false" customHeight="true" outlineLevel="0" collapsed="false">
      <c r="A241" s="27"/>
      <c r="B241" s="27"/>
      <c r="C241" s="27"/>
      <c r="D241" s="28"/>
      <c r="E241" s="29"/>
      <c r="F241" s="29"/>
      <c r="G241" s="29"/>
      <c r="H241" s="29"/>
      <c r="I241" s="20" t="str">
        <f aca="false">IF(A241="","",N(F241)+N(G241)+N(H241))</f>
        <v/>
      </c>
      <c r="J241" s="21" t="str">
        <f aca="false">IF(A241="","",UPPER(TRIM(A241))&amp;"|"&amp;UPPER(SUBSTITUTE(SUBSTITUTE(SUBSTITUTE(SUBSTITUTE(SUBSTITUTE(TRIM(C241)," ",""),"-",""),"/",""),"\",""),".","")))</f>
        <v/>
      </c>
      <c r="K241" s="24" t="str">
        <f aca="false">IF(A241="","",IF(ISNA(MATCH(J241,'Purchase Register'!$J$6:$J$1005,0)),IF(COUNTIFS('Purchase Register'!$A$6:$A$1005,A241,'Purchase Register'!$E$6:$E$1005,"&gt;="&amp;(E241-Summary!$B$5),'Purchase Register'!$E$6:$E$1005,"&lt;="&amp;(E241+Summary!$B$5))&gt;0,"Possible match – invoice no. differs","Not in books"),"In books"))</f>
        <v/>
      </c>
      <c r="L241" s="25" t="str">
        <f aca="false">IF(A241="","",IF(COUNTIF(A$6:A241,A241)=1,COUNTIF(L$5:L240,"&gt;0")+1,""))</f>
        <v/>
      </c>
    </row>
    <row r="242" customFormat="false" ht="15" hidden="false" customHeight="true" outlineLevel="0" collapsed="false">
      <c r="A242" s="27"/>
      <c r="B242" s="27"/>
      <c r="C242" s="27"/>
      <c r="D242" s="28"/>
      <c r="E242" s="29"/>
      <c r="F242" s="29"/>
      <c r="G242" s="29"/>
      <c r="H242" s="29"/>
      <c r="I242" s="20" t="str">
        <f aca="false">IF(A242="","",N(F242)+N(G242)+N(H242))</f>
        <v/>
      </c>
      <c r="J242" s="21" t="str">
        <f aca="false">IF(A242="","",UPPER(TRIM(A242))&amp;"|"&amp;UPPER(SUBSTITUTE(SUBSTITUTE(SUBSTITUTE(SUBSTITUTE(SUBSTITUTE(TRIM(C242)," ",""),"-",""),"/",""),"\",""),".","")))</f>
        <v/>
      </c>
      <c r="K242" s="24" t="str">
        <f aca="false">IF(A242="","",IF(ISNA(MATCH(J242,'Purchase Register'!$J$6:$J$1005,0)),IF(COUNTIFS('Purchase Register'!$A$6:$A$1005,A242,'Purchase Register'!$E$6:$E$1005,"&gt;="&amp;(E242-Summary!$B$5),'Purchase Register'!$E$6:$E$1005,"&lt;="&amp;(E242+Summary!$B$5))&gt;0,"Possible match – invoice no. differs","Not in books"),"In books"))</f>
        <v/>
      </c>
      <c r="L242" s="25" t="str">
        <f aca="false">IF(A242="","",IF(COUNTIF(A$6:A242,A242)=1,COUNTIF(L$5:L241,"&gt;0")+1,""))</f>
        <v/>
      </c>
    </row>
    <row r="243" customFormat="false" ht="15" hidden="false" customHeight="true" outlineLevel="0" collapsed="false">
      <c r="A243" s="27"/>
      <c r="B243" s="27"/>
      <c r="C243" s="27"/>
      <c r="D243" s="28"/>
      <c r="E243" s="29"/>
      <c r="F243" s="29"/>
      <c r="G243" s="29"/>
      <c r="H243" s="29"/>
      <c r="I243" s="20" t="str">
        <f aca="false">IF(A243="","",N(F243)+N(G243)+N(H243))</f>
        <v/>
      </c>
      <c r="J243" s="21" t="str">
        <f aca="false">IF(A243="","",UPPER(TRIM(A243))&amp;"|"&amp;UPPER(SUBSTITUTE(SUBSTITUTE(SUBSTITUTE(SUBSTITUTE(SUBSTITUTE(TRIM(C243)," ",""),"-",""),"/",""),"\",""),".","")))</f>
        <v/>
      </c>
      <c r="K243" s="24" t="str">
        <f aca="false">IF(A243="","",IF(ISNA(MATCH(J243,'Purchase Register'!$J$6:$J$1005,0)),IF(COUNTIFS('Purchase Register'!$A$6:$A$1005,A243,'Purchase Register'!$E$6:$E$1005,"&gt;="&amp;(E243-Summary!$B$5),'Purchase Register'!$E$6:$E$1005,"&lt;="&amp;(E243+Summary!$B$5))&gt;0,"Possible match – invoice no. differs","Not in books"),"In books"))</f>
        <v/>
      </c>
      <c r="L243" s="25" t="str">
        <f aca="false">IF(A243="","",IF(COUNTIF(A$6:A243,A243)=1,COUNTIF(L$5:L242,"&gt;0")+1,""))</f>
        <v/>
      </c>
    </row>
    <row r="244" customFormat="false" ht="15" hidden="false" customHeight="true" outlineLevel="0" collapsed="false">
      <c r="A244" s="27"/>
      <c r="B244" s="27"/>
      <c r="C244" s="27"/>
      <c r="D244" s="28"/>
      <c r="E244" s="29"/>
      <c r="F244" s="29"/>
      <c r="G244" s="29"/>
      <c r="H244" s="29"/>
      <c r="I244" s="20" t="str">
        <f aca="false">IF(A244="","",N(F244)+N(G244)+N(H244))</f>
        <v/>
      </c>
      <c r="J244" s="21" t="str">
        <f aca="false">IF(A244="","",UPPER(TRIM(A244))&amp;"|"&amp;UPPER(SUBSTITUTE(SUBSTITUTE(SUBSTITUTE(SUBSTITUTE(SUBSTITUTE(TRIM(C244)," ",""),"-",""),"/",""),"\",""),".","")))</f>
        <v/>
      </c>
      <c r="K244" s="24" t="str">
        <f aca="false">IF(A244="","",IF(ISNA(MATCH(J244,'Purchase Register'!$J$6:$J$1005,0)),IF(COUNTIFS('Purchase Register'!$A$6:$A$1005,A244,'Purchase Register'!$E$6:$E$1005,"&gt;="&amp;(E244-Summary!$B$5),'Purchase Register'!$E$6:$E$1005,"&lt;="&amp;(E244+Summary!$B$5))&gt;0,"Possible match – invoice no. differs","Not in books"),"In books"))</f>
        <v/>
      </c>
      <c r="L244" s="25" t="str">
        <f aca="false">IF(A244="","",IF(COUNTIF(A$6:A244,A244)=1,COUNTIF(L$5:L243,"&gt;0")+1,""))</f>
        <v/>
      </c>
    </row>
    <row r="245" customFormat="false" ht="15" hidden="false" customHeight="true" outlineLevel="0" collapsed="false">
      <c r="A245" s="27"/>
      <c r="B245" s="27"/>
      <c r="C245" s="27"/>
      <c r="D245" s="28"/>
      <c r="E245" s="29"/>
      <c r="F245" s="29"/>
      <c r="G245" s="29"/>
      <c r="H245" s="29"/>
      <c r="I245" s="20" t="str">
        <f aca="false">IF(A245="","",N(F245)+N(G245)+N(H245))</f>
        <v/>
      </c>
      <c r="J245" s="21" t="str">
        <f aca="false">IF(A245="","",UPPER(TRIM(A245))&amp;"|"&amp;UPPER(SUBSTITUTE(SUBSTITUTE(SUBSTITUTE(SUBSTITUTE(SUBSTITUTE(TRIM(C245)," ",""),"-",""),"/",""),"\",""),".","")))</f>
        <v/>
      </c>
      <c r="K245" s="24" t="str">
        <f aca="false">IF(A245="","",IF(ISNA(MATCH(J245,'Purchase Register'!$J$6:$J$1005,0)),IF(COUNTIFS('Purchase Register'!$A$6:$A$1005,A245,'Purchase Register'!$E$6:$E$1005,"&gt;="&amp;(E245-Summary!$B$5),'Purchase Register'!$E$6:$E$1005,"&lt;="&amp;(E245+Summary!$B$5))&gt;0,"Possible match – invoice no. differs","Not in books"),"In books"))</f>
        <v/>
      </c>
      <c r="L245" s="25" t="str">
        <f aca="false">IF(A245="","",IF(COUNTIF(A$6:A245,A245)=1,COUNTIF(L$5:L244,"&gt;0")+1,""))</f>
        <v/>
      </c>
    </row>
    <row r="246" customFormat="false" ht="15" hidden="false" customHeight="true" outlineLevel="0" collapsed="false">
      <c r="A246" s="27"/>
      <c r="B246" s="27"/>
      <c r="C246" s="27"/>
      <c r="D246" s="28"/>
      <c r="E246" s="29"/>
      <c r="F246" s="29"/>
      <c r="G246" s="29"/>
      <c r="H246" s="29"/>
      <c r="I246" s="20" t="str">
        <f aca="false">IF(A246="","",N(F246)+N(G246)+N(H246))</f>
        <v/>
      </c>
      <c r="J246" s="21" t="str">
        <f aca="false">IF(A246="","",UPPER(TRIM(A246))&amp;"|"&amp;UPPER(SUBSTITUTE(SUBSTITUTE(SUBSTITUTE(SUBSTITUTE(SUBSTITUTE(TRIM(C246)," ",""),"-",""),"/",""),"\",""),".","")))</f>
        <v/>
      </c>
      <c r="K246" s="24" t="str">
        <f aca="false">IF(A246="","",IF(ISNA(MATCH(J246,'Purchase Register'!$J$6:$J$1005,0)),IF(COUNTIFS('Purchase Register'!$A$6:$A$1005,A246,'Purchase Register'!$E$6:$E$1005,"&gt;="&amp;(E246-Summary!$B$5),'Purchase Register'!$E$6:$E$1005,"&lt;="&amp;(E246+Summary!$B$5))&gt;0,"Possible match – invoice no. differs","Not in books"),"In books"))</f>
        <v/>
      </c>
      <c r="L246" s="25" t="str">
        <f aca="false">IF(A246="","",IF(COUNTIF(A$6:A246,A246)=1,COUNTIF(L$5:L245,"&gt;0")+1,""))</f>
        <v/>
      </c>
    </row>
    <row r="247" customFormat="false" ht="15" hidden="false" customHeight="true" outlineLevel="0" collapsed="false">
      <c r="A247" s="27"/>
      <c r="B247" s="27"/>
      <c r="C247" s="27"/>
      <c r="D247" s="28"/>
      <c r="E247" s="29"/>
      <c r="F247" s="29"/>
      <c r="G247" s="29"/>
      <c r="H247" s="29"/>
      <c r="I247" s="20" t="str">
        <f aca="false">IF(A247="","",N(F247)+N(G247)+N(H247))</f>
        <v/>
      </c>
      <c r="J247" s="21" t="str">
        <f aca="false">IF(A247="","",UPPER(TRIM(A247))&amp;"|"&amp;UPPER(SUBSTITUTE(SUBSTITUTE(SUBSTITUTE(SUBSTITUTE(SUBSTITUTE(TRIM(C247)," ",""),"-",""),"/",""),"\",""),".","")))</f>
        <v/>
      </c>
      <c r="K247" s="24" t="str">
        <f aca="false">IF(A247="","",IF(ISNA(MATCH(J247,'Purchase Register'!$J$6:$J$1005,0)),IF(COUNTIFS('Purchase Register'!$A$6:$A$1005,A247,'Purchase Register'!$E$6:$E$1005,"&gt;="&amp;(E247-Summary!$B$5),'Purchase Register'!$E$6:$E$1005,"&lt;="&amp;(E247+Summary!$B$5))&gt;0,"Possible match – invoice no. differs","Not in books"),"In books"))</f>
        <v/>
      </c>
      <c r="L247" s="25" t="str">
        <f aca="false">IF(A247="","",IF(COUNTIF(A$6:A247,A247)=1,COUNTIF(L$5:L246,"&gt;0")+1,""))</f>
        <v/>
      </c>
    </row>
    <row r="248" customFormat="false" ht="15" hidden="false" customHeight="true" outlineLevel="0" collapsed="false">
      <c r="A248" s="27"/>
      <c r="B248" s="27"/>
      <c r="C248" s="27"/>
      <c r="D248" s="28"/>
      <c r="E248" s="29"/>
      <c r="F248" s="29"/>
      <c r="G248" s="29"/>
      <c r="H248" s="29"/>
      <c r="I248" s="20" t="str">
        <f aca="false">IF(A248="","",N(F248)+N(G248)+N(H248))</f>
        <v/>
      </c>
      <c r="J248" s="21" t="str">
        <f aca="false">IF(A248="","",UPPER(TRIM(A248))&amp;"|"&amp;UPPER(SUBSTITUTE(SUBSTITUTE(SUBSTITUTE(SUBSTITUTE(SUBSTITUTE(TRIM(C248)," ",""),"-",""),"/",""),"\",""),".","")))</f>
        <v/>
      </c>
      <c r="K248" s="24" t="str">
        <f aca="false">IF(A248="","",IF(ISNA(MATCH(J248,'Purchase Register'!$J$6:$J$1005,0)),IF(COUNTIFS('Purchase Register'!$A$6:$A$1005,A248,'Purchase Register'!$E$6:$E$1005,"&gt;="&amp;(E248-Summary!$B$5),'Purchase Register'!$E$6:$E$1005,"&lt;="&amp;(E248+Summary!$B$5))&gt;0,"Possible match – invoice no. differs","Not in books"),"In books"))</f>
        <v/>
      </c>
      <c r="L248" s="25" t="str">
        <f aca="false">IF(A248="","",IF(COUNTIF(A$6:A248,A248)=1,COUNTIF(L$5:L247,"&gt;0")+1,""))</f>
        <v/>
      </c>
    </row>
    <row r="249" customFormat="false" ht="15" hidden="false" customHeight="true" outlineLevel="0" collapsed="false">
      <c r="A249" s="27"/>
      <c r="B249" s="27"/>
      <c r="C249" s="27"/>
      <c r="D249" s="28"/>
      <c r="E249" s="29"/>
      <c r="F249" s="29"/>
      <c r="G249" s="29"/>
      <c r="H249" s="29"/>
      <c r="I249" s="20" t="str">
        <f aca="false">IF(A249="","",N(F249)+N(G249)+N(H249))</f>
        <v/>
      </c>
      <c r="J249" s="21" t="str">
        <f aca="false">IF(A249="","",UPPER(TRIM(A249))&amp;"|"&amp;UPPER(SUBSTITUTE(SUBSTITUTE(SUBSTITUTE(SUBSTITUTE(SUBSTITUTE(TRIM(C249)," ",""),"-",""),"/",""),"\",""),".","")))</f>
        <v/>
      </c>
      <c r="K249" s="24" t="str">
        <f aca="false">IF(A249="","",IF(ISNA(MATCH(J249,'Purchase Register'!$J$6:$J$1005,0)),IF(COUNTIFS('Purchase Register'!$A$6:$A$1005,A249,'Purchase Register'!$E$6:$E$1005,"&gt;="&amp;(E249-Summary!$B$5),'Purchase Register'!$E$6:$E$1005,"&lt;="&amp;(E249+Summary!$B$5))&gt;0,"Possible match – invoice no. differs","Not in books"),"In books"))</f>
        <v/>
      </c>
      <c r="L249" s="25" t="str">
        <f aca="false">IF(A249="","",IF(COUNTIF(A$6:A249,A249)=1,COUNTIF(L$5:L248,"&gt;0")+1,""))</f>
        <v/>
      </c>
    </row>
    <row r="250" customFormat="false" ht="15" hidden="false" customHeight="true" outlineLevel="0" collapsed="false">
      <c r="A250" s="27"/>
      <c r="B250" s="27"/>
      <c r="C250" s="27"/>
      <c r="D250" s="28"/>
      <c r="E250" s="29"/>
      <c r="F250" s="29"/>
      <c r="G250" s="29"/>
      <c r="H250" s="29"/>
      <c r="I250" s="20" t="str">
        <f aca="false">IF(A250="","",N(F250)+N(G250)+N(H250))</f>
        <v/>
      </c>
      <c r="J250" s="21" t="str">
        <f aca="false">IF(A250="","",UPPER(TRIM(A250))&amp;"|"&amp;UPPER(SUBSTITUTE(SUBSTITUTE(SUBSTITUTE(SUBSTITUTE(SUBSTITUTE(TRIM(C250)," ",""),"-",""),"/",""),"\",""),".","")))</f>
        <v/>
      </c>
      <c r="K250" s="24" t="str">
        <f aca="false">IF(A250="","",IF(ISNA(MATCH(J250,'Purchase Register'!$J$6:$J$1005,0)),IF(COUNTIFS('Purchase Register'!$A$6:$A$1005,A250,'Purchase Register'!$E$6:$E$1005,"&gt;="&amp;(E250-Summary!$B$5),'Purchase Register'!$E$6:$E$1005,"&lt;="&amp;(E250+Summary!$B$5))&gt;0,"Possible match – invoice no. differs","Not in books"),"In books"))</f>
        <v/>
      </c>
      <c r="L250" s="25" t="str">
        <f aca="false">IF(A250="","",IF(COUNTIF(A$6:A250,A250)=1,COUNTIF(L$5:L249,"&gt;0")+1,""))</f>
        <v/>
      </c>
    </row>
    <row r="251" customFormat="false" ht="15" hidden="false" customHeight="true" outlineLevel="0" collapsed="false">
      <c r="A251" s="27"/>
      <c r="B251" s="27"/>
      <c r="C251" s="27"/>
      <c r="D251" s="28"/>
      <c r="E251" s="29"/>
      <c r="F251" s="29"/>
      <c r="G251" s="29"/>
      <c r="H251" s="29"/>
      <c r="I251" s="20" t="str">
        <f aca="false">IF(A251="","",N(F251)+N(G251)+N(H251))</f>
        <v/>
      </c>
      <c r="J251" s="21" t="str">
        <f aca="false">IF(A251="","",UPPER(TRIM(A251))&amp;"|"&amp;UPPER(SUBSTITUTE(SUBSTITUTE(SUBSTITUTE(SUBSTITUTE(SUBSTITUTE(TRIM(C251)," ",""),"-",""),"/",""),"\",""),".","")))</f>
        <v/>
      </c>
      <c r="K251" s="24" t="str">
        <f aca="false">IF(A251="","",IF(ISNA(MATCH(J251,'Purchase Register'!$J$6:$J$1005,0)),IF(COUNTIFS('Purchase Register'!$A$6:$A$1005,A251,'Purchase Register'!$E$6:$E$1005,"&gt;="&amp;(E251-Summary!$B$5),'Purchase Register'!$E$6:$E$1005,"&lt;="&amp;(E251+Summary!$B$5))&gt;0,"Possible match – invoice no. differs","Not in books"),"In books"))</f>
        <v/>
      </c>
      <c r="L251" s="25" t="str">
        <f aca="false">IF(A251="","",IF(COUNTIF(A$6:A251,A251)=1,COUNTIF(L$5:L250,"&gt;0")+1,""))</f>
        <v/>
      </c>
    </row>
    <row r="252" customFormat="false" ht="15" hidden="false" customHeight="true" outlineLevel="0" collapsed="false">
      <c r="A252" s="27"/>
      <c r="B252" s="27"/>
      <c r="C252" s="27"/>
      <c r="D252" s="28"/>
      <c r="E252" s="29"/>
      <c r="F252" s="29"/>
      <c r="G252" s="29"/>
      <c r="H252" s="29"/>
      <c r="I252" s="20" t="str">
        <f aca="false">IF(A252="","",N(F252)+N(G252)+N(H252))</f>
        <v/>
      </c>
      <c r="J252" s="21" t="str">
        <f aca="false">IF(A252="","",UPPER(TRIM(A252))&amp;"|"&amp;UPPER(SUBSTITUTE(SUBSTITUTE(SUBSTITUTE(SUBSTITUTE(SUBSTITUTE(TRIM(C252)," ",""),"-",""),"/",""),"\",""),".","")))</f>
        <v/>
      </c>
      <c r="K252" s="24" t="str">
        <f aca="false">IF(A252="","",IF(ISNA(MATCH(J252,'Purchase Register'!$J$6:$J$1005,0)),IF(COUNTIFS('Purchase Register'!$A$6:$A$1005,A252,'Purchase Register'!$E$6:$E$1005,"&gt;="&amp;(E252-Summary!$B$5),'Purchase Register'!$E$6:$E$1005,"&lt;="&amp;(E252+Summary!$B$5))&gt;0,"Possible match – invoice no. differs","Not in books"),"In books"))</f>
        <v/>
      </c>
      <c r="L252" s="25" t="str">
        <f aca="false">IF(A252="","",IF(COUNTIF(A$6:A252,A252)=1,COUNTIF(L$5:L251,"&gt;0")+1,""))</f>
        <v/>
      </c>
    </row>
    <row r="253" customFormat="false" ht="15" hidden="false" customHeight="true" outlineLevel="0" collapsed="false">
      <c r="A253" s="27"/>
      <c r="B253" s="27"/>
      <c r="C253" s="27"/>
      <c r="D253" s="28"/>
      <c r="E253" s="29"/>
      <c r="F253" s="29"/>
      <c r="G253" s="29"/>
      <c r="H253" s="29"/>
      <c r="I253" s="20" t="str">
        <f aca="false">IF(A253="","",N(F253)+N(G253)+N(H253))</f>
        <v/>
      </c>
      <c r="J253" s="21" t="str">
        <f aca="false">IF(A253="","",UPPER(TRIM(A253))&amp;"|"&amp;UPPER(SUBSTITUTE(SUBSTITUTE(SUBSTITUTE(SUBSTITUTE(SUBSTITUTE(TRIM(C253)," ",""),"-",""),"/",""),"\",""),".","")))</f>
        <v/>
      </c>
      <c r="K253" s="24" t="str">
        <f aca="false">IF(A253="","",IF(ISNA(MATCH(J253,'Purchase Register'!$J$6:$J$1005,0)),IF(COUNTIFS('Purchase Register'!$A$6:$A$1005,A253,'Purchase Register'!$E$6:$E$1005,"&gt;="&amp;(E253-Summary!$B$5),'Purchase Register'!$E$6:$E$1005,"&lt;="&amp;(E253+Summary!$B$5))&gt;0,"Possible match – invoice no. differs","Not in books"),"In books"))</f>
        <v/>
      </c>
      <c r="L253" s="25" t="str">
        <f aca="false">IF(A253="","",IF(COUNTIF(A$6:A253,A253)=1,COUNTIF(L$5:L252,"&gt;0")+1,""))</f>
        <v/>
      </c>
    </row>
    <row r="254" customFormat="false" ht="15" hidden="false" customHeight="true" outlineLevel="0" collapsed="false">
      <c r="A254" s="27"/>
      <c r="B254" s="27"/>
      <c r="C254" s="27"/>
      <c r="D254" s="28"/>
      <c r="E254" s="29"/>
      <c r="F254" s="29"/>
      <c r="G254" s="29"/>
      <c r="H254" s="29"/>
      <c r="I254" s="20" t="str">
        <f aca="false">IF(A254="","",N(F254)+N(G254)+N(H254))</f>
        <v/>
      </c>
      <c r="J254" s="21" t="str">
        <f aca="false">IF(A254="","",UPPER(TRIM(A254))&amp;"|"&amp;UPPER(SUBSTITUTE(SUBSTITUTE(SUBSTITUTE(SUBSTITUTE(SUBSTITUTE(TRIM(C254)," ",""),"-",""),"/",""),"\",""),".","")))</f>
        <v/>
      </c>
      <c r="K254" s="24" t="str">
        <f aca="false">IF(A254="","",IF(ISNA(MATCH(J254,'Purchase Register'!$J$6:$J$1005,0)),IF(COUNTIFS('Purchase Register'!$A$6:$A$1005,A254,'Purchase Register'!$E$6:$E$1005,"&gt;="&amp;(E254-Summary!$B$5),'Purchase Register'!$E$6:$E$1005,"&lt;="&amp;(E254+Summary!$B$5))&gt;0,"Possible match – invoice no. differs","Not in books"),"In books"))</f>
        <v/>
      </c>
      <c r="L254" s="25" t="str">
        <f aca="false">IF(A254="","",IF(COUNTIF(A$6:A254,A254)=1,COUNTIF(L$5:L253,"&gt;0")+1,""))</f>
        <v/>
      </c>
    </row>
    <row r="255" customFormat="false" ht="15" hidden="false" customHeight="true" outlineLevel="0" collapsed="false">
      <c r="A255" s="27"/>
      <c r="B255" s="27"/>
      <c r="C255" s="27"/>
      <c r="D255" s="28"/>
      <c r="E255" s="29"/>
      <c r="F255" s="29"/>
      <c r="G255" s="29"/>
      <c r="H255" s="29"/>
      <c r="I255" s="20" t="str">
        <f aca="false">IF(A255="","",N(F255)+N(G255)+N(H255))</f>
        <v/>
      </c>
      <c r="J255" s="21" t="str">
        <f aca="false">IF(A255="","",UPPER(TRIM(A255))&amp;"|"&amp;UPPER(SUBSTITUTE(SUBSTITUTE(SUBSTITUTE(SUBSTITUTE(SUBSTITUTE(TRIM(C255)," ",""),"-",""),"/",""),"\",""),".","")))</f>
        <v/>
      </c>
      <c r="K255" s="24" t="str">
        <f aca="false">IF(A255="","",IF(ISNA(MATCH(J255,'Purchase Register'!$J$6:$J$1005,0)),IF(COUNTIFS('Purchase Register'!$A$6:$A$1005,A255,'Purchase Register'!$E$6:$E$1005,"&gt;="&amp;(E255-Summary!$B$5),'Purchase Register'!$E$6:$E$1005,"&lt;="&amp;(E255+Summary!$B$5))&gt;0,"Possible match – invoice no. differs","Not in books"),"In books"))</f>
        <v/>
      </c>
      <c r="L255" s="25" t="str">
        <f aca="false">IF(A255="","",IF(COUNTIF(A$6:A255,A255)=1,COUNTIF(L$5:L254,"&gt;0")+1,""))</f>
        <v/>
      </c>
    </row>
    <row r="256" customFormat="false" ht="15" hidden="false" customHeight="true" outlineLevel="0" collapsed="false">
      <c r="A256" s="27"/>
      <c r="B256" s="27"/>
      <c r="C256" s="27"/>
      <c r="D256" s="28"/>
      <c r="E256" s="29"/>
      <c r="F256" s="29"/>
      <c r="G256" s="29"/>
      <c r="H256" s="29"/>
      <c r="I256" s="20" t="str">
        <f aca="false">IF(A256="","",N(F256)+N(G256)+N(H256))</f>
        <v/>
      </c>
      <c r="J256" s="21" t="str">
        <f aca="false">IF(A256="","",UPPER(TRIM(A256))&amp;"|"&amp;UPPER(SUBSTITUTE(SUBSTITUTE(SUBSTITUTE(SUBSTITUTE(SUBSTITUTE(TRIM(C256)," ",""),"-",""),"/",""),"\",""),".","")))</f>
        <v/>
      </c>
      <c r="K256" s="24" t="str">
        <f aca="false">IF(A256="","",IF(ISNA(MATCH(J256,'Purchase Register'!$J$6:$J$1005,0)),IF(COUNTIFS('Purchase Register'!$A$6:$A$1005,A256,'Purchase Register'!$E$6:$E$1005,"&gt;="&amp;(E256-Summary!$B$5),'Purchase Register'!$E$6:$E$1005,"&lt;="&amp;(E256+Summary!$B$5))&gt;0,"Possible match – invoice no. differs","Not in books"),"In books"))</f>
        <v/>
      </c>
      <c r="L256" s="25" t="str">
        <f aca="false">IF(A256="","",IF(COUNTIF(A$6:A256,A256)=1,COUNTIF(L$5:L255,"&gt;0")+1,""))</f>
        <v/>
      </c>
    </row>
    <row r="257" customFormat="false" ht="15" hidden="false" customHeight="true" outlineLevel="0" collapsed="false">
      <c r="A257" s="27"/>
      <c r="B257" s="27"/>
      <c r="C257" s="27"/>
      <c r="D257" s="28"/>
      <c r="E257" s="29"/>
      <c r="F257" s="29"/>
      <c r="G257" s="29"/>
      <c r="H257" s="29"/>
      <c r="I257" s="20" t="str">
        <f aca="false">IF(A257="","",N(F257)+N(G257)+N(H257))</f>
        <v/>
      </c>
      <c r="J257" s="21" t="str">
        <f aca="false">IF(A257="","",UPPER(TRIM(A257))&amp;"|"&amp;UPPER(SUBSTITUTE(SUBSTITUTE(SUBSTITUTE(SUBSTITUTE(SUBSTITUTE(TRIM(C257)," ",""),"-",""),"/",""),"\",""),".","")))</f>
        <v/>
      </c>
      <c r="K257" s="24" t="str">
        <f aca="false">IF(A257="","",IF(ISNA(MATCH(J257,'Purchase Register'!$J$6:$J$1005,0)),IF(COUNTIFS('Purchase Register'!$A$6:$A$1005,A257,'Purchase Register'!$E$6:$E$1005,"&gt;="&amp;(E257-Summary!$B$5),'Purchase Register'!$E$6:$E$1005,"&lt;="&amp;(E257+Summary!$B$5))&gt;0,"Possible match – invoice no. differs","Not in books"),"In books"))</f>
        <v/>
      </c>
      <c r="L257" s="25" t="str">
        <f aca="false">IF(A257="","",IF(COUNTIF(A$6:A257,A257)=1,COUNTIF(L$5:L256,"&gt;0")+1,""))</f>
        <v/>
      </c>
    </row>
    <row r="258" customFormat="false" ht="15" hidden="false" customHeight="true" outlineLevel="0" collapsed="false">
      <c r="A258" s="27"/>
      <c r="B258" s="27"/>
      <c r="C258" s="27"/>
      <c r="D258" s="28"/>
      <c r="E258" s="29"/>
      <c r="F258" s="29"/>
      <c r="G258" s="29"/>
      <c r="H258" s="29"/>
      <c r="I258" s="20" t="str">
        <f aca="false">IF(A258="","",N(F258)+N(G258)+N(H258))</f>
        <v/>
      </c>
      <c r="J258" s="21" t="str">
        <f aca="false">IF(A258="","",UPPER(TRIM(A258))&amp;"|"&amp;UPPER(SUBSTITUTE(SUBSTITUTE(SUBSTITUTE(SUBSTITUTE(SUBSTITUTE(TRIM(C258)," ",""),"-",""),"/",""),"\",""),".","")))</f>
        <v/>
      </c>
      <c r="K258" s="24" t="str">
        <f aca="false">IF(A258="","",IF(ISNA(MATCH(J258,'Purchase Register'!$J$6:$J$1005,0)),IF(COUNTIFS('Purchase Register'!$A$6:$A$1005,A258,'Purchase Register'!$E$6:$E$1005,"&gt;="&amp;(E258-Summary!$B$5),'Purchase Register'!$E$6:$E$1005,"&lt;="&amp;(E258+Summary!$B$5))&gt;0,"Possible match – invoice no. differs","Not in books"),"In books"))</f>
        <v/>
      </c>
      <c r="L258" s="25" t="str">
        <f aca="false">IF(A258="","",IF(COUNTIF(A$6:A258,A258)=1,COUNTIF(L$5:L257,"&gt;0")+1,""))</f>
        <v/>
      </c>
    </row>
    <row r="259" customFormat="false" ht="15" hidden="false" customHeight="true" outlineLevel="0" collapsed="false">
      <c r="A259" s="27"/>
      <c r="B259" s="27"/>
      <c r="C259" s="27"/>
      <c r="D259" s="28"/>
      <c r="E259" s="29"/>
      <c r="F259" s="29"/>
      <c r="G259" s="29"/>
      <c r="H259" s="29"/>
      <c r="I259" s="20" t="str">
        <f aca="false">IF(A259="","",N(F259)+N(G259)+N(H259))</f>
        <v/>
      </c>
      <c r="J259" s="21" t="str">
        <f aca="false">IF(A259="","",UPPER(TRIM(A259))&amp;"|"&amp;UPPER(SUBSTITUTE(SUBSTITUTE(SUBSTITUTE(SUBSTITUTE(SUBSTITUTE(TRIM(C259)," ",""),"-",""),"/",""),"\",""),".","")))</f>
        <v/>
      </c>
      <c r="K259" s="24" t="str">
        <f aca="false">IF(A259="","",IF(ISNA(MATCH(J259,'Purchase Register'!$J$6:$J$1005,0)),IF(COUNTIFS('Purchase Register'!$A$6:$A$1005,A259,'Purchase Register'!$E$6:$E$1005,"&gt;="&amp;(E259-Summary!$B$5),'Purchase Register'!$E$6:$E$1005,"&lt;="&amp;(E259+Summary!$B$5))&gt;0,"Possible match – invoice no. differs","Not in books"),"In books"))</f>
        <v/>
      </c>
      <c r="L259" s="25" t="str">
        <f aca="false">IF(A259="","",IF(COUNTIF(A$6:A259,A259)=1,COUNTIF(L$5:L258,"&gt;0")+1,""))</f>
        <v/>
      </c>
    </row>
    <row r="260" customFormat="false" ht="15" hidden="false" customHeight="true" outlineLevel="0" collapsed="false">
      <c r="A260" s="27"/>
      <c r="B260" s="27"/>
      <c r="C260" s="27"/>
      <c r="D260" s="28"/>
      <c r="E260" s="29"/>
      <c r="F260" s="29"/>
      <c r="G260" s="29"/>
      <c r="H260" s="29"/>
      <c r="I260" s="20" t="str">
        <f aca="false">IF(A260="","",N(F260)+N(G260)+N(H260))</f>
        <v/>
      </c>
      <c r="J260" s="21" t="str">
        <f aca="false">IF(A260="","",UPPER(TRIM(A260))&amp;"|"&amp;UPPER(SUBSTITUTE(SUBSTITUTE(SUBSTITUTE(SUBSTITUTE(SUBSTITUTE(TRIM(C260)," ",""),"-",""),"/",""),"\",""),".","")))</f>
        <v/>
      </c>
      <c r="K260" s="24" t="str">
        <f aca="false">IF(A260="","",IF(ISNA(MATCH(J260,'Purchase Register'!$J$6:$J$1005,0)),IF(COUNTIFS('Purchase Register'!$A$6:$A$1005,A260,'Purchase Register'!$E$6:$E$1005,"&gt;="&amp;(E260-Summary!$B$5),'Purchase Register'!$E$6:$E$1005,"&lt;="&amp;(E260+Summary!$B$5))&gt;0,"Possible match – invoice no. differs","Not in books"),"In books"))</f>
        <v/>
      </c>
      <c r="L260" s="25" t="str">
        <f aca="false">IF(A260="","",IF(COUNTIF(A$6:A260,A260)=1,COUNTIF(L$5:L259,"&gt;0")+1,""))</f>
        <v/>
      </c>
    </row>
    <row r="261" customFormat="false" ht="15" hidden="false" customHeight="true" outlineLevel="0" collapsed="false">
      <c r="A261" s="27"/>
      <c r="B261" s="27"/>
      <c r="C261" s="27"/>
      <c r="D261" s="28"/>
      <c r="E261" s="29"/>
      <c r="F261" s="29"/>
      <c r="G261" s="29"/>
      <c r="H261" s="29"/>
      <c r="I261" s="20" t="str">
        <f aca="false">IF(A261="","",N(F261)+N(G261)+N(H261))</f>
        <v/>
      </c>
      <c r="J261" s="21" t="str">
        <f aca="false">IF(A261="","",UPPER(TRIM(A261))&amp;"|"&amp;UPPER(SUBSTITUTE(SUBSTITUTE(SUBSTITUTE(SUBSTITUTE(SUBSTITUTE(TRIM(C261)," ",""),"-",""),"/",""),"\",""),".","")))</f>
        <v/>
      </c>
      <c r="K261" s="24" t="str">
        <f aca="false">IF(A261="","",IF(ISNA(MATCH(J261,'Purchase Register'!$J$6:$J$1005,0)),IF(COUNTIFS('Purchase Register'!$A$6:$A$1005,A261,'Purchase Register'!$E$6:$E$1005,"&gt;="&amp;(E261-Summary!$B$5),'Purchase Register'!$E$6:$E$1005,"&lt;="&amp;(E261+Summary!$B$5))&gt;0,"Possible match – invoice no. differs","Not in books"),"In books"))</f>
        <v/>
      </c>
      <c r="L261" s="25" t="str">
        <f aca="false">IF(A261="","",IF(COUNTIF(A$6:A261,A261)=1,COUNTIF(L$5:L260,"&gt;0")+1,""))</f>
        <v/>
      </c>
    </row>
    <row r="262" customFormat="false" ht="15" hidden="false" customHeight="true" outlineLevel="0" collapsed="false">
      <c r="A262" s="27"/>
      <c r="B262" s="27"/>
      <c r="C262" s="27"/>
      <c r="D262" s="28"/>
      <c r="E262" s="29"/>
      <c r="F262" s="29"/>
      <c r="G262" s="29"/>
      <c r="H262" s="29"/>
      <c r="I262" s="20" t="str">
        <f aca="false">IF(A262="","",N(F262)+N(G262)+N(H262))</f>
        <v/>
      </c>
      <c r="J262" s="21" t="str">
        <f aca="false">IF(A262="","",UPPER(TRIM(A262))&amp;"|"&amp;UPPER(SUBSTITUTE(SUBSTITUTE(SUBSTITUTE(SUBSTITUTE(SUBSTITUTE(TRIM(C262)," ",""),"-",""),"/",""),"\",""),".","")))</f>
        <v/>
      </c>
      <c r="K262" s="24" t="str">
        <f aca="false">IF(A262="","",IF(ISNA(MATCH(J262,'Purchase Register'!$J$6:$J$1005,0)),IF(COUNTIFS('Purchase Register'!$A$6:$A$1005,A262,'Purchase Register'!$E$6:$E$1005,"&gt;="&amp;(E262-Summary!$B$5),'Purchase Register'!$E$6:$E$1005,"&lt;="&amp;(E262+Summary!$B$5))&gt;0,"Possible match – invoice no. differs","Not in books"),"In books"))</f>
        <v/>
      </c>
      <c r="L262" s="25" t="str">
        <f aca="false">IF(A262="","",IF(COUNTIF(A$6:A262,A262)=1,COUNTIF(L$5:L261,"&gt;0")+1,""))</f>
        <v/>
      </c>
    </row>
    <row r="263" customFormat="false" ht="15" hidden="false" customHeight="true" outlineLevel="0" collapsed="false">
      <c r="A263" s="27"/>
      <c r="B263" s="27"/>
      <c r="C263" s="27"/>
      <c r="D263" s="28"/>
      <c r="E263" s="29"/>
      <c r="F263" s="29"/>
      <c r="G263" s="29"/>
      <c r="H263" s="29"/>
      <c r="I263" s="20" t="str">
        <f aca="false">IF(A263="","",N(F263)+N(G263)+N(H263))</f>
        <v/>
      </c>
      <c r="J263" s="21" t="str">
        <f aca="false">IF(A263="","",UPPER(TRIM(A263))&amp;"|"&amp;UPPER(SUBSTITUTE(SUBSTITUTE(SUBSTITUTE(SUBSTITUTE(SUBSTITUTE(TRIM(C263)," ",""),"-",""),"/",""),"\",""),".","")))</f>
        <v/>
      </c>
      <c r="K263" s="24" t="str">
        <f aca="false">IF(A263="","",IF(ISNA(MATCH(J263,'Purchase Register'!$J$6:$J$1005,0)),IF(COUNTIFS('Purchase Register'!$A$6:$A$1005,A263,'Purchase Register'!$E$6:$E$1005,"&gt;="&amp;(E263-Summary!$B$5),'Purchase Register'!$E$6:$E$1005,"&lt;="&amp;(E263+Summary!$B$5))&gt;0,"Possible match – invoice no. differs","Not in books"),"In books"))</f>
        <v/>
      </c>
      <c r="L263" s="25" t="str">
        <f aca="false">IF(A263="","",IF(COUNTIF(A$6:A263,A263)=1,COUNTIF(L$5:L262,"&gt;0")+1,""))</f>
        <v/>
      </c>
    </row>
    <row r="264" customFormat="false" ht="15" hidden="false" customHeight="true" outlineLevel="0" collapsed="false">
      <c r="A264" s="27"/>
      <c r="B264" s="27"/>
      <c r="C264" s="27"/>
      <c r="D264" s="28"/>
      <c r="E264" s="29"/>
      <c r="F264" s="29"/>
      <c r="G264" s="29"/>
      <c r="H264" s="29"/>
      <c r="I264" s="20" t="str">
        <f aca="false">IF(A264="","",N(F264)+N(G264)+N(H264))</f>
        <v/>
      </c>
      <c r="J264" s="21" t="str">
        <f aca="false">IF(A264="","",UPPER(TRIM(A264))&amp;"|"&amp;UPPER(SUBSTITUTE(SUBSTITUTE(SUBSTITUTE(SUBSTITUTE(SUBSTITUTE(TRIM(C264)," ",""),"-",""),"/",""),"\",""),".","")))</f>
        <v/>
      </c>
      <c r="K264" s="24" t="str">
        <f aca="false">IF(A264="","",IF(ISNA(MATCH(J264,'Purchase Register'!$J$6:$J$1005,0)),IF(COUNTIFS('Purchase Register'!$A$6:$A$1005,A264,'Purchase Register'!$E$6:$E$1005,"&gt;="&amp;(E264-Summary!$B$5),'Purchase Register'!$E$6:$E$1005,"&lt;="&amp;(E264+Summary!$B$5))&gt;0,"Possible match – invoice no. differs","Not in books"),"In books"))</f>
        <v/>
      </c>
      <c r="L264" s="25" t="str">
        <f aca="false">IF(A264="","",IF(COUNTIF(A$6:A264,A264)=1,COUNTIF(L$5:L263,"&gt;0")+1,""))</f>
        <v/>
      </c>
    </row>
    <row r="265" customFormat="false" ht="15" hidden="false" customHeight="true" outlineLevel="0" collapsed="false">
      <c r="A265" s="27"/>
      <c r="B265" s="27"/>
      <c r="C265" s="27"/>
      <c r="D265" s="28"/>
      <c r="E265" s="29"/>
      <c r="F265" s="29"/>
      <c r="G265" s="29"/>
      <c r="H265" s="29"/>
      <c r="I265" s="20" t="str">
        <f aca="false">IF(A265="","",N(F265)+N(G265)+N(H265))</f>
        <v/>
      </c>
      <c r="J265" s="21" t="str">
        <f aca="false">IF(A265="","",UPPER(TRIM(A265))&amp;"|"&amp;UPPER(SUBSTITUTE(SUBSTITUTE(SUBSTITUTE(SUBSTITUTE(SUBSTITUTE(TRIM(C265)," ",""),"-",""),"/",""),"\",""),".","")))</f>
        <v/>
      </c>
      <c r="K265" s="24" t="str">
        <f aca="false">IF(A265="","",IF(ISNA(MATCH(J265,'Purchase Register'!$J$6:$J$1005,0)),IF(COUNTIFS('Purchase Register'!$A$6:$A$1005,A265,'Purchase Register'!$E$6:$E$1005,"&gt;="&amp;(E265-Summary!$B$5),'Purchase Register'!$E$6:$E$1005,"&lt;="&amp;(E265+Summary!$B$5))&gt;0,"Possible match – invoice no. differs","Not in books"),"In books"))</f>
        <v/>
      </c>
      <c r="L265" s="25" t="str">
        <f aca="false">IF(A265="","",IF(COUNTIF(A$6:A265,A265)=1,COUNTIF(L$5:L264,"&gt;0")+1,""))</f>
        <v/>
      </c>
    </row>
    <row r="266" customFormat="false" ht="15" hidden="false" customHeight="true" outlineLevel="0" collapsed="false">
      <c r="A266" s="27"/>
      <c r="B266" s="27"/>
      <c r="C266" s="27"/>
      <c r="D266" s="28"/>
      <c r="E266" s="29"/>
      <c r="F266" s="29"/>
      <c r="G266" s="29"/>
      <c r="H266" s="29"/>
      <c r="I266" s="20" t="str">
        <f aca="false">IF(A266="","",N(F266)+N(G266)+N(H266))</f>
        <v/>
      </c>
      <c r="J266" s="21" t="str">
        <f aca="false">IF(A266="","",UPPER(TRIM(A266))&amp;"|"&amp;UPPER(SUBSTITUTE(SUBSTITUTE(SUBSTITUTE(SUBSTITUTE(SUBSTITUTE(TRIM(C266)," ",""),"-",""),"/",""),"\",""),".","")))</f>
        <v/>
      </c>
      <c r="K266" s="24" t="str">
        <f aca="false">IF(A266="","",IF(ISNA(MATCH(J266,'Purchase Register'!$J$6:$J$1005,0)),IF(COUNTIFS('Purchase Register'!$A$6:$A$1005,A266,'Purchase Register'!$E$6:$E$1005,"&gt;="&amp;(E266-Summary!$B$5),'Purchase Register'!$E$6:$E$1005,"&lt;="&amp;(E266+Summary!$B$5))&gt;0,"Possible match – invoice no. differs","Not in books"),"In books"))</f>
        <v/>
      </c>
      <c r="L266" s="25" t="str">
        <f aca="false">IF(A266="","",IF(COUNTIF(A$6:A266,A266)=1,COUNTIF(L$5:L265,"&gt;0")+1,""))</f>
        <v/>
      </c>
    </row>
    <row r="267" customFormat="false" ht="15" hidden="false" customHeight="true" outlineLevel="0" collapsed="false">
      <c r="A267" s="27"/>
      <c r="B267" s="27"/>
      <c r="C267" s="27"/>
      <c r="D267" s="28"/>
      <c r="E267" s="29"/>
      <c r="F267" s="29"/>
      <c r="G267" s="29"/>
      <c r="H267" s="29"/>
      <c r="I267" s="20" t="str">
        <f aca="false">IF(A267="","",N(F267)+N(G267)+N(H267))</f>
        <v/>
      </c>
      <c r="J267" s="21" t="str">
        <f aca="false">IF(A267="","",UPPER(TRIM(A267))&amp;"|"&amp;UPPER(SUBSTITUTE(SUBSTITUTE(SUBSTITUTE(SUBSTITUTE(SUBSTITUTE(TRIM(C267)," ",""),"-",""),"/",""),"\",""),".","")))</f>
        <v/>
      </c>
      <c r="K267" s="24" t="str">
        <f aca="false">IF(A267="","",IF(ISNA(MATCH(J267,'Purchase Register'!$J$6:$J$1005,0)),IF(COUNTIFS('Purchase Register'!$A$6:$A$1005,A267,'Purchase Register'!$E$6:$E$1005,"&gt;="&amp;(E267-Summary!$B$5),'Purchase Register'!$E$6:$E$1005,"&lt;="&amp;(E267+Summary!$B$5))&gt;0,"Possible match – invoice no. differs","Not in books"),"In books"))</f>
        <v/>
      </c>
      <c r="L267" s="25" t="str">
        <f aca="false">IF(A267="","",IF(COUNTIF(A$6:A267,A267)=1,COUNTIF(L$5:L266,"&gt;0")+1,""))</f>
        <v/>
      </c>
    </row>
    <row r="268" customFormat="false" ht="15" hidden="false" customHeight="true" outlineLevel="0" collapsed="false">
      <c r="A268" s="27"/>
      <c r="B268" s="27"/>
      <c r="C268" s="27"/>
      <c r="D268" s="28"/>
      <c r="E268" s="29"/>
      <c r="F268" s="29"/>
      <c r="G268" s="29"/>
      <c r="H268" s="29"/>
      <c r="I268" s="20" t="str">
        <f aca="false">IF(A268="","",N(F268)+N(G268)+N(H268))</f>
        <v/>
      </c>
      <c r="J268" s="21" t="str">
        <f aca="false">IF(A268="","",UPPER(TRIM(A268))&amp;"|"&amp;UPPER(SUBSTITUTE(SUBSTITUTE(SUBSTITUTE(SUBSTITUTE(SUBSTITUTE(TRIM(C268)," ",""),"-",""),"/",""),"\",""),".","")))</f>
        <v/>
      </c>
      <c r="K268" s="24" t="str">
        <f aca="false">IF(A268="","",IF(ISNA(MATCH(J268,'Purchase Register'!$J$6:$J$1005,0)),IF(COUNTIFS('Purchase Register'!$A$6:$A$1005,A268,'Purchase Register'!$E$6:$E$1005,"&gt;="&amp;(E268-Summary!$B$5),'Purchase Register'!$E$6:$E$1005,"&lt;="&amp;(E268+Summary!$B$5))&gt;0,"Possible match – invoice no. differs","Not in books"),"In books"))</f>
        <v/>
      </c>
      <c r="L268" s="25" t="str">
        <f aca="false">IF(A268="","",IF(COUNTIF(A$6:A268,A268)=1,COUNTIF(L$5:L267,"&gt;0")+1,""))</f>
        <v/>
      </c>
    </row>
    <row r="269" customFormat="false" ht="15" hidden="false" customHeight="true" outlineLevel="0" collapsed="false">
      <c r="A269" s="27"/>
      <c r="B269" s="27"/>
      <c r="C269" s="27"/>
      <c r="D269" s="28"/>
      <c r="E269" s="29"/>
      <c r="F269" s="29"/>
      <c r="G269" s="29"/>
      <c r="H269" s="29"/>
      <c r="I269" s="20" t="str">
        <f aca="false">IF(A269="","",N(F269)+N(G269)+N(H269))</f>
        <v/>
      </c>
      <c r="J269" s="21" t="str">
        <f aca="false">IF(A269="","",UPPER(TRIM(A269))&amp;"|"&amp;UPPER(SUBSTITUTE(SUBSTITUTE(SUBSTITUTE(SUBSTITUTE(SUBSTITUTE(TRIM(C269)," ",""),"-",""),"/",""),"\",""),".","")))</f>
        <v/>
      </c>
      <c r="K269" s="24" t="str">
        <f aca="false">IF(A269="","",IF(ISNA(MATCH(J269,'Purchase Register'!$J$6:$J$1005,0)),IF(COUNTIFS('Purchase Register'!$A$6:$A$1005,A269,'Purchase Register'!$E$6:$E$1005,"&gt;="&amp;(E269-Summary!$B$5),'Purchase Register'!$E$6:$E$1005,"&lt;="&amp;(E269+Summary!$B$5))&gt;0,"Possible match – invoice no. differs","Not in books"),"In books"))</f>
        <v/>
      </c>
      <c r="L269" s="25" t="str">
        <f aca="false">IF(A269="","",IF(COUNTIF(A$6:A269,A269)=1,COUNTIF(L$5:L268,"&gt;0")+1,""))</f>
        <v/>
      </c>
    </row>
    <row r="270" customFormat="false" ht="15" hidden="false" customHeight="true" outlineLevel="0" collapsed="false">
      <c r="A270" s="27"/>
      <c r="B270" s="27"/>
      <c r="C270" s="27"/>
      <c r="D270" s="28"/>
      <c r="E270" s="29"/>
      <c r="F270" s="29"/>
      <c r="G270" s="29"/>
      <c r="H270" s="29"/>
      <c r="I270" s="20" t="str">
        <f aca="false">IF(A270="","",N(F270)+N(G270)+N(H270))</f>
        <v/>
      </c>
      <c r="J270" s="21" t="str">
        <f aca="false">IF(A270="","",UPPER(TRIM(A270))&amp;"|"&amp;UPPER(SUBSTITUTE(SUBSTITUTE(SUBSTITUTE(SUBSTITUTE(SUBSTITUTE(TRIM(C270)," ",""),"-",""),"/",""),"\",""),".","")))</f>
        <v/>
      </c>
      <c r="K270" s="24" t="str">
        <f aca="false">IF(A270="","",IF(ISNA(MATCH(J270,'Purchase Register'!$J$6:$J$1005,0)),IF(COUNTIFS('Purchase Register'!$A$6:$A$1005,A270,'Purchase Register'!$E$6:$E$1005,"&gt;="&amp;(E270-Summary!$B$5),'Purchase Register'!$E$6:$E$1005,"&lt;="&amp;(E270+Summary!$B$5))&gt;0,"Possible match – invoice no. differs","Not in books"),"In books"))</f>
        <v/>
      </c>
      <c r="L270" s="25" t="str">
        <f aca="false">IF(A270="","",IF(COUNTIF(A$6:A270,A270)=1,COUNTIF(L$5:L269,"&gt;0")+1,""))</f>
        <v/>
      </c>
    </row>
    <row r="271" customFormat="false" ht="15" hidden="false" customHeight="true" outlineLevel="0" collapsed="false">
      <c r="A271" s="27"/>
      <c r="B271" s="27"/>
      <c r="C271" s="27"/>
      <c r="D271" s="28"/>
      <c r="E271" s="29"/>
      <c r="F271" s="29"/>
      <c r="G271" s="29"/>
      <c r="H271" s="29"/>
      <c r="I271" s="20" t="str">
        <f aca="false">IF(A271="","",N(F271)+N(G271)+N(H271))</f>
        <v/>
      </c>
      <c r="J271" s="21" t="str">
        <f aca="false">IF(A271="","",UPPER(TRIM(A271))&amp;"|"&amp;UPPER(SUBSTITUTE(SUBSTITUTE(SUBSTITUTE(SUBSTITUTE(SUBSTITUTE(TRIM(C271)," ",""),"-",""),"/",""),"\",""),".","")))</f>
        <v/>
      </c>
      <c r="K271" s="24" t="str">
        <f aca="false">IF(A271="","",IF(ISNA(MATCH(J271,'Purchase Register'!$J$6:$J$1005,0)),IF(COUNTIFS('Purchase Register'!$A$6:$A$1005,A271,'Purchase Register'!$E$6:$E$1005,"&gt;="&amp;(E271-Summary!$B$5),'Purchase Register'!$E$6:$E$1005,"&lt;="&amp;(E271+Summary!$B$5))&gt;0,"Possible match – invoice no. differs","Not in books"),"In books"))</f>
        <v/>
      </c>
      <c r="L271" s="25" t="str">
        <f aca="false">IF(A271="","",IF(COUNTIF(A$6:A271,A271)=1,COUNTIF(L$5:L270,"&gt;0")+1,""))</f>
        <v/>
      </c>
    </row>
    <row r="272" customFormat="false" ht="15" hidden="false" customHeight="true" outlineLevel="0" collapsed="false">
      <c r="A272" s="27"/>
      <c r="B272" s="27"/>
      <c r="C272" s="27"/>
      <c r="D272" s="28"/>
      <c r="E272" s="29"/>
      <c r="F272" s="29"/>
      <c r="G272" s="29"/>
      <c r="H272" s="29"/>
      <c r="I272" s="20" t="str">
        <f aca="false">IF(A272="","",N(F272)+N(G272)+N(H272))</f>
        <v/>
      </c>
      <c r="J272" s="21" t="str">
        <f aca="false">IF(A272="","",UPPER(TRIM(A272))&amp;"|"&amp;UPPER(SUBSTITUTE(SUBSTITUTE(SUBSTITUTE(SUBSTITUTE(SUBSTITUTE(TRIM(C272)," ",""),"-",""),"/",""),"\",""),".","")))</f>
        <v/>
      </c>
      <c r="K272" s="24" t="str">
        <f aca="false">IF(A272="","",IF(ISNA(MATCH(J272,'Purchase Register'!$J$6:$J$1005,0)),IF(COUNTIFS('Purchase Register'!$A$6:$A$1005,A272,'Purchase Register'!$E$6:$E$1005,"&gt;="&amp;(E272-Summary!$B$5),'Purchase Register'!$E$6:$E$1005,"&lt;="&amp;(E272+Summary!$B$5))&gt;0,"Possible match – invoice no. differs","Not in books"),"In books"))</f>
        <v/>
      </c>
      <c r="L272" s="25" t="str">
        <f aca="false">IF(A272="","",IF(COUNTIF(A$6:A272,A272)=1,COUNTIF(L$5:L271,"&gt;0")+1,""))</f>
        <v/>
      </c>
    </row>
    <row r="273" customFormat="false" ht="15" hidden="false" customHeight="true" outlineLevel="0" collapsed="false">
      <c r="A273" s="27"/>
      <c r="B273" s="27"/>
      <c r="C273" s="27"/>
      <c r="D273" s="28"/>
      <c r="E273" s="29"/>
      <c r="F273" s="29"/>
      <c r="G273" s="29"/>
      <c r="H273" s="29"/>
      <c r="I273" s="20" t="str">
        <f aca="false">IF(A273="","",N(F273)+N(G273)+N(H273))</f>
        <v/>
      </c>
      <c r="J273" s="21" t="str">
        <f aca="false">IF(A273="","",UPPER(TRIM(A273))&amp;"|"&amp;UPPER(SUBSTITUTE(SUBSTITUTE(SUBSTITUTE(SUBSTITUTE(SUBSTITUTE(TRIM(C273)," ",""),"-",""),"/",""),"\",""),".","")))</f>
        <v/>
      </c>
      <c r="K273" s="24" t="str">
        <f aca="false">IF(A273="","",IF(ISNA(MATCH(J273,'Purchase Register'!$J$6:$J$1005,0)),IF(COUNTIFS('Purchase Register'!$A$6:$A$1005,A273,'Purchase Register'!$E$6:$E$1005,"&gt;="&amp;(E273-Summary!$B$5),'Purchase Register'!$E$6:$E$1005,"&lt;="&amp;(E273+Summary!$B$5))&gt;0,"Possible match – invoice no. differs","Not in books"),"In books"))</f>
        <v/>
      </c>
      <c r="L273" s="25" t="str">
        <f aca="false">IF(A273="","",IF(COUNTIF(A$6:A273,A273)=1,COUNTIF(L$5:L272,"&gt;0")+1,""))</f>
        <v/>
      </c>
    </row>
    <row r="274" customFormat="false" ht="15" hidden="false" customHeight="true" outlineLevel="0" collapsed="false">
      <c r="A274" s="27"/>
      <c r="B274" s="27"/>
      <c r="C274" s="27"/>
      <c r="D274" s="28"/>
      <c r="E274" s="29"/>
      <c r="F274" s="29"/>
      <c r="G274" s="29"/>
      <c r="H274" s="29"/>
      <c r="I274" s="20" t="str">
        <f aca="false">IF(A274="","",N(F274)+N(G274)+N(H274))</f>
        <v/>
      </c>
      <c r="J274" s="21" t="str">
        <f aca="false">IF(A274="","",UPPER(TRIM(A274))&amp;"|"&amp;UPPER(SUBSTITUTE(SUBSTITUTE(SUBSTITUTE(SUBSTITUTE(SUBSTITUTE(TRIM(C274)," ",""),"-",""),"/",""),"\",""),".","")))</f>
        <v/>
      </c>
      <c r="K274" s="24" t="str">
        <f aca="false">IF(A274="","",IF(ISNA(MATCH(J274,'Purchase Register'!$J$6:$J$1005,0)),IF(COUNTIFS('Purchase Register'!$A$6:$A$1005,A274,'Purchase Register'!$E$6:$E$1005,"&gt;="&amp;(E274-Summary!$B$5),'Purchase Register'!$E$6:$E$1005,"&lt;="&amp;(E274+Summary!$B$5))&gt;0,"Possible match – invoice no. differs","Not in books"),"In books"))</f>
        <v/>
      </c>
      <c r="L274" s="25" t="str">
        <f aca="false">IF(A274="","",IF(COUNTIF(A$6:A274,A274)=1,COUNTIF(L$5:L273,"&gt;0")+1,""))</f>
        <v/>
      </c>
    </row>
    <row r="275" customFormat="false" ht="15" hidden="false" customHeight="true" outlineLevel="0" collapsed="false">
      <c r="A275" s="27"/>
      <c r="B275" s="27"/>
      <c r="C275" s="27"/>
      <c r="D275" s="28"/>
      <c r="E275" s="29"/>
      <c r="F275" s="29"/>
      <c r="G275" s="29"/>
      <c r="H275" s="29"/>
      <c r="I275" s="20" t="str">
        <f aca="false">IF(A275="","",N(F275)+N(G275)+N(H275))</f>
        <v/>
      </c>
      <c r="J275" s="21" t="str">
        <f aca="false">IF(A275="","",UPPER(TRIM(A275))&amp;"|"&amp;UPPER(SUBSTITUTE(SUBSTITUTE(SUBSTITUTE(SUBSTITUTE(SUBSTITUTE(TRIM(C275)," ",""),"-",""),"/",""),"\",""),".","")))</f>
        <v/>
      </c>
      <c r="K275" s="24" t="str">
        <f aca="false">IF(A275="","",IF(ISNA(MATCH(J275,'Purchase Register'!$J$6:$J$1005,0)),IF(COUNTIFS('Purchase Register'!$A$6:$A$1005,A275,'Purchase Register'!$E$6:$E$1005,"&gt;="&amp;(E275-Summary!$B$5),'Purchase Register'!$E$6:$E$1005,"&lt;="&amp;(E275+Summary!$B$5))&gt;0,"Possible match – invoice no. differs","Not in books"),"In books"))</f>
        <v/>
      </c>
      <c r="L275" s="25" t="str">
        <f aca="false">IF(A275="","",IF(COUNTIF(A$6:A275,A275)=1,COUNTIF(L$5:L274,"&gt;0")+1,""))</f>
        <v/>
      </c>
    </row>
    <row r="276" customFormat="false" ht="15" hidden="false" customHeight="true" outlineLevel="0" collapsed="false">
      <c r="A276" s="27"/>
      <c r="B276" s="27"/>
      <c r="C276" s="27"/>
      <c r="D276" s="28"/>
      <c r="E276" s="29"/>
      <c r="F276" s="29"/>
      <c r="G276" s="29"/>
      <c r="H276" s="29"/>
      <c r="I276" s="20" t="str">
        <f aca="false">IF(A276="","",N(F276)+N(G276)+N(H276))</f>
        <v/>
      </c>
      <c r="J276" s="21" t="str">
        <f aca="false">IF(A276="","",UPPER(TRIM(A276))&amp;"|"&amp;UPPER(SUBSTITUTE(SUBSTITUTE(SUBSTITUTE(SUBSTITUTE(SUBSTITUTE(TRIM(C276)," ",""),"-",""),"/",""),"\",""),".","")))</f>
        <v/>
      </c>
      <c r="K276" s="24" t="str">
        <f aca="false">IF(A276="","",IF(ISNA(MATCH(J276,'Purchase Register'!$J$6:$J$1005,0)),IF(COUNTIFS('Purchase Register'!$A$6:$A$1005,A276,'Purchase Register'!$E$6:$E$1005,"&gt;="&amp;(E276-Summary!$B$5),'Purchase Register'!$E$6:$E$1005,"&lt;="&amp;(E276+Summary!$B$5))&gt;0,"Possible match – invoice no. differs","Not in books"),"In books"))</f>
        <v/>
      </c>
      <c r="L276" s="25" t="str">
        <f aca="false">IF(A276="","",IF(COUNTIF(A$6:A276,A276)=1,COUNTIF(L$5:L275,"&gt;0")+1,""))</f>
        <v/>
      </c>
    </row>
    <row r="277" customFormat="false" ht="15" hidden="false" customHeight="true" outlineLevel="0" collapsed="false">
      <c r="A277" s="27"/>
      <c r="B277" s="27"/>
      <c r="C277" s="27"/>
      <c r="D277" s="28"/>
      <c r="E277" s="29"/>
      <c r="F277" s="29"/>
      <c r="G277" s="29"/>
      <c r="H277" s="29"/>
      <c r="I277" s="20" t="str">
        <f aca="false">IF(A277="","",N(F277)+N(G277)+N(H277))</f>
        <v/>
      </c>
      <c r="J277" s="21" t="str">
        <f aca="false">IF(A277="","",UPPER(TRIM(A277))&amp;"|"&amp;UPPER(SUBSTITUTE(SUBSTITUTE(SUBSTITUTE(SUBSTITUTE(SUBSTITUTE(TRIM(C277)," ",""),"-",""),"/",""),"\",""),".","")))</f>
        <v/>
      </c>
      <c r="K277" s="24" t="str">
        <f aca="false">IF(A277="","",IF(ISNA(MATCH(J277,'Purchase Register'!$J$6:$J$1005,0)),IF(COUNTIFS('Purchase Register'!$A$6:$A$1005,A277,'Purchase Register'!$E$6:$E$1005,"&gt;="&amp;(E277-Summary!$B$5),'Purchase Register'!$E$6:$E$1005,"&lt;="&amp;(E277+Summary!$B$5))&gt;0,"Possible match – invoice no. differs","Not in books"),"In books"))</f>
        <v/>
      </c>
      <c r="L277" s="25" t="str">
        <f aca="false">IF(A277="","",IF(COUNTIF(A$6:A277,A277)=1,COUNTIF(L$5:L276,"&gt;0")+1,""))</f>
        <v/>
      </c>
    </row>
    <row r="278" customFormat="false" ht="15" hidden="false" customHeight="true" outlineLevel="0" collapsed="false">
      <c r="A278" s="27"/>
      <c r="B278" s="27"/>
      <c r="C278" s="27"/>
      <c r="D278" s="28"/>
      <c r="E278" s="29"/>
      <c r="F278" s="29"/>
      <c r="G278" s="29"/>
      <c r="H278" s="29"/>
      <c r="I278" s="20" t="str">
        <f aca="false">IF(A278="","",N(F278)+N(G278)+N(H278))</f>
        <v/>
      </c>
      <c r="J278" s="21" t="str">
        <f aca="false">IF(A278="","",UPPER(TRIM(A278))&amp;"|"&amp;UPPER(SUBSTITUTE(SUBSTITUTE(SUBSTITUTE(SUBSTITUTE(SUBSTITUTE(TRIM(C278)," ",""),"-",""),"/",""),"\",""),".","")))</f>
        <v/>
      </c>
      <c r="K278" s="24" t="str">
        <f aca="false">IF(A278="","",IF(ISNA(MATCH(J278,'Purchase Register'!$J$6:$J$1005,0)),IF(COUNTIFS('Purchase Register'!$A$6:$A$1005,A278,'Purchase Register'!$E$6:$E$1005,"&gt;="&amp;(E278-Summary!$B$5),'Purchase Register'!$E$6:$E$1005,"&lt;="&amp;(E278+Summary!$B$5))&gt;0,"Possible match – invoice no. differs","Not in books"),"In books"))</f>
        <v/>
      </c>
      <c r="L278" s="25" t="str">
        <f aca="false">IF(A278="","",IF(COUNTIF(A$6:A278,A278)=1,COUNTIF(L$5:L277,"&gt;0")+1,""))</f>
        <v/>
      </c>
    </row>
    <row r="279" customFormat="false" ht="15" hidden="false" customHeight="true" outlineLevel="0" collapsed="false">
      <c r="A279" s="27"/>
      <c r="B279" s="27"/>
      <c r="C279" s="27"/>
      <c r="D279" s="28"/>
      <c r="E279" s="29"/>
      <c r="F279" s="29"/>
      <c r="G279" s="29"/>
      <c r="H279" s="29"/>
      <c r="I279" s="20" t="str">
        <f aca="false">IF(A279="","",N(F279)+N(G279)+N(H279))</f>
        <v/>
      </c>
      <c r="J279" s="21" t="str">
        <f aca="false">IF(A279="","",UPPER(TRIM(A279))&amp;"|"&amp;UPPER(SUBSTITUTE(SUBSTITUTE(SUBSTITUTE(SUBSTITUTE(SUBSTITUTE(TRIM(C279)," ",""),"-",""),"/",""),"\",""),".","")))</f>
        <v/>
      </c>
      <c r="K279" s="24" t="str">
        <f aca="false">IF(A279="","",IF(ISNA(MATCH(J279,'Purchase Register'!$J$6:$J$1005,0)),IF(COUNTIFS('Purchase Register'!$A$6:$A$1005,A279,'Purchase Register'!$E$6:$E$1005,"&gt;="&amp;(E279-Summary!$B$5),'Purchase Register'!$E$6:$E$1005,"&lt;="&amp;(E279+Summary!$B$5))&gt;0,"Possible match – invoice no. differs","Not in books"),"In books"))</f>
        <v/>
      </c>
      <c r="L279" s="25" t="str">
        <f aca="false">IF(A279="","",IF(COUNTIF(A$6:A279,A279)=1,COUNTIF(L$5:L278,"&gt;0")+1,""))</f>
        <v/>
      </c>
    </row>
    <row r="280" customFormat="false" ht="15" hidden="false" customHeight="true" outlineLevel="0" collapsed="false">
      <c r="A280" s="27"/>
      <c r="B280" s="27"/>
      <c r="C280" s="27"/>
      <c r="D280" s="28"/>
      <c r="E280" s="29"/>
      <c r="F280" s="29"/>
      <c r="G280" s="29"/>
      <c r="H280" s="29"/>
      <c r="I280" s="20" t="str">
        <f aca="false">IF(A280="","",N(F280)+N(G280)+N(H280))</f>
        <v/>
      </c>
      <c r="J280" s="21" t="str">
        <f aca="false">IF(A280="","",UPPER(TRIM(A280))&amp;"|"&amp;UPPER(SUBSTITUTE(SUBSTITUTE(SUBSTITUTE(SUBSTITUTE(SUBSTITUTE(TRIM(C280)," ",""),"-",""),"/",""),"\",""),".","")))</f>
        <v/>
      </c>
      <c r="K280" s="24" t="str">
        <f aca="false">IF(A280="","",IF(ISNA(MATCH(J280,'Purchase Register'!$J$6:$J$1005,0)),IF(COUNTIFS('Purchase Register'!$A$6:$A$1005,A280,'Purchase Register'!$E$6:$E$1005,"&gt;="&amp;(E280-Summary!$B$5),'Purchase Register'!$E$6:$E$1005,"&lt;="&amp;(E280+Summary!$B$5))&gt;0,"Possible match – invoice no. differs","Not in books"),"In books"))</f>
        <v/>
      </c>
      <c r="L280" s="25" t="str">
        <f aca="false">IF(A280="","",IF(COUNTIF(A$6:A280,A280)=1,COUNTIF(L$5:L279,"&gt;0")+1,""))</f>
        <v/>
      </c>
    </row>
    <row r="281" customFormat="false" ht="15" hidden="false" customHeight="true" outlineLevel="0" collapsed="false">
      <c r="A281" s="27"/>
      <c r="B281" s="27"/>
      <c r="C281" s="27"/>
      <c r="D281" s="28"/>
      <c r="E281" s="29"/>
      <c r="F281" s="29"/>
      <c r="G281" s="29"/>
      <c r="H281" s="29"/>
      <c r="I281" s="20" t="str">
        <f aca="false">IF(A281="","",N(F281)+N(G281)+N(H281))</f>
        <v/>
      </c>
      <c r="J281" s="21" t="str">
        <f aca="false">IF(A281="","",UPPER(TRIM(A281))&amp;"|"&amp;UPPER(SUBSTITUTE(SUBSTITUTE(SUBSTITUTE(SUBSTITUTE(SUBSTITUTE(TRIM(C281)," ",""),"-",""),"/",""),"\",""),".","")))</f>
        <v/>
      </c>
      <c r="K281" s="24" t="str">
        <f aca="false">IF(A281="","",IF(ISNA(MATCH(J281,'Purchase Register'!$J$6:$J$1005,0)),IF(COUNTIFS('Purchase Register'!$A$6:$A$1005,A281,'Purchase Register'!$E$6:$E$1005,"&gt;="&amp;(E281-Summary!$B$5),'Purchase Register'!$E$6:$E$1005,"&lt;="&amp;(E281+Summary!$B$5))&gt;0,"Possible match – invoice no. differs","Not in books"),"In books"))</f>
        <v/>
      </c>
      <c r="L281" s="25" t="str">
        <f aca="false">IF(A281="","",IF(COUNTIF(A$6:A281,A281)=1,COUNTIF(L$5:L280,"&gt;0")+1,""))</f>
        <v/>
      </c>
    </row>
    <row r="282" customFormat="false" ht="15" hidden="false" customHeight="true" outlineLevel="0" collapsed="false">
      <c r="A282" s="27"/>
      <c r="B282" s="27"/>
      <c r="C282" s="27"/>
      <c r="D282" s="28"/>
      <c r="E282" s="29"/>
      <c r="F282" s="29"/>
      <c r="G282" s="29"/>
      <c r="H282" s="29"/>
      <c r="I282" s="20" t="str">
        <f aca="false">IF(A282="","",N(F282)+N(G282)+N(H282))</f>
        <v/>
      </c>
      <c r="J282" s="21" t="str">
        <f aca="false">IF(A282="","",UPPER(TRIM(A282))&amp;"|"&amp;UPPER(SUBSTITUTE(SUBSTITUTE(SUBSTITUTE(SUBSTITUTE(SUBSTITUTE(TRIM(C282)," ",""),"-",""),"/",""),"\",""),".","")))</f>
        <v/>
      </c>
      <c r="K282" s="24" t="str">
        <f aca="false">IF(A282="","",IF(ISNA(MATCH(J282,'Purchase Register'!$J$6:$J$1005,0)),IF(COUNTIFS('Purchase Register'!$A$6:$A$1005,A282,'Purchase Register'!$E$6:$E$1005,"&gt;="&amp;(E282-Summary!$B$5),'Purchase Register'!$E$6:$E$1005,"&lt;="&amp;(E282+Summary!$B$5))&gt;0,"Possible match – invoice no. differs","Not in books"),"In books"))</f>
        <v/>
      </c>
      <c r="L282" s="25" t="str">
        <f aca="false">IF(A282="","",IF(COUNTIF(A$6:A282,A282)=1,COUNTIF(L$5:L281,"&gt;0")+1,""))</f>
        <v/>
      </c>
    </row>
    <row r="283" customFormat="false" ht="15" hidden="false" customHeight="true" outlineLevel="0" collapsed="false">
      <c r="A283" s="27"/>
      <c r="B283" s="27"/>
      <c r="C283" s="27"/>
      <c r="D283" s="28"/>
      <c r="E283" s="29"/>
      <c r="F283" s="29"/>
      <c r="G283" s="29"/>
      <c r="H283" s="29"/>
      <c r="I283" s="20" t="str">
        <f aca="false">IF(A283="","",N(F283)+N(G283)+N(H283))</f>
        <v/>
      </c>
      <c r="J283" s="21" t="str">
        <f aca="false">IF(A283="","",UPPER(TRIM(A283))&amp;"|"&amp;UPPER(SUBSTITUTE(SUBSTITUTE(SUBSTITUTE(SUBSTITUTE(SUBSTITUTE(TRIM(C283)," ",""),"-",""),"/",""),"\",""),".","")))</f>
        <v/>
      </c>
      <c r="K283" s="24" t="str">
        <f aca="false">IF(A283="","",IF(ISNA(MATCH(J283,'Purchase Register'!$J$6:$J$1005,0)),IF(COUNTIFS('Purchase Register'!$A$6:$A$1005,A283,'Purchase Register'!$E$6:$E$1005,"&gt;="&amp;(E283-Summary!$B$5),'Purchase Register'!$E$6:$E$1005,"&lt;="&amp;(E283+Summary!$B$5))&gt;0,"Possible match – invoice no. differs","Not in books"),"In books"))</f>
        <v/>
      </c>
      <c r="L283" s="25" t="str">
        <f aca="false">IF(A283="","",IF(COUNTIF(A$6:A283,A283)=1,COUNTIF(L$5:L282,"&gt;0")+1,""))</f>
        <v/>
      </c>
    </row>
    <row r="284" customFormat="false" ht="15" hidden="false" customHeight="true" outlineLevel="0" collapsed="false">
      <c r="A284" s="27"/>
      <c r="B284" s="27"/>
      <c r="C284" s="27"/>
      <c r="D284" s="28"/>
      <c r="E284" s="29"/>
      <c r="F284" s="29"/>
      <c r="G284" s="29"/>
      <c r="H284" s="29"/>
      <c r="I284" s="20" t="str">
        <f aca="false">IF(A284="","",N(F284)+N(G284)+N(H284))</f>
        <v/>
      </c>
      <c r="J284" s="21" t="str">
        <f aca="false">IF(A284="","",UPPER(TRIM(A284))&amp;"|"&amp;UPPER(SUBSTITUTE(SUBSTITUTE(SUBSTITUTE(SUBSTITUTE(SUBSTITUTE(TRIM(C284)," ",""),"-",""),"/",""),"\",""),".","")))</f>
        <v/>
      </c>
      <c r="K284" s="24" t="str">
        <f aca="false">IF(A284="","",IF(ISNA(MATCH(J284,'Purchase Register'!$J$6:$J$1005,0)),IF(COUNTIFS('Purchase Register'!$A$6:$A$1005,A284,'Purchase Register'!$E$6:$E$1005,"&gt;="&amp;(E284-Summary!$B$5),'Purchase Register'!$E$6:$E$1005,"&lt;="&amp;(E284+Summary!$B$5))&gt;0,"Possible match – invoice no. differs","Not in books"),"In books"))</f>
        <v/>
      </c>
      <c r="L284" s="25" t="str">
        <f aca="false">IF(A284="","",IF(COUNTIF(A$6:A284,A284)=1,COUNTIF(L$5:L283,"&gt;0")+1,""))</f>
        <v/>
      </c>
    </row>
    <row r="285" customFormat="false" ht="15" hidden="false" customHeight="true" outlineLevel="0" collapsed="false">
      <c r="A285" s="27"/>
      <c r="B285" s="27"/>
      <c r="C285" s="27"/>
      <c r="D285" s="28"/>
      <c r="E285" s="29"/>
      <c r="F285" s="29"/>
      <c r="G285" s="29"/>
      <c r="H285" s="29"/>
      <c r="I285" s="20" t="str">
        <f aca="false">IF(A285="","",N(F285)+N(G285)+N(H285))</f>
        <v/>
      </c>
      <c r="J285" s="21" t="str">
        <f aca="false">IF(A285="","",UPPER(TRIM(A285))&amp;"|"&amp;UPPER(SUBSTITUTE(SUBSTITUTE(SUBSTITUTE(SUBSTITUTE(SUBSTITUTE(TRIM(C285)," ",""),"-",""),"/",""),"\",""),".","")))</f>
        <v/>
      </c>
      <c r="K285" s="24" t="str">
        <f aca="false">IF(A285="","",IF(ISNA(MATCH(J285,'Purchase Register'!$J$6:$J$1005,0)),IF(COUNTIFS('Purchase Register'!$A$6:$A$1005,A285,'Purchase Register'!$E$6:$E$1005,"&gt;="&amp;(E285-Summary!$B$5),'Purchase Register'!$E$6:$E$1005,"&lt;="&amp;(E285+Summary!$B$5))&gt;0,"Possible match – invoice no. differs","Not in books"),"In books"))</f>
        <v/>
      </c>
      <c r="L285" s="25" t="str">
        <f aca="false">IF(A285="","",IF(COUNTIF(A$6:A285,A285)=1,COUNTIF(L$5:L284,"&gt;0")+1,""))</f>
        <v/>
      </c>
    </row>
    <row r="286" customFormat="false" ht="15" hidden="false" customHeight="true" outlineLevel="0" collapsed="false">
      <c r="A286" s="27"/>
      <c r="B286" s="27"/>
      <c r="C286" s="27"/>
      <c r="D286" s="28"/>
      <c r="E286" s="29"/>
      <c r="F286" s="29"/>
      <c r="G286" s="29"/>
      <c r="H286" s="29"/>
      <c r="I286" s="20" t="str">
        <f aca="false">IF(A286="","",N(F286)+N(G286)+N(H286))</f>
        <v/>
      </c>
      <c r="J286" s="21" t="str">
        <f aca="false">IF(A286="","",UPPER(TRIM(A286))&amp;"|"&amp;UPPER(SUBSTITUTE(SUBSTITUTE(SUBSTITUTE(SUBSTITUTE(SUBSTITUTE(TRIM(C286)," ",""),"-",""),"/",""),"\",""),".","")))</f>
        <v/>
      </c>
      <c r="K286" s="24" t="str">
        <f aca="false">IF(A286="","",IF(ISNA(MATCH(J286,'Purchase Register'!$J$6:$J$1005,0)),IF(COUNTIFS('Purchase Register'!$A$6:$A$1005,A286,'Purchase Register'!$E$6:$E$1005,"&gt;="&amp;(E286-Summary!$B$5),'Purchase Register'!$E$6:$E$1005,"&lt;="&amp;(E286+Summary!$B$5))&gt;0,"Possible match – invoice no. differs","Not in books"),"In books"))</f>
        <v/>
      </c>
      <c r="L286" s="25" t="str">
        <f aca="false">IF(A286="","",IF(COUNTIF(A$6:A286,A286)=1,COUNTIF(L$5:L285,"&gt;0")+1,""))</f>
        <v/>
      </c>
    </row>
    <row r="287" customFormat="false" ht="15" hidden="false" customHeight="true" outlineLevel="0" collapsed="false">
      <c r="A287" s="27"/>
      <c r="B287" s="27"/>
      <c r="C287" s="27"/>
      <c r="D287" s="28"/>
      <c r="E287" s="29"/>
      <c r="F287" s="29"/>
      <c r="G287" s="29"/>
      <c r="H287" s="29"/>
      <c r="I287" s="20" t="str">
        <f aca="false">IF(A287="","",N(F287)+N(G287)+N(H287))</f>
        <v/>
      </c>
      <c r="J287" s="21" t="str">
        <f aca="false">IF(A287="","",UPPER(TRIM(A287))&amp;"|"&amp;UPPER(SUBSTITUTE(SUBSTITUTE(SUBSTITUTE(SUBSTITUTE(SUBSTITUTE(TRIM(C287)," ",""),"-",""),"/",""),"\",""),".","")))</f>
        <v/>
      </c>
      <c r="K287" s="24" t="str">
        <f aca="false">IF(A287="","",IF(ISNA(MATCH(J287,'Purchase Register'!$J$6:$J$1005,0)),IF(COUNTIFS('Purchase Register'!$A$6:$A$1005,A287,'Purchase Register'!$E$6:$E$1005,"&gt;="&amp;(E287-Summary!$B$5),'Purchase Register'!$E$6:$E$1005,"&lt;="&amp;(E287+Summary!$B$5))&gt;0,"Possible match – invoice no. differs","Not in books"),"In books"))</f>
        <v/>
      </c>
      <c r="L287" s="25" t="str">
        <f aca="false">IF(A287="","",IF(COUNTIF(A$6:A287,A287)=1,COUNTIF(L$5:L286,"&gt;0")+1,""))</f>
        <v/>
      </c>
    </row>
    <row r="288" customFormat="false" ht="15" hidden="false" customHeight="true" outlineLevel="0" collapsed="false">
      <c r="A288" s="27"/>
      <c r="B288" s="27"/>
      <c r="C288" s="27"/>
      <c r="D288" s="28"/>
      <c r="E288" s="29"/>
      <c r="F288" s="29"/>
      <c r="G288" s="29"/>
      <c r="H288" s="29"/>
      <c r="I288" s="20" t="str">
        <f aca="false">IF(A288="","",N(F288)+N(G288)+N(H288))</f>
        <v/>
      </c>
      <c r="J288" s="21" t="str">
        <f aca="false">IF(A288="","",UPPER(TRIM(A288))&amp;"|"&amp;UPPER(SUBSTITUTE(SUBSTITUTE(SUBSTITUTE(SUBSTITUTE(SUBSTITUTE(TRIM(C288)," ",""),"-",""),"/",""),"\",""),".","")))</f>
        <v/>
      </c>
      <c r="K288" s="24" t="str">
        <f aca="false">IF(A288="","",IF(ISNA(MATCH(J288,'Purchase Register'!$J$6:$J$1005,0)),IF(COUNTIFS('Purchase Register'!$A$6:$A$1005,A288,'Purchase Register'!$E$6:$E$1005,"&gt;="&amp;(E288-Summary!$B$5),'Purchase Register'!$E$6:$E$1005,"&lt;="&amp;(E288+Summary!$B$5))&gt;0,"Possible match – invoice no. differs","Not in books"),"In books"))</f>
        <v/>
      </c>
      <c r="L288" s="25" t="str">
        <f aca="false">IF(A288="","",IF(COUNTIF(A$6:A288,A288)=1,COUNTIF(L$5:L287,"&gt;0")+1,""))</f>
        <v/>
      </c>
    </row>
    <row r="289" customFormat="false" ht="15" hidden="false" customHeight="true" outlineLevel="0" collapsed="false">
      <c r="A289" s="27"/>
      <c r="B289" s="27"/>
      <c r="C289" s="27"/>
      <c r="D289" s="28"/>
      <c r="E289" s="29"/>
      <c r="F289" s="29"/>
      <c r="G289" s="29"/>
      <c r="H289" s="29"/>
      <c r="I289" s="20" t="str">
        <f aca="false">IF(A289="","",N(F289)+N(G289)+N(H289))</f>
        <v/>
      </c>
      <c r="J289" s="21" t="str">
        <f aca="false">IF(A289="","",UPPER(TRIM(A289))&amp;"|"&amp;UPPER(SUBSTITUTE(SUBSTITUTE(SUBSTITUTE(SUBSTITUTE(SUBSTITUTE(TRIM(C289)," ",""),"-",""),"/",""),"\",""),".","")))</f>
        <v/>
      </c>
      <c r="K289" s="24" t="str">
        <f aca="false">IF(A289="","",IF(ISNA(MATCH(J289,'Purchase Register'!$J$6:$J$1005,0)),IF(COUNTIFS('Purchase Register'!$A$6:$A$1005,A289,'Purchase Register'!$E$6:$E$1005,"&gt;="&amp;(E289-Summary!$B$5),'Purchase Register'!$E$6:$E$1005,"&lt;="&amp;(E289+Summary!$B$5))&gt;0,"Possible match – invoice no. differs","Not in books"),"In books"))</f>
        <v/>
      </c>
      <c r="L289" s="25" t="str">
        <f aca="false">IF(A289="","",IF(COUNTIF(A$6:A289,A289)=1,COUNTIF(L$5:L288,"&gt;0")+1,""))</f>
        <v/>
      </c>
    </row>
    <row r="290" customFormat="false" ht="15" hidden="false" customHeight="true" outlineLevel="0" collapsed="false">
      <c r="A290" s="27"/>
      <c r="B290" s="27"/>
      <c r="C290" s="27"/>
      <c r="D290" s="28"/>
      <c r="E290" s="29"/>
      <c r="F290" s="29"/>
      <c r="G290" s="29"/>
      <c r="H290" s="29"/>
      <c r="I290" s="20" t="str">
        <f aca="false">IF(A290="","",N(F290)+N(G290)+N(H290))</f>
        <v/>
      </c>
      <c r="J290" s="21" t="str">
        <f aca="false">IF(A290="","",UPPER(TRIM(A290))&amp;"|"&amp;UPPER(SUBSTITUTE(SUBSTITUTE(SUBSTITUTE(SUBSTITUTE(SUBSTITUTE(TRIM(C290)," ",""),"-",""),"/",""),"\",""),".","")))</f>
        <v/>
      </c>
      <c r="K290" s="24" t="str">
        <f aca="false">IF(A290="","",IF(ISNA(MATCH(J290,'Purchase Register'!$J$6:$J$1005,0)),IF(COUNTIFS('Purchase Register'!$A$6:$A$1005,A290,'Purchase Register'!$E$6:$E$1005,"&gt;="&amp;(E290-Summary!$B$5),'Purchase Register'!$E$6:$E$1005,"&lt;="&amp;(E290+Summary!$B$5))&gt;0,"Possible match – invoice no. differs","Not in books"),"In books"))</f>
        <v/>
      </c>
      <c r="L290" s="25" t="str">
        <f aca="false">IF(A290="","",IF(COUNTIF(A$6:A290,A290)=1,COUNTIF(L$5:L289,"&gt;0")+1,""))</f>
        <v/>
      </c>
    </row>
    <row r="291" customFormat="false" ht="15" hidden="false" customHeight="true" outlineLevel="0" collapsed="false">
      <c r="A291" s="27"/>
      <c r="B291" s="27"/>
      <c r="C291" s="27"/>
      <c r="D291" s="28"/>
      <c r="E291" s="29"/>
      <c r="F291" s="29"/>
      <c r="G291" s="29"/>
      <c r="H291" s="29"/>
      <c r="I291" s="20" t="str">
        <f aca="false">IF(A291="","",N(F291)+N(G291)+N(H291))</f>
        <v/>
      </c>
      <c r="J291" s="21" t="str">
        <f aca="false">IF(A291="","",UPPER(TRIM(A291))&amp;"|"&amp;UPPER(SUBSTITUTE(SUBSTITUTE(SUBSTITUTE(SUBSTITUTE(SUBSTITUTE(TRIM(C291)," ",""),"-",""),"/",""),"\",""),".","")))</f>
        <v/>
      </c>
      <c r="K291" s="24" t="str">
        <f aca="false">IF(A291="","",IF(ISNA(MATCH(J291,'Purchase Register'!$J$6:$J$1005,0)),IF(COUNTIFS('Purchase Register'!$A$6:$A$1005,A291,'Purchase Register'!$E$6:$E$1005,"&gt;="&amp;(E291-Summary!$B$5),'Purchase Register'!$E$6:$E$1005,"&lt;="&amp;(E291+Summary!$B$5))&gt;0,"Possible match – invoice no. differs","Not in books"),"In books"))</f>
        <v/>
      </c>
      <c r="L291" s="25" t="str">
        <f aca="false">IF(A291="","",IF(COUNTIF(A$6:A291,A291)=1,COUNTIF(L$5:L290,"&gt;0")+1,""))</f>
        <v/>
      </c>
    </row>
    <row r="292" customFormat="false" ht="15" hidden="false" customHeight="true" outlineLevel="0" collapsed="false">
      <c r="A292" s="27"/>
      <c r="B292" s="27"/>
      <c r="C292" s="27"/>
      <c r="D292" s="28"/>
      <c r="E292" s="29"/>
      <c r="F292" s="29"/>
      <c r="G292" s="29"/>
      <c r="H292" s="29"/>
      <c r="I292" s="20" t="str">
        <f aca="false">IF(A292="","",N(F292)+N(G292)+N(H292))</f>
        <v/>
      </c>
      <c r="J292" s="21" t="str">
        <f aca="false">IF(A292="","",UPPER(TRIM(A292))&amp;"|"&amp;UPPER(SUBSTITUTE(SUBSTITUTE(SUBSTITUTE(SUBSTITUTE(SUBSTITUTE(TRIM(C292)," ",""),"-",""),"/",""),"\",""),".","")))</f>
        <v/>
      </c>
      <c r="K292" s="24" t="str">
        <f aca="false">IF(A292="","",IF(ISNA(MATCH(J292,'Purchase Register'!$J$6:$J$1005,0)),IF(COUNTIFS('Purchase Register'!$A$6:$A$1005,A292,'Purchase Register'!$E$6:$E$1005,"&gt;="&amp;(E292-Summary!$B$5),'Purchase Register'!$E$6:$E$1005,"&lt;="&amp;(E292+Summary!$B$5))&gt;0,"Possible match – invoice no. differs","Not in books"),"In books"))</f>
        <v/>
      </c>
      <c r="L292" s="25" t="str">
        <f aca="false">IF(A292="","",IF(COUNTIF(A$6:A292,A292)=1,COUNTIF(L$5:L291,"&gt;0")+1,""))</f>
        <v/>
      </c>
    </row>
    <row r="293" customFormat="false" ht="15" hidden="false" customHeight="true" outlineLevel="0" collapsed="false">
      <c r="A293" s="27"/>
      <c r="B293" s="27"/>
      <c r="C293" s="27"/>
      <c r="D293" s="28"/>
      <c r="E293" s="29"/>
      <c r="F293" s="29"/>
      <c r="G293" s="29"/>
      <c r="H293" s="29"/>
      <c r="I293" s="20" t="str">
        <f aca="false">IF(A293="","",N(F293)+N(G293)+N(H293))</f>
        <v/>
      </c>
      <c r="J293" s="21" t="str">
        <f aca="false">IF(A293="","",UPPER(TRIM(A293))&amp;"|"&amp;UPPER(SUBSTITUTE(SUBSTITUTE(SUBSTITUTE(SUBSTITUTE(SUBSTITUTE(TRIM(C293)," ",""),"-",""),"/",""),"\",""),".","")))</f>
        <v/>
      </c>
      <c r="K293" s="24" t="str">
        <f aca="false">IF(A293="","",IF(ISNA(MATCH(J293,'Purchase Register'!$J$6:$J$1005,0)),IF(COUNTIFS('Purchase Register'!$A$6:$A$1005,A293,'Purchase Register'!$E$6:$E$1005,"&gt;="&amp;(E293-Summary!$B$5),'Purchase Register'!$E$6:$E$1005,"&lt;="&amp;(E293+Summary!$B$5))&gt;0,"Possible match – invoice no. differs","Not in books"),"In books"))</f>
        <v/>
      </c>
      <c r="L293" s="25" t="str">
        <f aca="false">IF(A293="","",IF(COUNTIF(A$6:A293,A293)=1,COUNTIF(L$5:L292,"&gt;0")+1,""))</f>
        <v/>
      </c>
    </row>
    <row r="294" customFormat="false" ht="15" hidden="false" customHeight="true" outlineLevel="0" collapsed="false">
      <c r="A294" s="27"/>
      <c r="B294" s="27"/>
      <c r="C294" s="27"/>
      <c r="D294" s="28"/>
      <c r="E294" s="29"/>
      <c r="F294" s="29"/>
      <c r="G294" s="29"/>
      <c r="H294" s="29"/>
      <c r="I294" s="20" t="str">
        <f aca="false">IF(A294="","",N(F294)+N(G294)+N(H294))</f>
        <v/>
      </c>
      <c r="J294" s="21" t="str">
        <f aca="false">IF(A294="","",UPPER(TRIM(A294))&amp;"|"&amp;UPPER(SUBSTITUTE(SUBSTITUTE(SUBSTITUTE(SUBSTITUTE(SUBSTITUTE(TRIM(C294)," ",""),"-",""),"/",""),"\",""),".","")))</f>
        <v/>
      </c>
      <c r="K294" s="24" t="str">
        <f aca="false">IF(A294="","",IF(ISNA(MATCH(J294,'Purchase Register'!$J$6:$J$1005,0)),IF(COUNTIFS('Purchase Register'!$A$6:$A$1005,A294,'Purchase Register'!$E$6:$E$1005,"&gt;="&amp;(E294-Summary!$B$5),'Purchase Register'!$E$6:$E$1005,"&lt;="&amp;(E294+Summary!$B$5))&gt;0,"Possible match – invoice no. differs","Not in books"),"In books"))</f>
        <v/>
      </c>
      <c r="L294" s="25" t="str">
        <f aca="false">IF(A294="","",IF(COUNTIF(A$6:A294,A294)=1,COUNTIF(L$5:L293,"&gt;0")+1,""))</f>
        <v/>
      </c>
    </row>
    <row r="295" customFormat="false" ht="15" hidden="false" customHeight="true" outlineLevel="0" collapsed="false">
      <c r="A295" s="27"/>
      <c r="B295" s="27"/>
      <c r="C295" s="27"/>
      <c r="D295" s="28"/>
      <c r="E295" s="29"/>
      <c r="F295" s="29"/>
      <c r="G295" s="29"/>
      <c r="H295" s="29"/>
      <c r="I295" s="20" t="str">
        <f aca="false">IF(A295="","",N(F295)+N(G295)+N(H295))</f>
        <v/>
      </c>
      <c r="J295" s="21" t="str">
        <f aca="false">IF(A295="","",UPPER(TRIM(A295))&amp;"|"&amp;UPPER(SUBSTITUTE(SUBSTITUTE(SUBSTITUTE(SUBSTITUTE(SUBSTITUTE(TRIM(C295)," ",""),"-",""),"/",""),"\",""),".","")))</f>
        <v/>
      </c>
      <c r="K295" s="24" t="str">
        <f aca="false">IF(A295="","",IF(ISNA(MATCH(J295,'Purchase Register'!$J$6:$J$1005,0)),IF(COUNTIFS('Purchase Register'!$A$6:$A$1005,A295,'Purchase Register'!$E$6:$E$1005,"&gt;="&amp;(E295-Summary!$B$5),'Purchase Register'!$E$6:$E$1005,"&lt;="&amp;(E295+Summary!$B$5))&gt;0,"Possible match – invoice no. differs","Not in books"),"In books"))</f>
        <v/>
      </c>
      <c r="L295" s="25" t="str">
        <f aca="false">IF(A295="","",IF(COUNTIF(A$6:A295,A295)=1,COUNTIF(L$5:L294,"&gt;0")+1,""))</f>
        <v/>
      </c>
    </row>
    <row r="296" customFormat="false" ht="15" hidden="false" customHeight="true" outlineLevel="0" collapsed="false">
      <c r="A296" s="27"/>
      <c r="B296" s="27"/>
      <c r="C296" s="27"/>
      <c r="D296" s="28"/>
      <c r="E296" s="29"/>
      <c r="F296" s="29"/>
      <c r="G296" s="29"/>
      <c r="H296" s="29"/>
      <c r="I296" s="20" t="str">
        <f aca="false">IF(A296="","",N(F296)+N(G296)+N(H296))</f>
        <v/>
      </c>
      <c r="J296" s="21" t="str">
        <f aca="false">IF(A296="","",UPPER(TRIM(A296))&amp;"|"&amp;UPPER(SUBSTITUTE(SUBSTITUTE(SUBSTITUTE(SUBSTITUTE(SUBSTITUTE(TRIM(C296)," ",""),"-",""),"/",""),"\",""),".","")))</f>
        <v/>
      </c>
      <c r="K296" s="24" t="str">
        <f aca="false">IF(A296="","",IF(ISNA(MATCH(J296,'Purchase Register'!$J$6:$J$1005,0)),IF(COUNTIFS('Purchase Register'!$A$6:$A$1005,A296,'Purchase Register'!$E$6:$E$1005,"&gt;="&amp;(E296-Summary!$B$5),'Purchase Register'!$E$6:$E$1005,"&lt;="&amp;(E296+Summary!$B$5))&gt;0,"Possible match – invoice no. differs","Not in books"),"In books"))</f>
        <v/>
      </c>
      <c r="L296" s="25" t="str">
        <f aca="false">IF(A296="","",IF(COUNTIF(A$6:A296,A296)=1,COUNTIF(L$5:L295,"&gt;0")+1,""))</f>
        <v/>
      </c>
    </row>
    <row r="297" customFormat="false" ht="15" hidden="false" customHeight="true" outlineLevel="0" collapsed="false">
      <c r="A297" s="27"/>
      <c r="B297" s="27"/>
      <c r="C297" s="27"/>
      <c r="D297" s="28"/>
      <c r="E297" s="29"/>
      <c r="F297" s="29"/>
      <c r="G297" s="29"/>
      <c r="H297" s="29"/>
      <c r="I297" s="20" t="str">
        <f aca="false">IF(A297="","",N(F297)+N(G297)+N(H297))</f>
        <v/>
      </c>
      <c r="J297" s="21" t="str">
        <f aca="false">IF(A297="","",UPPER(TRIM(A297))&amp;"|"&amp;UPPER(SUBSTITUTE(SUBSTITUTE(SUBSTITUTE(SUBSTITUTE(SUBSTITUTE(TRIM(C297)," ",""),"-",""),"/",""),"\",""),".","")))</f>
        <v/>
      </c>
      <c r="K297" s="24" t="str">
        <f aca="false">IF(A297="","",IF(ISNA(MATCH(J297,'Purchase Register'!$J$6:$J$1005,0)),IF(COUNTIFS('Purchase Register'!$A$6:$A$1005,A297,'Purchase Register'!$E$6:$E$1005,"&gt;="&amp;(E297-Summary!$B$5),'Purchase Register'!$E$6:$E$1005,"&lt;="&amp;(E297+Summary!$B$5))&gt;0,"Possible match – invoice no. differs","Not in books"),"In books"))</f>
        <v/>
      </c>
      <c r="L297" s="25" t="str">
        <f aca="false">IF(A297="","",IF(COUNTIF(A$6:A297,A297)=1,COUNTIF(L$5:L296,"&gt;0")+1,""))</f>
        <v/>
      </c>
    </row>
    <row r="298" customFormat="false" ht="15" hidden="false" customHeight="true" outlineLevel="0" collapsed="false">
      <c r="A298" s="27"/>
      <c r="B298" s="27"/>
      <c r="C298" s="27"/>
      <c r="D298" s="28"/>
      <c r="E298" s="29"/>
      <c r="F298" s="29"/>
      <c r="G298" s="29"/>
      <c r="H298" s="29"/>
      <c r="I298" s="20" t="str">
        <f aca="false">IF(A298="","",N(F298)+N(G298)+N(H298))</f>
        <v/>
      </c>
      <c r="J298" s="21" t="str">
        <f aca="false">IF(A298="","",UPPER(TRIM(A298))&amp;"|"&amp;UPPER(SUBSTITUTE(SUBSTITUTE(SUBSTITUTE(SUBSTITUTE(SUBSTITUTE(TRIM(C298)," ",""),"-",""),"/",""),"\",""),".","")))</f>
        <v/>
      </c>
      <c r="K298" s="24" t="str">
        <f aca="false">IF(A298="","",IF(ISNA(MATCH(J298,'Purchase Register'!$J$6:$J$1005,0)),IF(COUNTIFS('Purchase Register'!$A$6:$A$1005,A298,'Purchase Register'!$E$6:$E$1005,"&gt;="&amp;(E298-Summary!$B$5),'Purchase Register'!$E$6:$E$1005,"&lt;="&amp;(E298+Summary!$B$5))&gt;0,"Possible match – invoice no. differs","Not in books"),"In books"))</f>
        <v/>
      </c>
      <c r="L298" s="25" t="str">
        <f aca="false">IF(A298="","",IF(COUNTIF(A$6:A298,A298)=1,COUNTIF(L$5:L297,"&gt;0")+1,""))</f>
        <v/>
      </c>
    </row>
    <row r="299" customFormat="false" ht="15" hidden="false" customHeight="true" outlineLevel="0" collapsed="false">
      <c r="A299" s="27"/>
      <c r="B299" s="27"/>
      <c r="C299" s="27"/>
      <c r="D299" s="28"/>
      <c r="E299" s="29"/>
      <c r="F299" s="29"/>
      <c r="G299" s="29"/>
      <c r="H299" s="29"/>
      <c r="I299" s="20" t="str">
        <f aca="false">IF(A299="","",N(F299)+N(G299)+N(H299))</f>
        <v/>
      </c>
      <c r="J299" s="21" t="str">
        <f aca="false">IF(A299="","",UPPER(TRIM(A299))&amp;"|"&amp;UPPER(SUBSTITUTE(SUBSTITUTE(SUBSTITUTE(SUBSTITUTE(SUBSTITUTE(TRIM(C299)," ",""),"-",""),"/",""),"\",""),".","")))</f>
        <v/>
      </c>
      <c r="K299" s="24" t="str">
        <f aca="false">IF(A299="","",IF(ISNA(MATCH(J299,'Purchase Register'!$J$6:$J$1005,0)),IF(COUNTIFS('Purchase Register'!$A$6:$A$1005,A299,'Purchase Register'!$E$6:$E$1005,"&gt;="&amp;(E299-Summary!$B$5),'Purchase Register'!$E$6:$E$1005,"&lt;="&amp;(E299+Summary!$B$5))&gt;0,"Possible match – invoice no. differs","Not in books"),"In books"))</f>
        <v/>
      </c>
      <c r="L299" s="25" t="str">
        <f aca="false">IF(A299="","",IF(COUNTIF(A$6:A299,A299)=1,COUNTIF(L$5:L298,"&gt;0")+1,""))</f>
        <v/>
      </c>
    </row>
    <row r="300" customFormat="false" ht="15" hidden="false" customHeight="true" outlineLevel="0" collapsed="false">
      <c r="A300" s="27"/>
      <c r="B300" s="27"/>
      <c r="C300" s="27"/>
      <c r="D300" s="28"/>
      <c r="E300" s="29"/>
      <c r="F300" s="29"/>
      <c r="G300" s="29"/>
      <c r="H300" s="29"/>
      <c r="I300" s="20" t="str">
        <f aca="false">IF(A300="","",N(F300)+N(G300)+N(H300))</f>
        <v/>
      </c>
      <c r="J300" s="21" t="str">
        <f aca="false">IF(A300="","",UPPER(TRIM(A300))&amp;"|"&amp;UPPER(SUBSTITUTE(SUBSTITUTE(SUBSTITUTE(SUBSTITUTE(SUBSTITUTE(TRIM(C300)," ",""),"-",""),"/",""),"\",""),".","")))</f>
        <v/>
      </c>
      <c r="K300" s="24" t="str">
        <f aca="false">IF(A300="","",IF(ISNA(MATCH(J300,'Purchase Register'!$J$6:$J$1005,0)),IF(COUNTIFS('Purchase Register'!$A$6:$A$1005,A300,'Purchase Register'!$E$6:$E$1005,"&gt;="&amp;(E300-Summary!$B$5),'Purchase Register'!$E$6:$E$1005,"&lt;="&amp;(E300+Summary!$B$5))&gt;0,"Possible match – invoice no. differs","Not in books"),"In books"))</f>
        <v/>
      </c>
      <c r="L300" s="25" t="str">
        <f aca="false">IF(A300="","",IF(COUNTIF(A$6:A300,A300)=1,COUNTIF(L$5:L299,"&gt;0")+1,""))</f>
        <v/>
      </c>
    </row>
    <row r="301" customFormat="false" ht="15" hidden="false" customHeight="true" outlineLevel="0" collapsed="false">
      <c r="A301" s="27"/>
      <c r="B301" s="27"/>
      <c r="C301" s="27"/>
      <c r="D301" s="28"/>
      <c r="E301" s="29"/>
      <c r="F301" s="29"/>
      <c r="G301" s="29"/>
      <c r="H301" s="29"/>
      <c r="I301" s="20" t="str">
        <f aca="false">IF(A301="","",N(F301)+N(G301)+N(H301))</f>
        <v/>
      </c>
      <c r="J301" s="21" t="str">
        <f aca="false">IF(A301="","",UPPER(TRIM(A301))&amp;"|"&amp;UPPER(SUBSTITUTE(SUBSTITUTE(SUBSTITUTE(SUBSTITUTE(SUBSTITUTE(TRIM(C301)," ",""),"-",""),"/",""),"\",""),".","")))</f>
        <v/>
      </c>
      <c r="K301" s="24" t="str">
        <f aca="false">IF(A301="","",IF(ISNA(MATCH(J301,'Purchase Register'!$J$6:$J$1005,0)),IF(COUNTIFS('Purchase Register'!$A$6:$A$1005,A301,'Purchase Register'!$E$6:$E$1005,"&gt;="&amp;(E301-Summary!$B$5),'Purchase Register'!$E$6:$E$1005,"&lt;="&amp;(E301+Summary!$B$5))&gt;0,"Possible match – invoice no. differs","Not in books"),"In books"))</f>
        <v/>
      </c>
      <c r="L301" s="25" t="str">
        <f aca="false">IF(A301="","",IF(COUNTIF(A$6:A301,A301)=1,COUNTIF(L$5:L300,"&gt;0")+1,""))</f>
        <v/>
      </c>
    </row>
    <row r="302" customFormat="false" ht="15" hidden="false" customHeight="true" outlineLevel="0" collapsed="false">
      <c r="A302" s="27"/>
      <c r="B302" s="27"/>
      <c r="C302" s="27"/>
      <c r="D302" s="28"/>
      <c r="E302" s="29"/>
      <c r="F302" s="29"/>
      <c r="G302" s="29"/>
      <c r="H302" s="29"/>
      <c r="I302" s="20" t="str">
        <f aca="false">IF(A302="","",N(F302)+N(G302)+N(H302))</f>
        <v/>
      </c>
      <c r="J302" s="21" t="str">
        <f aca="false">IF(A302="","",UPPER(TRIM(A302))&amp;"|"&amp;UPPER(SUBSTITUTE(SUBSTITUTE(SUBSTITUTE(SUBSTITUTE(SUBSTITUTE(TRIM(C302)," ",""),"-",""),"/",""),"\",""),".","")))</f>
        <v/>
      </c>
      <c r="K302" s="24" t="str">
        <f aca="false">IF(A302="","",IF(ISNA(MATCH(J302,'Purchase Register'!$J$6:$J$1005,0)),IF(COUNTIFS('Purchase Register'!$A$6:$A$1005,A302,'Purchase Register'!$E$6:$E$1005,"&gt;="&amp;(E302-Summary!$B$5),'Purchase Register'!$E$6:$E$1005,"&lt;="&amp;(E302+Summary!$B$5))&gt;0,"Possible match – invoice no. differs","Not in books"),"In books"))</f>
        <v/>
      </c>
      <c r="L302" s="25" t="str">
        <f aca="false">IF(A302="","",IF(COUNTIF(A$6:A302,A302)=1,COUNTIF(L$5:L301,"&gt;0")+1,""))</f>
        <v/>
      </c>
    </row>
    <row r="303" customFormat="false" ht="15" hidden="false" customHeight="true" outlineLevel="0" collapsed="false">
      <c r="A303" s="27"/>
      <c r="B303" s="27"/>
      <c r="C303" s="27"/>
      <c r="D303" s="28"/>
      <c r="E303" s="29"/>
      <c r="F303" s="29"/>
      <c r="G303" s="29"/>
      <c r="H303" s="29"/>
      <c r="I303" s="20" t="str">
        <f aca="false">IF(A303="","",N(F303)+N(G303)+N(H303))</f>
        <v/>
      </c>
      <c r="J303" s="21" t="str">
        <f aca="false">IF(A303="","",UPPER(TRIM(A303))&amp;"|"&amp;UPPER(SUBSTITUTE(SUBSTITUTE(SUBSTITUTE(SUBSTITUTE(SUBSTITUTE(TRIM(C303)," ",""),"-",""),"/",""),"\",""),".","")))</f>
        <v/>
      </c>
      <c r="K303" s="24" t="str">
        <f aca="false">IF(A303="","",IF(ISNA(MATCH(J303,'Purchase Register'!$J$6:$J$1005,0)),IF(COUNTIFS('Purchase Register'!$A$6:$A$1005,A303,'Purchase Register'!$E$6:$E$1005,"&gt;="&amp;(E303-Summary!$B$5),'Purchase Register'!$E$6:$E$1005,"&lt;="&amp;(E303+Summary!$B$5))&gt;0,"Possible match – invoice no. differs","Not in books"),"In books"))</f>
        <v/>
      </c>
      <c r="L303" s="25" t="str">
        <f aca="false">IF(A303="","",IF(COUNTIF(A$6:A303,A303)=1,COUNTIF(L$5:L302,"&gt;0")+1,""))</f>
        <v/>
      </c>
    </row>
    <row r="304" customFormat="false" ht="15" hidden="false" customHeight="true" outlineLevel="0" collapsed="false">
      <c r="A304" s="27"/>
      <c r="B304" s="27"/>
      <c r="C304" s="27"/>
      <c r="D304" s="28"/>
      <c r="E304" s="29"/>
      <c r="F304" s="29"/>
      <c r="G304" s="29"/>
      <c r="H304" s="29"/>
      <c r="I304" s="20" t="str">
        <f aca="false">IF(A304="","",N(F304)+N(G304)+N(H304))</f>
        <v/>
      </c>
      <c r="J304" s="21" t="str">
        <f aca="false">IF(A304="","",UPPER(TRIM(A304))&amp;"|"&amp;UPPER(SUBSTITUTE(SUBSTITUTE(SUBSTITUTE(SUBSTITUTE(SUBSTITUTE(TRIM(C304)," ",""),"-",""),"/",""),"\",""),".","")))</f>
        <v/>
      </c>
      <c r="K304" s="24" t="str">
        <f aca="false">IF(A304="","",IF(ISNA(MATCH(J304,'Purchase Register'!$J$6:$J$1005,0)),IF(COUNTIFS('Purchase Register'!$A$6:$A$1005,A304,'Purchase Register'!$E$6:$E$1005,"&gt;="&amp;(E304-Summary!$B$5),'Purchase Register'!$E$6:$E$1005,"&lt;="&amp;(E304+Summary!$B$5))&gt;0,"Possible match – invoice no. differs","Not in books"),"In books"))</f>
        <v/>
      </c>
      <c r="L304" s="25" t="str">
        <f aca="false">IF(A304="","",IF(COUNTIF(A$6:A304,A304)=1,COUNTIF(L$5:L303,"&gt;0")+1,""))</f>
        <v/>
      </c>
    </row>
    <row r="305" customFormat="false" ht="15" hidden="false" customHeight="true" outlineLevel="0" collapsed="false">
      <c r="A305" s="27"/>
      <c r="B305" s="27"/>
      <c r="C305" s="27"/>
      <c r="D305" s="28"/>
      <c r="E305" s="29"/>
      <c r="F305" s="29"/>
      <c r="G305" s="29"/>
      <c r="H305" s="29"/>
      <c r="I305" s="20" t="str">
        <f aca="false">IF(A305="","",N(F305)+N(G305)+N(H305))</f>
        <v/>
      </c>
      <c r="J305" s="21" t="str">
        <f aca="false">IF(A305="","",UPPER(TRIM(A305))&amp;"|"&amp;UPPER(SUBSTITUTE(SUBSTITUTE(SUBSTITUTE(SUBSTITUTE(SUBSTITUTE(TRIM(C305)," ",""),"-",""),"/",""),"\",""),".","")))</f>
        <v/>
      </c>
      <c r="K305" s="24" t="str">
        <f aca="false">IF(A305="","",IF(ISNA(MATCH(J305,'Purchase Register'!$J$6:$J$1005,0)),IF(COUNTIFS('Purchase Register'!$A$6:$A$1005,A305,'Purchase Register'!$E$6:$E$1005,"&gt;="&amp;(E305-Summary!$B$5),'Purchase Register'!$E$6:$E$1005,"&lt;="&amp;(E305+Summary!$B$5))&gt;0,"Possible match – invoice no. differs","Not in books"),"In books"))</f>
        <v/>
      </c>
      <c r="L305" s="25" t="str">
        <f aca="false">IF(A305="","",IF(COUNTIF(A$6:A305,A305)=1,COUNTIF(L$5:L304,"&gt;0")+1,""))</f>
        <v/>
      </c>
    </row>
    <row r="306" customFormat="false" ht="15" hidden="false" customHeight="true" outlineLevel="0" collapsed="false">
      <c r="A306" s="27"/>
      <c r="B306" s="27"/>
      <c r="C306" s="27"/>
      <c r="D306" s="28"/>
      <c r="E306" s="29"/>
      <c r="F306" s="29"/>
      <c r="G306" s="29"/>
      <c r="H306" s="29"/>
      <c r="I306" s="20" t="str">
        <f aca="false">IF(A306="","",N(F306)+N(G306)+N(H306))</f>
        <v/>
      </c>
      <c r="J306" s="21" t="str">
        <f aca="false">IF(A306="","",UPPER(TRIM(A306))&amp;"|"&amp;UPPER(SUBSTITUTE(SUBSTITUTE(SUBSTITUTE(SUBSTITUTE(SUBSTITUTE(TRIM(C306)," ",""),"-",""),"/",""),"\",""),".","")))</f>
        <v/>
      </c>
      <c r="K306" s="24" t="str">
        <f aca="false">IF(A306="","",IF(ISNA(MATCH(J306,'Purchase Register'!$J$6:$J$1005,0)),IF(COUNTIFS('Purchase Register'!$A$6:$A$1005,A306,'Purchase Register'!$E$6:$E$1005,"&gt;="&amp;(E306-Summary!$B$5),'Purchase Register'!$E$6:$E$1005,"&lt;="&amp;(E306+Summary!$B$5))&gt;0,"Possible match – invoice no. differs","Not in books"),"In books"))</f>
        <v/>
      </c>
      <c r="L306" s="25" t="str">
        <f aca="false">IF(A306="","",IF(COUNTIF(A$6:A306,A306)=1,COUNTIF(L$5:L305,"&gt;0")+1,""))</f>
        <v/>
      </c>
    </row>
    <row r="307" customFormat="false" ht="15" hidden="false" customHeight="true" outlineLevel="0" collapsed="false">
      <c r="A307" s="27"/>
      <c r="B307" s="27"/>
      <c r="C307" s="27"/>
      <c r="D307" s="28"/>
      <c r="E307" s="29"/>
      <c r="F307" s="29"/>
      <c r="G307" s="29"/>
      <c r="H307" s="29"/>
      <c r="I307" s="20" t="str">
        <f aca="false">IF(A307="","",N(F307)+N(G307)+N(H307))</f>
        <v/>
      </c>
      <c r="J307" s="21" t="str">
        <f aca="false">IF(A307="","",UPPER(TRIM(A307))&amp;"|"&amp;UPPER(SUBSTITUTE(SUBSTITUTE(SUBSTITUTE(SUBSTITUTE(SUBSTITUTE(TRIM(C307)," ",""),"-",""),"/",""),"\",""),".","")))</f>
        <v/>
      </c>
      <c r="K307" s="24" t="str">
        <f aca="false">IF(A307="","",IF(ISNA(MATCH(J307,'Purchase Register'!$J$6:$J$1005,0)),IF(COUNTIFS('Purchase Register'!$A$6:$A$1005,A307,'Purchase Register'!$E$6:$E$1005,"&gt;="&amp;(E307-Summary!$B$5),'Purchase Register'!$E$6:$E$1005,"&lt;="&amp;(E307+Summary!$B$5))&gt;0,"Possible match – invoice no. differs","Not in books"),"In books"))</f>
        <v/>
      </c>
      <c r="L307" s="25" t="str">
        <f aca="false">IF(A307="","",IF(COUNTIF(A$6:A307,A307)=1,COUNTIF(L$5:L306,"&gt;0")+1,""))</f>
        <v/>
      </c>
    </row>
    <row r="308" customFormat="false" ht="15" hidden="false" customHeight="true" outlineLevel="0" collapsed="false">
      <c r="A308" s="27"/>
      <c r="B308" s="27"/>
      <c r="C308" s="27"/>
      <c r="D308" s="28"/>
      <c r="E308" s="29"/>
      <c r="F308" s="29"/>
      <c r="G308" s="29"/>
      <c r="H308" s="29"/>
      <c r="I308" s="20" t="str">
        <f aca="false">IF(A308="","",N(F308)+N(G308)+N(H308))</f>
        <v/>
      </c>
      <c r="J308" s="21" t="str">
        <f aca="false">IF(A308="","",UPPER(TRIM(A308))&amp;"|"&amp;UPPER(SUBSTITUTE(SUBSTITUTE(SUBSTITUTE(SUBSTITUTE(SUBSTITUTE(TRIM(C308)," ",""),"-",""),"/",""),"\",""),".","")))</f>
        <v/>
      </c>
      <c r="K308" s="24" t="str">
        <f aca="false">IF(A308="","",IF(ISNA(MATCH(J308,'Purchase Register'!$J$6:$J$1005,0)),IF(COUNTIFS('Purchase Register'!$A$6:$A$1005,A308,'Purchase Register'!$E$6:$E$1005,"&gt;="&amp;(E308-Summary!$B$5),'Purchase Register'!$E$6:$E$1005,"&lt;="&amp;(E308+Summary!$B$5))&gt;0,"Possible match – invoice no. differs","Not in books"),"In books"))</f>
        <v/>
      </c>
      <c r="L308" s="25" t="str">
        <f aca="false">IF(A308="","",IF(COUNTIF(A$6:A308,A308)=1,COUNTIF(L$5:L307,"&gt;0")+1,""))</f>
        <v/>
      </c>
    </row>
    <row r="309" customFormat="false" ht="15" hidden="false" customHeight="true" outlineLevel="0" collapsed="false">
      <c r="A309" s="27"/>
      <c r="B309" s="27"/>
      <c r="C309" s="27"/>
      <c r="D309" s="28"/>
      <c r="E309" s="29"/>
      <c r="F309" s="29"/>
      <c r="G309" s="29"/>
      <c r="H309" s="29"/>
      <c r="I309" s="20" t="str">
        <f aca="false">IF(A309="","",N(F309)+N(G309)+N(H309))</f>
        <v/>
      </c>
      <c r="J309" s="21" t="str">
        <f aca="false">IF(A309="","",UPPER(TRIM(A309))&amp;"|"&amp;UPPER(SUBSTITUTE(SUBSTITUTE(SUBSTITUTE(SUBSTITUTE(SUBSTITUTE(TRIM(C309)," ",""),"-",""),"/",""),"\",""),".","")))</f>
        <v/>
      </c>
      <c r="K309" s="24" t="str">
        <f aca="false">IF(A309="","",IF(ISNA(MATCH(J309,'Purchase Register'!$J$6:$J$1005,0)),IF(COUNTIFS('Purchase Register'!$A$6:$A$1005,A309,'Purchase Register'!$E$6:$E$1005,"&gt;="&amp;(E309-Summary!$B$5),'Purchase Register'!$E$6:$E$1005,"&lt;="&amp;(E309+Summary!$B$5))&gt;0,"Possible match – invoice no. differs","Not in books"),"In books"))</f>
        <v/>
      </c>
      <c r="L309" s="25" t="str">
        <f aca="false">IF(A309="","",IF(COUNTIF(A$6:A309,A309)=1,COUNTIF(L$5:L308,"&gt;0")+1,""))</f>
        <v/>
      </c>
    </row>
    <row r="310" customFormat="false" ht="15" hidden="false" customHeight="true" outlineLevel="0" collapsed="false">
      <c r="A310" s="27"/>
      <c r="B310" s="27"/>
      <c r="C310" s="27"/>
      <c r="D310" s="28"/>
      <c r="E310" s="29"/>
      <c r="F310" s="29"/>
      <c r="G310" s="29"/>
      <c r="H310" s="29"/>
      <c r="I310" s="20" t="str">
        <f aca="false">IF(A310="","",N(F310)+N(G310)+N(H310))</f>
        <v/>
      </c>
      <c r="J310" s="21" t="str">
        <f aca="false">IF(A310="","",UPPER(TRIM(A310))&amp;"|"&amp;UPPER(SUBSTITUTE(SUBSTITUTE(SUBSTITUTE(SUBSTITUTE(SUBSTITUTE(TRIM(C310)," ",""),"-",""),"/",""),"\",""),".","")))</f>
        <v/>
      </c>
      <c r="K310" s="24" t="str">
        <f aca="false">IF(A310="","",IF(ISNA(MATCH(J310,'Purchase Register'!$J$6:$J$1005,0)),IF(COUNTIFS('Purchase Register'!$A$6:$A$1005,A310,'Purchase Register'!$E$6:$E$1005,"&gt;="&amp;(E310-Summary!$B$5),'Purchase Register'!$E$6:$E$1005,"&lt;="&amp;(E310+Summary!$B$5))&gt;0,"Possible match – invoice no. differs","Not in books"),"In books"))</f>
        <v/>
      </c>
      <c r="L310" s="25" t="str">
        <f aca="false">IF(A310="","",IF(COUNTIF(A$6:A310,A310)=1,COUNTIF(L$5:L309,"&gt;0")+1,""))</f>
        <v/>
      </c>
    </row>
    <row r="311" customFormat="false" ht="15" hidden="false" customHeight="true" outlineLevel="0" collapsed="false">
      <c r="A311" s="27"/>
      <c r="B311" s="27"/>
      <c r="C311" s="27"/>
      <c r="D311" s="28"/>
      <c r="E311" s="29"/>
      <c r="F311" s="29"/>
      <c r="G311" s="29"/>
      <c r="H311" s="29"/>
      <c r="I311" s="20" t="str">
        <f aca="false">IF(A311="","",N(F311)+N(G311)+N(H311))</f>
        <v/>
      </c>
      <c r="J311" s="21" t="str">
        <f aca="false">IF(A311="","",UPPER(TRIM(A311))&amp;"|"&amp;UPPER(SUBSTITUTE(SUBSTITUTE(SUBSTITUTE(SUBSTITUTE(SUBSTITUTE(TRIM(C311)," ",""),"-",""),"/",""),"\",""),".","")))</f>
        <v/>
      </c>
      <c r="K311" s="24" t="str">
        <f aca="false">IF(A311="","",IF(ISNA(MATCH(J311,'Purchase Register'!$J$6:$J$1005,0)),IF(COUNTIFS('Purchase Register'!$A$6:$A$1005,A311,'Purchase Register'!$E$6:$E$1005,"&gt;="&amp;(E311-Summary!$B$5),'Purchase Register'!$E$6:$E$1005,"&lt;="&amp;(E311+Summary!$B$5))&gt;0,"Possible match – invoice no. differs","Not in books"),"In books"))</f>
        <v/>
      </c>
      <c r="L311" s="25" t="str">
        <f aca="false">IF(A311="","",IF(COUNTIF(A$6:A311,A311)=1,COUNTIF(L$5:L310,"&gt;0")+1,""))</f>
        <v/>
      </c>
    </row>
    <row r="312" customFormat="false" ht="15" hidden="false" customHeight="true" outlineLevel="0" collapsed="false">
      <c r="A312" s="27"/>
      <c r="B312" s="27"/>
      <c r="C312" s="27"/>
      <c r="D312" s="28"/>
      <c r="E312" s="29"/>
      <c r="F312" s="29"/>
      <c r="G312" s="29"/>
      <c r="H312" s="29"/>
      <c r="I312" s="20" t="str">
        <f aca="false">IF(A312="","",N(F312)+N(G312)+N(H312))</f>
        <v/>
      </c>
      <c r="J312" s="21" t="str">
        <f aca="false">IF(A312="","",UPPER(TRIM(A312))&amp;"|"&amp;UPPER(SUBSTITUTE(SUBSTITUTE(SUBSTITUTE(SUBSTITUTE(SUBSTITUTE(TRIM(C312)," ",""),"-",""),"/",""),"\",""),".","")))</f>
        <v/>
      </c>
      <c r="K312" s="24" t="str">
        <f aca="false">IF(A312="","",IF(ISNA(MATCH(J312,'Purchase Register'!$J$6:$J$1005,0)),IF(COUNTIFS('Purchase Register'!$A$6:$A$1005,A312,'Purchase Register'!$E$6:$E$1005,"&gt;="&amp;(E312-Summary!$B$5),'Purchase Register'!$E$6:$E$1005,"&lt;="&amp;(E312+Summary!$B$5))&gt;0,"Possible match – invoice no. differs","Not in books"),"In books"))</f>
        <v/>
      </c>
      <c r="L312" s="25" t="str">
        <f aca="false">IF(A312="","",IF(COUNTIF(A$6:A312,A312)=1,COUNTIF(L$5:L311,"&gt;0")+1,""))</f>
        <v/>
      </c>
    </row>
    <row r="313" customFormat="false" ht="15" hidden="false" customHeight="true" outlineLevel="0" collapsed="false">
      <c r="A313" s="27"/>
      <c r="B313" s="27"/>
      <c r="C313" s="27"/>
      <c r="D313" s="28"/>
      <c r="E313" s="29"/>
      <c r="F313" s="29"/>
      <c r="G313" s="29"/>
      <c r="H313" s="29"/>
      <c r="I313" s="20" t="str">
        <f aca="false">IF(A313="","",N(F313)+N(G313)+N(H313))</f>
        <v/>
      </c>
      <c r="J313" s="21" t="str">
        <f aca="false">IF(A313="","",UPPER(TRIM(A313))&amp;"|"&amp;UPPER(SUBSTITUTE(SUBSTITUTE(SUBSTITUTE(SUBSTITUTE(SUBSTITUTE(TRIM(C313)," ",""),"-",""),"/",""),"\",""),".","")))</f>
        <v/>
      </c>
      <c r="K313" s="24" t="str">
        <f aca="false">IF(A313="","",IF(ISNA(MATCH(J313,'Purchase Register'!$J$6:$J$1005,0)),IF(COUNTIFS('Purchase Register'!$A$6:$A$1005,A313,'Purchase Register'!$E$6:$E$1005,"&gt;="&amp;(E313-Summary!$B$5),'Purchase Register'!$E$6:$E$1005,"&lt;="&amp;(E313+Summary!$B$5))&gt;0,"Possible match – invoice no. differs","Not in books"),"In books"))</f>
        <v/>
      </c>
      <c r="L313" s="25" t="str">
        <f aca="false">IF(A313="","",IF(COUNTIF(A$6:A313,A313)=1,COUNTIF(L$5:L312,"&gt;0")+1,""))</f>
        <v/>
      </c>
    </row>
    <row r="314" customFormat="false" ht="15" hidden="false" customHeight="true" outlineLevel="0" collapsed="false">
      <c r="A314" s="27"/>
      <c r="B314" s="27"/>
      <c r="C314" s="27"/>
      <c r="D314" s="28"/>
      <c r="E314" s="29"/>
      <c r="F314" s="29"/>
      <c r="G314" s="29"/>
      <c r="H314" s="29"/>
      <c r="I314" s="20" t="str">
        <f aca="false">IF(A314="","",N(F314)+N(G314)+N(H314))</f>
        <v/>
      </c>
      <c r="J314" s="21" t="str">
        <f aca="false">IF(A314="","",UPPER(TRIM(A314))&amp;"|"&amp;UPPER(SUBSTITUTE(SUBSTITUTE(SUBSTITUTE(SUBSTITUTE(SUBSTITUTE(TRIM(C314)," ",""),"-",""),"/",""),"\",""),".","")))</f>
        <v/>
      </c>
      <c r="K314" s="24" t="str">
        <f aca="false">IF(A314="","",IF(ISNA(MATCH(J314,'Purchase Register'!$J$6:$J$1005,0)),IF(COUNTIFS('Purchase Register'!$A$6:$A$1005,A314,'Purchase Register'!$E$6:$E$1005,"&gt;="&amp;(E314-Summary!$B$5),'Purchase Register'!$E$6:$E$1005,"&lt;="&amp;(E314+Summary!$B$5))&gt;0,"Possible match – invoice no. differs","Not in books"),"In books"))</f>
        <v/>
      </c>
      <c r="L314" s="25" t="str">
        <f aca="false">IF(A314="","",IF(COUNTIF(A$6:A314,A314)=1,COUNTIF(L$5:L313,"&gt;0")+1,""))</f>
        <v/>
      </c>
    </row>
    <row r="315" customFormat="false" ht="15" hidden="false" customHeight="true" outlineLevel="0" collapsed="false">
      <c r="A315" s="27"/>
      <c r="B315" s="27"/>
      <c r="C315" s="27"/>
      <c r="D315" s="28"/>
      <c r="E315" s="29"/>
      <c r="F315" s="29"/>
      <c r="G315" s="29"/>
      <c r="H315" s="29"/>
      <c r="I315" s="20" t="str">
        <f aca="false">IF(A315="","",N(F315)+N(G315)+N(H315))</f>
        <v/>
      </c>
      <c r="J315" s="21" t="str">
        <f aca="false">IF(A315="","",UPPER(TRIM(A315))&amp;"|"&amp;UPPER(SUBSTITUTE(SUBSTITUTE(SUBSTITUTE(SUBSTITUTE(SUBSTITUTE(TRIM(C315)," ",""),"-",""),"/",""),"\",""),".","")))</f>
        <v/>
      </c>
      <c r="K315" s="24" t="str">
        <f aca="false">IF(A315="","",IF(ISNA(MATCH(J315,'Purchase Register'!$J$6:$J$1005,0)),IF(COUNTIFS('Purchase Register'!$A$6:$A$1005,A315,'Purchase Register'!$E$6:$E$1005,"&gt;="&amp;(E315-Summary!$B$5),'Purchase Register'!$E$6:$E$1005,"&lt;="&amp;(E315+Summary!$B$5))&gt;0,"Possible match – invoice no. differs","Not in books"),"In books"))</f>
        <v/>
      </c>
      <c r="L315" s="25" t="str">
        <f aca="false">IF(A315="","",IF(COUNTIF(A$6:A315,A315)=1,COUNTIF(L$5:L314,"&gt;0")+1,""))</f>
        <v/>
      </c>
    </row>
    <row r="316" customFormat="false" ht="15" hidden="false" customHeight="true" outlineLevel="0" collapsed="false">
      <c r="A316" s="27"/>
      <c r="B316" s="27"/>
      <c r="C316" s="27"/>
      <c r="D316" s="28"/>
      <c r="E316" s="29"/>
      <c r="F316" s="29"/>
      <c r="G316" s="29"/>
      <c r="H316" s="29"/>
      <c r="I316" s="20" t="str">
        <f aca="false">IF(A316="","",N(F316)+N(G316)+N(H316))</f>
        <v/>
      </c>
      <c r="J316" s="21" t="str">
        <f aca="false">IF(A316="","",UPPER(TRIM(A316))&amp;"|"&amp;UPPER(SUBSTITUTE(SUBSTITUTE(SUBSTITUTE(SUBSTITUTE(SUBSTITUTE(TRIM(C316)," ",""),"-",""),"/",""),"\",""),".","")))</f>
        <v/>
      </c>
      <c r="K316" s="24" t="str">
        <f aca="false">IF(A316="","",IF(ISNA(MATCH(J316,'Purchase Register'!$J$6:$J$1005,0)),IF(COUNTIFS('Purchase Register'!$A$6:$A$1005,A316,'Purchase Register'!$E$6:$E$1005,"&gt;="&amp;(E316-Summary!$B$5),'Purchase Register'!$E$6:$E$1005,"&lt;="&amp;(E316+Summary!$B$5))&gt;0,"Possible match – invoice no. differs","Not in books"),"In books"))</f>
        <v/>
      </c>
      <c r="L316" s="25" t="str">
        <f aca="false">IF(A316="","",IF(COUNTIF(A$6:A316,A316)=1,COUNTIF(L$5:L315,"&gt;0")+1,""))</f>
        <v/>
      </c>
    </row>
    <row r="317" customFormat="false" ht="15" hidden="false" customHeight="true" outlineLevel="0" collapsed="false">
      <c r="A317" s="27"/>
      <c r="B317" s="27"/>
      <c r="C317" s="27"/>
      <c r="D317" s="28"/>
      <c r="E317" s="29"/>
      <c r="F317" s="29"/>
      <c r="G317" s="29"/>
      <c r="H317" s="29"/>
      <c r="I317" s="20" t="str">
        <f aca="false">IF(A317="","",N(F317)+N(G317)+N(H317))</f>
        <v/>
      </c>
      <c r="J317" s="21" t="str">
        <f aca="false">IF(A317="","",UPPER(TRIM(A317))&amp;"|"&amp;UPPER(SUBSTITUTE(SUBSTITUTE(SUBSTITUTE(SUBSTITUTE(SUBSTITUTE(TRIM(C317)," ",""),"-",""),"/",""),"\",""),".","")))</f>
        <v/>
      </c>
      <c r="K317" s="24" t="str">
        <f aca="false">IF(A317="","",IF(ISNA(MATCH(J317,'Purchase Register'!$J$6:$J$1005,0)),IF(COUNTIFS('Purchase Register'!$A$6:$A$1005,A317,'Purchase Register'!$E$6:$E$1005,"&gt;="&amp;(E317-Summary!$B$5),'Purchase Register'!$E$6:$E$1005,"&lt;="&amp;(E317+Summary!$B$5))&gt;0,"Possible match – invoice no. differs","Not in books"),"In books"))</f>
        <v/>
      </c>
      <c r="L317" s="25" t="str">
        <f aca="false">IF(A317="","",IF(COUNTIF(A$6:A317,A317)=1,COUNTIF(L$5:L316,"&gt;0")+1,""))</f>
        <v/>
      </c>
    </row>
    <row r="318" customFormat="false" ht="15" hidden="false" customHeight="true" outlineLevel="0" collapsed="false">
      <c r="A318" s="27"/>
      <c r="B318" s="27"/>
      <c r="C318" s="27"/>
      <c r="D318" s="28"/>
      <c r="E318" s="29"/>
      <c r="F318" s="29"/>
      <c r="G318" s="29"/>
      <c r="H318" s="29"/>
      <c r="I318" s="20" t="str">
        <f aca="false">IF(A318="","",N(F318)+N(G318)+N(H318))</f>
        <v/>
      </c>
      <c r="J318" s="21" t="str">
        <f aca="false">IF(A318="","",UPPER(TRIM(A318))&amp;"|"&amp;UPPER(SUBSTITUTE(SUBSTITUTE(SUBSTITUTE(SUBSTITUTE(SUBSTITUTE(TRIM(C318)," ",""),"-",""),"/",""),"\",""),".","")))</f>
        <v/>
      </c>
      <c r="K318" s="24" t="str">
        <f aca="false">IF(A318="","",IF(ISNA(MATCH(J318,'Purchase Register'!$J$6:$J$1005,0)),IF(COUNTIFS('Purchase Register'!$A$6:$A$1005,A318,'Purchase Register'!$E$6:$E$1005,"&gt;="&amp;(E318-Summary!$B$5),'Purchase Register'!$E$6:$E$1005,"&lt;="&amp;(E318+Summary!$B$5))&gt;0,"Possible match – invoice no. differs","Not in books"),"In books"))</f>
        <v/>
      </c>
      <c r="L318" s="25" t="str">
        <f aca="false">IF(A318="","",IF(COUNTIF(A$6:A318,A318)=1,COUNTIF(L$5:L317,"&gt;0")+1,""))</f>
        <v/>
      </c>
    </row>
    <row r="319" customFormat="false" ht="15" hidden="false" customHeight="true" outlineLevel="0" collapsed="false">
      <c r="A319" s="27"/>
      <c r="B319" s="27"/>
      <c r="C319" s="27"/>
      <c r="D319" s="28"/>
      <c r="E319" s="29"/>
      <c r="F319" s="29"/>
      <c r="G319" s="29"/>
      <c r="H319" s="29"/>
      <c r="I319" s="20" t="str">
        <f aca="false">IF(A319="","",N(F319)+N(G319)+N(H319))</f>
        <v/>
      </c>
      <c r="J319" s="21" t="str">
        <f aca="false">IF(A319="","",UPPER(TRIM(A319))&amp;"|"&amp;UPPER(SUBSTITUTE(SUBSTITUTE(SUBSTITUTE(SUBSTITUTE(SUBSTITUTE(TRIM(C319)," ",""),"-",""),"/",""),"\",""),".","")))</f>
        <v/>
      </c>
      <c r="K319" s="24" t="str">
        <f aca="false">IF(A319="","",IF(ISNA(MATCH(J319,'Purchase Register'!$J$6:$J$1005,0)),IF(COUNTIFS('Purchase Register'!$A$6:$A$1005,A319,'Purchase Register'!$E$6:$E$1005,"&gt;="&amp;(E319-Summary!$B$5),'Purchase Register'!$E$6:$E$1005,"&lt;="&amp;(E319+Summary!$B$5))&gt;0,"Possible match – invoice no. differs","Not in books"),"In books"))</f>
        <v/>
      </c>
      <c r="L319" s="25" t="str">
        <f aca="false">IF(A319="","",IF(COUNTIF(A$6:A319,A319)=1,COUNTIF(L$5:L318,"&gt;0")+1,""))</f>
        <v/>
      </c>
    </row>
    <row r="320" customFormat="false" ht="15" hidden="false" customHeight="true" outlineLevel="0" collapsed="false">
      <c r="A320" s="27"/>
      <c r="B320" s="27"/>
      <c r="C320" s="27"/>
      <c r="D320" s="28"/>
      <c r="E320" s="29"/>
      <c r="F320" s="29"/>
      <c r="G320" s="29"/>
      <c r="H320" s="29"/>
      <c r="I320" s="20" t="str">
        <f aca="false">IF(A320="","",N(F320)+N(G320)+N(H320))</f>
        <v/>
      </c>
      <c r="J320" s="21" t="str">
        <f aca="false">IF(A320="","",UPPER(TRIM(A320))&amp;"|"&amp;UPPER(SUBSTITUTE(SUBSTITUTE(SUBSTITUTE(SUBSTITUTE(SUBSTITUTE(TRIM(C320)," ",""),"-",""),"/",""),"\",""),".","")))</f>
        <v/>
      </c>
      <c r="K320" s="24" t="str">
        <f aca="false">IF(A320="","",IF(ISNA(MATCH(J320,'Purchase Register'!$J$6:$J$1005,0)),IF(COUNTIFS('Purchase Register'!$A$6:$A$1005,A320,'Purchase Register'!$E$6:$E$1005,"&gt;="&amp;(E320-Summary!$B$5),'Purchase Register'!$E$6:$E$1005,"&lt;="&amp;(E320+Summary!$B$5))&gt;0,"Possible match – invoice no. differs","Not in books"),"In books"))</f>
        <v/>
      </c>
      <c r="L320" s="25" t="str">
        <f aca="false">IF(A320="","",IF(COUNTIF(A$6:A320,A320)=1,COUNTIF(L$5:L319,"&gt;0")+1,""))</f>
        <v/>
      </c>
    </row>
    <row r="321" customFormat="false" ht="15" hidden="false" customHeight="true" outlineLevel="0" collapsed="false">
      <c r="A321" s="27"/>
      <c r="B321" s="27"/>
      <c r="C321" s="27"/>
      <c r="D321" s="28"/>
      <c r="E321" s="29"/>
      <c r="F321" s="29"/>
      <c r="G321" s="29"/>
      <c r="H321" s="29"/>
      <c r="I321" s="20" t="str">
        <f aca="false">IF(A321="","",N(F321)+N(G321)+N(H321))</f>
        <v/>
      </c>
      <c r="J321" s="21" t="str">
        <f aca="false">IF(A321="","",UPPER(TRIM(A321))&amp;"|"&amp;UPPER(SUBSTITUTE(SUBSTITUTE(SUBSTITUTE(SUBSTITUTE(SUBSTITUTE(TRIM(C321)," ",""),"-",""),"/",""),"\",""),".","")))</f>
        <v/>
      </c>
      <c r="K321" s="24" t="str">
        <f aca="false">IF(A321="","",IF(ISNA(MATCH(J321,'Purchase Register'!$J$6:$J$1005,0)),IF(COUNTIFS('Purchase Register'!$A$6:$A$1005,A321,'Purchase Register'!$E$6:$E$1005,"&gt;="&amp;(E321-Summary!$B$5),'Purchase Register'!$E$6:$E$1005,"&lt;="&amp;(E321+Summary!$B$5))&gt;0,"Possible match – invoice no. differs","Not in books"),"In books"))</f>
        <v/>
      </c>
      <c r="L321" s="25" t="str">
        <f aca="false">IF(A321="","",IF(COUNTIF(A$6:A321,A321)=1,COUNTIF(L$5:L320,"&gt;0")+1,""))</f>
        <v/>
      </c>
    </row>
    <row r="322" customFormat="false" ht="15" hidden="false" customHeight="true" outlineLevel="0" collapsed="false">
      <c r="A322" s="27"/>
      <c r="B322" s="27"/>
      <c r="C322" s="27"/>
      <c r="D322" s="28"/>
      <c r="E322" s="29"/>
      <c r="F322" s="29"/>
      <c r="G322" s="29"/>
      <c r="H322" s="29"/>
      <c r="I322" s="20" t="str">
        <f aca="false">IF(A322="","",N(F322)+N(G322)+N(H322))</f>
        <v/>
      </c>
      <c r="J322" s="21" t="str">
        <f aca="false">IF(A322="","",UPPER(TRIM(A322))&amp;"|"&amp;UPPER(SUBSTITUTE(SUBSTITUTE(SUBSTITUTE(SUBSTITUTE(SUBSTITUTE(TRIM(C322)," ",""),"-",""),"/",""),"\",""),".","")))</f>
        <v/>
      </c>
      <c r="K322" s="24" t="str">
        <f aca="false">IF(A322="","",IF(ISNA(MATCH(J322,'Purchase Register'!$J$6:$J$1005,0)),IF(COUNTIFS('Purchase Register'!$A$6:$A$1005,A322,'Purchase Register'!$E$6:$E$1005,"&gt;="&amp;(E322-Summary!$B$5),'Purchase Register'!$E$6:$E$1005,"&lt;="&amp;(E322+Summary!$B$5))&gt;0,"Possible match – invoice no. differs","Not in books"),"In books"))</f>
        <v/>
      </c>
      <c r="L322" s="25" t="str">
        <f aca="false">IF(A322="","",IF(COUNTIF(A$6:A322,A322)=1,COUNTIF(L$5:L321,"&gt;0")+1,""))</f>
        <v/>
      </c>
    </row>
    <row r="323" customFormat="false" ht="15" hidden="false" customHeight="true" outlineLevel="0" collapsed="false">
      <c r="A323" s="27"/>
      <c r="B323" s="27"/>
      <c r="C323" s="27"/>
      <c r="D323" s="28"/>
      <c r="E323" s="29"/>
      <c r="F323" s="29"/>
      <c r="G323" s="29"/>
      <c r="H323" s="29"/>
      <c r="I323" s="20" t="str">
        <f aca="false">IF(A323="","",N(F323)+N(G323)+N(H323))</f>
        <v/>
      </c>
      <c r="J323" s="21" t="str">
        <f aca="false">IF(A323="","",UPPER(TRIM(A323))&amp;"|"&amp;UPPER(SUBSTITUTE(SUBSTITUTE(SUBSTITUTE(SUBSTITUTE(SUBSTITUTE(TRIM(C323)," ",""),"-",""),"/",""),"\",""),".","")))</f>
        <v/>
      </c>
      <c r="K323" s="24" t="str">
        <f aca="false">IF(A323="","",IF(ISNA(MATCH(J323,'Purchase Register'!$J$6:$J$1005,0)),IF(COUNTIFS('Purchase Register'!$A$6:$A$1005,A323,'Purchase Register'!$E$6:$E$1005,"&gt;="&amp;(E323-Summary!$B$5),'Purchase Register'!$E$6:$E$1005,"&lt;="&amp;(E323+Summary!$B$5))&gt;0,"Possible match – invoice no. differs","Not in books"),"In books"))</f>
        <v/>
      </c>
      <c r="L323" s="25" t="str">
        <f aca="false">IF(A323="","",IF(COUNTIF(A$6:A323,A323)=1,COUNTIF(L$5:L322,"&gt;0")+1,""))</f>
        <v/>
      </c>
    </row>
    <row r="324" customFormat="false" ht="15" hidden="false" customHeight="true" outlineLevel="0" collapsed="false">
      <c r="A324" s="27"/>
      <c r="B324" s="27"/>
      <c r="C324" s="27"/>
      <c r="D324" s="28"/>
      <c r="E324" s="29"/>
      <c r="F324" s="29"/>
      <c r="G324" s="29"/>
      <c r="H324" s="29"/>
      <c r="I324" s="20" t="str">
        <f aca="false">IF(A324="","",N(F324)+N(G324)+N(H324))</f>
        <v/>
      </c>
      <c r="J324" s="21" t="str">
        <f aca="false">IF(A324="","",UPPER(TRIM(A324))&amp;"|"&amp;UPPER(SUBSTITUTE(SUBSTITUTE(SUBSTITUTE(SUBSTITUTE(SUBSTITUTE(TRIM(C324)," ",""),"-",""),"/",""),"\",""),".","")))</f>
        <v/>
      </c>
      <c r="K324" s="24" t="str">
        <f aca="false">IF(A324="","",IF(ISNA(MATCH(J324,'Purchase Register'!$J$6:$J$1005,0)),IF(COUNTIFS('Purchase Register'!$A$6:$A$1005,A324,'Purchase Register'!$E$6:$E$1005,"&gt;="&amp;(E324-Summary!$B$5),'Purchase Register'!$E$6:$E$1005,"&lt;="&amp;(E324+Summary!$B$5))&gt;0,"Possible match – invoice no. differs","Not in books"),"In books"))</f>
        <v/>
      </c>
      <c r="L324" s="25" t="str">
        <f aca="false">IF(A324="","",IF(COUNTIF(A$6:A324,A324)=1,COUNTIF(L$5:L323,"&gt;0")+1,""))</f>
        <v/>
      </c>
    </row>
    <row r="325" customFormat="false" ht="15" hidden="false" customHeight="true" outlineLevel="0" collapsed="false">
      <c r="A325" s="27"/>
      <c r="B325" s="27"/>
      <c r="C325" s="27"/>
      <c r="D325" s="28"/>
      <c r="E325" s="29"/>
      <c r="F325" s="29"/>
      <c r="G325" s="29"/>
      <c r="H325" s="29"/>
      <c r="I325" s="20" t="str">
        <f aca="false">IF(A325="","",N(F325)+N(G325)+N(H325))</f>
        <v/>
      </c>
      <c r="J325" s="21" t="str">
        <f aca="false">IF(A325="","",UPPER(TRIM(A325))&amp;"|"&amp;UPPER(SUBSTITUTE(SUBSTITUTE(SUBSTITUTE(SUBSTITUTE(SUBSTITUTE(TRIM(C325)," ",""),"-",""),"/",""),"\",""),".","")))</f>
        <v/>
      </c>
      <c r="K325" s="24" t="str">
        <f aca="false">IF(A325="","",IF(ISNA(MATCH(J325,'Purchase Register'!$J$6:$J$1005,0)),IF(COUNTIFS('Purchase Register'!$A$6:$A$1005,A325,'Purchase Register'!$E$6:$E$1005,"&gt;="&amp;(E325-Summary!$B$5),'Purchase Register'!$E$6:$E$1005,"&lt;="&amp;(E325+Summary!$B$5))&gt;0,"Possible match – invoice no. differs","Not in books"),"In books"))</f>
        <v/>
      </c>
      <c r="L325" s="25" t="str">
        <f aca="false">IF(A325="","",IF(COUNTIF(A$6:A325,A325)=1,COUNTIF(L$5:L324,"&gt;0")+1,""))</f>
        <v/>
      </c>
    </row>
    <row r="326" customFormat="false" ht="15" hidden="false" customHeight="true" outlineLevel="0" collapsed="false">
      <c r="A326" s="27"/>
      <c r="B326" s="27"/>
      <c r="C326" s="27"/>
      <c r="D326" s="28"/>
      <c r="E326" s="29"/>
      <c r="F326" s="29"/>
      <c r="G326" s="29"/>
      <c r="H326" s="29"/>
      <c r="I326" s="20" t="str">
        <f aca="false">IF(A326="","",N(F326)+N(G326)+N(H326))</f>
        <v/>
      </c>
      <c r="J326" s="21" t="str">
        <f aca="false">IF(A326="","",UPPER(TRIM(A326))&amp;"|"&amp;UPPER(SUBSTITUTE(SUBSTITUTE(SUBSTITUTE(SUBSTITUTE(SUBSTITUTE(TRIM(C326)," ",""),"-",""),"/",""),"\",""),".","")))</f>
        <v/>
      </c>
      <c r="K326" s="24" t="str">
        <f aca="false">IF(A326="","",IF(ISNA(MATCH(J326,'Purchase Register'!$J$6:$J$1005,0)),IF(COUNTIFS('Purchase Register'!$A$6:$A$1005,A326,'Purchase Register'!$E$6:$E$1005,"&gt;="&amp;(E326-Summary!$B$5),'Purchase Register'!$E$6:$E$1005,"&lt;="&amp;(E326+Summary!$B$5))&gt;0,"Possible match – invoice no. differs","Not in books"),"In books"))</f>
        <v/>
      </c>
      <c r="L326" s="25" t="str">
        <f aca="false">IF(A326="","",IF(COUNTIF(A$6:A326,A326)=1,COUNTIF(L$5:L325,"&gt;0")+1,""))</f>
        <v/>
      </c>
    </row>
    <row r="327" customFormat="false" ht="15" hidden="false" customHeight="true" outlineLevel="0" collapsed="false">
      <c r="A327" s="27"/>
      <c r="B327" s="27"/>
      <c r="C327" s="27"/>
      <c r="D327" s="28"/>
      <c r="E327" s="29"/>
      <c r="F327" s="29"/>
      <c r="G327" s="29"/>
      <c r="H327" s="29"/>
      <c r="I327" s="20" t="str">
        <f aca="false">IF(A327="","",N(F327)+N(G327)+N(H327))</f>
        <v/>
      </c>
      <c r="J327" s="21" t="str">
        <f aca="false">IF(A327="","",UPPER(TRIM(A327))&amp;"|"&amp;UPPER(SUBSTITUTE(SUBSTITUTE(SUBSTITUTE(SUBSTITUTE(SUBSTITUTE(TRIM(C327)," ",""),"-",""),"/",""),"\",""),".","")))</f>
        <v/>
      </c>
      <c r="K327" s="24" t="str">
        <f aca="false">IF(A327="","",IF(ISNA(MATCH(J327,'Purchase Register'!$J$6:$J$1005,0)),IF(COUNTIFS('Purchase Register'!$A$6:$A$1005,A327,'Purchase Register'!$E$6:$E$1005,"&gt;="&amp;(E327-Summary!$B$5),'Purchase Register'!$E$6:$E$1005,"&lt;="&amp;(E327+Summary!$B$5))&gt;0,"Possible match – invoice no. differs","Not in books"),"In books"))</f>
        <v/>
      </c>
      <c r="L327" s="25" t="str">
        <f aca="false">IF(A327="","",IF(COUNTIF(A$6:A327,A327)=1,COUNTIF(L$5:L326,"&gt;0")+1,""))</f>
        <v/>
      </c>
    </row>
    <row r="328" customFormat="false" ht="15" hidden="false" customHeight="true" outlineLevel="0" collapsed="false">
      <c r="A328" s="27"/>
      <c r="B328" s="27"/>
      <c r="C328" s="27"/>
      <c r="D328" s="28"/>
      <c r="E328" s="29"/>
      <c r="F328" s="29"/>
      <c r="G328" s="29"/>
      <c r="H328" s="29"/>
      <c r="I328" s="20" t="str">
        <f aca="false">IF(A328="","",N(F328)+N(G328)+N(H328))</f>
        <v/>
      </c>
      <c r="J328" s="21" t="str">
        <f aca="false">IF(A328="","",UPPER(TRIM(A328))&amp;"|"&amp;UPPER(SUBSTITUTE(SUBSTITUTE(SUBSTITUTE(SUBSTITUTE(SUBSTITUTE(TRIM(C328)," ",""),"-",""),"/",""),"\",""),".","")))</f>
        <v/>
      </c>
      <c r="K328" s="24" t="str">
        <f aca="false">IF(A328="","",IF(ISNA(MATCH(J328,'Purchase Register'!$J$6:$J$1005,0)),IF(COUNTIFS('Purchase Register'!$A$6:$A$1005,A328,'Purchase Register'!$E$6:$E$1005,"&gt;="&amp;(E328-Summary!$B$5),'Purchase Register'!$E$6:$E$1005,"&lt;="&amp;(E328+Summary!$B$5))&gt;0,"Possible match – invoice no. differs","Not in books"),"In books"))</f>
        <v/>
      </c>
      <c r="L328" s="25" t="str">
        <f aca="false">IF(A328="","",IF(COUNTIF(A$6:A328,A328)=1,COUNTIF(L$5:L327,"&gt;0")+1,""))</f>
        <v/>
      </c>
    </row>
    <row r="329" customFormat="false" ht="15" hidden="false" customHeight="true" outlineLevel="0" collapsed="false">
      <c r="A329" s="27"/>
      <c r="B329" s="27"/>
      <c r="C329" s="27"/>
      <c r="D329" s="28"/>
      <c r="E329" s="29"/>
      <c r="F329" s="29"/>
      <c r="G329" s="29"/>
      <c r="H329" s="29"/>
      <c r="I329" s="20" t="str">
        <f aca="false">IF(A329="","",N(F329)+N(G329)+N(H329))</f>
        <v/>
      </c>
      <c r="J329" s="21" t="str">
        <f aca="false">IF(A329="","",UPPER(TRIM(A329))&amp;"|"&amp;UPPER(SUBSTITUTE(SUBSTITUTE(SUBSTITUTE(SUBSTITUTE(SUBSTITUTE(TRIM(C329)," ",""),"-",""),"/",""),"\",""),".","")))</f>
        <v/>
      </c>
      <c r="K329" s="24" t="str">
        <f aca="false">IF(A329="","",IF(ISNA(MATCH(J329,'Purchase Register'!$J$6:$J$1005,0)),IF(COUNTIFS('Purchase Register'!$A$6:$A$1005,A329,'Purchase Register'!$E$6:$E$1005,"&gt;="&amp;(E329-Summary!$B$5),'Purchase Register'!$E$6:$E$1005,"&lt;="&amp;(E329+Summary!$B$5))&gt;0,"Possible match – invoice no. differs","Not in books"),"In books"))</f>
        <v/>
      </c>
      <c r="L329" s="25" t="str">
        <f aca="false">IF(A329="","",IF(COUNTIF(A$6:A329,A329)=1,COUNTIF(L$5:L328,"&gt;0")+1,""))</f>
        <v/>
      </c>
    </row>
    <row r="330" customFormat="false" ht="15" hidden="false" customHeight="true" outlineLevel="0" collapsed="false">
      <c r="A330" s="27"/>
      <c r="B330" s="27"/>
      <c r="C330" s="27"/>
      <c r="D330" s="28"/>
      <c r="E330" s="29"/>
      <c r="F330" s="29"/>
      <c r="G330" s="29"/>
      <c r="H330" s="29"/>
      <c r="I330" s="20" t="str">
        <f aca="false">IF(A330="","",N(F330)+N(G330)+N(H330))</f>
        <v/>
      </c>
      <c r="J330" s="21" t="str">
        <f aca="false">IF(A330="","",UPPER(TRIM(A330))&amp;"|"&amp;UPPER(SUBSTITUTE(SUBSTITUTE(SUBSTITUTE(SUBSTITUTE(SUBSTITUTE(TRIM(C330)," ",""),"-",""),"/",""),"\",""),".","")))</f>
        <v/>
      </c>
      <c r="K330" s="24" t="str">
        <f aca="false">IF(A330="","",IF(ISNA(MATCH(J330,'Purchase Register'!$J$6:$J$1005,0)),IF(COUNTIFS('Purchase Register'!$A$6:$A$1005,A330,'Purchase Register'!$E$6:$E$1005,"&gt;="&amp;(E330-Summary!$B$5),'Purchase Register'!$E$6:$E$1005,"&lt;="&amp;(E330+Summary!$B$5))&gt;0,"Possible match – invoice no. differs","Not in books"),"In books"))</f>
        <v/>
      </c>
      <c r="L330" s="25" t="str">
        <f aca="false">IF(A330="","",IF(COUNTIF(A$6:A330,A330)=1,COUNTIF(L$5:L329,"&gt;0")+1,""))</f>
        <v/>
      </c>
    </row>
    <row r="331" customFormat="false" ht="15" hidden="false" customHeight="true" outlineLevel="0" collapsed="false">
      <c r="A331" s="27"/>
      <c r="B331" s="27"/>
      <c r="C331" s="27"/>
      <c r="D331" s="28"/>
      <c r="E331" s="29"/>
      <c r="F331" s="29"/>
      <c r="G331" s="29"/>
      <c r="H331" s="29"/>
      <c r="I331" s="20" t="str">
        <f aca="false">IF(A331="","",N(F331)+N(G331)+N(H331))</f>
        <v/>
      </c>
      <c r="J331" s="21" t="str">
        <f aca="false">IF(A331="","",UPPER(TRIM(A331))&amp;"|"&amp;UPPER(SUBSTITUTE(SUBSTITUTE(SUBSTITUTE(SUBSTITUTE(SUBSTITUTE(TRIM(C331)," ",""),"-",""),"/",""),"\",""),".","")))</f>
        <v/>
      </c>
      <c r="K331" s="24" t="str">
        <f aca="false">IF(A331="","",IF(ISNA(MATCH(J331,'Purchase Register'!$J$6:$J$1005,0)),IF(COUNTIFS('Purchase Register'!$A$6:$A$1005,A331,'Purchase Register'!$E$6:$E$1005,"&gt;="&amp;(E331-Summary!$B$5),'Purchase Register'!$E$6:$E$1005,"&lt;="&amp;(E331+Summary!$B$5))&gt;0,"Possible match – invoice no. differs","Not in books"),"In books"))</f>
        <v/>
      </c>
      <c r="L331" s="25" t="str">
        <f aca="false">IF(A331="","",IF(COUNTIF(A$6:A331,A331)=1,COUNTIF(L$5:L330,"&gt;0")+1,""))</f>
        <v/>
      </c>
    </row>
    <row r="332" customFormat="false" ht="15" hidden="false" customHeight="true" outlineLevel="0" collapsed="false">
      <c r="A332" s="27"/>
      <c r="B332" s="27"/>
      <c r="C332" s="27"/>
      <c r="D332" s="28"/>
      <c r="E332" s="29"/>
      <c r="F332" s="29"/>
      <c r="G332" s="29"/>
      <c r="H332" s="29"/>
      <c r="I332" s="20" t="str">
        <f aca="false">IF(A332="","",N(F332)+N(G332)+N(H332))</f>
        <v/>
      </c>
      <c r="J332" s="21" t="str">
        <f aca="false">IF(A332="","",UPPER(TRIM(A332))&amp;"|"&amp;UPPER(SUBSTITUTE(SUBSTITUTE(SUBSTITUTE(SUBSTITUTE(SUBSTITUTE(TRIM(C332)," ",""),"-",""),"/",""),"\",""),".","")))</f>
        <v/>
      </c>
      <c r="K332" s="24" t="str">
        <f aca="false">IF(A332="","",IF(ISNA(MATCH(J332,'Purchase Register'!$J$6:$J$1005,0)),IF(COUNTIFS('Purchase Register'!$A$6:$A$1005,A332,'Purchase Register'!$E$6:$E$1005,"&gt;="&amp;(E332-Summary!$B$5),'Purchase Register'!$E$6:$E$1005,"&lt;="&amp;(E332+Summary!$B$5))&gt;0,"Possible match – invoice no. differs","Not in books"),"In books"))</f>
        <v/>
      </c>
      <c r="L332" s="25" t="str">
        <f aca="false">IF(A332="","",IF(COUNTIF(A$6:A332,A332)=1,COUNTIF(L$5:L331,"&gt;0")+1,""))</f>
        <v/>
      </c>
    </row>
    <row r="333" customFormat="false" ht="15" hidden="false" customHeight="true" outlineLevel="0" collapsed="false">
      <c r="A333" s="27"/>
      <c r="B333" s="27"/>
      <c r="C333" s="27"/>
      <c r="D333" s="28"/>
      <c r="E333" s="29"/>
      <c r="F333" s="29"/>
      <c r="G333" s="29"/>
      <c r="H333" s="29"/>
      <c r="I333" s="20" t="str">
        <f aca="false">IF(A333="","",N(F333)+N(G333)+N(H333))</f>
        <v/>
      </c>
      <c r="J333" s="21" t="str">
        <f aca="false">IF(A333="","",UPPER(TRIM(A333))&amp;"|"&amp;UPPER(SUBSTITUTE(SUBSTITUTE(SUBSTITUTE(SUBSTITUTE(SUBSTITUTE(TRIM(C333)," ",""),"-",""),"/",""),"\",""),".","")))</f>
        <v/>
      </c>
      <c r="K333" s="24" t="str">
        <f aca="false">IF(A333="","",IF(ISNA(MATCH(J333,'Purchase Register'!$J$6:$J$1005,0)),IF(COUNTIFS('Purchase Register'!$A$6:$A$1005,A333,'Purchase Register'!$E$6:$E$1005,"&gt;="&amp;(E333-Summary!$B$5),'Purchase Register'!$E$6:$E$1005,"&lt;="&amp;(E333+Summary!$B$5))&gt;0,"Possible match – invoice no. differs","Not in books"),"In books"))</f>
        <v/>
      </c>
      <c r="L333" s="25" t="str">
        <f aca="false">IF(A333="","",IF(COUNTIF(A$6:A333,A333)=1,COUNTIF(L$5:L332,"&gt;0")+1,""))</f>
        <v/>
      </c>
    </row>
    <row r="334" customFormat="false" ht="15" hidden="false" customHeight="true" outlineLevel="0" collapsed="false">
      <c r="A334" s="27"/>
      <c r="B334" s="27"/>
      <c r="C334" s="27"/>
      <c r="D334" s="28"/>
      <c r="E334" s="29"/>
      <c r="F334" s="29"/>
      <c r="G334" s="29"/>
      <c r="H334" s="29"/>
      <c r="I334" s="20" t="str">
        <f aca="false">IF(A334="","",N(F334)+N(G334)+N(H334))</f>
        <v/>
      </c>
      <c r="J334" s="21" t="str">
        <f aca="false">IF(A334="","",UPPER(TRIM(A334))&amp;"|"&amp;UPPER(SUBSTITUTE(SUBSTITUTE(SUBSTITUTE(SUBSTITUTE(SUBSTITUTE(TRIM(C334)," ",""),"-",""),"/",""),"\",""),".","")))</f>
        <v/>
      </c>
      <c r="K334" s="24" t="str">
        <f aca="false">IF(A334="","",IF(ISNA(MATCH(J334,'Purchase Register'!$J$6:$J$1005,0)),IF(COUNTIFS('Purchase Register'!$A$6:$A$1005,A334,'Purchase Register'!$E$6:$E$1005,"&gt;="&amp;(E334-Summary!$B$5),'Purchase Register'!$E$6:$E$1005,"&lt;="&amp;(E334+Summary!$B$5))&gt;0,"Possible match – invoice no. differs","Not in books"),"In books"))</f>
        <v/>
      </c>
      <c r="L334" s="25" t="str">
        <f aca="false">IF(A334="","",IF(COUNTIF(A$6:A334,A334)=1,COUNTIF(L$5:L333,"&gt;0")+1,""))</f>
        <v/>
      </c>
    </row>
    <row r="335" customFormat="false" ht="15" hidden="false" customHeight="true" outlineLevel="0" collapsed="false">
      <c r="A335" s="27"/>
      <c r="B335" s="27"/>
      <c r="C335" s="27"/>
      <c r="D335" s="28"/>
      <c r="E335" s="29"/>
      <c r="F335" s="29"/>
      <c r="G335" s="29"/>
      <c r="H335" s="29"/>
      <c r="I335" s="20" t="str">
        <f aca="false">IF(A335="","",N(F335)+N(G335)+N(H335))</f>
        <v/>
      </c>
      <c r="J335" s="21" t="str">
        <f aca="false">IF(A335="","",UPPER(TRIM(A335))&amp;"|"&amp;UPPER(SUBSTITUTE(SUBSTITUTE(SUBSTITUTE(SUBSTITUTE(SUBSTITUTE(TRIM(C335)," ",""),"-",""),"/",""),"\",""),".","")))</f>
        <v/>
      </c>
      <c r="K335" s="24" t="str">
        <f aca="false">IF(A335="","",IF(ISNA(MATCH(J335,'Purchase Register'!$J$6:$J$1005,0)),IF(COUNTIFS('Purchase Register'!$A$6:$A$1005,A335,'Purchase Register'!$E$6:$E$1005,"&gt;="&amp;(E335-Summary!$B$5),'Purchase Register'!$E$6:$E$1005,"&lt;="&amp;(E335+Summary!$B$5))&gt;0,"Possible match – invoice no. differs","Not in books"),"In books"))</f>
        <v/>
      </c>
      <c r="L335" s="25" t="str">
        <f aca="false">IF(A335="","",IF(COUNTIF(A$6:A335,A335)=1,COUNTIF(L$5:L334,"&gt;0")+1,""))</f>
        <v/>
      </c>
    </row>
    <row r="336" customFormat="false" ht="15" hidden="false" customHeight="true" outlineLevel="0" collapsed="false">
      <c r="A336" s="27"/>
      <c r="B336" s="27"/>
      <c r="C336" s="27"/>
      <c r="D336" s="28"/>
      <c r="E336" s="29"/>
      <c r="F336" s="29"/>
      <c r="G336" s="29"/>
      <c r="H336" s="29"/>
      <c r="I336" s="20" t="str">
        <f aca="false">IF(A336="","",N(F336)+N(G336)+N(H336))</f>
        <v/>
      </c>
      <c r="J336" s="21" t="str">
        <f aca="false">IF(A336="","",UPPER(TRIM(A336))&amp;"|"&amp;UPPER(SUBSTITUTE(SUBSTITUTE(SUBSTITUTE(SUBSTITUTE(SUBSTITUTE(TRIM(C336)," ",""),"-",""),"/",""),"\",""),".","")))</f>
        <v/>
      </c>
      <c r="K336" s="24" t="str">
        <f aca="false">IF(A336="","",IF(ISNA(MATCH(J336,'Purchase Register'!$J$6:$J$1005,0)),IF(COUNTIFS('Purchase Register'!$A$6:$A$1005,A336,'Purchase Register'!$E$6:$E$1005,"&gt;="&amp;(E336-Summary!$B$5),'Purchase Register'!$E$6:$E$1005,"&lt;="&amp;(E336+Summary!$B$5))&gt;0,"Possible match – invoice no. differs","Not in books"),"In books"))</f>
        <v/>
      </c>
      <c r="L336" s="25" t="str">
        <f aca="false">IF(A336="","",IF(COUNTIF(A$6:A336,A336)=1,COUNTIF(L$5:L335,"&gt;0")+1,""))</f>
        <v/>
      </c>
    </row>
    <row r="337" customFormat="false" ht="15" hidden="false" customHeight="true" outlineLevel="0" collapsed="false">
      <c r="A337" s="27"/>
      <c r="B337" s="27"/>
      <c r="C337" s="27"/>
      <c r="D337" s="28"/>
      <c r="E337" s="29"/>
      <c r="F337" s="29"/>
      <c r="G337" s="29"/>
      <c r="H337" s="29"/>
      <c r="I337" s="20" t="str">
        <f aca="false">IF(A337="","",N(F337)+N(G337)+N(H337))</f>
        <v/>
      </c>
      <c r="J337" s="21" t="str">
        <f aca="false">IF(A337="","",UPPER(TRIM(A337))&amp;"|"&amp;UPPER(SUBSTITUTE(SUBSTITUTE(SUBSTITUTE(SUBSTITUTE(SUBSTITUTE(TRIM(C337)," ",""),"-",""),"/",""),"\",""),".","")))</f>
        <v/>
      </c>
      <c r="K337" s="24" t="str">
        <f aca="false">IF(A337="","",IF(ISNA(MATCH(J337,'Purchase Register'!$J$6:$J$1005,0)),IF(COUNTIFS('Purchase Register'!$A$6:$A$1005,A337,'Purchase Register'!$E$6:$E$1005,"&gt;="&amp;(E337-Summary!$B$5),'Purchase Register'!$E$6:$E$1005,"&lt;="&amp;(E337+Summary!$B$5))&gt;0,"Possible match – invoice no. differs","Not in books"),"In books"))</f>
        <v/>
      </c>
      <c r="L337" s="25" t="str">
        <f aca="false">IF(A337="","",IF(COUNTIF(A$6:A337,A337)=1,COUNTIF(L$5:L336,"&gt;0")+1,""))</f>
        <v/>
      </c>
    </row>
    <row r="338" customFormat="false" ht="15" hidden="false" customHeight="true" outlineLevel="0" collapsed="false">
      <c r="A338" s="27"/>
      <c r="B338" s="27"/>
      <c r="C338" s="27"/>
      <c r="D338" s="28"/>
      <c r="E338" s="29"/>
      <c r="F338" s="29"/>
      <c r="G338" s="29"/>
      <c r="H338" s="29"/>
      <c r="I338" s="20" t="str">
        <f aca="false">IF(A338="","",N(F338)+N(G338)+N(H338))</f>
        <v/>
      </c>
      <c r="J338" s="21" t="str">
        <f aca="false">IF(A338="","",UPPER(TRIM(A338))&amp;"|"&amp;UPPER(SUBSTITUTE(SUBSTITUTE(SUBSTITUTE(SUBSTITUTE(SUBSTITUTE(TRIM(C338)," ",""),"-",""),"/",""),"\",""),".","")))</f>
        <v/>
      </c>
      <c r="K338" s="24" t="str">
        <f aca="false">IF(A338="","",IF(ISNA(MATCH(J338,'Purchase Register'!$J$6:$J$1005,0)),IF(COUNTIFS('Purchase Register'!$A$6:$A$1005,A338,'Purchase Register'!$E$6:$E$1005,"&gt;="&amp;(E338-Summary!$B$5),'Purchase Register'!$E$6:$E$1005,"&lt;="&amp;(E338+Summary!$B$5))&gt;0,"Possible match – invoice no. differs","Not in books"),"In books"))</f>
        <v/>
      </c>
      <c r="L338" s="25" t="str">
        <f aca="false">IF(A338="","",IF(COUNTIF(A$6:A338,A338)=1,COUNTIF(L$5:L337,"&gt;0")+1,""))</f>
        <v/>
      </c>
    </row>
    <row r="339" customFormat="false" ht="15" hidden="false" customHeight="true" outlineLevel="0" collapsed="false">
      <c r="A339" s="27"/>
      <c r="B339" s="27"/>
      <c r="C339" s="27"/>
      <c r="D339" s="28"/>
      <c r="E339" s="29"/>
      <c r="F339" s="29"/>
      <c r="G339" s="29"/>
      <c r="H339" s="29"/>
      <c r="I339" s="20" t="str">
        <f aca="false">IF(A339="","",N(F339)+N(G339)+N(H339))</f>
        <v/>
      </c>
      <c r="J339" s="21" t="str">
        <f aca="false">IF(A339="","",UPPER(TRIM(A339))&amp;"|"&amp;UPPER(SUBSTITUTE(SUBSTITUTE(SUBSTITUTE(SUBSTITUTE(SUBSTITUTE(TRIM(C339)," ",""),"-",""),"/",""),"\",""),".","")))</f>
        <v/>
      </c>
      <c r="K339" s="24" t="str">
        <f aca="false">IF(A339="","",IF(ISNA(MATCH(J339,'Purchase Register'!$J$6:$J$1005,0)),IF(COUNTIFS('Purchase Register'!$A$6:$A$1005,A339,'Purchase Register'!$E$6:$E$1005,"&gt;="&amp;(E339-Summary!$B$5),'Purchase Register'!$E$6:$E$1005,"&lt;="&amp;(E339+Summary!$B$5))&gt;0,"Possible match – invoice no. differs","Not in books"),"In books"))</f>
        <v/>
      </c>
      <c r="L339" s="25" t="str">
        <f aca="false">IF(A339="","",IF(COUNTIF(A$6:A339,A339)=1,COUNTIF(L$5:L338,"&gt;0")+1,""))</f>
        <v/>
      </c>
    </row>
    <row r="340" customFormat="false" ht="15" hidden="false" customHeight="true" outlineLevel="0" collapsed="false">
      <c r="A340" s="27"/>
      <c r="B340" s="27"/>
      <c r="C340" s="27"/>
      <c r="D340" s="28"/>
      <c r="E340" s="29"/>
      <c r="F340" s="29"/>
      <c r="G340" s="29"/>
      <c r="H340" s="29"/>
      <c r="I340" s="20" t="str">
        <f aca="false">IF(A340="","",N(F340)+N(G340)+N(H340))</f>
        <v/>
      </c>
      <c r="J340" s="21" t="str">
        <f aca="false">IF(A340="","",UPPER(TRIM(A340))&amp;"|"&amp;UPPER(SUBSTITUTE(SUBSTITUTE(SUBSTITUTE(SUBSTITUTE(SUBSTITUTE(TRIM(C340)," ",""),"-",""),"/",""),"\",""),".","")))</f>
        <v/>
      </c>
      <c r="K340" s="24" t="str">
        <f aca="false">IF(A340="","",IF(ISNA(MATCH(J340,'Purchase Register'!$J$6:$J$1005,0)),IF(COUNTIFS('Purchase Register'!$A$6:$A$1005,A340,'Purchase Register'!$E$6:$E$1005,"&gt;="&amp;(E340-Summary!$B$5),'Purchase Register'!$E$6:$E$1005,"&lt;="&amp;(E340+Summary!$B$5))&gt;0,"Possible match – invoice no. differs","Not in books"),"In books"))</f>
        <v/>
      </c>
      <c r="L340" s="25" t="str">
        <f aca="false">IF(A340="","",IF(COUNTIF(A$6:A340,A340)=1,COUNTIF(L$5:L339,"&gt;0")+1,""))</f>
        <v/>
      </c>
    </row>
    <row r="341" customFormat="false" ht="15" hidden="false" customHeight="true" outlineLevel="0" collapsed="false">
      <c r="A341" s="27"/>
      <c r="B341" s="27"/>
      <c r="C341" s="27"/>
      <c r="D341" s="28"/>
      <c r="E341" s="29"/>
      <c r="F341" s="29"/>
      <c r="G341" s="29"/>
      <c r="H341" s="29"/>
      <c r="I341" s="20" t="str">
        <f aca="false">IF(A341="","",N(F341)+N(G341)+N(H341))</f>
        <v/>
      </c>
      <c r="J341" s="21" t="str">
        <f aca="false">IF(A341="","",UPPER(TRIM(A341))&amp;"|"&amp;UPPER(SUBSTITUTE(SUBSTITUTE(SUBSTITUTE(SUBSTITUTE(SUBSTITUTE(TRIM(C341)," ",""),"-",""),"/",""),"\",""),".","")))</f>
        <v/>
      </c>
      <c r="K341" s="24" t="str">
        <f aca="false">IF(A341="","",IF(ISNA(MATCH(J341,'Purchase Register'!$J$6:$J$1005,0)),IF(COUNTIFS('Purchase Register'!$A$6:$A$1005,A341,'Purchase Register'!$E$6:$E$1005,"&gt;="&amp;(E341-Summary!$B$5),'Purchase Register'!$E$6:$E$1005,"&lt;="&amp;(E341+Summary!$B$5))&gt;0,"Possible match – invoice no. differs","Not in books"),"In books"))</f>
        <v/>
      </c>
      <c r="L341" s="25" t="str">
        <f aca="false">IF(A341="","",IF(COUNTIF(A$6:A341,A341)=1,COUNTIF(L$5:L340,"&gt;0")+1,""))</f>
        <v/>
      </c>
    </row>
    <row r="342" customFormat="false" ht="15" hidden="false" customHeight="true" outlineLevel="0" collapsed="false">
      <c r="A342" s="27"/>
      <c r="B342" s="27"/>
      <c r="C342" s="27"/>
      <c r="D342" s="28"/>
      <c r="E342" s="29"/>
      <c r="F342" s="29"/>
      <c r="G342" s="29"/>
      <c r="H342" s="29"/>
      <c r="I342" s="20" t="str">
        <f aca="false">IF(A342="","",N(F342)+N(G342)+N(H342))</f>
        <v/>
      </c>
      <c r="J342" s="21" t="str">
        <f aca="false">IF(A342="","",UPPER(TRIM(A342))&amp;"|"&amp;UPPER(SUBSTITUTE(SUBSTITUTE(SUBSTITUTE(SUBSTITUTE(SUBSTITUTE(TRIM(C342)," ",""),"-",""),"/",""),"\",""),".","")))</f>
        <v/>
      </c>
      <c r="K342" s="24" t="str">
        <f aca="false">IF(A342="","",IF(ISNA(MATCH(J342,'Purchase Register'!$J$6:$J$1005,0)),IF(COUNTIFS('Purchase Register'!$A$6:$A$1005,A342,'Purchase Register'!$E$6:$E$1005,"&gt;="&amp;(E342-Summary!$B$5),'Purchase Register'!$E$6:$E$1005,"&lt;="&amp;(E342+Summary!$B$5))&gt;0,"Possible match – invoice no. differs","Not in books"),"In books"))</f>
        <v/>
      </c>
      <c r="L342" s="25" t="str">
        <f aca="false">IF(A342="","",IF(COUNTIF(A$6:A342,A342)=1,COUNTIF(L$5:L341,"&gt;0")+1,""))</f>
        <v/>
      </c>
    </row>
    <row r="343" customFormat="false" ht="15" hidden="false" customHeight="true" outlineLevel="0" collapsed="false">
      <c r="A343" s="27"/>
      <c r="B343" s="27"/>
      <c r="C343" s="27"/>
      <c r="D343" s="28"/>
      <c r="E343" s="29"/>
      <c r="F343" s="29"/>
      <c r="G343" s="29"/>
      <c r="H343" s="29"/>
      <c r="I343" s="20" t="str">
        <f aca="false">IF(A343="","",N(F343)+N(G343)+N(H343))</f>
        <v/>
      </c>
      <c r="J343" s="21" t="str">
        <f aca="false">IF(A343="","",UPPER(TRIM(A343))&amp;"|"&amp;UPPER(SUBSTITUTE(SUBSTITUTE(SUBSTITUTE(SUBSTITUTE(SUBSTITUTE(TRIM(C343)," ",""),"-",""),"/",""),"\",""),".","")))</f>
        <v/>
      </c>
      <c r="K343" s="24" t="str">
        <f aca="false">IF(A343="","",IF(ISNA(MATCH(J343,'Purchase Register'!$J$6:$J$1005,0)),IF(COUNTIFS('Purchase Register'!$A$6:$A$1005,A343,'Purchase Register'!$E$6:$E$1005,"&gt;="&amp;(E343-Summary!$B$5),'Purchase Register'!$E$6:$E$1005,"&lt;="&amp;(E343+Summary!$B$5))&gt;0,"Possible match – invoice no. differs","Not in books"),"In books"))</f>
        <v/>
      </c>
      <c r="L343" s="25" t="str">
        <f aca="false">IF(A343="","",IF(COUNTIF(A$6:A343,A343)=1,COUNTIF(L$5:L342,"&gt;0")+1,""))</f>
        <v/>
      </c>
    </row>
    <row r="344" customFormat="false" ht="15" hidden="false" customHeight="true" outlineLevel="0" collapsed="false">
      <c r="A344" s="27"/>
      <c r="B344" s="27"/>
      <c r="C344" s="27"/>
      <c r="D344" s="28"/>
      <c r="E344" s="29"/>
      <c r="F344" s="29"/>
      <c r="G344" s="29"/>
      <c r="H344" s="29"/>
      <c r="I344" s="20" t="str">
        <f aca="false">IF(A344="","",N(F344)+N(G344)+N(H344))</f>
        <v/>
      </c>
      <c r="J344" s="21" t="str">
        <f aca="false">IF(A344="","",UPPER(TRIM(A344))&amp;"|"&amp;UPPER(SUBSTITUTE(SUBSTITUTE(SUBSTITUTE(SUBSTITUTE(SUBSTITUTE(TRIM(C344)," ",""),"-",""),"/",""),"\",""),".","")))</f>
        <v/>
      </c>
      <c r="K344" s="24" t="str">
        <f aca="false">IF(A344="","",IF(ISNA(MATCH(J344,'Purchase Register'!$J$6:$J$1005,0)),IF(COUNTIFS('Purchase Register'!$A$6:$A$1005,A344,'Purchase Register'!$E$6:$E$1005,"&gt;="&amp;(E344-Summary!$B$5),'Purchase Register'!$E$6:$E$1005,"&lt;="&amp;(E344+Summary!$B$5))&gt;0,"Possible match – invoice no. differs","Not in books"),"In books"))</f>
        <v/>
      </c>
      <c r="L344" s="25" t="str">
        <f aca="false">IF(A344="","",IF(COUNTIF(A$6:A344,A344)=1,COUNTIF(L$5:L343,"&gt;0")+1,""))</f>
        <v/>
      </c>
    </row>
    <row r="345" customFormat="false" ht="15" hidden="false" customHeight="true" outlineLevel="0" collapsed="false">
      <c r="A345" s="27"/>
      <c r="B345" s="27"/>
      <c r="C345" s="27"/>
      <c r="D345" s="28"/>
      <c r="E345" s="29"/>
      <c r="F345" s="29"/>
      <c r="G345" s="29"/>
      <c r="H345" s="29"/>
      <c r="I345" s="20" t="str">
        <f aca="false">IF(A345="","",N(F345)+N(G345)+N(H345))</f>
        <v/>
      </c>
      <c r="J345" s="21" t="str">
        <f aca="false">IF(A345="","",UPPER(TRIM(A345))&amp;"|"&amp;UPPER(SUBSTITUTE(SUBSTITUTE(SUBSTITUTE(SUBSTITUTE(SUBSTITUTE(TRIM(C345)," ",""),"-",""),"/",""),"\",""),".","")))</f>
        <v/>
      </c>
      <c r="K345" s="24" t="str">
        <f aca="false">IF(A345="","",IF(ISNA(MATCH(J345,'Purchase Register'!$J$6:$J$1005,0)),IF(COUNTIFS('Purchase Register'!$A$6:$A$1005,A345,'Purchase Register'!$E$6:$E$1005,"&gt;="&amp;(E345-Summary!$B$5),'Purchase Register'!$E$6:$E$1005,"&lt;="&amp;(E345+Summary!$B$5))&gt;0,"Possible match – invoice no. differs","Not in books"),"In books"))</f>
        <v/>
      </c>
      <c r="L345" s="25" t="str">
        <f aca="false">IF(A345="","",IF(COUNTIF(A$6:A345,A345)=1,COUNTIF(L$5:L344,"&gt;0")+1,""))</f>
        <v/>
      </c>
    </row>
    <row r="346" customFormat="false" ht="15" hidden="false" customHeight="true" outlineLevel="0" collapsed="false">
      <c r="A346" s="27"/>
      <c r="B346" s="27"/>
      <c r="C346" s="27"/>
      <c r="D346" s="28"/>
      <c r="E346" s="29"/>
      <c r="F346" s="29"/>
      <c r="G346" s="29"/>
      <c r="H346" s="29"/>
      <c r="I346" s="20" t="str">
        <f aca="false">IF(A346="","",N(F346)+N(G346)+N(H346))</f>
        <v/>
      </c>
      <c r="J346" s="21" t="str">
        <f aca="false">IF(A346="","",UPPER(TRIM(A346))&amp;"|"&amp;UPPER(SUBSTITUTE(SUBSTITUTE(SUBSTITUTE(SUBSTITUTE(SUBSTITUTE(TRIM(C346)," ",""),"-",""),"/",""),"\",""),".","")))</f>
        <v/>
      </c>
      <c r="K346" s="24" t="str">
        <f aca="false">IF(A346="","",IF(ISNA(MATCH(J346,'Purchase Register'!$J$6:$J$1005,0)),IF(COUNTIFS('Purchase Register'!$A$6:$A$1005,A346,'Purchase Register'!$E$6:$E$1005,"&gt;="&amp;(E346-Summary!$B$5),'Purchase Register'!$E$6:$E$1005,"&lt;="&amp;(E346+Summary!$B$5))&gt;0,"Possible match – invoice no. differs","Not in books"),"In books"))</f>
        <v/>
      </c>
      <c r="L346" s="25" t="str">
        <f aca="false">IF(A346="","",IF(COUNTIF(A$6:A346,A346)=1,COUNTIF(L$5:L345,"&gt;0")+1,""))</f>
        <v/>
      </c>
    </row>
    <row r="347" customFormat="false" ht="15" hidden="false" customHeight="true" outlineLevel="0" collapsed="false">
      <c r="A347" s="27"/>
      <c r="B347" s="27"/>
      <c r="C347" s="27"/>
      <c r="D347" s="28"/>
      <c r="E347" s="29"/>
      <c r="F347" s="29"/>
      <c r="G347" s="29"/>
      <c r="H347" s="29"/>
      <c r="I347" s="20" t="str">
        <f aca="false">IF(A347="","",N(F347)+N(G347)+N(H347))</f>
        <v/>
      </c>
      <c r="J347" s="21" t="str">
        <f aca="false">IF(A347="","",UPPER(TRIM(A347))&amp;"|"&amp;UPPER(SUBSTITUTE(SUBSTITUTE(SUBSTITUTE(SUBSTITUTE(SUBSTITUTE(TRIM(C347)," ",""),"-",""),"/",""),"\",""),".","")))</f>
        <v/>
      </c>
      <c r="K347" s="24" t="str">
        <f aca="false">IF(A347="","",IF(ISNA(MATCH(J347,'Purchase Register'!$J$6:$J$1005,0)),IF(COUNTIFS('Purchase Register'!$A$6:$A$1005,A347,'Purchase Register'!$E$6:$E$1005,"&gt;="&amp;(E347-Summary!$B$5),'Purchase Register'!$E$6:$E$1005,"&lt;="&amp;(E347+Summary!$B$5))&gt;0,"Possible match – invoice no. differs","Not in books"),"In books"))</f>
        <v/>
      </c>
      <c r="L347" s="25" t="str">
        <f aca="false">IF(A347="","",IF(COUNTIF(A$6:A347,A347)=1,COUNTIF(L$5:L346,"&gt;0")+1,""))</f>
        <v/>
      </c>
    </row>
    <row r="348" customFormat="false" ht="15" hidden="false" customHeight="true" outlineLevel="0" collapsed="false">
      <c r="A348" s="27"/>
      <c r="B348" s="27"/>
      <c r="C348" s="27"/>
      <c r="D348" s="28"/>
      <c r="E348" s="29"/>
      <c r="F348" s="29"/>
      <c r="G348" s="29"/>
      <c r="H348" s="29"/>
      <c r="I348" s="20" t="str">
        <f aca="false">IF(A348="","",N(F348)+N(G348)+N(H348))</f>
        <v/>
      </c>
      <c r="J348" s="21" t="str">
        <f aca="false">IF(A348="","",UPPER(TRIM(A348))&amp;"|"&amp;UPPER(SUBSTITUTE(SUBSTITUTE(SUBSTITUTE(SUBSTITUTE(SUBSTITUTE(TRIM(C348)," ",""),"-",""),"/",""),"\",""),".","")))</f>
        <v/>
      </c>
      <c r="K348" s="24" t="str">
        <f aca="false">IF(A348="","",IF(ISNA(MATCH(J348,'Purchase Register'!$J$6:$J$1005,0)),IF(COUNTIFS('Purchase Register'!$A$6:$A$1005,A348,'Purchase Register'!$E$6:$E$1005,"&gt;="&amp;(E348-Summary!$B$5),'Purchase Register'!$E$6:$E$1005,"&lt;="&amp;(E348+Summary!$B$5))&gt;0,"Possible match – invoice no. differs","Not in books"),"In books"))</f>
        <v/>
      </c>
      <c r="L348" s="25" t="str">
        <f aca="false">IF(A348="","",IF(COUNTIF(A$6:A348,A348)=1,COUNTIF(L$5:L347,"&gt;0")+1,""))</f>
        <v/>
      </c>
    </row>
    <row r="349" customFormat="false" ht="15" hidden="false" customHeight="true" outlineLevel="0" collapsed="false">
      <c r="A349" s="27"/>
      <c r="B349" s="27"/>
      <c r="C349" s="27"/>
      <c r="D349" s="28"/>
      <c r="E349" s="29"/>
      <c r="F349" s="29"/>
      <c r="G349" s="29"/>
      <c r="H349" s="29"/>
      <c r="I349" s="20" t="str">
        <f aca="false">IF(A349="","",N(F349)+N(G349)+N(H349))</f>
        <v/>
      </c>
      <c r="J349" s="21" t="str">
        <f aca="false">IF(A349="","",UPPER(TRIM(A349))&amp;"|"&amp;UPPER(SUBSTITUTE(SUBSTITUTE(SUBSTITUTE(SUBSTITUTE(SUBSTITUTE(TRIM(C349)," ",""),"-",""),"/",""),"\",""),".","")))</f>
        <v/>
      </c>
      <c r="K349" s="24" t="str">
        <f aca="false">IF(A349="","",IF(ISNA(MATCH(J349,'Purchase Register'!$J$6:$J$1005,0)),IF(COUNTIFS('Purchase Register'!$A$6:$A$1005,A349,'Purchase Register'!$E$6:$E$1005,"&gt;="&amp;(E349-Summary!$B$5),'Purchase Register'!$E$6:$E$1005,"&lt;="&amp;(E349+Summary!$B$5))&gt;0,"Possible match – invoice no. differs","Not in books"),"In books"))</f>
        <v/>
      </c>
      <c r="L349" s="25" t="str">
        <f aca="false">IF(A349="","",IF(COUNTIF(A$6:A349,A349)=1,COUNTIF(L$5:L348,"&gt;0")+1,""))</f>
        <v/>
      </c>
    </row>
    <row r="350" customFormat="false" ht="15" hidden="false" customHeight="true" outlineLevel="0" collapsed="false">
      <c r="A350" s="27"/>
      <c r="B350" s="27"/>
      <c r="C350" s="27"/>
      <c r="D350" s="28"/>
      <c r="E350" s="29"/>
      <c r="F350" s="29"/>
      <c r="G350" s="29"/>
      <c r="H350" s="29"/>
      <c r="I350" s="20" t="str">
        <f aca="false">IF(A350="","",N(F350)+N(G350)+N(H350))</f>
        <v/>
      </c>
      <c r="J350" s="21" t="str">
        <f aca="false">IF(A350="","",UPPER(TRIM(A350))&amp;"|"&amp;UPPER(SUBSTITUTE(SUBSTITUTE(SUBSTITUTE(SUBSTITUTE(SUBSTITUTE(TRIM(C350)," ",""),"-",""),"/",""),"\",""),".","")))</f>
        <v/>
      </c>
      <c r="K350" s="24" t="str">
        <f aca="false">IF(A350="","",IF(ISNA(MATCH(J350,'Purchase Register'!$J$6:$J$1005,0)),IF(COUNTIFS('Purchase Register'!$A$6:$A$1005,A350,'Purchase Register'!$E$6:$E$1005,"&gt;="&amp;(E350-Summary!$B$5),'Purchase Register'!$E$6:$E$1005,"&lt;="&amp;(E350+Summary!$B$5))&gt;0,"Possible match – invoice no. differs","Not in books"),"In books"))</f>
        <v/>
      </c>
      <c r="L350" s="25" t="str">
        <f aca="false">IF(A350="","",IF(COUNTIF(A$6:A350,A350)=1,COUNTIF(L$5:L349,"&gt;0")+1,""))</f>
        <v/>
      </c>
    </row>
    <row r="351" customFormat="false" ht="15" hidden="false" customHeight="true" outlineLevel="0" collapsed="false">
      <c r="A351" s="27"/>
      <c r="B351" s="27"/>
      <c r="C351" s="27"/>
      <c r="D351" s="28"/>
      <c r="E351" s="29"/>
      <c r="F351" s="29"/>
      <c r="G351" s="29"/>
      <c r="H351" s="29"/>
      <c r="I351" s="20" t="str">
        <f aca="false">IF(A351="","",N(F351)+N(G351)+N(H351))</f>
        <v/>
      </c>
      <c r="J351" s="21" t="str">
        <f aca="false">IF(A351="","",UPPER(TRIM(A351))&amp;"|"&amp;UPPER(SUBSTITUTE(SUBSTITUTE(SUBSTITUTE(SUBSTITUTE(SUBSTITUTE(TRIM(C351)," ",""),"-",""),"/",""),"\",""),".","")))</f>
        <v/>
      </c>
      <c r="K351" s="24" t="str">
        <f aca="false">IF(A351="","",IF(ISNA(MATCH(J351,'Purchase Register'!$J$6:$J$1005,0)),IF(COUNTIFS('Purchase Register'!$A$6:$A$1005,A351,'Purchase Register'!$E$6:$E$1005,"&gt;="&amp;(E351-Summary!$B$5),'Purchase Register'!$E$6:$E$1005,"&lt;="&amp;(E351+Summary!$B$5))&gt;0,"Possible match – invoice no. differs","Not in books"),"In books"))</f>
        <v/>
      </c>
      <c r="L351" s="25" t="str">
        <f aca="false">IF(A351="","",IF(COUNTIF(A$6:A351,A351)=1,COUNTIF(L$5:L350,"&gt;0")+1,""))</f>
        <v/>
      </c>
    </row>
    <row r="352" customFormat="false" ht="15" hidden="false" customHeight="true" outlineLevel="0" collapsed="false">
      <c r="A352" s="27"/>
      <c r="B352" s="27"/>
      <c r="C352" s="27"/>
      <c r="D352" s="28"/>
      <c r="E352" s="29"/>
      <c r="F352" s="29"/>
      <c r="G352" s="29"/>
      <c r="H352" s="29"/>
      <c r="I352" s="20" t="str">
        <f aca="false">IF(A352="","",N(F352)+N(G352)+N(H352))</f>
        <v/>
      </c>
      <c r="J352" s="21" t="str">
        <f aca="false">IF(A352="","",UPPER(TRIM(A352))&amp;"|"&amp;UPPER(SUBSTITUTE(SUBSTITUTE(SUBSTITUTE(SUBSTITUTE(SUBSTITUTE(TRIM(C352)," ",""),"-",""),"/",""),"\",""),".","")))</f>
        <v/>
      </c>
      <c r="K352" s="24" t="str">
        <f aca="false">IF(A352="","",IF(ISNA(MATCH(J352,'Purchase Register'!$J$6:$J$1005,0)),IF(COUNTIFS('Purchase Register'!$A$6:$A$1005,A352,'Purchase Register'!$E$6:$E$1005,"&gt;="&amp;(E352-Summary!$B$5),'Purchase Register'!$E$6:$E$1005,"&lt;="&amp;(E352+Summary!$B$5))&gt;0,"Possible match – invoice no. differs","Not in books"),"In books"))</f>
        <v/>
      </c>
      <c r="L352" s="25" t="str">
        <f aca="false">IF(A352="","",IF(COUNTIF(A$6:A352,A352)=1,COUNTIF(L$5:L351,"&gt;0")+1,""))</f>
        <v/>
      </c>
    </row>
    <row r="353" customFormat="false" ht="15" hidden="false" customHeight="true" outlineLevel="0" collapsed="false">
      <c r="A353" s="27"/>
      <c r="B353" s="27"/>
      <c r="C353" s="27"/>
      <c r="D353" s="28"/>
      <c r="E353" s="29"/>
      <c r="F353" s="29"/>
      <c r="G353" s="29"/>
      <c r="H353" s="29"/>
      <c r="I353" s="20" t="str">
        <f aca="false">IF(A353="","",N(F353)+N(G353)+N(H353))</f>
        <v/>
      </c>
      <c r="J353" s="21" t="str">
        <f aca="false">IF(A353="","",UPPER(TRIM(A353))&amp;"|"&amp;UPPER(SUBSTITUTE(SUBSTITUTE(SUBSTITUTE(SUBSTITUTE(SUBSTITUTE(TRIM(C353)," ",""),"-",""),"/",""),"\",""),".","")))</f>
        <v/>
      </c>
      <c r="K353" s="24" t="str">
        <f aca="false">IF(A353="","",IF(ISNA(MATCH(J353,'Purchase Register'!$J$6:$J$1005,0)),IF(COUNTIFS('Purchase Register'!$A$6:$A$1005,A353,'Purchase Register'!$E$6:$E$1005,"&gt;="&amp;(E353-Summary!$B$5),'Purchase Register'!$E$6:$E$1005,"&lt;="&amp;(E353+Summary!$B$5))&gt;0,"Possible match – invoice no. differs","Not in books"),"In books"))</f>
        <v/>
      </c>
      <c r="L353" s="25" t="str">
        <f aca="false">IF(A353="","",IF(COUNTIF(A$6:A353,A353)=1,COUNTIF(L$5:L352,"&gt;0")+1,""))</f>
        <v/>
      </c>
    </row>
    <row r="354" customFormat="false" ht="15" hidden="false" customHeight="true" outlineLevel="0" collapsed="false">
      <c r="A354" s="27"/>
      <c r="B354" s="27"/>
      <c r="C354" s="27"/>
      <c r="D354" s="28"/>
      <c r="E354" s="29"/>
      <c r="F354" s="29"/>
      <c r="G354" s="29"/>
      <c r="H354" s="29"/>
      <c r="I354" s="20" t="str">
        <f aca="false">IF(A354="","",N(F354)+N(G354)+N(H354))</f>
        <v/>
      </c>
      <c r="J354" s="21" t="str">
        <f aca="false">IF(A354="","",UPPER(TRIM(A354))&amp;"|"&amp;UPPER(SUBSTITUTE(SUBSTITUTE(SUBSTITUTE(SUBSTITUTE(SUBSTITUTE(TRIM(C354)," ",""),"-",""),"/",""),"\",""),".","")))</f>
        <v/>
      </c>
      <c r="K354" s="24" t="str">
        <f aca="false">IF(A354="","",IF(ISNA(MATCH(J354,'Purchase Register'!$J$6:$J$1005,0)),IF(COUNTIFS('Purchase Register'!$A$6:$A$1005,A354,'Purchase Register'!$E$6:$E$1005,"&gt;="&amp;(E354-Summary!$B$5),'Purchase Register'!$E$6:$E$1005,"&lt;="&amp;(E354+Summary!$B$5))&gt;0,"Possible match – invoice no. differs","Not in books"),"In books"))</f>
        <v/>
      </c>
      <c r="L354" s="25" t="str">
        <f aca="false">IF(A354="","",IF(COUNTIF(A$6:A354,A354)=1,COUNTIF(L$5:L353,"&gt;0")+1,""))</f>
        <v/>
      </c>
    </row>
    <row r="355" customFormat="false" ht="15" hidden="false" customHeight="true" outlineLevel="0" collapsed="false">
      <c r="A355" s="27"/>
      <c r="B355" s="27"/>
      <c r="C355" s="27"/>
      <c r="D355" s="28"/>
      <c r="E355" s="29"/>
      <c r="F355" s="29"/>
      <c r="G355" s="29"/>
      <c r="H355" s="29"/>
      <c r="I355" s="20" t="str">
        <f aca="false">IF(A355="","",N(F355)+N(G355)+N(H355))</f>
        <v/>
      </c>
      <c r="J355" s="21" t="str">
        <f aca="false">IF(A355="","",UPPER(TRIM(A355))&amp;"|"&amp;UPPER(SUBSTITUTE(SUBSTITUTE(SUBSTITUTE(SUBSTITUTE(SUBSTITUTE(TRIM(C355)," ",""),"-",""),"/",""),"\",""),".","")))</f>
        <v/>
      </c>
      <c r="K355" s="24" t="str">
        <f aca="false">IF(A355="","",IF(ISNA(MATCH(J355,'Purchase Register'!$J$6:$J$1005,0)),IF(COUNTIFS('Purchase Register'!$A$6:$A$1005,A355,'Purchase Register'!$E$6:$E$1005,"&gt;="&amp;(E355-Summary!$B$5),'Purchase Register'!$E$6:$E$1005,"&lt;="&amp;(E355+Summary!$B$5))&gt;0,"Possible match – invoice no. differs","Not in books"),"In books"))</f>
        <v/>
      </c>
      <c r="L355" s="25" t="str">
        <f aca="false">IF(A355="","",IF(COUNTIF(A$6:A355,A355)=1,COUNTIF(L$5:L354,"&gt;0")+1,""))</f>
        <v/>
      </c>
    </row>
    <row r="356" customFormat="false" ht="15" hidden="false" customHeight="true" outlineLevel="0" collapsed="false">
      <c r="A356" s="27"/>
      <c r="B356" s="27"/>
      <c r="C356" s="27"/>
      <c r="D356" s="28"/>
      <c r="E356" s="29"/>
      <c r="F356" s="29"/>
      <c r="G356" s="29"/>
      <c r="H356" s="29"/>
      <c r="I356" s="20" t="str">
        <f aca="false">IF(A356="","",N(F356)+N(G356)+N(H356))</f>
        <v/>
      </c>
      <c r="J356" s="21" t="str">
        <f aca="false">IF(A356="","",UPPER(TRIM(A356))&amp;"|"&amp;UPPER(SUBSTITUTE(SUBSTITUTE(SUBSTITUTE(SUBSTITUTE(SUBSTITUTE(TRIM(C356)," ",""),"-",""),"/",""),"\",""),".","")))</f>
        <v/>
      </c>
      <c r="K356" s="24" t="str">
        <f aca="false">IF(A356="","",IF(ISNA(MATCH(J356,'Purchase Register'!$J$6:$J$1005,0)),IF(COUNTIFS('Purchase Register'!$A$6:$A$1005,A356,'Purchase Register'!$E$6:$E$1005,"&gt;="&amp;(E356-Summary!$B$5),'Purchase Register'!$E$6:$E$1005,"&lt;="&amp;(E356+Summary!$B$5))&gt;0,"Possible match – invoice no. differs","Not in books"),"In books"))</f>
        <v/>
      </c>
      <c r="L356" s="25" t="str">
        <f aca="false">IF(A356="","",IF(COUNTIF(A$6:A356,A356)=1,COUNTIF(L$5:L355,"&gt;0")+1,""))</f>
        <v/>
      </c>
    </row>
    <row r="357" customFormat="false" ht="15" hidden="false" customHeight="true" outlineLevel="0" collapsed="false">
      <c r="A357" s="27"/>
      <c r="B357" s="27"/>
      <c r="C357" s="27"/>
      <c r="D357" s="28"/>
      <c r="E357" s="29"/>
      <c r="F357" s="29"/>
      <c r="G357" s="29"/>
      <c r="H357" s="29"/>
      <c r="I357" s="20" t="str">
        <f aca="false">IF(A357="","",N(F357)+N(G357)+N(H357))</f>
        <v/>
      </c>
      <c r="J357" s="21" t="str">
        <f aca="false">IF(A357="","",UPPER(TRIM(A357))&amp;"|"&amp;UPPER(SUBSTITUTE(SUBSTITUTE(SUBSTITUTE(SUBSTITUTE(SUBSTITUTE(TRIM(C357)," ",""),"-",""),"/",""),"\",""),".","")))</f>
        <v/>
      </c>
      <c r="K357" s="24" t="str">
        <f aca="false">IF(A357="","",IF(ISNA(MATCH(J357,'Purchase Register'!$J$6:$J$1005,0)),IF(COUNTIFS('Purchase Register'!$A$6:$A$1005,A357,'Purchase Register'!$E$6:$E$1005,"&gt;="&amp;(E357-Summary!$B$5),'Purchase Register'!$E$6:$E$1005,"&lt;="&amp;(E357+Summary!$B$5))&gt;0,"Possible match – invoice no. differs","Not in books"),"In books"))</f>
        <v/>
      </c>
      <c r="L357" s="25" t="str">
        <f aca="false">IF(A357="","",IF(COUNTIF(A$6:A357,A357)=1,COUNTIF(L$5:L356,"&gt;0")+1,""))</f>
        <v/>
      </c>
    </row>
    <row r="358" customFormat="false" ht="15" hidden="false" customHeight="true" outlineLevel="0" collapsed="false">
      <c r="A358" s="27"/>
      <c r="B358" s="27"/>
      <c r="C358" s="27"/>
      <c r="D358" s="28"/>
      <c r="E358" s="29"/>
      <c r="F358" s="29"/>
      <c r="G358" s="29"/>
      <c r="H358" s="29"/>
      <c r="I358" s="20" t="str">
        <f aca="false">IF(A358="","",N(F358)+N(G358)+N(H358))</f>
        <v/>
      </c>
      <c r="J358" s="21" t="str">
        <f aca="false">IF(A358="","",UPPER(TRIM(A358))&amp;"|"&amp;UPPER(SUBSTITUTE(SUBSTITUTE(SUBSTITUTE(SUBSTITUTE(SUBSTITUTE(TRIM(C358)," ",""),"-",""),"/",""),"\",""),".","")))</f>
        <v/>
      </c>
      <c r="K358" s="24" t="str">
        <f aca="false">IF(A358="","",IF(ISNA(MATCH(J358,'Purchase Register'!$J$6:$J$1005,0)),IF(COUNTIFS('Purchase Register'!$A$6:$A$1005,A358,'Purchase Register'!$E$6:$E$1005,"&gt;="&amp;(E358-Summary!$B$5),'Purchase Register'!$E$6:$E$1005,"&lt;="&amp;(E358+Summary!$B$5))&gt;0,"Possible match – invoice no. differs","Not in books"),"In books"))</f>
        <v/>
      </c>
      <c r="L358" s="25" t="str">
        <f aca="false">IF(A358="","",IF(COUNTIF(A$6:A358,A358)=1,COUNTIF(L$5:L357,"&gt;0")+1,""))</f>
        <v/>
      </c>
    </row>
    <row r="359" customFormat="false" ht="15" hidden="false" customHeight="true" outlineLevel="0" collapsed="false">
      <c r="A359" s="27"/>
      <c r="B359" s="27"/>
      <c r="C359" s="27"/>
      <c r="D359" s="28"/>
      <c r="E359" s="29"/>
      <c r="F359" s="29"/>
      <c r="G359" s="29"/>
      <c r="H359" s="29"/>
      <c r="I359" s="20" t="str">
        <f aca="false">IF(A359="","",N(F359)+N(G359)+N(H359))</f>
        <v/>
      </c>
      <c r="J359" s="21" t="str">
        <f aca="false">IF(A359="","",UPPER(TRIM(A359))&amp;"|"&amp;UPPER(SUBSTITUTE(SUBSTITUTE(SUBSTITUTE(SUBSTITUTE(SUBSTITUTE(TRIM(C359)," ",""),"-",""),"/",""),"\",""),".","")))</f>
        <v/>
      </c>
      <c r="K359" s="24" t="str">
        <f aca="false">IF(A359="","",IF(ISNA(MATCH(J359,'Purchase Register'!$J$6:$J$1005,0)),IF(COUNTIFS('Purchase Register'!$A$6:$A$1005,A359,'Purchase Register'!$E$6:$E$1005,"&gt;="&amp;(E359-Summary!$B$5),'Purchase Register'!$E$6:$E$1005,"&lt;="&amp;(E359+Summary!$B$5))&gt;0,"Possible match – invoice no. differs","Not in books"),"In books"))</f>
        <v/>
      </c>
      <c r="L359" s="25" t="str">
        <f aca="false">IF(A359="","",IF(COUNTIF(A$6:A359,A359)=1,COUNTIF(L$5:L358,"&gt;0")+1,""))</f>
        <v/>
      </c>
    </row>
    <row r="360" customFormat="false" ht="15" hidden="false" customHeight="true" outlineLevel="0" collapsed="false">
      <c r="A360" s="27"/>
      <c r="B360" s="27"/>
      <c r="C360" s="27"/>
      <c r="D360" s="28"/>
      <c r="E360" s="29"/>
      <c r="F360" s="29"/>
      <c r="G360" s="29"/>
      <c r="H360" s="29"/>
      <c r="I360" s="20" t="str">
        <f aca="false">IF(A360="","",N(F360)+N(G360)+N(H360))</f>
        <v/>
      </c>
      <c r="J360" s="21" t="str">
        <f aca="false">IF(A360="","",UPPER(TRIM(A360))&amp;"|"&amp;UPPER(SUBSTITUTE(SUBSTITUTE(SUBSTITUTE(SUBSTITUTE(SUBSTITUTE(TRIM(C360)," ",""),"-",""),"/",""),"\",""),".","")))</f>
        <v/>
      </c>
      <c r="K360" s="24" t="str">
        <f aca="false">IF(A360="","",IF(ISNA(MATCH(J360,'Purchase Register'!$J$6:$J$1005,0)),IF(COUNTIFS('Purchase Register'!$A$6:$A$1005,A360,'Purchase Register'!$E$6:$E$1005,"&gt;="&amp;(E360-Summary!$B$5),'Purchase Register'!$E$6:$E$1005,"&lt;="&amp;(E360+Summary!$B$5))&gt;0,"Possible match – invoice no. differs","Not in books"),"In books"))</f>
        <v/>
      </c>
      <c r="L360" s="25" t="str">
        <f aca="false">IF(A360="","",IF(COUNTIF(A$6:A360,A360)=1,COUNTIF(L$5:L359,"&gt;0")+1,""))</f>
        <v/>
      </c>
    </row>
    <row r="361" customFormat="false" ht="15" hidden="false" customHeight="true" outlineLevel="0" collapsed="false">
      <c r="A361" s="27"/>
      <c r="B361" s="27"/>
      <c r="C361" s="27"/>
      <c r="D361" s="28"/>
      <c r="E361" s="29"/>
      <c r="F361" s="29"/>
      <c r="G361" s="29"/>
      <c r="H361" s="29"/>
      <c r="I361" s="20" t="str">
        <f aca="false">IF(A361="","",N(F361)+N(G361)+N(H361))</f>
        <v/>
      </c>
      <c r="J361" s="21" t="str">
        <f aca="false">IF(A361="","",UPPER(TRIM(A361))&amp;"|"&amp;UPPER(SUBSTITUTE(SUBSTITUTE(SUBSTITUTE(SUBSTITUTE(SUBSTITUTE(TRIM(C361)," ",""),"-",""),"/",""),"\",""),".","")))</f>
        <v/>
      </c>
      <c r="K361" s="24" t="str">
        <f aca="false">IF(A361="","",IF(ISNA(MATCH(J361,'Purchase Register'!$J$6:$J$1005,0)),IF(COUNTIFS('Purchase Register'!$A$6:$A$1005,A361,'Purchase Register'!$E$6:$E$1005,"&gt;="&amp;(E361-Summary!$B$5),'Purchase Register'!$E$6:$E$1005,"&lt;="&amp;(E361+Summary!$B$5))&gt;0,"Possible match – invoice no. differs","Not in books"),"In books"))</f>
        <v/>
      </c>
      <c r="L361" s="25" t="str">
        <f aca="false">IF(A361="","",IF(COUNTIF(A$6:A361,A361)=1,COUNTIF(L$5:L360,"&gt;0")+1,""))</f>
        <v/>
      </c>
    </row>
    <row r="362" customFormat="false" ht="15" hidden="false" customHeight="true" outlineLevel="0" collapsed="false">
      <c r="A362" s="27"/>
      <c r="B362" s="27"/>
      <c r="C362" s="27"/>
      <c r="D362" s="28"/>
      <c r="E362" s="29"/>
      <c r="F362" s="29"/>
      <c r="G362" s="29"/>
      <c r="H362" s="29"/>
      <c r="I362" s="20" t="str">
        <f aca="false">IF(A362="","",N(F362)+N(G362)+N(H362))</f>
        <v/>
      </c>
      <c r="J362" s="21" t="str">
        <f aca="false">IF(A362="","",UPPER(TRIM(A362))&amp;"|"&amp;UPPER(SUBSTITUTE(SUBSTITUTE(SUBSTITUTE(SUBSTITUTE(SUBSTITUTE(TRIM(C362)," ",""),"-",""),"/",""),"\",""),".","")))</f>
        <v/>
      </c>
      <c r="K362" s="24" t="str">
        <f aca="false">IF(A362="","",IF(ISNA(MATCH(J362,'Purchase Register'!$J$6:$J$1005,0)),IF(COUNTIFS('Purchase Register'!$A$6:$A$1005,A362,'Purchase Register'!$E$6:$E$1005,"&gt;="&amp;(E362-Summary!$B$5),'Purchase Register'!$E$6:$E$1005,"&lt;="&amp;(E362+Summary!$B$5))&gt;0,"Possible match – invoice no. differs","Not in books"),"In books"))</f>
        <v/>
      </c>
      <c r="L362" s="25" t="str">
        <f aca="false">IF(A362="","",IF(COUNTIF(A$6:A362,A362)=1,COUNTIF(L$5:L361,"&gt;0")+1,""))</f>
        <v/>
      </c>
    </row>
    <row r="363" customFormat="false" ht="15" hidden="false" customHeight="true" outlineLevel="0" collapsed="false">
      <c r="A363" s="27"/>
      <c r="B363" s="27"/>
      <c r="C363" s="27"/>
      <c r="D363" s="28"/>
      <c r="E363" s="29"/>
      <c r="F363" s="29"/>
      <c r="G363" s="29"/>
      <c r="H363" s="29"/>
      <c r="I363" s="20" t="str">
        <f aca="false">IF(A363="","",N(F363)+N(G363)+N(H363))</f>
        <v/>
      </c>
      <c r="J363" s="21" t="str">
        <f aca="false">IF(A363="","",UPPER(TRIM(A363))&amp;"|"&amp;UPPER(SUBSTITUTE(SUBSTITUTE(SUBSTITUTE(SUBSTITUTE(SUBSTITUTE(TRIM(C363)," ",""),"-",""),"/",""),"\",""),".","")))</f>
        <v/>
      </c>
      <c r="K363" s="24" t="str">
        <f aca="false">IF(A363="","",IF(ISNA(MATCH(J363,'Purchase Register'!$J$6:$J$1005,0)),IF(COUNTIFS('Purchase Register'!$A$6:$A$1005,A363,'Purchase Register'!$E$6:$E$1005,"&gt;="&amp;(E363-Summary!$B$5),'Purchase Register'!$E$6:$E$1005,"&lt;="&amp;(E363+Summary!$B$5))&gt;0,"Possible match – invoice no. differs","Not in books"),"In books"))</f>
        <v/>
      </c>
      <c r="L363" s="25" t="str">
        <f aca="false">IF(A363="","",IF(COUNTIF(A$6:A363,A363)=1,COUNTIF(L$5:L362,"&gt;0")+1,""))</f>
        <v/>
      </c>
    </row>
    <row r="364" customFormat="false" ht="15" hidden="false" customHeight="true" outlineLevel="0" collapsed="false">
      <c r="A364" s="27"/>
      <c r="B364" s="27"/>
      <c r="C364" s="27"/>
      <c r="D364" s="28"/>
      <c r="E364" s="29"/>
      <c r="F364" s="29"/>
      <c r="G364" s="29"/>
      <c r="H364" s="29"/>
      <c r="I364" s="20" t="str">
        <f aca="false">IF(A364="","",N(F364)+N(G364)+N(H364))</f>
        <v/>
      </c>
      <c r="J364" s="21" t="str">
        <f aca="false">IF(A364="","",UPPER(TRIM(A364))&amp;"|"&amp;UPPER(SUBSTITUTE(SUBSTITUTE(SUBSTITUTE(SUBSTITUTE(SUBSTITUTE(TRIM(C364)," ",""),"-",""),"/",""),"\",""),".","")))</f>
        <v/>
      </c>
      <c r="K364" s="24" t="str">
        <f aca="false">IF(A364="","",IF(ISNA(MATCH(J364,'Purchase Register'!$J$6:$J$1005,0)),IF(COUNTIFS('Purchase Register'!$A$6:$A$1005,A364,'Purchase Register'!$E$6:$E$1005,"&gt;="&amp;(E364-Summary!$B$5),'Purchase Register'!$E$6:$E$1005,"&lt;="&amp;(E364+Summary!$B$5))&gt;0,"Possible match – invoice no. differs","Not in books"),"In books"))</f>
        <v/>
      </c>
      <c r="L364" s="25" t="str">
        <f aca="false">IF(A364="","",IF(COUNTIF(A$6:A364,A364)=1,COUNTIF(L$5:L363,"&gt;0")+1,""))</f>
        <v/>
      </c>
    </row>
    <row r="365" customFormat="false" ht="15" hidden="false" customHeight="true" outlineLevel="0" collapsed="false">
      <c r="A365" s="27"/>
      <c r="B365" s="27"/>
      <c r="C365" s="27"/>
      <c r="D365" s="28"/>
      <c r="E365" s="29"/>
      <c r="F365" s="29"/>
      <c r="G365" s="29"/>
      <c r="H365" s="29"/>
      <c r="I365" s="20" t="str">
        <f aca="false">IF(A365="","",N(F365)+N(G365)+N(H365))</f>
        <v/>
      </c>
      <c r="J365" s="21" t="str">
        <f aca="false">IF(A365="","",UPPER(TRIM(A365))&amp;"|"&amp;UPPER(SUBSTITUTE(SUBSTITUTE(SUBSTITUTE(SUBSTITUTE(SUBSTITUTE(TRIM(C365)," ",""),"-",""),"/",""),"\",""),".","")))</f>
        <v/>
      </c>
      <c r="K365" s="24" t="str">
        <f aca="false">IF(A365="","",IF(ISNA(MATCH(J365,'Purchase Register'!$J$6:$J$1005,0)),IF(COUNTIFS('Purchase Register'!$A$6:$A$1005,A365,'Purchase Register'!$E$6:$E$1005,"&gt;="&amp;(E365-Summary!$B$5),'Purchase Register'!$E$6:$E$1005,"&lt;="&amp;(E365+Summary!$B$5))&gt;0,"Possible match – invoice no. differs","Not in books"),"In books"))</f>
        <v/>
      </c>
      <c r="L365" s="25" t="str">
        <f aca="false">IF(A365="","",IF(COUNTIF(A$6:A365,A365)=1,COUNTIF(L$5:L364,"&gt;0")+1,""))</f>
        <v/>
      </c>
    </row>
    <row r="366" customFormat="false" ht="15" hidden="false" customHeight="true" outlineLevel="0" collapsed="false">
      <c r="A366" s="27"/>
      <c r="B366" s="27"/>
      <c r="C366" s="27"/>
      <c r="D366" s="28"/>
      <c r="E366" s="29"/>
      <c r="F366" s="29"/>
      <c r="G366" s="29"/>
      <c r="H366" s="29"/>
      <c r="I366" s="20" t="str">
        <f aca="false">IF(A366="","",N(F366)+N(G366)+N(H366))</f>
        <v/>
      </c>
      <c r="J366" s="21" t="str">
        <f aca="false">IF(A366="","",UPPER(TRIM(A366))&amp;"|"&amp;UPPER(SUBSTITUTE(SUBSTITUTE(SUBSTITUTE(SUBSTITUTE(SUBSTITUTE(TRIM(C366)," ",""),"-",""),"/",""),"\",""),".","")))</f>
        <v/>
      </c>
      <c r="K366" s="24" t="str">
        <f aca="false">IF(A366="","",IF(ISNA(MATCH(J366,'Purchase Register'!$J$6:$J$1005,0)),IF(COUNTIFS('Purchase Register'!$A$6:$A$1005,A366,'Purchase Register'!$E$6:$E$1005,"&gt;="&amp;(E366-Summary!$B$5),'Purchase Register'!$E$6:$E$1005,"&lt;="&amp;(E366+Summary!$B$5))&gt;0,"Possible match – invoice no. differs","Not in books"),"In books"))</f>
        <v/>
      </c>
      <c r="L366" s="25" t="str">
        <f aca="false">IF(A366="","",IF(COUNTIF(A$6:A366,A366)=1,COUNTIF(L$5:L365,"&gt;0")+1,""))</f>
        <v/>
      </c>
    </row>
    <row r="367" customFormat="false" ht="15" hidden="false" customHeight="true" outlineLevel="0" collapsed="false">
      <c r="A367" s="27"/>
      <c r="B367" s="27"/>
      <c r="C367" s="27"/>
      <c r="D367" s="28"/>
      <c r="E367" s="29"/>
      <c r="F367" s="29"/>
      <c r="G367" s="29"/>
      <c r="H367" s="29"/>
      <c r="I367" s="20" t="str">
        <f aca="false">IF(A367="","",N(F367)+N(G367)+N(H367))</f>
        <v/>
      </c>
      <c r="J367" s="21" t="str">
        <f aca="false">IF(A367="","",UPPER(TRIM(A367))&amp;"|"&amp;UPPER(SUBSTITUTE(SUBSTITUTE(SUBSTITUTE(SUBSTITUTE(SUBSTITUTE(TRIM(C367)," ",""),"-",""),"/",""),"\",""),".","")))</f>
        <v/>
      </c>
      <c r="K367" s="24" t="str">
        <f aca="false">IF(A367="","",IF(ISNA(MATCH(J367,'Purchase Register'!$J$6:$J$1005,0)),IF(COUNTIFS('Purchase Register'!$A$6:$A$1005,A367,'Purchase Register'!$E$6:$E$1005,"&gt;="&amp;(E367-Summary!$B$5),'Purchase Register'!$E$6:$E$1005,"&lt;="&amp;(E367+Summary!$B$5))&gt;0,"Possible match – invoice no. differs","Not in books"),"In books"))</f>
        <v/>
      </c>
      <c r="L367" s="25" t="str">
        <f aca="false">IF(A367="","",IF(COUNTIF(A$6:A367,A367)=1,COUNTIF(L$5:L366,"&gt;0")+1,""))</f>
        <v/>
      </c>
    </row>
    <row r="368" customFormat="false" ht="15" hidden="false" customHeight="true" outlineLevel="0" collapsed="false">
      <c r="A368" s="27"/>
      <c r="B368" s="27"/>
      <c r="C368" s="27"/>
      <c r="D368" s="28"/>
      <c r="E368" s="29"/>
      <c r="F368" s="29"/>
      <c r="G368" s="29"/>
      <c r="H368" s="29"/>
      <c r="I368" s="20" t="str">
        <f aca="false">IF(A368="","",N(F368)+N(G368)+N(H368))</f>
        <v/>
      </c>
      <c r="J368" s="21" t="str">
        <f aca="false">IF(A368="","",UPPER(TRIM(A368))&amp;"|"&amp;UPPER(SUBSTITUTE(SUBSTITUTE(SUBSTITUTE(SUBSTITUTE(SUBSTITUTE(TRIM(C368)," ",""),"-",""),"/",""),"\",""),".","")))</f>
        <v/>
      </c>
      <c r="K368" s="24" t="str">
        <f aca="false">IF(A368="","",IF(ISNA(MATCH(J368,'Purchase Register'!$J$6:$J$1005,0)),IF(COUNTIFS('Purchase Register'!$A$6:$A$1005,A368,'Purchase Register'!$E$6:$E$1005,"&gt;="&amp;(E368-Summary!$B$5),'Purchase Register'!$E$6:$E$1005,"&lt;="&amp;(E368+Summary!$B$5))&gt;0,"Possible match – invoice no. differs","Not in books"),"In books"))</f>
        <v/>
      </c>
      <c r="L368" s="25" t="str">
        <f aca="false">IF(A368="","",IF(COUNTIF(A$6:A368,A368)=1,COUNTIF(L$5:L367,"&gt;0")+1,""))</f>
        <v/>
      </c>
    </row>
    <row r="369" customFormat="false" ht="15" hidden="false" customHeight="true" outlineLevel="0" collapsed="false">
      <c r="A369" s="27"/>
      <c r="B369" s="27"/>
      <c r="C369" s="27"/>
      <c r="D369" s="28"/>
      <c r="E369" s="29"/>
      <c r="F369" s="29"/>
      <c r="G369" s="29"/>
      <c r="H369" s="29"/>
      <c r="I369" s="20" t="str">
        <f aca="false">IF(A369="","",N(F369)+N(G369)+N(H369))</f>
        <v/>
      </c>
      <c r="J369" s="21" t="str">
        <f aca="false">IF(A369="","",UPPER(TRIM(A369))&amp;"|"&amp;UPPER(SUBSTITUTE(SUBSTITUTE(SUBSTITUTE(SUBSTITUTE(SUBSTITUTE(TRIM(C369)," ",""),"-",""),"/",""),"\",""),".","")))</f>
        <v/>
      </c>
      <c r="K369" s="24" t="str">
        <f aca="false">IF(A369="","",IF(ISNA(MATCH(J369,'Purchase Register'!$J$6:$J$1005,0)),IF(COUNTIFS('Purchase Register'!$A$6:$A$1005,A369,'Purchase Register'!$E$6:$E$1005,"&gt;="&amp;(E369-Summary!$B$5),'Purchase Register'!$E$6:$E$1005,"&lt;="&amp;(E369+Summary!$B$5))&gt;0,"Possible match – invoice no. differs","Not in books"),"In books"))</f>
        <v/>
      </c>
      <c r="L369" s="25" t="str">
        <f aca="false">IF(A369="","",IF(COUNTIF(A$6:A369,A369)=1,COUNTIF(L$5:L368,"&gt;0")+1,""))</f>
        <v/>
      </c>
    </row>
    <row r="370" customFormat="false" ht="15" hidden="false" customHeight="true" outlineLevel="0" collapsed="false">
      <c r="A370" s="27"/>
      <c r="B370" s="27"/>
      <c r="C370" s="27"/>
      <c r="D370" s="28"/>
      <c r="E370" s="29"/>
      <c r="F370" s="29"/>
      <c r="G370" s="29"/>
      <c r="H370" s="29"/>
      <c r="I370" s="20" t="str">
        <f aca="false">IF(A370="","",N(F370)+N(G370)+N(H370))</f>
        <v/>
      </c>
      <c r="J370" s="21" t="str">
        <f aca="false">IF(A370="","",UPPER(TRIM(A370))&amp;"|"&amp;UPPER(SUBSTITUTE(SUBSTITUTE(SUBSTITUTE(SUBSTITUTE(SUBSTITUTE(TRIM(C370)," ",""),"-",""),"/",""),"\",""),".","")))</f>
        <v/>
      </c>
      <c r="K370" s="24" t="str">
        <f aca="false">IF(A370="","",IF(ISNA(MATCH(J370,'Purchase Register'!$J$6:$J$1005,0)),IF(COUNTIFS('Purchase Register'!$A$6:$A$1005,A370,'Purchase Register'!$E$6:$E$1005,"&gt;="&amp;(E370-Summary!$B$5),'Purchase Register'!$E$6:$E$1005,"&lt;="&amp;(E370+Summary!$B$5))&gt;0,"Possible match – invoice no. differs","Not in books"),"In books"))</f>
        <v/>
      </c>
      <c r="L370" s="25" t="str">
        <f aca="false">IF(A370="","",IF(COUNTIF(A$6:A370,A370)=1,COUNTIF(L$5:L369,"&gt;0")+1,""))</f>
        <v/>
      </c>
    </row>
    <row r="371" customFormat="false" ht="15" hidden="false" customHeight="true" outlineLevel="0" collapsed="false">
      <c r="A371" s="27"/>
      <c r="B371" s="27"/>
      <c r="C371" s="27"/>
      <c r="D371" s="28"/>
      <c r="E371" s="29"/>
      <c r="F371" s="29"/>
      <c r="G371" s="29"/>
      <c r="H371" s="29"/>
      <c r="I371" s="20" t="str">
        <f aca="false">IF(A371="","",N(F371)+N(G371)+N(H371))</f>
        <v/>
      </c>
      <c r="J371" s="21" t="str">
        <f aca="false">IF(A371="","",UPPER(TRIM(A371))&amp;"|"&amp;UPPER(SUBSTITUTE(SUBSTITUTE(SUBSTITUTE(SUBSTITUTE(SUBSTITUTE(TRIM(C371)," ",""),"-",""),"/",""),"\",""),".","")))</f>
        <v/>
      </c>
      <c r="K371" s="24" t="str">
        <f aca="false">IF(A371="","",IF(ISNA(MATCH(J371,'Purchase Register'!$J$6:$J$1005,0)),IF(COUNTIFS('Purchase Register'!$A$6:$A$1005,A371,'Purchase Register'!$E$6:$E$1005,"&gt;="&amp;(E371-Summary!$B$5),'Purchase Register'!$E$6:$E$1005,"&lt;="&amp;(E371+Summary!$B$5))&gt;0,"Possible match – invoice no. differs","Not in books"),"In books"))</f>
        <v/>
      </c>
      <c r="L371" s="25" t="str">
        <f aca="false">IF(A371="","",IF(COUNTIF(A$6:A371,A371)=1,COUNTIF(L$5:L370,"&gt;0")+1,""))</f>
        <v/>
      </c>
    </row>
    <row r="372" customFormat="false" ht="15" hidden="false" customHeight="true" outlineLevel="0" collapsed="false">
      <c r="A372" s="27"/>
      <c r="B372" s="27"/>
      <c r="C372" s="27"/>
      <c r="D372" s="28"/>
      <c r="E372" s="29"/>
      <c r="F372" s="29"/>
      <c r="G372" s="29"/>
      <c r="H372" s="29"/>
      <c r="I372" s="20" t="str">
        <f aca="false">IF(A372="","",N(F372)+N(G372)+N(H372))</f>
        <v/>
      </c>
      <c r="J372" s="21" t="str">
        <f aca="false">IF(A372="","",UPPER(TRIM(A372))&amp;"|"&amp;UPPER(SUBSTITUTE(SUBSTITUTE(SUBSTITUTE(SUBSTITUTE(SUBSTITUTE(TRIM(C372)," ",""),"-",""),"/",""),"\",""),".","")))</f>
        <v/>
      </c>
      <c r="K372" s="24" t="str">
        <f aca="false">IF(A372="","",IF(ISNA(MATCH(J372,'Purchase Register'!$J$6:$J$1005,0)),IF(COUNTIFS('Purchase Register'!$A$6:$A$1005,A372,'Purchase Register'!$E$6:$E$1005,"&gt;="&amp;(E372-Summary!$B$5),'Purchase Register'!$E$6:$E$1005,"&lt;="&amp;(E372+Summary!$B$5))&gt;0,"Possible match – invoice no. differs","Not in books"),"In books"))</f>
        <v/>
      </c>
      <c r="L372" s="25" t="str">
        <f aca="false">IF(A372="","",IF(COUNTIF(A$6:A372,A372)=1,COUNTIF(L$5:L371,"&gt;0")+1,""))</f>
        <v/>
      </c>
    </row>
    <row r="373" customFormat="false" ht="15" hidden="false" customHeight="true" outlineLevel="0" collapsed="false">
      <c r="A373" s="27"/>
      <c r="B373" s="27"/>
      <c r="C373" s="27"/>
      <c r="D373" s="28"/>
      <c r="E373" s="29"/>
      <c r="F373" s="29"/>
      <c r="G373" s="29"/>
      <c r="H373" s="29"/>
      <c r="I373" s="20" t="str">
        <f aca="false">IF(A373="","",N(F373)+N(G373)+N(H373))</f>
        <v/>
      </c>
      <c r="J373" s="21" t="str">
        <f aca="false">IF(A373="","",UPPER(TRIM(A373))&amp;"|"&amp;UPPER(SUBSTITUTE(SUBSTITUTE(SUBSTITUTE(SUBSTITUTE(SUBSTITUTE(TRIM(C373)," ",""),"-",""),"/",""),"\",""),".","")))</f>
        <v/>
      </c>
      <c r="K373" s="24" t="str">
        <f aca="false">IF(A373="","",IF(ISNA(MATCH(J373,'Purchase Register'!$J$6:$J$1005,0)),IF(COUNTIFS('Purchase Register'!$A$6:$A$1005,A373,'Purchase Register'!$E$6:$E$1005,"&gt;="&amp;(E373-Summary!$B$5),'Purchase Register'!$E$6:$E$1005,"&lt;="&amp;(E373+Summary!$B$5))&gt;0,"Possible match – invoice no. differs","Not in books"),"In books"))</f>
        <v/>
      </c>
      <c r="L373" s="25" t="str">
        <f aca="false">IF(A373="","",IF(COUNTIF(A$6:A373,A373)=1,COUNTIF(L$5:L372,"&gt;0")+1,""))</f>
        <v/>
      </c>
    </row>
    <row r="374" customFormat="false" ht="15" hidden="false" customHeight="true" outlineLevel="0" collapsed="false">
      <c r="A374" s="27"/>
      <c r="B374" s="27"/>
      <c r="C374" s="27"/>
      <c r="D374" s="28"/>
      <c r="E374" s="29"/>
      <c r="F374" s="29"/>
      <c r="G374" s="29"/>
      <c r="H374" s="29"/>
      <c r="I374" s="20" t="str">
        <f aca="false">IF(A374="","",N(F374)+N(G374)+N(H374))</f>
        <v/>
      </c>
      <c r="J374" s="21" t="str">
        <f aca="false">IF(A374="","",UPPER(TRIM(A374))&amp;"|"&amp;UPPER(SUBSTITUTE(SUBSTITUTE(SUBSTITUTE(SUBSTITUTE(SUBSTITUTE(TRIM(C374)," ",""),"-",""),"/",""),"\",""),".","")))</f>
        <v/>
      </c>
      <c r="K374" s="24" t="str">
        <f aca="false">IF(A374="","",IF(ISNA(MATCH(J374,'Purchase Register'!$J$6:$J$1005,0)),IF(COUNTIFS('Purchase Register'!$A$6:$A$1005,A374,'Purchase Register'!$E$6:$E$1005,"&gt;="&amp;(E374-Summary!$B$5),'Purchase Register'!$E$6:$E$1005,"&lt;="&amp;(E374+Summary!$B$5))&gt;0,"Possible match – invoice no. differs","Not in books"),"In books"))</f>
        <v/>
      </c>
      <c r="L374" s="25" t="str">
        <f aca="false">IF(A374="","",IF(COUNTIF(A$6:A374,A374)=1,COUNTIF(L$5:L373,"&gt;0")+1,""))</f>
        <v/>
      </c>
    </row>
    <row r="375" customFormat="false" ht="15" hidden="false" customHeight="true" outlineLevel="0" collapsed="false">
      <c r="A375" s="27"/>
      <c r="B375" s="27"/>
      <c r="C375" s="27"/>
      <c r="D375" s="28"/>
      <c r="E375" s="29"/>
      <c r="F375" s="29"/>
      <c r="G375" s="29"/>
      <c r="H375" s="29"/>
      <c r="I375" s="20" t="str">
        <f aca="false">IF(A375="","",N(F375)+N(G375)+N(H375))</f>
        <v/>
      </c>
      <c r="J375" s="21" t="str">
        <f aca="false">IF(A375="","",UPPER(TRIM(A375))&amp;"|"&amp;UPPER(SUBSTITUTE(SUBSTITUTE(SUBSTITUTE(SUBSTITUTE(SUBSTITUTE(TRIM(C375)," ",""),"-",""),"/",""),"\",""),".","")))</f>
        <v/>
      </c>
      <c r="K375" s="24" t="str">
        <f aca="false">IF(A375="","",IF(ISNA(MATCH(J375,'Purchase Register'!$J$6:$J$1005,0)),IF(COUNTIFS('Purchase Register'!$A$6:$A$1005,A375,'Purchase Register'!$E$6:$E$1005,"&gt;="&amp;(E375-Summary!$B$5),'Purchase Register'!$E$6:$E$1005,"&lt;="&amp;(E375+Summary!$B$5))&gt;0,"Possible match – invoice no. differs","Not in books"),"In books"))</f>
        <v/>
      </c>
      <c r="L375" s="25" t="str">
        <f aca="false">IF(A375="","",IF(COUNTIF(A$6:A375,A375)=1,COUNTIF(L$5:L374,"&gt;0")+1,""))</f>
        <v/>
      </c>
    </row>
    <row r="376" customFormat="false" ht="15" hidden="false" customHeight="true" outlineLevel="0" collapsed="false">
      <c r="A376" s="27"/>
      <c r="B376" s="27"/>
      <c r="C376" s="27"/>
      <c r="D376" s="28"/>
      <c r="E376" s="29"/>
      <c r="F376" s="29"/>
      <c r="G376" s="29"/>
      <c r="H376" s="29"/>
      <c r="I376" s="20" t="str">
        <f aca="false">IF(A376="","",N(F376)+N(G376)+N(H376))</f>
        <v/>
      </c>
      <c r="J376" s="21" t="str">
        <f aca="false">IF(A376="","",UPPER(TRIM(A376))&amp;"|"&amp;UPPER(SUBSTITUTE(SUBSTITUTE(SUBSTITUTE(SUBSTITUTE(SUBSTITUTE(TRIM(C376)," ",""),"-",""),"/",""),"\",""),".","")))</f>
        <v/>
      </c>
      <c r="K376" s="24" t="str">
        <f aca="false">IF(A376="","",IF(ISNA(MATCH(J376,'Purchase Register'!$J$6:$J$1005,0)),IF(COUNTIFS('Purchase Register'!$A$6:$A$1005,A376,'Purchase Register'!$E$6:$E$1005,"&gt;="&amp;(E376-Summary!$B$5),'Purchase Register'!$E$6:$E$1005,"&lt;="&amp;(E376+Summary!$B$5))&gt;0,"Possible match – invoice no. differs","Not in books"),"In books"))</f>
        <v/>
      </c>
      <c r="L376" s="25" t="str">
        <f aca="false">IF(A376="","",IF(COUNTIF(A$6:A376,A376)=1,COUNTIF(L$5:L375,"&gt;0")+1,""))</f>
        <v/>
      </c>
    </row>
    <row r="377" customFormat="false" ht="15" hidden="false" customHeight="true" outlineLevel="0" collapsed="false">
      <c r="A377" s="27"/>
      <c r="B377" s="27"/>
      <c r="C377" s="27"/>
      <c r="D377" s="28"/>
      <c r="E377" s="29"/>
      <c r="F377" s="29"/>
      <c r="G377" s="29"/>
      <c r="H377" s="29"/>
      <c r="I377" s="20" t="str">
        <f aca="false">IF(A377="","",N(F377)+N(G377)+N(H377))</f>
        <v/>
      </c>
      <c r="J377" s="21" t="str">
        <f aca="false">IF(A377="","",UPPER(TRIM(A377))&amp;"|"&amp;UPPER(SUBSTITUTE(SUBSTITUTE(SUBSTITUTE(SUBSTITUTE(SUBSTITUTE(TRIM(C377)," ",""),"-",""),"/",""),"\",""),".","")))</f>
        <v/>
      </c>
      <c r="K377" s="24" t="str">
        <f aca="false">IF(A377="","",IF(ISNA(MATCH(J377,'Purchase Register'!$J$6:$J$1005,0)),IF(COUNTIFS('Purchase Register'!$A$6:$A$1005,A377,'Purchase Register'!$E$6:$E$1005,"&gt;="&amp;(E377-Summary!$B$5),'Purchase Register'!$E$6:$E$1005,"&lt;="&amp;(E377+Summary!$B$5))&gt;0,"Possible match – invoice no. differs","Not in books"),"In books"))</f>
        <v/>
      </c>
      <c r="L377" s="25" t="str">
        <f aca="false">IF(A377="","",IF(COUNTIF(A$6:A377,A377)=1,COUNTIF(L$5:L376,"&gt;0")+1,""))</f>
        <v/>
      </c>
    </row>
    <row r="378" customFormat="false" ht="15" hidden="false" customHeight="true" outlineLevel="0" collapsed="false">
      <c r="A378" s="27"/>
      <c r="B378" s="27"/>
      <c r="C378" s="27"/>
      <c r="D378" s="28"/>
      <c r="E378" s="29"/>
      <c r="F378" s="29"/>
      <c r="G378" s="29"/>
      <c r="H378" s="29"/>
      <c r="I378" s="20" t="str">
        <f aca="false">IF(A378="","",N(F378)+N(G378)+N(H378))</f>
        <v/>
      </c>
      <c r="J378" s="21" t="str">
        <f aca="false">IF(A378="","",UPPER(TRIM(A378))&amp;"|"&amp;UPPER(SUBSTITUTE(SUBSTITUTE(SUBSTITUTE(SUBSTITUTE(SUBSTITUTE(TRIM(C378)," ",""),"-",""),"/",""),"\",""),".","")))</f>
        <v/>
      </c>
      <c r="K378" s="24" t="str">
        <f aca="false">IF(A378="","",IF(ISNA(MATCH(J378,'Purchase Register'!$J$6:$J$1005,0)),IF(COUNTIFS('Purchase Register'!$A$6:$A$1005,A378,'Purchase Register'!$E$6:$E$1005,"&gt;="&amp;(E378-Summary!$B$5),'Purchase Register'!$E$6:$E$1005,"&lt;="&amp;(E378+Summary!$B$5))&gt;0,"Possible match – invoice no. differs","Not in books"),"In books"))</f>
        <v/>
      </c>
      <c r="L378" s="25" t="str">
        <f aca="false">IF(A378="","",IF(COUNTIF(A$6:A378,A378)=1,COUNTIF(L$5:L377,"&gt;0")+1,""))</f>
        <v/>
      </c>
    </row>
    <row r="379" customFormat="false" ht="15" hidden="false" customHeight="true" outlineLevel="0" collapsed="false">
      <c r="A379" s="27"/>
      <c r="B379" s="27"/>
      <c r="C379" s="27"/>
      <c r="D379" s="28"/>
      <c r="E379" s="29"/>
      <c r="F379" s="29"/>
      <c r="G379" s="29"/>
      <c r="H379" s="29"/>
      <c r="I379" s="20" t="str">
        <f aca="false">IF(A379="","",N(F379)+N(G379)+N(H379))</f>
        <v/>
      </c>
      <c r="J379" s="21" t="str">
        <f aca="false">IF(A379="","",UPPER(TRIM(A379))&amp;"|"&amp;UPPER(SUBSTITUTE(SUBSTITUTE(SUBSTITUTE(SUBSTITUTE(SUBSTITUTE(TRIM(C379)," ",""),"-",""),"/",""),"\",""),".","")))</f>
        <v/>
      </c>
      <c r="K379" s="24" t="str">
        <f aca="false">IF(A379="","",IF(ISNA(MATCH(J379,'Purchase Register'!$J$6:$J$1005,0)),IF(COUNTIFS('Purchase Register'!$A$6:$A$1005,A379,'Purchase Register'!$E$6:$E$1005,"&gt;="&amp;(E379-Summary!$B$5),'Purchase Register'!$E$6:$E$1005,"&lt;="&amp;(E379+Summary!$B$5))&gt;0,"Possible match – invoice no. differs","Not in books"),"In books"))</f>
        <v/>
      </c>
      <c r="L379" s="25" t="str">
        <f aca="false">IF(A379="","",IF(COUNTIF(A$6:A379,A379)=1,COUNTIF(L$5:L378,"&gt;0")+1,""))</f>
        <v/>
      </c>
    </row>
    <row r="380" customFormat="false" ht="15" hidden="false" customHeight="true" outlineLevel="0" collapsed="false">
      <c r="A380" s="27"/>
      <c r="B380" s="27"/>
      <c r="C380" s="27"/>
      <c r="D380" s="28"/>
      <c r="E380" s="29"/>
      <c r="F380" s="29"/>
      <c r="G380" s="29"/>
      <c r="H380" s="29"/>
      <c r="I380" s="20" t="str">
        <f aca="false">IF(A380="","",N(F380)+N(G380)+N(H380))</f>
        <v/>
      </c>
      <c r="J380" s="21" t="str">
        <f aca="false">IF(A380="","",UPPER(TRIM(A380))&amp;"|"&amp;UPPER(SUBSTITUTE(SUBSTITUTE(SUBSTITUTE(SUBSTITUTE(SUBSTITUTE(TRIM(C380)," ",""),"-",""),"/",""),"\",""),".","")))</f>
        <v/>
      </c>
      <c r="K380" s="24" t="str">
        <f aca="false">IF(A380="","",IF(ISNA(MATCH(J380,'Purchase Register'!$J$6:$J$1005,0)),IF(COUNTIFS('Purchase Register'!$A$6:$A$1005,A380,'Purchase Register'!$E$6:$E$1005,"&gt;="&amp;(E380-Summary!$B$5),'Purchase Register'!$E$6:$E$1005,"&lt;="&amp;(E380+Summary!$B$5))&gt;0,"Possible match – invoice no. differs","Not in books"),"In books"))</f>
        <v/>
      </c>
      <c r="L380" s="25" t="str">
        <f aca="false">IF(A380="","",IF(COUNTIF(A$6:A380,A380)=1,COUNTIF(L$5:L379,"&gt;0")+1,""))</f>
        <v/>
      </c>
    </row>
    <row r="381" customFormat="false" ht="15" hidden="false" customHeight="true" outlineLevel="0" collapsed="false">
      <c r="A381" s="27"/>
      <c r="B381" s="27"/>
      <c r="C381" s="27"/>
      <c r="D381" s="28"/>
      <c r="E381" s="29"/>
      <c r="F381" s="29"/>
      <c r="G381" s="29"/>
      <c r="H381" s="29"/>
      <c r="I381" s="20" t="str">
        <f aca="false">IF(A381="","",N(F381)+N(G381)+N(H381))</f>
        <v/>
      </c>
      <c r="J381" s="21" t="str">
        <f aca="false">IF(A381="","",UPPER(TRIM(A381))&amp;"|"&amp;UPPER(SUBSTITUTE(SUBSTITUTE(SUBSTITUTE(SUBSTITUTE(SUBSTITUTE(TRIM(C381)," ",""),"-",""),"/",""),"\",""),".","")))</f>
        <v/>
      </c>
      <c r="K381" s="24" t="str">
        <f aca="false">IF(A381="","",IF(ISNA(MATCH(J381,'Purchase Register'!$J$6:$J$1005,0)),IF(COUNTIFS('Purchase Register'!$A$6:$A$1005,A381,'Purchase Register'!$E$6:$E$1005,"&gt;="&amp;(E381-Summary!$B$5),'Purchase Register'!$E$6:$E$1005,"&lt;="&amp;(E381+Summary!$B$5))&gt;0,"Possible match – invoice no. differs","Not in books"),"In books"))</f>
        <v/>
      </c>
      <c r="L381" s="25" t="str">
        <f aca="false">IF(A381="","",IF(COUNTIF(A$6:A381,A381)=1,COUNTIF(L$5:L380,"&gt;0")+1,""))</f>
        <v/>
      </c>
    </row>
    <row r="382" customFormat="false" ht="15" hidden="false" customHeight="true" outlineLevel="0" collapsed="false">
      <c r="A382" s="27"/>
      <c r="B382" s="27"/>
      <c r="C382" s="27"/>
      <c r="D382" s="28"/>
      <c r="E382" s="29"/>
      <c r="F382" s="29"/>
      <c r="G382" s="29"/>
      <c r="H382" s="29"/>
      <c r="I382" s="20" t="str">
        <f aca="false">IF(A382="","",N(F382)+N(G382)+N(H382))</f>
        <v/>
      </c>
      <c r="J382" s="21" t="str">
        <f aca="false">IF(A382="","",UPPER(TRIM(A382))&amp;"|"&amp;UPPER(SUBSTITUTE(SUBSTITUTE(SUBSTITUTE(SUBSTITUTE(SUBSTITUTE(TRIM(C382)," ",""),"-",""),"/",""),"\",""),".","")))</f>
        <v/>
      </c>
      <c r="K382" s="24" t="str">
        <f aca="false">IF(A382="","",IF(ISNA(MATCH(J382,'Purchase Register'!$J$6:$J$1005,0)),IF(COUNTIFS('Purchase Register'!$A$6:$A$1005,A382,'Purchase Register'!$E$6:$E$1005,"&gt;="&amp;(E382-Summary!$B$5),'Purchase Register'!$E$6:$E$1005,"&lt;="&amp;(E382+Summary!$B$5))&gt;0,"Possible match – invoice no. differs","Not in books"),"In books"))</f>
        <v/>
      </c>
      <c r="L382" s="25" t="str">
        <f aca="false">IF(A382="","",IF(COUNTIF(A$6:A382,A382)=1,COUNTIF(L$5:L381,"&gt;0")+1,""))</f>
        <v/>
      </c>
    </row>
    <row r="383" customFormat="false" ht="15" hidden="false" customHeight="true" outlineLevel="0" collapsed="false">
      <c r="A383" s="27"/>
      <c r="B383" s="27"/>
      <c r="C383" s="27"/>
      <c r="D383" s="28"/>
      <c r="E383" s="29"/>
      <c r="F383" s="29"/>
      <c r="G383" s="29"/>
      <c r="H383" s="29"/>
      <c r="I383" s="20" t="str">
        <f aca="false">IF(A383="","",N(F383)+N(G383)+N(H383))</f>
        <v/>
      </c>
      <c r="J383" s="21" t="str">
        <f aca="false">IF(A383="","",UPPER(TRIM(A383))&amp;"|"&amp;UPPER(SUBSTITUTE(SUBSTITUTE(SUBSTITUTE(SUBSTITUTE(SUBSTITUTE(TRIM(C383)," ",""),"-",""),"/",""),"\",""),".","")))</f>
        <v/>
      </c>
      <c r="K383" s="24" t="str">
        <f aca="false">IF(A383="","",IF(ISNA(MATCH(J383,'Purchase Register'!$J$6:$J$1005,0)),IF(COUNTIFS('Purchase Register'!$A$6:$A$1005,A383,'Purchase Register'!$E$6:$E$1005,"&gt;="&amp;(E383-Summary!$B$5),'Purchase Register'!$E$6:$E$1005,"&lt;="&amp;(E383+Summary!$B$5))&gt;0,"Possible match – invoice no. differs","Not in books"),"In books"))</f>
        <v/>
      </c>
      <c r="L383" s="25" t="str">
        <f aca="false">IF(A383="","",IF(COUNTIF(A$6:A383,A383)=1,COUNTIF(L$5:L382,"&gt;0")+1,""))</f>
        <v/>
      </c>
    </row>
    <row r="384" customFormat="false" ht="15" hidden="false" customHeight="true" outlineLevel="0" collapsed="false">
      <c r="A384" s="27"/>
      <c r="B384" s="27"/>
      <c r="C384" s="27"/>
      <c r="D384" s="28"/>
      <c r="E384" s="29"/>
      <c r="F384" s="29"/>
      <c r="G384" s="29"/>
      <c r="H384" s="29"/>
      <c r="I384" s="20" t="str">
        <f aca="false">IF(A384="","",N(F384)+N(G384)+N(H384))</f>
        <v/>
      </c>
      <c r="J384" s="21" t="str">
        <f aca="false">IF(A384="","",UPPER(TRIM(A384))&amp;"|"&amp;UPPER(SUBSTITUTE(SUBSTITUTE(SUBSTITUTE(SUBSTITUTE(SUBSTITUTE(TRIM(C384)," ",""),"-",""),"/",""),"\",""),".","")))</f>
        <v/>
      </c>
      <c r="K384" s="24" t="str">
        <f aca="false">IF(A384="","",IF(ISNA(MATCH(J384,'Purchase Register'!$J$6:$J$1005,0)),IF(COUNTIFS('Purchase Register'!$A$6:$A$1005,A384,'Purchase Register'!$E$6:$E$1005,"&gt;="&amp;(E384-Summary!$B$5),'Purchase Register'!$E$6:$E$1005,"&lt;="&amp;(E384+Summary!$B$5))&gt;0,"Possible match – invoice no. differs","Not in books"),"In books"))</f>
        <v/>
      </c>
      <c r="L384" s="25" t="str">
        <f aca="false">IF(A384="","",IF(COUNTIF(A$6:A384,A384)=1,COUNTIF(L$5:L383,"&gt;0")+1,""))</f>
        <v/>
      </c>
    </row>
    <row r="385" customFormat="false" ht="15" hidden="false" customHeight="true" outlineLevel="0" collapsed="false">
      <c r="A385" s="27"/>
      <c r="B385" s="27"/>
      <c r="C385" s="27"/>
      <c r="D385" s="28"/>
      <c r="E385" s="29"/>
      <c r="F385" s="29"/>
      <c r="G385" s="29"/>
      <c r="H385" s="29"/>
      <c r="I385" s="20" t="str">
        <f aca="false">IF(A385="","",N(F385)+N(G385)+N(H385))</f>
        <v/>
      </c>
      <c r="J385" s="21" t="str">
        <f aca="false">IF(A385="","",UPPER(TRIM(A385))&amp;"|"&amp;UPPER(SUBSTITUTE(SUBSTITUTE(SUBSTITUTE(SUBSTITUTE(SUBSTITUTE(TRIM(C385)," ",""),"-",""),"/",""),"\",""),".","")))</f>
        <v/>
      </c>
      <c r="K385" s="24" t="str">
        <f aca="false">IF(A385="","",IF(ISNA(MATCH(J385,'Purchase Register'!$J$6:$J$1005,0)),IF(COUNTIFS('Purchase Register'!$A$6:$A$1005,A385,'Purchase Register'!$E$6:$E$1005,"&gt;="&amp;(E385-Summary!$B$5),'Purchase Register'!$E$6:$E$1005,"&lt;="&amp;(E385+Summary!$B$5))&gt;0,"Possible match – invoice no. differs","Not in books"),"In books"))</f>
        <v/>
      </c>
      <c r="L385" s="25" t="str">
        <f aca="false">IF(A385="","",IF(COUNTIF(A$6:A385,A385)=1,COUNTIF(L$5:L384,"&gt;0")+1,""))</f>
        <v/>
      </c>
    </row>
    <row r="386" customFormat="false" ht="15" hidden="false" customHeight="true" outlineLevel="0" collapsed="false">
      <c r="A386" s="27"/>
      <c r="B386" s="27"/>
      <c r="C386" s="27"/>
      <c r="D386" s="28"/>
      <c r="E386" s="29"/>
      <c r="F386" s="29"/>
      <c r="G386" s="29"/>
      <c r="H386" s="29"/>
      <c r="I386" s="20" t="str">
        <f aca="false">IF(A386="","",N(F386)+N(G386)+N(H386))</f>
        <v/>
      </c>
      <c r="J386" s="21" t="str">
        <f aca="false">IF(A386="","",UPPER(TRIM(A386))&amp;"|"&amp;UPPER(SUBSTITUTE(SUBSTITUTE(SUBSTITUTE(SUBSTITUTE(SUBSTITUTE(TRIM(C386)," ",""),"-",""),"/",""),"\",""),".","")))</f>
        <v/>
      </c>
      <c r="K386" s="24" t="str">
        <f aca="false">IF(A386="","",IF(ISNA(MATCH(J386,'Purchase Register'!$J$6:$J$1005,0)),IF(COUNTIFS('Purchase Register'!$A$6:$A$1005,A386,'Purchase Register'!$E$6:$E$1005,"&gt;="&amp;(E386-Summary!$B$5),'Purchase Register'!$E$6:$E$1005,"&lt;="&amp;(E386+Summary!$B$5))&gt;0,"Possible match – invoice no. differs","Not in books"),"In books"))</f>
        <v/>
      </c>
      <c r="L386" s="25" t="str">
        <f aca="false">IF(A386="","",IF(COUNTIF(A$6:A386,A386)=1,COUNTIF(L$5:L385,"&gt;0")+1,""))</f>
        <v/>
      </c>
    </row>
    <row r="387" customFormat="false" ht="15" hidden="false" customHeight="true" outlineLevel="0" collapsed="false">
      <c r="A387" s="27"/>
      <c r="B387" s="27"/>
      <c r="C387" s="27"/>
      <c r="D387" s="28"/>
      <c r="E387" s="29"/>
      <c r="F387" s="29"/>
      <c r="G387" s="29"/>
      <c r="H387" s="29"/>
      <c r="I387" s="20" t="str">
        <f aca="false">IF(A387="","",N(F387)+N(G387)+N(H387))</f>
        <v/>
      </c>
      <c r="J387" s="21" t="str">
        <f aca="false">IF(A387="","",UPPER(TRIM(A387))&amp;"|"&amp;UPPER(SUBSTITUTE(SUBSTITUTE(SUBSTITUTE(SUBSTITUTE(SUBSTITUTE(TRIM(C387)," ",""),"-",""),"/",""),"\",""),".","")))</f>
        <v/>
      </c>
      <c r="K387" s="24" t="str">
        <f aca="false">IF(A387="","",IF(ISNA(MATCH(J387,'Purchase Register'!$J$6:$J$1005,0)),IF(COUNTIFS('Purchase Register'!$A$6:$A$1005,A387,'Purchase Register'!$E$6:$E$1005,"&gt;="&amp;(E387-Summary!$B$5),'Purchase Register'!$E$6:$E$1005,"&lt;="&amp;(E387+Summary!$B$5))&gt;0,"Possible match – invoice no. differs","Not in books"),"In books"))</f>
        <v/>
      </c>
      <c r="L387" s="25" t="str">
        <f aca="false">IF(A387="","",IF(COUNTIF(A$6:A387,A387)=1,COUNTIF(L$5:L386,"&gt;0")+1,""))</f>
        <v/>
      </c>
    </row>
    <row r="388" customFormat="false" ht="15" hidden="false" customHeight="true" outlineLevel="0" collapsed="false">
      <c r="A388" s="27"/>
      <c r="B388" s="27"/>
      <c r="C388" s="27"/>
      <c r="D388" s="28"/>
      <c r="E388" s="29"/>
      <c r="F388" s="29"/>
      <c r="G388" s="29"/>
      <c r="H388" s="29"/>
      <c r="I388" s="20" t="str">
        <f aca="false">IF(A388="","",N(F388)+N(G388)+N(H388))</f>
        <v/>
      </c>
      <c r="J388" s="21" t="str">
        <f aca="false">IF(A388="","",UPPER(TRIM(A388))&amp;"|"&amp;UPPER(SUBSTITUTE(SUBSTITUTE(SUBSTITUTE(SUBSTITUTE(SUBSTITUTE(TRIM(C388)," ",""),"-",""),"/",""),"\",""),".","")))</f>
        <v/>
      </c>
      <c r="K388" s="24" t="str">
        <f aca="false">IF(A388="","",IF(ISNA(MATCH(J388,'Purchase Register'!$J$6:$J$1005,0)),IF(COUNTIFS('Purchase Register'!$A$6:$A$1005,A388,'Purchase Register'!$E$6:$E$1005,"&gt;="&amp;(E388-Summary!$B$5),'Purchase Register'!$E$6:$E$1005,"&lt;="&amp;(E388+Summary!$B$5))&gt;0,"Possible match – invoice no. differs","Not in books"),"In books"))</f>
        <v/>
      </c>
      <c r="L388" s="25" t="str">
        <f aca="false">IF(A388="","",IF(COUNTIF(A$6:A388,A388)=1,COUNTIF(L$5:L387,"&gt;0")+1,""))</f>
        <v/>
      </c>
    </row>
    <row r="389" customFormat="false" ht="15" hidden="false" customHeight="true" outlineLevel="0" collapsed="false">
      <c r="A389" s="27"/>
      <c r="B389" s="27"/>
      <c r="C389" s="27"/>
      <c r="D389" s="28"/>
      <c r="E389" s="29"/>
      <c r="F389" s="29"/>
      <c r="G389" s="29"/>
      <c r="H389" s="29"/>
      <c r="I389" s="20" t="str">
        <f aca="false">IF(A389="","",N(F389)+N(G389)+N(H389))</f>
        <v/>
      </c>
      <c r="J389" s="21" t="str">
        <f aca="false">IF(A389="","",UPPER(TRIM(A389))&amp;"|"&amp;UPPER(SUBSTITUTE(SUBSTITUTE(SUBSTITUTE(SUBSTITUTE(SUBSTITUTE(TRIM(C389)," ",""),"-",""),"/",""),"\",""),".","")))</f>
        <v/>
      </c>
      <c r="K389" s="24" t="str">
        <f aca="false">IF(A389="","",IF(ISNA(MATCH(J389,'Purchase Register'!$J$6:$J$1005,0)),IF(COUNTIFS('Purchase Register'!$A$6:$A$1005,A389,'Purchase Register'!$E$6:$E$1005,"&gt;="&amp;(E389-Summary!$B$5),'Purchase Register'!$E$6:$E$1005,"&lt;="&amp;(E389+Summary!$B$5))&gt;0,"Possible match – invoice no. differs","Not in books"),"In books"))</f>
        <v/>
      </c>
      <c r="L389" s="25" t="str">
        <f aca="false">IF(A389="","",IF(COUNTIF(A$6:A389,A389)=1,COUNTIF(L$5:L388,"&gt;0")+1,""))</f>
        <v/>
      </c>
    </row>
    <row r="390" customFormat="false" ht="15" hidden="false" customHeight="true" outlineLevel="0" collapsed="false">
      <c r="A390" s="27"/>
      <c r="B390" s="27"/>
      <c r="C390" s="27"/>
      <c r="D390" s="28"/>
      <c r="E390" s="29"/>
      <c r="F390" s="29"/>
      <c r="G390" s="29"/>
      <c r="H390" s="29"/>
      <c r="I390" s="20" t="str">
        <f aca="false">IF(A390="","",N(F390)+N(G390)+N(H390))</f>
        <v/>
      </c>
      <c r="J390" s="21" t="str">
        <f aca="false">IF(A390="","",UPPER(TRIM(A390))&amp;"|"&amp;UPPER(SUBSTITUTE(SUBSTITUTE(SUBSTITUTE(SUBSTITUTE(SUBSTITUTE(TRIM(C390)," ",""),"-",""),"/",""),"\",""),".","")))</f>
        <v/>
      </c>
      <c r="K390" s="24" t="str">
        <f aca="false">IF(A390="","",IF(ISNA(MATCH(J390,'Purchase Register'!$J$6:$J$1005,0)),IF(COUNTIFS('Purchase Register'!$A$6:$A$1005,A390,'Purchase Register'!$E$6:$E$1005,"&gt;="&amp;(E390-Summary!$B$5),'Purchase Register'!$E$6:$E$1005,"&lt;="&amp;(E390+Summary!$B$5))&gt;0,"Possible match – invoice no. differs","Not in books"),"In books"))</f>
        <v/>
      </c>
      <c r="L390" s="25" t="str">
        <f aca="false">IF(A390="","",IF(COUNTIF(A$6:A390,A390)=1,COUNTIF(L$5:L389,"&gt;0")+1,""))</f>
        <v/>
      </c>
    </row>
    <row r="391" customFormat="false" ht="15" hidden="false" customHeight="true" outlineLevel="0" collapsed="false">
      <c r="A391" s="27"/>
      <c r="B391" s="27"/>
      <c r="C391" s="27"/>
      <c r="D391" s="28"/>
      <c r="E391" s="29"/>
      <c r="F391" s="29"/>
      <c r="G391" s="29"/>
      <c r="H391" s="29"/>
      <c r="I391" s="20" t="str">
        <f aca="false">IF(A391="","",N(F391)+N(G391)+N(H391))</f>
        <v/>
      </c>
      <c r="J391" s="21" t="str">
        <f aca="false">IF(A391="","",UPPER(TRIM(A391))&amp;"|"&amp;UPPER(SUBSTITUTE(SUBSTITUTE(SUBSTITUTE(SUBSTITUTE(SUBSTITUTE(TRIM(C391)," ",""),"-",""),"/",""),"\",""),".","")))</f>
        <v/>
      </c>
      <c r="K391" s="24" t="str">
        <f aca="false">IF(A391="","",IF(ISNA(MATCH(J391,'Purchase Register'!$J$6:$J$1005,0)),IF(COUNTIFS('Purchase Register'!$A$6:$A$1005,A391,'Purchase Register'!$E$6:$E$1005,"&gt;="&amp;(E391-Summary!$B$5),'Purchase Register'!$E$6:$E$1005,"&lt;="&amp;(E391+Summary!$B$5))&gt;0,"Possible match – invoice no. differs","Not in books"),"In books"))</f>
        <v/>
      </c>
      <c r="L391" s="25" t="str">
        <f aca="false">IF(A391="","",IF(COUNTIF(A$6:A391,A391)=1,COUNTIF(L$5:L390,"&gt;0")+1,""))</f>
        <v/>
      </c>
    </row>
    <row r="392" customFormat="false" ht="15" hidden="false" customHeight="true" outlineLevel="0" collapsed="false">
      <c r="A392" s="27"/>
      <c r="B392" s="27"/>
      <c r="C392" s="27"/>
      <c r="D392" s="28"/>
      <c r="E392" s="29"/>
      <c r="F392" s="29"/>
      <c r="G392" s="29"/>
      <c r="H392" s="29"/>
      <c r="I392" s="20" t="str">
        <f aca="false">IF(A392="","",N(F392)+N(G392)+N(H392))</f>
        <v/>
      </c>
      <c r="J392" s="21" t="str">
        <f aca="false">IF(A392="","",UPPER(TRIM(A392))&amp;"|"&amp;UPPER(SUBSTITUTE(SUBSTITUTE(SUBSTITUTE(SUBSTITUTE(SUBSTITUTE(TRIM(C392)," ",""),"-",""),"/",""),"\",""),".","")))</f>
        <v/>
      </c>
      <c r="K392" s="24" t="str">
        <f aca="false">IF(A392="","",IF(ISNA(MATCH(J392,'Purchase Register'!$J$6:$J$1005,0)),IF(COUNTIFS('Purchase Register'!$A$6:$A$1005,A392,'Purchase Register'!$E$6:$E$1005,"&gt;="&amp;(E392-Summary!$B$5),'Purchase Register'!$E$6:$E$1005,"&lt;="&amp;(E392+Summary!$B$5))&gt;0,"Possible match – invoice no. differs","Not in books"),"In books"))</f>
        <v/>
      </c>
      <c r="L392" s="25" t="str">
        <f aca="false">IF(A392="","",IF(COUNTIF(A$6:A392,A392)=1,COUNTIF(L$5:L391,"&gt;0")+1,""))</f>
        <v/>
      </c>
    </row>
    <row r="393" customFormat="false" ht="15" hidden="false" customHeight="true" outlineLevel="0" collapsed="false">
      <c r="A393" s="27"/>
      <c r="B393" s="27"/>
      <c r="C393" s="27"/>
      <c r="D393" s="28"/>
      <c r="E393" s="29"/>
      <c r="F393" s="29"/>
      <c r="G393" s="29"/>
      <c r="H393" s="29"/>
      <c r="I393" s="20" t="str">
        <f aca="false">IF(A393="","",N(F393)+N(G393)+N(H393))</f>
        <v/>
      </c>
      <c r="J393" s="21" t="str">
        <f aca="false">IF(A393="","",UPPER(TRIM(A393))&amp;"|"&amp;UPPER(SUBSTITUTE(SUBSTITUTE(SUBSTITUTE(SUBSTITUTE(SUBSTITUTE(TRIM(C393)," ",""),"-",""),"/",""),"\",""),".","")))</f>
        <v/>
      </c>
      <c r="K393" s="24" t="str">
        <f aca="false">IF(A393="","",IF(ISNA(MATCH(J393,'Purchase Register'!$J$6:$J$1005,0)),IF(COUNTIFS('Purchase Register'!$A$6:$A$1005,A393,'Purchase Register'!$E$6:$E$1005,"&gt;="&amp;(E393-Summary!$B$5),'Purchase Register'!$E$6:$E$1005,"&lt;="&amp;(E393+Summary!$B$5))&gt;0,"Possible match – invoice no. differs","Not in books"),"In books"))</f>
        <v/>
      </c>
      <c r="L393" s="25" t="str">
        <f aca="false">IF(A393="","",IF(COUNTIF(A$6:A393,A393)=1,COUNTIF(L$5:L392,"&gt;0")+1,""))</f>
        <v/>
      </c>
    </row>
    <row r="394" customFormat="false" ht="15" hidden="false" customHeight="true" outlineLevel="0" collapsed="false">
      <c r="A394" s="27"/>
      <c r="B394" s="27"/>
      <c r="C394" s="27"/>
      <c r="D394" s="28"/>
      <c r="E394" s="29"/>
      <c r="F394" s="29"/>
      <c r="G394" s="29"/>
      <c r="H394" s="29"/>
      <c r="I394" s="20" t="str">
        <f aca="false">IF(A394="","",N(F394)+N(G394)+N(H394))</f>
        <v/>
      </c>
      <c r="J394" s="21" t="str">
        <f aca="false">IF(A394="","",UPPER(TRIM(A394))&amp;"|"&amp;UPPER(SUBSTITUTE(SUBSTITUTE(SUBSTITUTE(SUBSTITUTE(SUBSTITUTE(TRIM(C394)," ",""),"-",""),"/",""),"\",""),".","")))</f>
        <v/>
      </c>
      <c r="K394" s="24" t="str">
        <f aca="false">IF(A394="","",IF(ISNA(MATCH(J394,'Purchase Register'!$J$6:$J$1005,0)),IF(COUNTIFS('Purchase Register'!$A$6:$A$1005,A394,'Purchase Register'!$E$6:$E$1005,"&gt;="&amp;(E394-Summary!$B$5),'Purchase Register'!$E$6:$E$1005,"&lt;="&amp;(E394+Summary!$B$5))&gt;0,"Possible match – invoice no. differs","Not in books"),"In books"))</f>
        <v/>
      </c>
      <c r="L394" s="25" t="str">
        <f aca="false">IF(A394="","",IF(COUNTIF(A$6:A394,A394)=1,COUNTIF(L$5:L393,"&gt;0")+1,""))</f>
        <v/>
      </c>
    </row>
    <row r="395" customFormat="false" ht="15" hidden="false" customHeight="true" outlineLevel="0" collapsed="false">
      <c r="A395" s="27"/>
      <c r="B395" s="27"/>
      <c r="C395" s="27"/>
      <c r="D395" s="28"/>
      <c r="E395" s="29"/>
      <c r="F395" s="29"/>
      <c r="G395" s="29"/>
      <c r="H395" s="29"/>
      <c r="I395" s="20" t="str">
        <f aca="false">IF(A395="","",N(F395)+N(G395)+N(H395))</f>
        <v/>
      </c>
      <c r="J395" s="21" t="str">
        <f aca="false">IF(A395="","",UPPER(TRIM(A395))&amp;"|"&amp;UPPER(SUBSTITUTE(SUBSTITUTE(SUBSTITUTE(SUBSTITUTE(SUBSTITUTE(TRIM(C395)," ",""),"-",""),"/",""),"\",""),".","")))</f>
        <v/>
      </c>
      <c r="K395" s="24" t="str">
        <f aca="false">IF(A395="","",IF(ISNA(MATCH(J395,'Purchase Register'!$J$6:$J$1005,0)),IF(COUNTIFS('Purchase Register'!$A$6:$A$1005,A395,'Purchase Register'!$E$6:$E$1005,"&gt;="&amp;(E395-Summary!$B$5),'Purchase Register'!$E$6:$E$1005,"&lt;="&amp;(E395+Summary!$B$5))&gt;0,"Possible match – invoice no. differs","Not in books"),"In books"))</f>
        <v/>
      </c>
      <c r="L395" s="25" t="str">
        <f aca="false">IF(A395="","",IF(COUNTIF(A$6:A395,A395)=1,COUNTIF(L$5:L394,"&gt;0")+1,""))</f>
        <v/>
      </c>
    </row>
    <row r="396" customFormat="false" ht="15" hidden="false" customHeight="true" outlineLevel="0" collapsed="false">
      <c r="A396" s="27"/>
      <c r="B396" s="27"/>
      <c r="C396" s="27"/>
      <c r="D396" s="28"/>
      <c r="E396" s="29"/>
      <c r="F396" s="29"/>
      <c r="G396" s="29"/>
      <c r="H396" s="29"/>
      <c r="I396" s="20" t="str">
        <f aca="false">IF(A396="","",N(F396)+N(G396)+N(H396))</f>
        <v/>
      </c>
      <c r="J396" s="21" t="str">
        <f aca="false">IF(A396="","",UPPER(TRIM(A396))&amp;"|"&amp;UPPER(SUBSTITUTE(SUBSTITUTE(SUBSTITUTE(SUBSTITUTE(SUBSTITUTE(TRIM(C396)," ",""),"-",""),"/",""),"\",""),".","")))</f>
        <v/>
      </c>
      <c r="K396" s="24" t="str">
        <f aca="false">IF(A396="","",IF(ISNA(MATCH(J396,'Purchase Register'!$J$6:$J$1005,0)),IF(COUNTIFS('Purchase Register'!$A$6:$A$1005,A396,'Purchase Register'!$E$6:$E$1005,"&gt;="&amp;(E396-Summary!$B$5),'Purchase Register'!$E$6:$E$1005,"&lt;="&amp;(E396+Summary!$B$5))&gt;0,"Possible match – invoice no. differs","Not in books"),"In books"))</f>
        <v/>
      </c>
      <c r="L396" s="25" t="str">
        <f aca="false">IF(A396="","",IF(COUNTIF(A$6:A396,A396)=1,COUNTIF(L$5:L395,"&gt;0")+1,""))</f>
        <v/>
      </c>
    </row>
    <row r="397" customFormat="false" ht="15" hidden="false" customHeight="true" outlineLevel="0" collapsed="false">
      <c r="A397" s="27"/>
      <c r="B397" s="27"/>
      <c r="C397" s="27"/>
      <c r="D397" s="28"/>
      <c r="E397" s="29"/>
      <c r="F397" s="29"/>
      <c r="G397" s="29"/>
      <c r="H397" s="29"/>
      <c r="I397" s="20" t="str">
        <f aca="false">IF(A397="","",N(F397)+N(G397)+N(H397))</f>
        <v/>
      </c>
      <c r="J397" s="21" t="str">
        <f aca="false">IF(A397="","",UPPER(TRIM(A397))&amp;"|"&amp;UPPER(SUBSTITUTE(SUBSTITUTE(SUBSTITUTE(SUBSTITUTE(SUBSTITUTE(TRIM(C397)," ",""),"-",""),"/",""),"\",""),".","")))</f>
        <v/>
      </c>
      <c r="K397" s="24" t="str">
        <f aca="false">IF(A397="","",IF(ISNA(MATCH(J397,'Purchase Register'!$J$6:$J$1005,0)),IF(COUNTIFS('Purchase Register'!$A$6:$A$1005,A397,'Purchase Register'!$E$6:$E$1005,"&gt;="&amp;(E397-Summary!$B$5),'Purchase Register'!$E$6:$E$1005,"&lt;="&amp;(E397+Summary!$B$5))&gt;0,"Possible match – invoice no. differs","Not in books"),"In books"))</f>
        <v/>
      </c>
      <c r="L397" s="25" t="str">
        <f aca="false">IF(A397="","",IF(COUNTIF(A$6:A397,A397)=1,COUNTIF(L$5:L396,"&gt;0")+1,""))</f>
        <v/>
      </c>
    </row>
    <row r="398" customFormat="false" ht="15" hidden="false" customHeight="true" outlineLevel="0" collapsed="false">
      <c r="A398" s="27"/>
      <c r="B398" s="27"/>
      <c r="C398" s="27"/>
      <c r="D398" s="28"/>
      <c r="E398" s="29"/>
      <c r="F398" s="29"/>
      <c r="G398" s="29"/>
      <c r="H398" s="29"/>
      <c r="I398" s="20" t="str">
        <f aca="false">IF(A398="","",N(F398)+N(G398)+N(H398))</f>
        <v/>
      </c>
      <c r="J398" s="21" t="str">
        <f aca="false">IF(A398="","",UPPER(TRIM(A398))&amp;"|"&amp;UPPER(SUBSTITUTE(SUBSTITUTE(SUBSTITUTE(SUBSTITUTE(SUBSTITUTE(TRIM(C398)," ",""),"-",""),"/",""),"\",""),".","")))</f>
        <v/>
      </c>
      <c r="K398" s="24" t="str">
        <f aca="false">IF(A398="","",IF(ISNA(MATCH(J398,'Purchase Register'!$J$6:$J$1005,0)),IF(COUNTIFS('Purchase Register'!$A$6:$A$1005,A398,'Purchase Register'!$E$6:$E$1005,"&gt;="&amp;(E398-Summary!$B$5),'Purchase Register'!$E$6:$E$1005,"&lt;="&amp;(E398+Summary!$B$5))&gt;0,"Possible match – invoice no. differs","Not in books"),"In books"))</f>
        <v/>
      </c>
      <c r="L398" s="25" t="str">
        <f aca="false">IF(A398="","",IF(COUNTIF(A$6:A398,A398)=1,COUNTIF(L$5:L397,"&gt;0")+1,""))</f>
        <v/>
      </c>
    </row>
    <row r="399" customFormat="false" ht="15" hidden="false" customHeight="true" outlineLevel="0" collapsed="false">
      <c r="A399" s="27"/>
      <c r="B399" s="27"/>
      <c r="C399" s="27"/>
      <c r="D399" s="28"/>
      <c r="E399" s="29"/>
      <c r="F399" s="29"/>
      <c r="G399" s="29"/>
      <c r="H399" s="29"/>
      <c r="I399" s="20" t="str">
        <f aca="false">IF(A399="","",N(F399)+N(G399)+N(H399))</f>
        <v/>
      </c>
      <c r="J399" s="21" t="str">
        <f aca="false">IF(A399="","",UPPER(TRIM(A399))&amp;"|"&amp;UPPER(SUBSTITUTE(SUBSTITUTE(SUBSTITUTE(SUBSTITUTE(SUBSTITUTE(TRIM(C399)," ",""),"-",""),"/",""),"\",""),".","")))</f>
        <v/>
      </c>
      <c r="K399" s="24" t="str">
        <f aca="false">IF(A399="","",IF(ISNA(MATCH(J399,'Purchase Register'!$J$6:$J$1005,0)),IF(COUNTIFS('Purchase Register'!$A$6:$A$1005,A399,'Purchase Register'!$E$6:$E$1005,"&gt;="&amp;(E399-Summary!$B$5),'Purchase Register'!$E$6:$E$1005,"&lt;="&amp;(E399+Summary!$B$5))&gt;0,"Possible match – invoice no. differs","Not in books"),"In books"))</f>
        <v/>
      </c>
      <c r="L399" s="25" t="str">
        <f aca="false">IF(A399="","",IF(COUNTIF(A$6:A399,A399)=1,COUNTIF(L$5:L398,"&gt;0")+1,""))</f>
        <v/>
      </c>
    </row>
    <row r="400" customFormat="false" ht="15" hidden="false" customHeight="true" outlineLevel="0" collapsed="false">
      <c r="A400" s="27"/>
      <c r="B400" s="27"/>
      <c r="C400" s="27"/>
      <c r="D400" s="28"/>
      <c r="E400" s="29"/>
      <c r="F400" s="29"/>
      <c r="G400" s="29"/>
      <c r="H400" s="29"/>
      <c r="I400" s="20" t="str">
        <f aca="false">IF(A400="","",N(F400)+N(G400)+N(H400))</f>
        <v/>
      </c>
      <c r="J400" s="21" t="str">
        <f aca="false">IF(A400="","",UPPER(TRIM(A400))&amp;"|"&amp;UPPER(SUBSTITUTE(SUBSTITUTE(SUBSTITUTE(SUBSTITUTE(SUBSTITUTE(TRIM(C400)," ",""),"-",""),"/",""),"\",""),".","")))</f>
        <v/>
      </c>
      <c r="K400" s="24" t="str">
        <f aca="false">IF(A400="","",IF(ISNA(MATCH(J400,'Purchase Register'!$J$6:$J$1005,0)),IF(COUNTIFS('Purchase Register'!$A$6:$A$1005,A400,'Purchase Register'!$E$6:$E$1005,"&gt;="&amp;(E400-Summary!$B$5),'Purchase Register'!$E$6:$E$1005,"&lt;="&amp;(E400+Summary!$B$5))&gt;0,"Possible match – invoice no. differs","Not in books"),"In books"))</f>
        <v/>
      </c>
      <c r="L400" s="25" t="str">
        <f aca="false">IF(A400="","",IF(COUNTIF(A$6:A400,A400)=1,COUNTIF(L$5:L399,"&gt;0")+1,""))</f>
        <v/>
      </c>
    </row>
    <row r="401" customFormat="false" ht="15" hidden="false" customHeight="true" outlineLevel="0" collapsed="false">
      <c r="A401" s="27"/>
      <c r="B401" s="27"/>
      <c r="C401" s="27"/>
      <c r="D401" s="28"/>
      <c r="E401" s="29"/>
      <c r="F401" s="29"/>
      <c r="G401" s="29"/>
      <c r="H401" s="29"/>
      <c r="I401" s="20" t="str">
        <f aca="false">IF(A401="","",N(F401)+N(G401)+N(H401))</f>
        <v/>
      </c>
      <c r="J401" s="21" t="str">
        <f aca="false">IF(A401="","",UPPER(TRIM(A401))&amp;"|"&amp;UPPER(SUBSTITUTE(SUBSTITUTE(SUBSTITUTE(SUBSTITUTE(SUBSTITUTE(TRIM(C401)," ",""),"-",""),"/",""),"\",""),".","")))</f>
        <v/>
      </c>
      <c r="K401" s="24" t="str">
        <f aca="false">IF(A401="","",IF(ISNA(MATCH(J401,'Purchase Register'!$J$6:$J$1005,0)),IF(COUNTIFS('Purchase Register'!$A$6:$A$1005,A401,'Purchase Register'!$E$6:$E$1005,"&gt;="&amp;(E401-Summary!$B$5),'Purchase Register'!$E$6:$E$1005,"&lt;="&amp;(E401+Summary!$B$5))&gt;0,"Possible match – invoice no. differs","Not in books"),"In books"))</f>
        <v/>
      </c>
      <c r="L401" s="25" t="str">
        <f aca="false">IF(A401="","",IF(COUNTIF(A$6:A401,A401)=1,COUNTIF(L$5:L400,"&gt;0")+1,""))</f>
        <v/>
      </c>
    </row>
    <row r="402" customFormat="false" ht="15" hidden="false" customHeight="true" outlineLevel="0" collapsed="false">
      <c r="A402" s="27"/>
      <c r="B402" s="27"/>
      <c r="C402" s="27"/>
      <c r="D402" s="28"/>
      <c r="E402" s="29"/>
      <c r="F402" s="29"/>
      <c r="G402" s="29"/>
      <c r="H402" s="29"/>
      <c r="I402" s="20" t="str">
        <f aca="false">IF(A402="","",N(F402)+N(G402)+N(H402))</f>
        <v/>
      </c>
      <c r="J402" s="21" t="str">
        <f aca="false">IF(A402="","",UPPER(TRIM(A402))&amp;"|"&amp;UPPER(SUBSTITUTE(SUBSTITUTE(SUBSTITUTE(SUBSTITUTE(SUBSTITUTE(TRIM(C402)," ",""),"-",""),"/",""),"\",""),".","")))</f>
        <v/>
      </c>
      <c r="K402" s="24" t="str">
        <f aca="false">IF(A402="","",IF(ISNA(MATCH(J402,'Purchase Register'!$J$6:$J$1005,0)),IF(COUNTIFS('Purchase Register'!$A$6:$A$1005,A402,'Purchase Register'!$E$6:$E$1005,"&gt;="&amp;(E402-Summary!$B$5),'Purchase Register'!$E$6:$E$1005,"&lt;="&amp;(E402+Summary!$B$5))&gt;0,"Possible match – invoice no. differs","Not in books"),"In books"))</f>
        <v/>
      </c>
      <c r="L402" s="25" t="str">
        <f aca="false">IF(A402="","",IF(COUNTIF(A$6:A402,A402)=1,COUNTIF(L$5:L401,"&gt;0")+1,""))</f>
        <v/>
      </c>
    </row>
    <row r="403" customFormat="false" ht="15" hidden="false" customHeight="true" outlineLevel="0" collapsed="false">
      <c r="A403" s="27"/>
      <c r="B403" s="27"/>
      <c r="C403" s="27"/>
      <c r="D403" s="28"/>
      <c r="E403" s="29"/>
      <c r="F403" s="29"/>
      <c r="G403" s="29"/>
      <c r="H403" s="29"/>
      <c r="I403" s="20" t="str">
        <f aca="false">IF(A403="","",N(F403)+N(G403)+N(H403))</f>
        <v/>
      </c>
      <c r="J403" s="21" t="str">
        <f aca="false">IF(A403="","",UPPER(TRIM(A403))&amp;"|"&amp;UPPER(SUBSTITUTE(SUBSTITUTE(SUBSTITUTE(SUBSTITUTE(SUBSTITUTE(TRIM(C403)," ",""),"-",""),"/",""),"\",""),".","")))</f>
        <v/>
      </c>
      <c r="K403" s="24" t="str">
        <f aca="false">IF(A403="","",IF(ISNA(MATCH(J403,'Purchase Register'!$J$6:$J$1005,0)),IF(COUNTIFS('Purchase Register'!$A$6:$A$1005,A403,'Purchase Register'!$E$6:$E$1005,"&gt;="&amp;(E403-Summary!$B$5),'Purchase Register'!$E$6:$E$1005,"&lt;="&amp;(E403+Summary!$B$5))&gt;0,"Possible match – invoice no. differs","Not in books"),"In books"))</f>
        <v/>
      </c>
      <c r="L403" s="25" t="str">
        <f aca="false">IF(A403="","",IF(COUNTIF(A$6:A403,A403)=1,COUNTIF(L$5:L402,"&gt;0")+1,""))</f>
        <v/>
      </c>
    </row>
    <row r="404" customFormat="false" ht="15" hidden="false" customHeight="true" outlineLevel="0" collapsed="false">
      <c r="A404" s="27"/>
      <c r="B404" s="27"/>
      <c r="C404" s="27"/>
      <c r="D404" s="28"/>
      <c r="E404" s="29"/>
      <c r="F404" s="29"/>
      <c r="G404" s="29"/>
      <c r="H404" s="29"/>
      <c r="I404" s="20" t="str">
        <f aca="false">IF(A404="","",N(F404)+N(G404)+N(H404))</f>
        <v/>
      </c>
      <c r="J404" s="21" t="str">
        <f aca="false">IF(A404="","",UPPER(TRIM(A404))&amp;"|"&amp;UPPER(SUBSTITUTE(SUBSTITUTE(SUBSTITUTE(SUBSTITUTE(SUBSTITUTE(TRIM(C404)," ",""),"-",""),"/",""),"\",""),".","")))</f>
        <v/>
      </c>
      <c r="K404" s="24" t="str">
        <f aca="false">IF(A404="","",IF(ISNA(MATCH(J404,'Purchase Register'!$J$6:$J$1005,0)),IF(COUNTIFS('Purchase Register'!$A$6:$A$1005,A404,'Purchase Register'!$E$6:$E$1005,"&gt;="&amp;(E404-Summary!$B$5),'Purchase Register'!$E$6:$E$1005,"&lt;="&amp;(E404+Summary!$B$5))&gt;0,"Possible match – invoice no. differs","Not in books"),"In books"))</f>
        <v/>
      </c>
      <c r="L404" s="25" t="str">
        <f aca="false">IF(A404="","",IF(COUNTIF(A$6:A404,A404)=1,COUNTIF(L$5:L403,"&gt;0")+1,""))</f>
        <v/>
      </c>
    </row>
    <row r="405" customFormat="false" ht="15" hidden="false" customHeight="true" outlineLevel="0" collapsed="false">
      <c r="A405" s="27"/>
      <c r="B405" s="27"/>
      <c r="C405" s="27"/>
      <c r="D405" s="28"/>
      <c r="E405" s="29"/>
      <c r="F405" s="29"/>
      <c r="G405" s="29"/>
      <c r="H405" s="29"/>
      <c r="I405" s="20" t="str">
        <f aca="false">IF(A405="","",N(F405)+N(G405)+N(H405))</f>
        <v/>
      </c>
      <c r="J405" s="21" t="str">
        <f aca="false">IF(A405="","",UPPER(TRIM(A405))&amp;"|"&amp;UPPER(SUBSTITUTE(SUBSTITUTE(SUBSTITUTE(SUBSTITUTE(SUBSTITUTE(TRIM(C405)," ",""),"-",""),"/",""),"\",""),".","")))</f>
        <v/>
      </c>
      <c r="K405" s="24" t="str">
        <f aca="false">IF(A405="","",IF(ISNA(MATCH(J405,'Purchase Register'!$J$6:$J$1005,0)),IF(COUNTIFS('Purchase Register'!$A$6:$A$1005,A405,'Purchase Register'!$E$6:$E$1005,"&gt;="&amp;(E405-Summary!$B$5),'Purchase Register'!$E$6:$E$1005,"&lt;="&amp;(E405+Summary!$B$5))&gt;0,"Possible match – invoice no. differs","Not in books"),"In books"))</f>
        <v/>
      </c>
      <c r="L405" s="25" t="str">
        <f aca="false">IF(A405="","",IF(COUNTIF(A$6:A405,A405)=1,COUNTIF(L$5:L404,"&gt;0")+1,""))</f>
        <v/>
      </c>
    </row>
    <row r="406" customFormat="false" ht="15" hidden="false" customHeight="true" outlineLevel="0" collapsed="false">
      <c r="A406" s="27"/>
      <c r="B406" s="27"/>
      <c r="C406" s="27"/>
      <c r="D406" s="28"/>
      <c r="E406" s="29"/>
      <c r="F406" s="29"/>
      <c r="G406" s="29"/>
      <c r="H406" s="29"/>
      <c r="I406" s="20" t="str">
        <f aca="false">IF(A406="","",N(F406)+N(G406)+N(H406))</f>
        <v/>
      </c>
      <c r="J406" s="21" t="str">
        <f aca="false">IF(A406="","",UPPER(TRIM(A406))&amp;"|"&amp;UPPER(SUBSTITUTE(SUBSTITUTE(SUBSTITUTE(SUBSTITUTE(SUBSTITUTE(TRIM(C406)," ",""),"-",""),"/",""),"\",""),".","")))</f>
        <v/>
      </c>
      <c r="K406" s="24" t="str">
        <f aca="false">IF(A406="","",IF(ISNA(MATCH(J406,'Purchase Register'!$J$6:$J$1005,0)),IF(COUNTIFS('Purchase Register'!$A$6:$A$1005,A406,'Purchase Register'!$E$6:$E$1005,"&gt;="&amp;(E406-Summary!$B$5),'Purchase Register'!$E$6:$E$1005,"&lt;="&amp;(E406+Summary!$B$5))&gt;0,"Possible match – invoice no. differs","Not in books"),"In books"))</f>
        <v/>
      </c>
      <c r="L406" s="25" t="str">
        <f aca="false">IF(A406="","",IF(COUNTIF(A$6:A406,A406)=1,COUNTIF(L$5:L405,"&gt;0")+1,""))</f>
        <v/>
      </c>
    </row>
    <row r="407" customFormat="false" ht="15" hidden="false" customHeight="true" outlineLevel="0" collapsed="false">
      <c r="A407" s="27"/>
      <c r="B407" s="27"/>
      <c r="C407" s="27"/>
      <c r="D407" s="28"/>
      <c r="E407" s="29"/>
      <c r="F407" s="29"/>
      <c r="G407" s="29"/>
      <c r="H407" s="29"/>
      <c r="I407" s="20" t="str">
        <f aca="false">IF(A407="","",N(F407)+N(G407)+N(H407))</f>
        <v/>
      </c>
      <c r="J407" s="21" t="str">
        <f aca="false">IF(A407="","",UPPER(TRIM(A407))&amp;"|"&amp;UPPER(SUBSTITUTE(SUBSTITUTE(SUBSTITUTE(SUBSTITUTE(SUBSTITUTE(TRIM(C407)," ",""),"-",""),"/",""),"\",""),".","")))</f>
        <v/>
      </c>
      <c r="K407" s="24" t="str">
        <f aca="false">IF(A407="","",IF(ISNA(MATCH(J407,'Purchase Register'!$J$6:$J$1005,0)),IF(COUNTIFS('Purchase Register'!$A$6:$A$1005,A407,'Purchase Register'!$E$6:$E$1005,"&gt;="&amp;(E407-Summary!$B$5),'Purchase Register'!$E$6:$E$1005,"&lt;="&amp;(E407+Summary!$B$5))&gt;0,"Possible match – invoice no. differs","Not in books"),"In books"))</f>
        <v/>
      </c>
      <c r="L407" s="25" t="str">
        <f aca="false">IF(A407="","",IF(COUNTIF(A$6:A407,A407)=1,COUNTIF(L$5:L406,"&gt;0")+1,""))</f>
        <v/>
      </c>
    </row>
    <row r="408" customFormat="false" ht="15" hidden="false" customHeight="true" outlineLevel="0" collapsed="false">
      <c r="A408" s="27"/>
      <c r="B408" s="27"/>
      <c r="C408" s="27"/>
      <c r="D408" s="28"/>
      <c r="E408" s="29"/>
      <c r="F408" s="29"/>
      <c r="G408" s="29"/>
      <c r="H408" s="29"/>
      <c r="I408" s="20" t="str">
        <f aca="false">IF(A408="","",N(F408)+N(G408)+N(H408))</f>
        <v/>
      </c>
      <c r="J408" s="21" t="str">
        <f aca="false">IF(A408="","",UPPER(TRIM(A408))&amp;"|"&amp;UPPER(SUBSTITUTE(SUBSTITUTE(SUBSTITUTE(SUBSTITUTE(SUBSTITUTE(TRIM(C408)," ",""),"-",""),"/",""),"\",""),".","")))</f>
        <v/>
      </c>
      <c r="K408" s="24" t="str">
        <f aca="false">IF(A408="","",IF(ISNA(MATCH(J408,'Purchase Register'!$J$6:$J$1005,0)),IF(COUNTIFS('Purchase Register'!$A$6:$A$1005,A408,'Purchase Register'!$E$6:$E$1005,"&gt;="&amp;(E408-Summary!$B$5),'Purchase Register'!$E$6:$E$1005,"&lt;="&amp;(E408+Summary!$B$5))&gt;0,"Possible match – invoice no. differs","Not in books"),"In books"))</f>
        <v/>
      </c>
      <c r="L408" s="25" t="str">
        <f aca="false">IF(A408="","",IF(COUNTIF(A$6:A408,A408)=1,COUNTIF(L$5:L407,"&gt;0")+1,""))</f>
        <v/>
      </c>
    </row>
    <row r="409" customFormat="false" ht="15" hidden="false" customHeight="true" outlineLevel="0" collapsed="false">
      <c r="A409" s="27"/>
      <c r="B409" s="27"/>
      <c r="C409" s="27"/>
      <c r="D409" s="28"/>
      <c r="E409" s="29"/>
      <c r="F409" s="29"/>
      <c r="G409" s="29"/>
      <c r="H409" s="29"/>
      <c r="I409" s="20" t="str">
        <f aca="false">IF(A409="","",N(F409)+N(G409)+N(H409))</f>
        <v/>
      </c>
      <c r="J409" s="21" t="str">
        <f aca="false">IF(A409="","",UPPER(TRIM(A409))&amp;"|"&amp;UPPER(SUBSTITUTE(SUBSTITUTE(SUBSTITUTE(SUBSTITUTE(SUBSTITUTE(TRIM(C409)," ",""),"-",""),"/",""),"\",""),".","")))</f>
        <v/>
      </c>
      <c r="K409" s="24" t="str">
        <f aca="false">IF(A409="","",IF(ISNA(MATCH(J409,'Purchase Register'!$J$6:$J$1005,0)),IF(COUNTIFS('Purchase Register'!$A$6:$A$1005,A409,'Purchase Register'!$E$6:$E$1005,"&gt;="&amp;(E409-Summary!$B$5),'Purchase Register'!$E$6:$E$1005,"&lt;="&amp;(E409+Summary!$B$5))&gt;0,"Possible match – invoice no. differs","Not in books"),"In books"))</f>
        <v/>
      </c>
      <c r="L409" s="25" t="str">
        <f aca="false">IF(A409="","",IF(COUNTIF(A$6:A409,A409)=1,COUNTIF(L$5:L408,"&gt;0")+1,""))</f>
        <v/>
      </c>
    </row>
    <row r="410" customFormat="false" ht="15" hidden="false" customHeight="true" outlineLevel="0" collapsed="false">
      <c r="A410" s="27"/>
      <c r="B410" s="27"/>
      <c r="C410" s="27"/>
      <c r="D410" s="28"/>
      <c r="E410" s="29"/>
      <c r="F410" s="29"/>
      <c r="G410" s="29"/>
      <c r="H410" s="29"/>
      <c r="I410" s="20" t="str">
        <f aca="false">IF(A410="","",N(F410)+N(G410)+N(H410))</f>
        <v/>
      </c>
      <c r="J410" s="21" t="str">
        <f aca="false">IF(A410="","",UPPER(TRIM(A410))&amp;"|"&amp;UPPER(SUBSTITUTE(SUBSTITUTE(SUBSTITUTE(SUBSTITUTE(SUBSTITUTE(TRIM(C410)," ",""),"-",""),"/",""),"\",""),".","")))</f>
        <v/>
      </c>
      <c r="K410" s="24" t="str">
        <f aca="false">IF(A410="","",IF(ISNA(MATCH(J410,'Purchase Register'!$J$6:$J$1005,0)),IF(COUNTIFS('Purchase Register'!$A$6:$A$1005,A410,'Purchase Register'!$E$6:$E$1005,"&gt;="&amp;(E410-Summary!$B$5),'Purchase Register'!$E$6:$E$1005,"&lt;="&amp;(E410+Summary!$B$5))&gt;0,"Possible match – invoice no. differs","Not in books"),"In books"))</f>
        <v/>
      </c>
      <c r="L410" s="25" t="str">
        <f aca="false">IF(A410="","",IF(COUNTIF(A$6:A410,A410)=1,COUNTIF(L$5:L409,"&gt;0")+1,""))</f>
        <v/>
      </c>
    </row>
    <row r="411" customFormat="false" ht="15" hidden="false" customHeight="true" outlineLevel="0" collapsed="false">
      <c r="A411" s="27"/>
      <c r="B411" s="27"/>
      <c r="C411" s="27"/>
      <c r="D411" s="28"/>
      <c r="E411" s="29"/>
      <c r="F411" s="29"/>
      <c r="G411" s="29"/>
      <c r="H411" s="29"/>
      <c r="I411" s="20" t="str">
        <f aca="false">IF(A411="","",N(F411)+N(G411)+N(H411))</f>
        <v/>
      </c>
      <c r="J411" s="21" t="str">
        <f aca="false">IF(A411="","",UPPER(TRIM(A411))&amp;"|"&amp;UPPER(SUBSTITUTE(SUBSTITUTE(SUBSTITUTE(SUBSTITUTE(SUBSTITUTE(TRIM(C411)," ",""),"-",""),"/",""),"\",""),".","")))</f>
        <v/>
      </c>
      <c r="K411" s="24" t="str">
        <f aca="false">IF(A411="","",IF(ISNA(MATCH(J411,'Purchase Register'!$J$6:$J$1005,0)),IF(COUNTIFS('Purchase Register'!$A$6:$A$1005,A411,'Purchase Register'!$E$6:$E$1005,"&gt;="&amp;(E411-Summary!$B$5),'Purchase Register'!$E$6:$E$1005,"&lt;="&amp;(E411+Summary!$B$5))&gt;0,"Possible match – invoice no. differs","Not in books"),"In books"))</f>
        <v/>
      </c>
      <c r="L411" s="25" t="str">
        <f aca="false">IF(A411="","",IF(COUNTIF(A$6:A411,A411)=1,COUNTIF(L$5:L410,"&gt;0")+1,""))</f>
        <v/>
      </c>
    </row>
    <row r="412" customFormat="false" ht="15" hidden="false" customHeight="true" outlineLevel="0" collapsed="false">
      <c r="A412" s="27"/>
      <c r="B412" s="27"/>
      <c r="C412" s="27"/>
      <c r="D412" s="28"/>
      <c r="E412" s="29"/>
      <c r="F412" s="29"/>
      <c r="G412" s="29"/>
      <c r="H412" s="29"/>
      <c r="I412" s="20" t="str">
        <f aca="false">IF(A412="","",N(F412)+N(G412)+N(H412))</f>
        <v/>
      </c>
      <c r="J412" s="21" t="str">
        <f aca="false">IF(A412="","",UPPER(TRIM(A412))&amp;"|"&amp;UPPER(SUBSTITUTE(SUBSTITUTE(SUBSTITUTE(SUBSTITUTE(SUBSTITUTE(TRIM(C412)," ",""),"-",""),"/",""),"\",""),".","")))</f>
        <v/>
      </c>
      <c r="K412" s="24" t="str">
        <f aca="false">IF(A412="","",IF(ISNA(MATCH(J412,'Purchase Register'!$J$6:$J$1005,0)),IF(COUNTIFS('Purchase Register'!$A$6:$A$1005,A412,'Purchase Register'!$E$6:$E$1005,"&gt;="&amp;(E412-Summary!$B$5),'Purchase Register'!$E$6:$E$1005,"&lt;="&amp;(E412+Summary!$B$5))&gt;0,"Possible match – invoice no. differs","Not in books"),"In books"))</f>
        <v/>
      </c>
      <c r="L412" s="25" t="str">
        <f aca="false">IF(A412="","",IF(COUNTIF(A$6:A412,A412)=1,COUNTIF(L$5:L411,"&gt;0")+1,""))</f>
        <v/>
      </c>
    </row>
    <row r="413" customFormat="false" ht="15" hidden="false" customHeight="true" outlineLevel="0" collapsed="false">
      <c r="A413" s="27"/>
      <c r="B413" s="27"/>
      <c r="C413" s="27"/>
      <c r="D413" s="28"/>
      <c r="E413" s="29"/>
      <c r="F413" s="29"/>
      <c r="G413" s="29"/>
      <c r="H413" s="29"/>
      <c r="I413" s="20" t="str">
        <f aca="false">IF(A413="","",N(F413)+N(G413)+N(H413))</f>
        <v/>
      </c>
      <c r="J413" s="21" t="str">
        <f aca="false">IF(A413="","",UPPER(TRIM(A413))&amp;"|"&amp;UPPER(SUBSTITUTE(SUBSTITUTE(SUBSTITUTE(SUBSTITUTE(SUBSTITUTE(TRIM(C413)," ",""),"-",""),"/",""),"\",""),".","")))</f>
        <v/>
      </c>
      <c r="K413" s="24" t="str">
        <f aca="false">IF(A413="","",IF(ISNA(MATCH(J413,'Purchase Register'!$J$6:$J$1005,0)),IF(COUNTIFS('Purchase Register'!$A$6:$A$1005,A413,'Purchase Register'!$E$6:$E$1005,"&gt;="&amp;(E413-Summary!$B$5),'Purchase Register'!$E$6:$E$1005,"&lt;="&amp;(E413+Summary!$B$5))&gt;0,"Possible match – invoice no. differs","Not in books"),"In books"))</f>
        <v/>
      </c>
      <c r="L413" s="25" t="str">
        <f aca="false">IF(A413="","",IF(COUNTIF(A$6:A413,A413)=1,COUNTIF(L$5:L412,"&gt;0")+1,""))</f>
        <v/>
      </c>
    </row>
    <row r="414" customFormat="false" ht="15" hidden="false" customHeight="true" outlineLevel="0" collapsed="false">
      <c r="A414" s="27"/>
      <c r="B414" s="27"/>
      <c r="C414" s="27"/>
      <c r="D414" s="28"/>
      <c r="E414" s="29"/>
      <c r="F414" s="29"/>
      <c r="G414" s="29"/>
      <c r="H414" s="29"/>
      <c r="I414" s="20" t="str">
        <f aca="false">IF(A414="","",N(F414)+N(G414)+N(H414))</f>
        <v/>
      </c>
      <c r="J414" s="21" t="str">
        <f aca="false">IF(A414="","",UPPER(TRIM(A414))&amp;"|"&amp;UPPER(SUBSTITUTE(SUBSTITUTE(SUBSTITUTE(SUBSTITUTE(SUBSTITUTE(TRIM(C414)," ",""),"-",""),"/",""),"\",""),".","")))</f>
        <v/>
      </c>
      <c r="K414" s="24" t="str">
        <f aca="false">IF(A414="","",IF(ISNA(MATCH(J414,'Purchase Register'!$J$6:$J$1005,0)),IF(COUNTIFS('Purchase Register'!$A$6:$A$1005,A414,'Purchase Register'!$E$6:$E$1005,"&gt;="&amp;(E414-Summary!$B$5),'Purchase Register'!$E$6:$E$1005,"&lt;="&amp;(E414+Summary!$B$5))&gt;0,"Possible match – invoice no. differs","Not in books"),"In books"))</f>
        <v/>
      </c>
      <c r="L414" s="25" t="str">
        <f aca="false">IF(A414="","",IF(COUNTIF(A$6:A414,A414)=1,COUNTIF(L$5:L413,"&gt;0")+1,""))</f>
        <v/>
      </c>
    </row>
    <row r="415" customFormat="false" ht="15" hidden="false" customHeight="true" outlineLevel="0" collapsed="false">
      <c r="A415" s="27"/>
      <c r="B415" s="27"/>
      <c r="C415" s="27"/>
      <c r="D415" s="28"/>
      <c r="E415" s="29"/>
      <c r="F415" s="29"/>
      <c r="G415" s="29"/>
      <c r="H415" s="29"/>
      <c r="I415" s="20" t="str">
        <f aca="false">IF(A415="","",N(F415)+N(G415)+N(H415))</f>
        <v/>
      </c>
      <c r="J415" s="21" t="str">
        <f aca="false">IF(A415="","",UPPER(TRIM(A415))&amp;"|"&amp;UPPER(SUBSTITUTE(SUBSTITUTE(SUBSTITUTE(SUBSTITUTE(SUBSTITUTE(TRIM(C415)," ",""),"-",""),"/",""),"\",""),".","")))</f>
        <v/>
      </c>
      <c r="K415" s="24" t="str">
        <f aca="false">IF(A415="","",IF(ISNA(MATCH(J415,'Purchase Register'!$J$6:$J$1005,0)),IF(COUNTIFS('Purchase Register'!$A$6:$A$1005,A415,'Purchase Register'!$E$6:$E$1005,"&gt;="&amp;(E415-Summary!$B$5),'Purchase Register'!$E$6:$E$1005,"&lt;="&amp;(E415+Summary!$B$5))&gt;0,"Possible match – invoice no. differs","Not in books"),"In books"))</f>
        <v/>
      </c>
      <c r="L415" s="25" t="str">
        <f aca="false">IF(A415="","",IF(COUNTIF(A$6:A415,A415)=1,COUNTIF(L$5:L414,"&gt;0")+1,""))</f>
        <v/>
      </c>
    </row>
    <row r="416" customFormat="false" ht="15" hidden="false" customHeight="true" outlineLevel="0" collapsed="false">
      <c r="A416" s="27"/>
      <c r="B416" s="27"/>
      <c r="C416" s="27"/>
      <c r="D416" s="28"/>
      <c r="E416" s="29"/>
      <c r="F416" s="29"/>
      <c r="G416" s="29"/>
      <c r="H416" s="29"/>
      <c r="I416" s="20" t="str">
        <f aca="false">IF(A416="","",N(F416)+N(G416)+N(H416))</f>
        <v/>
      </c>
      <c r="J416" s="21" t="str">
        <f aca="false">IF(A416="","",UPPER(TRIM(A416))&amp;"|"&amp;UPPER(SUBSTITUTE(SUBSTITUTE(SUBSTITUTE(SUBSTITUTE(SUBSTITUTE(TRIM(C416)," ",""),"-",""),"/",""),"\",""),".","")))</f>
        <v/>
      </c>
      <c r="K416" s="24" t="str">
        <f aca="false">IF(A416="","",IF(ISNA(MATCH(J416,'Purchase Register'!$J$6:$J$1005,0)),IF(COUNTIFS('Purchase Register'!$A$6:$A$1005,A416,'Purchase Register'!$E$6:$E$1005,"&gt;="&amp;(E416-Summary!$B$5),'Purchase Register'!$E$6:$E$1005,"&lt;="&amp;(E416+Summary!$B$5))&gt;0,"Possible match – invoice no. differs","Not in books"),"In books"))</f>
        <v/>
      </c>
      <c r="L416" s="25" t="str">
        <f aca="false">IF(A416="","",IF(COUNTIF(A$6:A416,A416)=1,COUNTIF(L$5:L415,"&gt;0")+1,""))</f>
        <v/>
      </c>
    </row>
    <row r="417" customFormat="false" ht="15" hidden="false" customHeight="true" outlineLevel="0" collapsed="false">
      <c r="A417" s="27"/>
      <c r="B417" s="27"/>
      <c r="C417" s="27"/>
      <c r="D417" s="28"/>
      <c r="E417" s="29"/>
      <c r="F417" s="29"/>
      <c r="G417" s="29"/>
      <c r="H417" s="29"/>
      <c r="I417" s="20" t="str">
        <f aca="false">IF(A417="","",N(F417)+N(G417)+N(H417))</f>
        <v/>
      </c>
      <c r="J417" s="21" t="str">
        <f aca="false">IF(A417="","",UPPER(TRIM(A417))&amp;"|"&amp;UPPER(SUBSTITUTE(SUBSTITUTE(SUBSTITUTE(SUBSTITUTE(SUBSTITUTE(TRIM(C417)," ",""),"-",""),"/",""),"\",""),".","")))</f>
        <v/>
      </c>
      <c r="K417" s="24" t="str">
        <f aca="false">IF(A417="","",IF(ISNA(MATCH(J417,'Purchase Register'!$J$6:$J$1005,0)),IF(COUNTIFS('Purchase Register'!$A$6:$A$1005,A417,'Purchase Register'!$E$6:$E$1005,"&gt;="&amp;(E417-Summary!$B$5),'Purchase Register'!$E$6:$E$1005,"&lt;="&amp;(E417+Summary!$B$5))&gt;0,"Possible match – invoice no. differs","Not in books"),"In books"))</f>
        <v/>
      </c>
      <c r="L417" s="25" t="str">
        <f aca="false">IF(A417="","",IF(COUNTIF(A$6:A417,A417)=1,COUNTIF(L$5:L416,"&gt;0")+1,""))</f>
        <v/>
      </c>
    </row>
    <row r="418" customFormat="false" ht="15" hidden="false" customHeight="true" outlineLevel="0" collapsed="false">
      <c r="A418" s="27"/>
      <c r="B418" s="27"/>
      <c r="C418" s="27"/>
      <c r="D418" s="28"/>
      <c r="E418" s="29"/>
      <c r="F418" s="29"/>
      <c r="G418" s="29"/>
      <c r="H418" s="29"/>
      <c r="I418" s="20" t="str">
        <f aca="false">IF(A418="","",N(F418)+N(G418)+N(H418))</f>
        <v/>
      </c>
      <c r="J418" s="21" t="str">
        <f aca="false">IF(A418="","",UPPER(TRIM(A418))&amp;"|"&amp;UPPER(SUBSTITUTE(SUBSTITUTE(SUBSTITUTE(SUBSTITUTE(SUBSTITUTE(TRIM(C418)," ",""),"-",""),"/",""),"\",""),".","")))</f>
        <v/>
      </c>
      <c r="K418" s="24" t="str">
        <f aca="false">IF(A418="","",IF(ISNA(MATCH(J418,'Purchase Register'!$J$6:$J$1005,0)),IF(COUNTIFS('Purchase Register'!$A$6:$A$1005,A418,'Purchase Register'!$E$6:$E$1005,"&gt;="&amp;(E418-Summary!$B$5),'Purchase Register'!$E$6:$E$1005,"&lt;="&amp;(E418+Summary!$B$5))&gt;0,"Possible match – invoice no. differs","Not in books"),"In books"))</f>
        <v/>
      </c>
      <c r="L418" s="25" t="str">
        <f aca="false">IF(A418="","",IF(COUNTIF(A$6:A418,A418)=1,COUNTIF(L$5:L417,"&gt;0")+1,""))</f>
        <v/>
      </c>
    </row>
    <row r="419" customFormat="false" ht="15" hidden="false" customHeight="true" outlineLevel="0" collapsed="false">
      <c r="A419" s="27"/>
      <c r="B419" s="27"/>
      <c r="C419" s="27"/>
      <c r="D419" s="28"/>
      <c r="E419" s="29"/>
      <c r="F419" s="29"/>
      <c r="G419" s="29"/>
      <c r="H419" s="29"/>
      <c r="I419" s="20" t="str">
        <f aca="false">IF(A419="","",N(F419)+N(G419)+N(H419))</f>
        <v/>
      </c>
      <c r="J419" s="21" t="str">
        <f aca="false">IF(A419="","",UPPER(TRIM(A419))&amp;"|"&amp;UPPER(SUBSTITUTE(SUBSTITUTE(SUBSTITUTE(SUBSTITUTE(SUBSTITUTE(TRIM(C419)," ",""),"-",""),"/",""),"\",""),".","")))</f>
        <v/>
      </c>
      <c r="K419" s="24" t="str">
        <f aca="false">IF(A419="","",IF(ISNA(MATCH(J419,'Purchase Register'!$J$6:$J$1005,0)),IF(COUNTIFS('Purchase Register'!$A$6:$A$1005,A419,'Purchase Register'!$E$6:$E$1005,"&gt;="&amp;(E419-Summary!$B$5),'Purchase Register'!$E$6:$E$1005,"&lt;="&amp;(E419+Summary!$B$5))&gt;0,"Possible match – invoice no. differs","Not in books"),"In books"))</f>
        <v/>
      </c>
      <c r="L419" s="25" t="str">
        <f aca="false">IF(A419="","",IF(COUNTIF(A$6:A419,A419)=1,COUNTIF(L$5:L418,"&gt;0")+1,""))</f>
        <v/>
      </c>
    </row>
    <row r="420" customFormat="false" ht="15" hidden="false" customHeight="true" outlineLevel="0" collapsed="false">
      <c r="A420" s="27"/>
      <c r="B420" s="27"/>
      <c r="C420" s="27"/>
      <c r="D420" s="28"/>
      <c r="E420" s="29"/>
      <c r="F420" s="29"/>
      <c r="G420" s="29"/>
      <c r="H420" s="29"/>
      <c r="I420" s="20" t="str">
        <f aca="false">IF(A420="","",N(F420)+N(G420)+N(H420))</f>
        <v/>
      </c>
      <c r="J420" s="21" t="str">
        <f aca="false">IF(A420="","",UPPER(TRIM(A420))&amp;"|"&amp;UPPER(SUBSTITUTE(SUBSTITUTE(SUBSTITUTE(SUBSTITUTE(SUBSTITUTE(TRIM(C420)," ",""),"-",""),"/",""),"\",""),".","")))</f>
        <v/>
      </c>
      <c r="K420" s="24" t="str">
        <f aca="false">IF(A420="","",IF(ISNA(MATCH(J420,'Purchase Register'!$J$6:$J$1005,0)),IF(COUNTIFS('Purchase Register'!$A$6:$A$1005,A420,'Purchase Register'!$E$6:$E$1005,"&gt;="&amp;(E420-Summary!$B$5),'Purchase Register'!$E$6:$E$1005,"&lt;="&amp;(E420+Summary!$B$5))&gt;0,"Possible match – invoice no. differs","Not in books"),"In books"))</f>
        <v/>
      </c>
      <c r="L420" s="25" t="str">
        <f aca="false">IF(A420="","",IF(COUNTIF(A$6:A420,A420)=1,COUNTIF(L$5:L419,"&gt;0")+1,""))</f>
        <v/>
      </c>
    </row>
    <row r="421" customFormat="false" ht="15" hidden="false" customHeight="true" outlineLevel="0" collapsed="false">
      <c r="A421" s="27"/>
      <c r="B421" s="27"/>
      <c r="C421" s="27"/>
      <c r="D421" s="28"/>
      <c r="E421" s="29"/>
      <c r="F421" s="29"/>
      <c r="G421" s="29"/>
      <c r="H421" s="29"/>
      <c r="I421" s="20" t="str">
        <f aca="false">IF(A421="","",N(F421)+N(G421)+N(H421))</f>
        <v/>
      </c>
      <c r="J421" s="21" t="str">
        <f aca="false">IF(A421="","",UPPER(TRIM(A421))&amp;"|"&amp;UPPER(SUBSTITUTE(SUBSTITUTE(SUBSTITUTE(SUBSTITUTE(SUBSTITUTE(TRIM(C421)," ",""),"-",""),"/",""),"\",""),".","")))</f>
        <v/>
      </c>
      <c r="K421" s="24" t="str">
        <f aca="false">IF(A421="","",IF(ISNA(MATCH(J421,'Purchase Register'!$J$6:$J$1005,0)),IF(COUNTIFS('Purchase Register'!$A$6:$A$1005,A421,'Purchase Register'!$E$6:$E$1005,"&gt;="&amp;(E421-Summary!$B$5),'Purchase Register'!$E$6:$E$1005,"&lt;="&amp;(E421+Summary!$B$5))&gt;0,"Possible match – invoice no. differs","Not in books"),"In books"))</f>
        <v/>
      </c>
      <c r="L421" s="25" t="str">
        <f aca="false">IF(A421="","",IF(COUNTIF(A$6:A421,A421)=1,COUNTIF(L$5:L420,"&gt;0")+1,""))</f>
        <v/>
      </c>
    </row>
    <row r="422" customFormat="false" ht="15" hidden="false" customHeight="true" outlineLevel="0" collapsed="false">
      <c r="A422" s="27"/>
      <c r="B422" s="27"/>
      <c r="C422" s="27"/>
      <c r="D422" s="28"/>
      <c r="E422" s="29"/>
      <c r="F422" s="29"/>
      <c r="G422" s="29"/>
      <c r="H422" s="29"/>
      <c r="I422" s="20" t="str">
        <f aca="false">IF(A422="","",N(F422)+N(G422)+N(H422))</f>
        <v/>
      </c>
      <c r="J422" s="21" t="str">
        <f aca="false">IF(A422="","",UPPER(TRIM(A422))&amp;"|"&amp;UPPER(SUBSTITUTE(SUBSTITUTE(SUBSTITUTE(SUBSTITUTE(SUBSTITUTE(TRIM(C422)," ",""),"-",""),"/",""),"\",""),".","")))</f>
        <v/>
      </c>
      <c r="K422" s="24" t="str">
        <f aca="false">IF(A422="","",IF(ISNA(MATCH(J422,'Purchase Register'!$J$6:$J$1005,0)),IF(COUNTIFS('Purchase Register'!$A$6:$A$1005,A422,'Purchase Register'!$E$6:$E$1005,"&gt;="&amp;(E422-Summary!$B$5),'Purchase Register'!$E$6:$E$1005,"&lt;="&amp;(E422+Summary!$B$5))&gt;0,"Possible match – invoice no. differs","Not in books"),"In books"))</f>
        <v/>
      </c>
      <c r="L422" s="25" t="str">
        <f aca="false">IF(A422="","",IF(COUNTIF(A$6:A422,A422)=1,COUNTIF(L$5:L421,"&gt;0")+1,""))</f>
        <v/>
      </c>
    </row>
    <row r="423" customFormat="false" ht="15" hidden="false" customHeight="true" outlineLevel="0" collapsed="false">
      <c r="A423" s="27"/>
      <c r="B423" s="27"/>
      <c r="C423" s="27"/>
      <c r="D423" s="28"/>
      <c r="E423" s="29"/>
      <c r="F423" s="29"/>
      <c r="G423" s="29"/>
      <c r="H423" s="29"/>
      <c r="I423" s="20" t="str">
        <f aca="false">IF(A423="","",N(F423)+N(G423)+N(H423))</f>
        <v/>
      </c>
      <c r="J423" s="21" t="str">
        <f aca="false">IF(A423="","",UPPER(TRIM(A423))&amp;"|"&amp;UPPER(SUBSTITUTE(SUBSTITUTE(SUBSTITUTE(SUBSTITUTE(SUBSTITUTE(TRIM(C423)," ",""),"-",""),"/",""),"\",""),".","")))</f>
        <v/>
      </c>
      <c r="K423" s="24" t="str">
        <f aca="false">IF(A423="","",IF(ISNA(MATCH(J423,'Purchase Register'!$J$6:$J$1005,0)),IF(COUNTIFS('Purchase Register'!$A$6:$A$1005,A423,'Purchase Register'!$E$6:$E$1005,"&gt;="&amp;(E423-Summary!$B$5),'Purchase Register'!$E$6:$E$1005,"&lt;="&amp;(E423+Summary!$B$5))&gt;0,"Possible match – invoice no. differs","Not in books"),"In books"))</f>
        <v/>
      </c>
      <c r="L423" s="25" t="str">
        <f aca="false">IF(A423="","",IF(COUNTIF(A$6:A423,A423)=1,COUNTIF(L$5:L422,"&gt;0")+1,""))</f>
        <v/>
      </c>
    </row>
    <row r="424" customFormat="false" ht="15" hidden="false" customHeight="true" outlineLevel="0" collapsed="false">
      <c r="A424" s="27"/>
      <c r="B424" s="27"/>
      <c r="C424" s="27"/>
      <c r="D424" s="28"/>
      <c r="E424" s="29"/>
      <c r="F424" s="29"/>
      <c r="G424" s="29"/>
      <c r="H424" s="29"/>
      <c r="I424" s="20" t="str">
        <f aca="false">IF(A424="","",N(F424)+N(G424)+N(H424))</f>
        <v/>
      </c>
      <c r="J424" s="21" t="str">
        <f aca="false">IF(A424="","",UPPER(TRIM(A424))&amp;"|"&amp;UPPER(SUBSTITUTE(SUBSTITUTE(SUBSTITUTE(SUBSTITUTE(SUBSTITUTE(TRIM(C424)," ",""),"-",""),"/",""),"\",""),".","")))</f>
        <v/>
      </c>
      <c r="K424" s="24" t="str">
        <f aca="false">IF(A424="","",IF(ISNA(MATCH(J424,'Purchase Register'!$J$6:$J$1005,0)),IF(COUNTIFS('Purchase Register'!$A$6:$A$1005,A424,'Purchase Register'!$E$6:$E$1005,"&gt;="&amp;(E424-Summary!$B$5),'Purchase Register'!$E$6:$E$1005,"&lt;="&amp;(E424+Summary!$B$5))&gt;0,"Possible match – invoice no. differs","Not in books"),"In books"))</f>
        <v/>
      </c>
      <c r="L424" s="25" t="str">
        <f aca="false">IF(A424="","",IF(COUNTIF(A$6:A424,A424)=1,COUNTIF(L$5:L423,"&gt;0")+1,""))</f>
        <v/>
      </c>
    </row>
    <row r="425" customFormat="false" ht="15" hidden="false" customHeight="true" outlineLevel="0" collapsed="false">
      <c r="A425" s="27"/>
      <c r="B425" s="27"/>
      <c r="C425" s="27"/>
      <c r="D425" s="28"/>
      <c r="E425" s="29"/>
      <c r="F425" s="29"/>
      <c r="G425" s="29"/>
      <c r="H425" s="29"/>
      <c r="I425" s="20" t="str">
        <f aca="false">IF(A425="","",N(F425)+N(G425)+N(H425))</f>
        <v/>
      </c>
      <c r="J425" s="21" t="str">
        <f aca="false">IF(A425="","",UPPER(TRIM(A425))&amp;"|"&amp;UPPER(SUBSTITUTE(SUBSTITUTE(SUBSTITUTE(SUBSTITUTE(SUBSTITUTE(TRIM(C425)," ",""),"-",""),"/",""),"\",""),".","")))</f>
        <v/>
      </c>
      <c r="K425" s="24" t="str">
        <f aca="false">IF(A425="","",IF(ISNA(MATCH(J425,'Purchase Register'!$J$6:$J$1005,0)),IF(COUNTIFS('Purchase Register'!$A$6:$A$1005,A425,'Purchase Register'!$E$6:$E$1005,"&gt;="&amp;(E425-Summary!$B$5),'Purchase Register'!$E$6:$E$1005,"&lt;="&amp;(E425+Summary!$B$5))&gt;0,"Possible match – invoice no. differs","Not in books"),"In books"))</f>
        <v/>
      </c>
      <c r="L425" s="25" t="str">
        <f aca="false">IF(A425="","",IF(COUNTIF(A$6:A425,A425)=1,COUNTIF(L$5:L424,"&gt;0")+1,""))</f>
        <v/>
      </c>
    </row>
    <row r="426" customFormat="false" ht="15" hidden="false" customHeight="true" outlineLevel="0" collapsed="false">
      <c r="A426" s="27"/>
      <c r="B426" s="27"/>
      <c r="C426" s="27"/>
      <c r="D426" s="28"/>
      <c r="E426" s="29"/>
      <c r="F426" s="29"/>
      <c r="G426" s="29"/>
      <c r="H426" s="29"/>
      <c r="I426" s="20" t="str">
        <f aca="false">IF(A426="","",N(F426)+N(G426)+N(H426))</f>
        <v/>
      </c>
      <c r="J426" s="21" t="str">
        <f aca="false">IF(A426="","",UPPER(TRIM(A426))&amp;"|"&amp;UPPER(SUBSTITUTE(SUBSTITUTE(SUBSTITUTE(SUBSTITUTE(SUBSTITUTE(TRIM(C426)," ",""),"-",""),"/",""),"\",""),".","")))</f>
        <v/>
      </c>
      <c r="K426" s="24" t="str">
        <f aca="false">IF(A426="","",IF(ISNA(MATCH(J426,'Purchase Register'!$J$6:$J$1005,0)),IF(COUNTIFS('Purchase Register'!$A$6:$A$1005,A426,'Purchase Register'!$E$6:$E$1005,"&gt;="&amp;(E426-Summary!$B$5),'Purchase Register'!$E$6:$E$1005,"&lt;="&amp;(E426+Summary!$B$5))&gt;0,"Possible match – invoice no. differs","Not in books"),"In books"))</f>
        <v/>
      </c>
      <c r="L426" s="25" t="str">
        <f aca="false">IF(A426="","",IF(COUNTIF(A$6:A426,A426)=1,COUNTIF(L$5:L425,"&gt;0")+1,""))</f>
        <v/>
      </c>
    </row>
    <row r="427" customFormat="false" ht="15" hidden="false" customHeight="true" outlineLevel="0" collapsed="false">
      <c r="A427" s="27"/>
      <c r="B427" s="27"/>
      <c r="C427" s="27"/>
      <c r="D427" s="28"/>
      <c r="E427" s="29"/>
      <c r="F427" s="29"/>
      <c r="G427" s="29"/>
      <c r="H427" s="29"/>
      <c r="I427" s="20" t="str">
        <f aca="false">IF(A427="","",N(F427)+N(G427)+N(H427))</f>
        <v/>
      </c>
      <c r="J427" s="21" t="str">
        <f aca="false">IF(A427="","",UPPER(TRIM(A427))&amp;"|"&amp;UPPER(SUBSTITUTE(SUBSTITUTE(SUBSTITUTE(SUBSTITUTE(SUBSTITUTE(TRIM(C427)," ",""),"-",""),"/",""),"\",""),".","")))</f>
        <v/>
      </c>
      <c r="K427" s="24" t="str">
        <f aca="false">IF(A427="","",IF(ISNA(MATCH(J427,'Purchase Register'!$J$6:$J$1005,0)),IF(COUNTIFS('Purchase Register'!$A$6:$A$1005,A427,'Purchase Register'!$E$6:$E$1005,"&gt;="&amp;(E427-Summary!$B$5),'Purchase Register'!$E$6:$E$1005,"&lt;="&amp;(E427+Summary!$B$5))&gt;0,"Possible match – invoice no. differs","Not in books"),"In books"))</f>
        <v/>
      </c>
      <c r="L427" s="25" t="str">
        <f aca="false">IF(A427="","",IF(COUNTIF(A$6:A427,A427)=1,COUNTIF(L$5:L426,"&gt;0")+1,""))</f>
        <v/>
      </c>
    </row>
    <row r="428" customFormat="false" ht="15" hidden="false" customHeight="true" outlineLevel="0" collapsed="false">
      <c r="A428" s="27"/>
      <c r="B428" s="27"/>
      <c r="C428" s="27"/>
      <c r="D428" s="28"/>
      <c r="E428" s="29"/>
      <c r="F428" s="29"/>
      <c r="G428" s="29"/>
      <c r="H428" s="29"/>
      <c r="I428" s="20" t="str">
        <f aca="false">IF(A428="","",N(F428)+N(G428)+N(H428))</f>
        <v/>
      </c>
      <c r="J428" s="21" t="str">
        <f aca="false">IF(A428="","",UPPER(TRIM(A428))&amp;"|"&amp;UPPER(SUBSTITUTE(SUBSTITUTE(SUBSTITUTE(SUBSTITUTE(SUBSTITUTE(TRIM(C428)," ",""),"-",""),"/",""),"\",""),".","")))</f>
        <v/>
      </c>
      <c r="K428" s="24" t="str">
        <f aca="false">IF(A428="","",IF(ISNA(MATCH(J428,'Purchase Register'!$J$6:$J$1005,0)),IF(COUNTIFS('Purchase Register'!$A$6:$A$1005,A428,'Purchase Register'!$E$6:$E$1005,"&gt;="&amp;(E428-Summary!$B$5),'Purchase Register'!$E$6:$E$1005,"&lt;="&amp;(E428+Summary!$B$5))&gt;0,"Possible match – invoice no. differs","Not in books"),"In books"))</f>
        <v/>
      </c>
      <c r="L428" s="25" t="str">
        <f aca="false">IF(A428="","",IF(COUNTIF(A$6:A428,A428)=1,COUNTIF(L$5:L427,"&gt;0")+1,""))</f>
        <v/>
      </c>
    </row>
    <row r="429" customFormat="false" ht="15" hidden="false" customHeight="true" outlineLevel="0" collapsed="false">
      <c r="A429" s="27"/>
      <c r="B429" s="27"/>
      <c r="C429" s="27"/>
      <c r="D429" s="28"/>
      <c r="E429" s="29"/>
      <c r="F429" s="29"/>
      <c r="G429" s="29"/>
      <c r="H429" s="29"/>
      <c r="I429" s="20" t="str">
        <f aca="false">IF(A429="","",N(F429)+N(G429)+N(H429))</f>
        <v/>
      </c>
      <c r="J429" s="21" t="str">
        <f aca="false">IF(A429="","",UPPER(TRIM(A429))&amp;"|"&amp;UPPER(SUBSTITUTE(SUBSTITUTE(SUBSTITUTE(SUBSTITUTE(SUBSTITUTE(TRIM(C429)," ",""),"-",""),"/",""),"\",""),".","")))</f>
        <v/>
      </c>
      <c r="K429" s="24" t="str">
        <f aca="false">IF(A429="","",IF(ISNA(MATCH(J429,'Purchase Register'!$J$6:$J$1005,0)),IF(COUNTIFS('Purchase Register'!$A$6:$A$1005,A429,'Purchase Register'!$E$6:$E$1005,"&gt;="&amp;(E429-Summary!$B$5),'Purchase Register'!$E$6:$E$1005,"&lt;="&amp;(E429+Summary!$B$5))&gt;0,"Possible match – invoice no. differs","Not in books"),"In books"))</f>
        <v/>
      </c>
      <c r="L429" s="25" t="str">
        <f aca="false">IF(A429="","",IF(COUNTIF(A$6:A429,A429)=1,COUNTIF(L$5:L428,"&gt;0")+1,""))</f>
        <v/>
      </c>
    </row>
    <row r="430" customFormat="false" ht="15" hidden="false" customHeight="true" outlineLevel="0" collapsed="false">
      <c r="A430" s="27"/>
      <c r="B430" s="27"/>
      <c r="C430" s="27"/>
      <c r="D430" s="28"/>
      <c r="E430" s="29"/>
      <c r="F430" s="29"/>
      <c r="G430" s="29"/>
      <c r="H430" s="29"/>
      <c r="I430" s="20" t="str">
        <f aca="false">IF(A430="","",N(F430)+N(G430)+N(H430))</f>
        <v/>
      </c>
      <c r="J430" s="21" t="str">
        <f aca="false">IF(A430="","",UPPER(TRIM(A430))&amp;"|"&amp;UPPER(SUBSTITUTE(SUBSTITUTE(SUBSTITUTE(SUBSTITUTE(SUBSTITUTE(TRIM(C430)," ",""),"-",""),"/",""),"\",""),".","")))</f>
        <v/>
      </c>
      <c r="K430" s="24" t="str">
        <f aca="false">IF(A430="","",IF(ISNA(MATCH(J430,'Purchase Register'!$J$6:$J$1005,0)),IF(COUNTIFS('Purchase Register'!$A$6:$A$1005,A430,'Purchase Register'!$E$6:$E$1005,"&gt;="&amp;(E430-Summary!$B$5),'Purchase Register'!$E$6:$E$1005,"&lt;="&amp;(E430+Summary!$B$5))&gt;0,"Possible match – invoice no. differs","Not in books"),"In books"))</f>
        <v/>
      </c>
      <c r="L430" s="25" t="str">
        <f aca="false">IF(A430="","",IF(COUNTIF(A$6:A430,A430)=1,COUNTIF(L$5:L429,"&gt;0")+1,""))</f>
        <v/>
      </c>
    </row>
    <row r="431" customFormat="false" ht="15" hidden="false" customHeight="true" outlineLevel="0" collapsed="false">
      <c r="A431" s="27"/>
      <c r="B431" s="27"/>
      <c r="C431" s="27"/>
      <c r="D431" s="28"/>
      <c r="E431" s="29"/>
      <c r="F431" s="29"/>
      <c r="G431" s="29"/>
      <c r="H431" s="29"/>
      <c r="I431" s="20" t="str">
        <f aca="false">IF(A431="","",N(F431)+N(G431)+N(H431))</f>
        <v/>
      </c>
      <c r="J431" s="21" t="str">
        <f aca="false">IF(A431="","",UPPER(TRIM(A431))&amp;"|"&amp;UPPER(SUBSTITUTE(SUBSTITUTE(SUBSTITUTE(SUBSTITUTE(SUBSTITUTE(TRIM(C431)," ",""),"-",""),"/",""),"\",""),".","")))</f>
        <v/>
      </c>
      <c r="K431" s="24" t="str">
        <f aca="false">IF(A431="","",IF(ISNA(MATCH(J431,'Purchase Register'!$J$6:$J$1005,0)),IF(COUNTIFS('Purchase Register'!$A$6:$A$1005,A431,'Purchase Register'!$E$6:$E$1005,"&gt;="&amp;(E431-Summary!$B$5),'Purchase Register'!$E$6:$E$1005,"&lt;="&amp;(E431+Summary!$B$5))&gt;0,"Possible match – invoice no. differs","Not in books"),"In books"))</f>
        <v/>
      </c>
      <c r="L431" s="25" t="str">
        <f aca="false">IF(A431="","",IF(COUNTIF(A$6:A431,A431)=1,COUNTIF(L$5:L430,"&gt;0")+1,""))</f>
        <v/>
      </c>
    </row>
    <row r="432" customFormat="false" ht="15" hidden="false" customHeight="true" outlineLevel="0" collapsed="false">
      <c r="A432" s="27"/>
      <c r="B432" s="27"/>
      <c r="C432" s="27"/>
      <c r="D432" s="28"/>
      <c r="E432" s="29"/>
      <c r="F432" s="29"/>
      <c r="G432" s="29"/>
      <c r="H432" s="29"/>
      <c r="I432" s="20" t="str">
        <f aca="false">IF(A432="","",N(F432)+N(G432)+N(H432))</f>
        <v/>
      </c>
      <c r="J432" s="21" t="str">
        <f aca="false">IF(A432="","",UPPER(TRIM(A432))&amp;"|"&amp;UPPER(SUBSTITUTE(SUBSTITUTE(SUBSTITUTE(SUBSTITUTE(SUBSTITUTE(TRIM(C432)," ",""),"-",""),"/",""),"\",""),".","")))</f>
        <v/>
      </c>
      <c r="K432" s="24" t="str">
        <f aca="false">IF(A432="","",IF(ISNA(MATCH(J432,'Purchase Register'!$J$6:$J$1005,0)),IF(COUNTIFS('Purchase Register'!$A$6:$A$1005,A432,'Purchase Register'!$E$6:$E$1005,"&gt;="&amp;(E432-Summary!$B$5),'Purchase Register'!$E$6:$E$1005,"&lt;="&amp;(E432+Summary!$B$5))&gt;0,"Possible match – invoice no. differs","Not in books"),"In books"))</f>
        <v/>
      </c>
      <c r="L432" s="25" t="str">
        <f aca="false">IF(A432="","",IF(COUNTIF(A$6:A432,A432)=1,COUNTIF(L$5:L431,"&gt;0")+1,""))</f>
        <v/>
      </c>
    </row>
    <row r="433" customFormat="false" ht="15" hidden="false" customHeight="true" outlineLevel="0" collapsed="false">
      <c r="A433" s="27"/>
      <c r="B433" s="27"/>
      <c r="C433" s="27"/>
      <c r="D433" s="28"/>
      <c r="E433" s="29"/>
      <c r="F433" s="29"/>
      <c r="G433" s="29"/>
      <c r="H433" s="29"/>
      <c r="I433" s="20" t="str">
        <f aca="false">IF(A433="","",N(F433)+N(G433)+N(H433))</f>
        <v/>
      </c>
      <c r="J433" s="21" t="str">
        <f aca="false">IF(A433="","",UPPER(TRIM(A433))&amp;"|"&amp;UPPER(SUBSTITUTE(SUBSTITUTE(SUBSTITUTE(SUBSTITUTE(SUBSTITUTE(TRIM(C433)," ",""),"-",""),"/",""),"\",""),".","")))</f>
        <v/>
      </c>
      <c r="K433" s="24" t="str">
        <f aca="false">IF(A433="","",IF(ISNA(MATCH(J433,'Purchase Register'!$J$6:$J$1005,0)),IF(COUNTIFS('Purchase Register'!$A$6:$A$1005,A433,'Purchase Register'!$E$6:$E$1005,"&gt;="&amp;(E433-Summary!$B$5),'Purchase Register'!$E$6:$E$1005,"&lt;="&amp;(E433+Summary!$B$5))&gt;0,"Possible match – invoice no. differs","Not in books"),"In books"))</f>
        <v/>
      </c>
      <c r="L433" s="25" t="str">
        <f aca="false">IF(A433="","",IF(COUNTIF(A$6:A433,A433)=1,COUNTIF(L$5:L432,"&gt;0")+1,""))</f>
        <v/>
      </c>
    </row>
    <row r="434" customFormat="false" ht="15" hidden="false" customHeight="true" outlineLevel="0" collapsed="false">
      <c r="A434" s="27"/>
      <c r="B434" s="27"/>
      <c r="C434" s="27"/>
      <c r="D434" s="28"/>
      <c r="E434" s="29"/>
      <c r="F434" s="29"/>
      <c r="G434" s="29"/>
      <c r="H434" s="29"/>
      <c r="I434" s="20" t="str">
        <f aca="false">IF(A434="","",N(F434)+N(G434)+N(H434))</f>
        <v/>
      </c>
      <c r="J434" s="21" t="str">
        <f aca="false">IF(A434="","",UPPER(TRIM(A434))&amp;"|"&amp;UPPER(SUBSTITUTE(SUBSTITUTE(SUBSTITUTE(SUBSTITUTE(SUBSTITUTE(TRIM(C434)," ",""),"-",""),"/",""),"\",""),".","")))</f>
        <v/>
      </c>
      <c r="K434" s="24" t="str">
        <f aca="false">IF(A434="","",IF(ISNA(MATCH(J434,'Purchase Register'!$J$6:$J$1005,0)),IF(COUNTIFS('Purchase Register'!$A$6:$A$1005,A434,'Purchase Register'!$E$6:$E$1005,"&gt;="&amp;(E434-Summary!$B$5),'Purchase Register'!$E$6:$E$1005,"&lt;="&amp;(E434+Summary!$B$5))&gt;0,"Possible match – invoice no. differs","Not in books"),"In books"))</f>
        <v/>
      </c>
      <c r="L434" s="25" t="str">
        <f aca="false">IF(A434="","",IF(COUNTIF(A$6:A434,A434)=1,COUNTIF(L$5:L433,"&gt;0")+1,""))</f>
        <v/>
      </c>
    </row>
    <row r="435" customFormat="false" ht="15" hidden="false" customHeight="true" outlineLevel="0" collapsed="false">
      <c r="A435" s="27"/>
      <c r="B435" s="27"/>
      <c r="C435" s="27"/>
      <c r="D435" s="28"/>
      <c r="E435" s="29"/>
      <c r="F435" s="29"/>
      <c r="G435" s="29"/>
      <c r="H435" s="29"/>
      <c r="I435" s="20" t="str">
        <f aca="false">IF(A435="","",N(F435)+N(G435)+N(H435))</f>
        <v/>
      </c>
      <c r="J435" s="21" t="str">
        <f aca="false">IF(A435="","",UPPER(TRIM(A435))&amp;"|"&amp;UPPER(SUBSTITUTE(SUBSTITUTE(SUBSTITUTE(SUBSTITUTE(SUBSTITUTE(TRIM(C435)," ",""),"-",""),"/",""),"\",""),".","")))</f>
        <v/>
      </c>
      <c r="K435" s="24" t="str">
        <f aca="false">IF(A435="","",IF(ISNA(MATCH(J435,'Purchase Register'!$J$6:$J$1005,0)),IF(COUNTIFS('Purchase Register'!$A$6:$A$1005,A435,'Purchase Register'!$E$6:$E$1005,"&gt;="&amp;(E435-Summary!$B$5),'Purchase Register'!$E$6:$E$1005,"&lt;="&amp;(E435+Summary!$B$5))&gt;0,"Possible match – invoice no. differs","Not in books"),"In books"))</f>
        <v/>
      </c>
      <c r="L435" s="25" t="str">
        <f aca="false">IF(A435="","",IF(COUNTIF(A$6:A435,A435)=1,COUNTIF(L$5:L434,"&gt;0")+1,""))</f>
        <v/>
      </c>
    </row>
    <row r="436" customFormat="false" ht="15" hidden="false" customHeight="true" outlineLevel="0" collapsed="false">
      <c r="A436" s="27"/>
      <c r="B436" s="27"/>
      <c r="C436" s="27"/>
      <c r="D436" s="28"/>
      <c r="E436" s="29"/>
      <c r="F436" s="29"/>
      <c r="G436" s="29"/>
      <c r="H436" s="29"/>
      <c r="I436" s="20" t="str">
        <f aca="false">IF(A436="","",N(F436)+N(G436)+N(H436))</f>
        <v/>
      </c>
      <c r="J436" s="21" t="str">
        <f aca="false">IF(A436="","",UPPER(TRIM(A436))&amp;"|"&amp;UPPER(SUBSTITUTE(SUBSTITUTE(SUBSTITUTE(SUBSTITUTE(SUBSTITUTE(TRIM(C436)," ",""),"-",""),"/",""),"\",""),".","")))</f>
        <v/>
      </c>
      <c r="K436" s="24" t="str">
        <f aca="false">IF(A436="","",IF(ISNA(MATCH(J436,'Purchase Register'!$J$6:$J$1005,0)),IF(COUNTIFS('Purchase Register'!$A$6:$A$1005,A436,'Purchase Register'!$E$6:$E$1005,"&gt;="&amp;(E436-Summary!$B$5),'Purchase Register'!$E$6:$E$1005,"&lt;="&amp;(E436+Summary!$B$5))&gt;0,"Possible match – invoice no. differs","Not in books"),"In books"))</f>
        <v/>
      </c>
      <c r="L436" s="25" t="str">
        <f aca="false">IF(A436="","",IF(COUNTIF(A$6:A436,A436)=1,COUNTIF(L$5:L435,"&gt;0")+1,""))</f>
        <v/>
      </c>
    </row>
    <row r="437" customFormat="false" ht="15" hidden="false" customHeight="true" outlineLevel="0" collapsed="false">
      <c r="A437" s="27"/>
      <c r="B437" s="27"/>
      <c r="C437" s="27"/>
      <c r="D437" s="28"/>
      <c r="E437" s="29"/>
      <c r="F437" s="29"/>
      <c r="G437" s="29"/>
      <c r="H437" s="29"/>
      <c r="I437" s="20" t="str">
        <f aca="false">IF(A437="","",N(F437)+N(G437)+N(H437))</f>
        <v/>
      </c>
      <c r="J437" s="21" t="str">
        <f aca="false">IF(A437="","",UPPER(TRIM(A437))&amp;"|"&amp;UPPER(SUBSTITUTE(SUBSTITUTE(SUBSTITUTE(SUBSTITUTE(SUBSTITUTE(TRIM(C437)," ",""),"-",""),"/",""),"\",""),".","")))</f>
        <v/>
      </c>
      <c r="K437" s="24" t="str">
        <f aca="false">IF(A437="","",IF(ISNA(MATCH(J437,'Purchase Register'!$J$6:$J$1005,0)),IF(COUNTIFS('Purchase Register'!$A$6:$A$1005,A437,'Purchase Register'!$E$6:$E$1005,"&gt;="&amp;(E437-Summary!$B$5),'Purchase Register'!$E$6:$E$1005,"&lt;="&amp;(E437+Summary!$B$5))&gt;0,"Possible match – invoice no. differs","Not in books"),"In books"))</f>
        <v/>
      </c>
      <c r="L437" s="25" t="str">
        <f aca="false">IF(A437="","",IF(COUNTIF(A$6:A437,A437)=1,COUNTIF(L$5:L436,"&gt;0")+1,""))</f>
        <v/>
      </c>
    </row>
    <row r="438" customFormat="false" ht="15" hidden="false" customHeight="true" outlineLevel="0" collapsed="false">
      <c r="A438" s="27"/>
      <c r="B438" s="27"/>
      <c r="C438" s="27"/>
      <c r="D438" s="28"/>
      <c r="E438" s="29"/>
      <c r="F438" s="29"/>
      <c r="G438" s="29"/>
      <c r="H438" s="29"/>
      <c r="I438" s="20" t="str">
        <f aca="false">IF(A438="","",N(F438)+N(G438)+N(H438))</f>
        <v/>
      </c>
      <c r="J438" s="21" t="str">
        <f aca="false">IF(A438="","",UPPER(TRIM(A438))&amp;"|"&amp;UPPER(SUBSTITUTE(SUBSTITUTE(SUBSTITUTE(SUBSTITUTE(SUBSTITUTE(TRIM(C438)," ",""),"-",""),"/",""),"\",""),".","")))</f>
        <v/>
      </c>
      <c r="K438" s="24" t="str">
        <f aca="false">IF(A438="","",IF(ISNA(MATCH(J438,'Purchase Register'!$J$6:$J$1005,0)),IF(COUNTIFS('Purchase Register'!$A$6:$A$1005,A438,'Purchase Register'!$E$6:$E$1005,"&gt;="&amp;(E438-Summary!$B$5),'Purchase Register'!$E$6:$E$1005,"&lt;="&amp;(E438+Summary!$B$5))&gt;0,"Possible match – invoice no. differs","Not in books"),"In books"))</f>
        <v/>
      </c>
      <c r="L438" s="25" t="str">
        <f aca="false">IF(A438="","",IF(COUNTIF(A$6:A438,A438)=1,COUNTIF(L$5:L437,"&gt;0")+1,""))</f>
        <v/>
      </c>
    </row>
    <row r="439" customFormat="false" ht="15" hidden="false" customHeight="true" outlineLevel="0" collapsed="false">
      <c r="A439" s="27"/>
      <c r="B439" s="27"/>
      <c r="C439" s="27"/>
      <c r="D439" s="28"/>
      <c r="E439" s="29"/>
      <c r="F439" s="29"/>
      <c r="G439" s="29"/>
      <c r="H439" s="29"/>
      <c r="I439" s="20" t="str">
        <f aca="false">IF(A439="","",N(F439)+N(G439)+N(H439))</f>
        <v/>
      </c>
      <c r="J439" s="21" t="str">
        <f aca="false">IF(A439="","",UPPER(TRIM(A439))&amp;"|"&amp;UPPER(SUBSTITUTE(SUBSTITUTE(SUBSTITUTE(SUBSTITUTE(SUBSTITUTE(TRIM(C439)," ",""),"-",""),"/",""),"\",""),".","")))</f>
        <v/>
      </c>
      <c r="K439" s="24" t="str">
        <f aca="false">IF(A439="","",IF(ISNA(MATCH(J439,'Purchase Register'!$J$6:$J$1005,0)),IF(COUNTIFS('Purchase Register'!$A$6:$A$1005,A439,'Purchase Register'!$E$6:$E$1005,"&gt;="&amp;(E439-Summary!$B$5),'Purchase Register'!$E$6:$E$1005,"&lt;="&amp;(E439+Summary!$B$5))&gt;0,"Possible match – invoice no. differs","Not in books"),"In books"))</f>
        <v/>
      </c>
      <c r="L439" s="25" t="str">
        <f aca="false">IF(A439="","",IF(COUNTIF(A$6:A439,A439)=1,COUNTIF(L$5:L438,"&gt;0")+1,""))</f>
        <v/>
      </c>
    </row>
    <row r="440" customFormat="false" ht="15" hidden="false" customHeight="true" outlineLevel="0" collapsed="false">
      <c r="A440" s="27"/>
      <c r="B440" s="27"/>
      <c r="C440" s="27"/>
      <c r="D440" s="28"/>
      <c r="E440" s="29"/>
      <c r="F440" s="29"/>
      <c r="G440" s="29"/>
      <c r="H440" s="29"/>
      <c r="I440" s="20" t="str">
        <f aca="false">IF(A440="","",N(F440)+N(G440)+N(H440))</f>
        <v/>
      </c>
      <c r="J440" s="21" t="str">
        <f aca="false">IF(A440="","",UPPER(TRIM(A440))&amp;"|"&amp;UPPER(SUBSTITUTE(SUBSTITUTE(SUBSTITUTE(SUBSTITUTE(SUBSTITUTE(TRIM(C440)," ",""),"-",""),"/",""),"\",""),".","")))</f>
        <v/>
      </c>
      <c r="K440" s="24" t="str">
        <f aca="false">IF(A440="","",IF(ISNA(MATCH(J440,'Purchase Register'!$J$6:$J$1005,0)),IF(COUNTIFS('Purchase Register'!$A$6:$A$1005,A440,'Purchase Register'!$E$6:$E$1005,"&gt;="&amp;(E440-Summary!$B$5),'Purchase Register'!$E$6:$E$1005,"&lt;="&amp;(E440+Summary!$B$5))&gt;0,"Possible match – invoice no. differs","Not in books"),"In books"))</f>
        <v/>
      </c>
      <c r="L440" s="25" t="str">
        <f aca="false">IF(A440="","",IF(COUNTIF(A$6:A440,A440)=1,COUNTIF(L$5:L439,"&gt;0")+1,""))</f>
        <v/>
      </c>
    </row>
    <row r="441" customFormat="false" ht="15" hidden="false" customHeight="true" outlineLevel="0" collapsed="false">
      <c r="A441" s="27"/>
      <c r="B441" s="27"/>
      <c r="C441" s="27"/>
      <c r="D441" s="28"/>
      <c r="E441" s="29"/>
      <c r="F441" s="29"/>
      <c r="G441" s="29"/>
      <c r="H441" s="29"/>
      <c r="I441" s="20" t="str">
        <f aca="false">IF(A441="","",N(F441)+N(G441)+N(H441))</f>
        <v/>
      </c>
      <c r="J441" s="21" t="str">
        <f aca="false">IF(A441="","",UPPER(TRIM(A441))&amp;"|"&amp;UPPER(SUBSTITUTE(SUBSTITUTE(SUBSTITUTE(SUBSTITUTE(SUBSTITUTE(TRIM(C441)," ",""),"-",""),"/",""),"\",""),".","")))</f>
        <v/>
      </c>
      <c r="K441" s="24" t="str">
        <f aca="false">IF(A441="","",IF(ISNA(MATCH(J441,'Purchase Register'!$J$6:$J$1005,0)),IF(COUNTIFS('Purchase Register'!$A$6:$A$1005,A441,'Purchase Register'!$E$6:$E$1005,"&gt;="&amp;(E441-Summary!$B$5),'Purchase Register'!$E$6:$E$1005,"&lt;="&amp;(E441+Summary!$B$5))&gt;0,"Possible match – invoice no. differs","Not in books"),"In books"))</f>
        <v/>
      </c>
      <c r="L441" s="25" t="str">
        <f aca="false">IF(A441="","",IF(COUNTIF(A$6:A441,A441)=1,COUNTIF(L$5:L440,"&gt;0")+1,""))</f>
        <v/>
      </c>
    </row>
    <row r="442" customFormat="false" ht="15" hidden="false" customHeight="true" outlineLevel="0" collapsed="false">
      <c r="A442" s="27"/>
      <c r="B442" s="27"/>
      <c r="C442" s="27"/>
      <c r="D442" s="28"/>
      <c r="E442" s="29"/>
      <c r="F442" s="29"/>
      <c r="G442" s="29"/>
      <c r="H442" s="29"/>
      <c r="I442" s="20" t="str">
        <f aca="false">IF(A442="","",N(F442)+N(G442)+N(H442))</f>
        <v/>
      </c>
      <c r="J442" s="21" t="str">
        <f aca="false">IF(A442="","",UPPER(TRIM(A442))&amp;"|"&amp;UPPER(SUBSTITUTE(SUBSTITUTE(SUBSTITUTE(SUBSTITUTE(SUBSTITUTE(TRIM(C442)," ",""),"-",""),"/",""),"\",""),".","")))</f>
        <v/>
      </c>
      <c r="K442" s="24" t="str">
        <f aca="false">IF(A442="","",IF(ISNA(MATCH(J442,'Purchase Register'!$J$6:$J$1005,0)),IF(COUNTIFS('Purchase Register'!$A$6:$A$1005,A442,'Purchase Register'!$E$6:$E$1005,"&gt;="&amp;(E442-Summary!$B$5),'Purchase Register'!$E$6:$E$1005,"&lt;="&amp;(E442+Summary!$B$5))&gt;0,"Possible match – invoice no. differs","Not in books"),"In books"))</f>
        <v/>
      </c>
      <c r="L442" s="25" t="str">
        <f aca="false">IF(A442="","",IF(COUNTIF(A$6:A442,A442)=1,COUNTIF(L$5:L441,"&gt;0")+1,""))</f>
        <v/>
      </c>
    </row>
    <row r="443" customFormat="false" ht="15" hidden="false" customHeight="true" outlineLevel="0" collapsed="false">
      <c r="A443" s="27"/>
      <c r="B443" s="27"/>
      <c r="C443" s="27"/>
      <c r="D443" s="28"/>
      <c r="E443" s="29"/>
      <c r="F443" s="29"/>
      <c r="G443" s="29"/>
      <c r="H443" s="29"/>
      <c r="I443" s="20" t="str">
        <f aca="false">IF(A443="","",N(F443)+N(G443)+N(H443))</f>
        <v/>
      </c>
      <c r="J443" s="21" t="str">
        <f aca="false">IF(A443="","",UPPER(TRIM(A443))&amp;"|"&amp;UPPER(SUBSTITUTE(SUBSTITUTE(SUBSTITUTE(SUBSTITUTE(SUBSTITUTE(TRIM(C443)," ",""),"-",""),"/",""),"\",""),".","")))</f>
        <v/>
      </c>
      <c r="K443" s="24" t="str">
        <f aca="false">IF(A443="","",IF(ISNA(MATCH(J443,'Purchase Register'!$J$6:$J$1005,0)),IF(COUNTIFS('Purchase Register'!$A$6:$A$1005,A443,'Purchase Register'!$E$6:$E$1005,"&gt;="&amp;(E443-Summary!$B$5),'Purchase Register'!$E$6:$E$1005,"&lt;="&amp;(E443+Summary!$B$5))&gt;0,"Possible match – invoice no. differs","Not in books"),"In books"))</f>
        <v/>
      </c>
      <c r="L443" s="25" t="str">
        <f aca="false">IF(A443="","",IF(COUNTIF(A$6:A443,A443)=1,COUNTIF(L$5:L442,"&gt;0")+1,""))</f>
        <v/>
      </c>
    </row>
    <row r="444" customFormat="false" ht="15" hidden="false" customHeight="true" outlineLevel="0" collapsed="false">
      <c r="A444" s="27"/>
      <c r="B444" s="27"/>
      <c r="C444" s="27"/>
      <c r="D444" s="28"/>
      <c r="E444" s="29"/>
      <c r="F444" s="29"/>
      <c r="G444" s="29"/>
      <c r="H444" s="29"/>
      <c r="I444" s="20" t="str">
        <f aca="false">IF(A444="","",N(F444)+N(G444)+N(H444))</f>
        <v/>
      </c>
      <c r="J444" s="21" t="str">
        <f aca="false">IF(A444="","",UPPER(TRIM(A444))&amp;"|"&amp;UPPER(SUBSTITUTE(SUBSTITUTE(SUBSTITUTE(SUBSTITUTE(SUBSTITUTE(TRIM(C444)," ",""),"-",""),"/",""),"\",""),".","")))</f>
        <v/>
      </c>
      <c r="K444" s="24" t="str">
        <f aca="false">IF(A444="","",IF(ISNA(MATCH(J444,'Purchase Register'!$J$6:$J$1005,0)),IF(COUNTIFS('Purchase Register'!$A$6:$A$1005,A444,'Purchase Register'!$E$6:$E$1005,"&gt;="&amp;(E444-Summary!$B$5),'Purchase Register'!$E$6:$E$1005,"&lt;="&amp;(E444+Summary!$B$5))&gt;0,"Possible match – invoice no. differs","Not in books"),"In books"))</f>
        <v/>
      </c>
      <c r="L444" s="25" t="str">
        <f aca="false">IF(A444="","",IF(COUNTIF(A$6:A444,A444)=1,COUNTIF(L$5:L443,"&gt;0")+1,""))</f>
        <v/>
      </c>
    </row>
    <row r="445" customFormat="false" ht="15" hidden="false" customHeight="true" outlineLevel="0" collapsed="false">
      <c r="A445" s="27"/>
      <c r="B445" s="27"/>
      <c r="C445" s="27"/>
      <c r="D445" s="28"/>
      <c r="E445" s="29"/>
      <c r="F445" s="29"/>
      <c r="G445" s="29"/>
      <c r="H445" s="29"/>
      <c r="I445" s="20" t="str">
        <f aca="false">IF(A445="","",N(F445)+N(G445)+N(H445))</f>
        <v/>
      </c>
      <c r="J445" s="21" t="str">
        <f aca="false">IF(A445="","",UPPER(TRIM(A445))&amp;"|"&amp;UPPER(SUBSTITUTE(SUBSTITUTE(SUBSTITUTE(SUBSTITUTE(SUBSTITUTE(TRIM(C445)," ",""),"-",""),"/",""),"\",""),".","")))</f>
        <v/>
      </c>
      <c r="K445" s="24" t="str">
        <f aca="false">IF(A445="","",IF(ISNA(MATCH(J445,'Purchase Register'!$J$6:$J$1005,0)),IF(COUNTIFS('Purchase Register'!$A$6:$A$1005,A445,'Purchase Register'!$E$6:$E$1005,"&gt;="&amp;(E445-Summary!$B$5),'Purchase Register'!$E$6:$E$1005,"&lt;="&amp;(E445+Summary!$B$5))&gt;0,"Possible match – invoice no. differs","Not in books"),"In books"))</f>
        <v/>
      </c>
      <c r="L445" s="25" t="str">
        <f aca="false">IF(A445="","",IF(COUNTIF(A$6:A445,A445)=1,COUNTIF(L$5:L444,"&gt;0")+1,""))</f>
        <v/>
      </c>
    </row>
    <row r="446" customFormat="false" ht="15" hidden="false" customHeight="true" outlineLevel="0" collapsed="false">
      <c r="A446" s="27"/>
      <c r="B446" s="27"/>
      <c r="C446" s="27"/>
      <c r="D446" s="28"/>
      <c r="E446" s="29"/>
      <c r="F446" s="29"/>
      <c r="G446" s="29"/>
      <c r="H446" s="29"/>
      <c r="I446" s="20" t="str">
        <f aca="false">IF(A446="","",N(F446)+N(G446)+N(H446))</f>
        <v/>
      </c>
      <c r="J446" s="21" t="str">
        <f aca="false">IF(A446="","",UPPER(TRIM(A446))&amp;"|"&amp;UPPER(SUBSTITUTE(SUBSTITUTE(SUBSTITUTE(SUBSTITUTE(SUBSTITUTE(TRIM(C446)," ",""),"-",""),"/",""),"\",""),".","")))</f>
        <v/>
      </c>
      <c r="K446" s="24" t="str">
        <f aca="false">IF(A446="","",IF(ISNA(MATCH(J446,'Purchase Register'!$J$6:$J$1005,0)),IF(COUNTIFS('Purchase Register'!$A$6:$A$1005,A446,'Purchase Register'!$E$6:$E$1005,"&gt;="&amp;(E446-Summary!$B$5),'Purchase Register'!$E$6:$E$1005,"&lt;="&amp;(E446+Summary!$B$5))&gt;0,"Possible match – invoice no. differs","Not in books"),"In books"))</f>
        <v/>
      </c>
      <c r="L446" s="25" t="str">
        <f aca="false">IF(A446="","",IF(COUNTIF(A$6:A446,A446)=1,COUNTIF(L$5:L445,"&gt;0")+1,""))</f>
        <v/>
      </c>
    </row>
    <row r="447" customFormat="false" ht="15" hidden="false" customHeight="true" outlineLevel="0" collapsed="false">
      <c r="A447" s="27"/>
      <c r="B447" s="27"/>
      <c r="C447" s="27"/>
      <c r="D447" s="28"/>
      <c r="E447" s="29"/>
      <c r="F447" s="29"/>
      <c r="G447" s="29"/>
      <c r="H447" s="29"/>
      <c r="I447" s="20" t="str">
        <f aca="false">IF(A447="","",N(F447)+N(G447)+N(H447))</f>
        <v/>
      </c>
      <c r="J447" s="21" t="str">
        <f aca="false">IF(A447="","",UPPER(TRIM(A447))&amp;"|"&amp;UPPER(SUBSTITUTE(SUBSTITUTE(SUBSTITUTE(SUBSTITUTE(SUBSTITUTE(TRIM(C447)," ",""),"-",""),"/",""),"\",""),".","")))</f>
        <v/>
      </c>
      <c r="K447" s="24" t="str">
        <f aca="false">IF(A447="","",IF(ISNA(MATCH(J447,'Purchase Register'!$J$6:$J$1005,0)),IF(COUNTIFS('Purchase Register'!$A$6:$A$1005,A447,'Purchase Register'!$E$6:$E$1005,"&gt;="&amp;(E447-Summary!$B$5),'Purchase Register'!$E$6:$E$1005,"&lt;="&amp;(E447+Summary!$B$5))&gt;0,"Possible match – invoice no. differs","Not in books"),"In books"))</f>
        <v/>
      </c>
      <c r="L447" s="25" t="str">
        <f aca="false">IF(A447="","",IF(COUNTIF(A$6:A447,A447)=1,COUNTIF(L$5:L446,"&gt;0")+1,""))</f>
        <v/>
      </c>
    </row>
    <row r="448" customFormat="false" ht="15" hidden="false" customHeight="true" outlineLevel="0" collapsed="false">
      <c r="A448" s="27"/>
      <c r="B448" s="27"/>
      <c r="C448" s="27"/>
      <c r="D448" s="28"/>
      <c r="E448" s="29"/>
      <c r="F448" s="29"/>
      <c r="G448" s="29"/>
      <c r="H448" s="29"/>
      <c r="I448" s="20" t="str">
        <f aca="false">IF(A448="","",N(F448)+N(G448)+N(H448))</f>
        <v/>
      </c>
      <c r="J448" s="21" t="str">
        <f aca="false">IF(A448="","",UPPER(TRIM(A448))&amp;"|"&amp;UPPER(SUBSTITUTE(SUBSTITUTE(SUBSTITUTE(SUBSTITUTE(SUBSTITUTE(TRIM(C448)," ",""),"-",""),"/",""),"\",""),".","")))</f>
        <v/>
      </c>
      <c r="K448" s="24" t="str">
        <f aca="false">IF(A448="","",IF(ISNA(MATCH(J448,'Purchase Register'!$J$6:$J$1005,0)),IF(COUNTIFS('Purchase Register'!$A$6:$A$1005,A448,'Purchase Register'!$E$6:$E$1005,"&gt;="&amp;(E448-Summary!$B$5),'Purchase Register'!$E$6:$E$1005,"&lt;="&amp;(E448+Summary!$B$5))&gt;0,"Possible match – invoice no. differs","Not in books"),"In books"))</f>
        <v/>
      </c>
      <c r="L448" s="25" t="str">
        <f aca="false">IF(A448="","",IF(COUNTIF(A$6:A448,A448)=1,COUNTIF(L$5:L447,"&gt;0")+1,""))</f>
        <v/>
      </c>
    </row>
    <row r="449" customFormat="false" ht="15" hidden="false" customHeight="true" outlineLevel="0" collapsed="false">
      <c r="A449" s="27"/>
      <c r="B449" s="27"/>
      <c r="C449" s="27"/>
      <c r="D449" s="28"/>
      <c r="E449" s="29"/>
      <c r="F449" s="29"/>
      <c r="G449" s="29"/>
      <c r="H449" s="29"/>
      <c r="I449" s="20" t="str">
        <f aca="false">IF(A449="","",N(F449)+N(G449)+N(H449))</f>
        <v/>
      </c>
      <c r="J449" s="21" t="str">
        <f aca="false">IF(A449="","",UPPER(TRIM(A449))&amp;"|"&amp;UPPER(SUBSTITUTE(SUBSTITUTE(SUBSTITUTE(SUBSTITUTE(SUBSTITUTE(TRIM(C449)," ",""),"-",""),"/",""),"\",""),".","")))</f>
        <v/>
      </c>
      <c r="K449" s="24" t="str">
        <f aca="false">IF(A449="","",IF(ISNA(MATCH(J449,'Purchase Register'!$J$6:$J$1005,0)),IF(COUNTIFS('Purchase Register'!$A$6:$A$1005,A449,'Purchase Register'!$E$6:$E$1005,"&gt;="&amp;(E449-Summary!$B$5),'Purchase Register'!$E$6:$E$1005,"&lt;="&amp;(E449+Summary!$B$5))&gt;0,"Possible match – invoice no. differs","Not in books"),"In books"))</f>
        <v/>
      </c>
      <c r="L449" s="25" t="str">
        <f aca="false">IF(A449="","",IF(COUNTIF(A$6:A449,A449)=1,COUNTIF(L$5:L448,"&gt;0")+1,""))</f>
        <v/>
      </c>
    </row>
    <row r="450" customFormat="false" ht="15" hidden="false" customHeight="true" outlineLevel="0" collapsed="false">
      <c r="A450" s="27"/>
      <c r="B450" s="27"/>
      <c r="C450" s="27"/>
      <c r="D450" s="28"/>
      <c r="E450" s="29"/>
      <c r="F450" s="29"/>
      <c r="G450" s="29"/>
      <c r="H450" s="29"/>
      <c r="I450" s="20" t="str">
        <f aca="false">IF(A450="","",N(F450)+N(G450)+N(H450))</f>
        <v/>
      </c>
      <c r="J450" s="21" t="str">
        <f aca="false">IF(A450="","",UPPER(TRIM(A450))&amp;"|"&amp;UPPER(SUBSTITUTE(SUBSTITUTE(SUBSTITUTE(SUBSTITUTE(SUBSTITUTE(TRIM(C450)," ",""),"-",""),"/",""),"\",""),".","")))</f>
        <v/>
      </c>
      <c r="K450" s="24" t="str">
        <f aca="false">IF(A450="","",IF(ISNA(MATCH(J450,'Purchase Register'!$J$6:$J$1005,0)),IF(COUNTIFS('Purchase Register'!$A$6:$A$1005,A450,'Purchase Register'!$E$6:$E$1005,"&gt;="&amp;(E450-Summary!$B$5),'Purchase Register'!$E$6:$E$1005,"&lt;="&amp;(E450+Summary!$B$5))&gt;0,"Possible match – invoice no. differs","Not in books"),"In books"))</f>
        <v/>
      </c>
      <c r="L450" s="25" t="str">
        <f aca="false">IF(A450="","",IF(COUNTIF(A$6:A450,A450)=1,COUNTIF(L$5:L449,"&gt;0")+1,""))</f>
        <v/>
      </c>
    </row>
    <row r="451" customFormat="false" ht="15" hidden="false" customHeight="true" outlineLevel="0" collapsed="false">
      <c r="A451" s="27"/>
      <c r="B451" s="27"/>
      <c r="C451" s="27"/>
      <c r="D451" s="28"/>
      <c r="E451" s="29"/>
      <c r="F451" s="29"/>
      <c r="G451" s="29"/>
      <c r="H451" s="29"/>
      <c r="I451" s="20" t="str">
        <f aca="false">IF(A451="","",N(F451)+N(G451)+N(H451))</f>
        <v/>
      </c>
      <c r="J451" s="21" t="str">
        <f aca="false">IF(A451="","",UPPER(TRIM(A451))&amp;"|"&amp;UPPER(SUBSTITUTE(SUBSTITUTE(SUBSTITUTE(SUBSTITUTE(SUBSTITUTE(TRIM(C451)," ",""),"-",""),"/",""),"\",""),".","")))</f>
        <v/>
      </c>
      <c r="K451" s="24" t="str">
        <f aca="false">IF(A451="","",IF(ISNA(MATCH(J451,'Purchase Register'!$J$6:$J$1005,0)),IF(COUNTIFS('Purchase Register'!$A$6:$A$1005,A451,'Purchase Register'!$E$6:$E$1005,"&gt;="&amp;(E451-Summary!$B$5),'Purchase Register'!$E$6:$E$1005,"&lt;="&amp;(E451+Summary!$B$5))&gt;0,"Possible match – invoice no. differs","Not in books"),"In books"))</f>
        <v/>
      </c>
      <c r="L451" s="25" t="str">
        <f aca="false">IF(A451="","",IF(COUNTIF(A$6:A451,A451)=1,COUNTIF(L$5:L450,"&gt;0")+1,""))</f>
        <v/>
      </c>
    </row>
    <row r="452" customFormat="false" ht="15" hidden="false" customHeight="true" outlineLevel="0" collapsed="false">
      <c r="A452" s="27"/>
      <c r="B452" s="27"/>
      <c r="C452" s="27"/>
      <c r="D452" s="28"/>
      <c r="E452" s="29"/>
      <c r="F452" s="29"/>
      <c r="G452" s="29"/>
      <c r="H452" s="29"/>
      <c r="I452" s="20" t="str">
        <f aca="false">IF(A452="","",N(F452)+N(G452)+N(H452))</f>
        <v/>
      </c>
      <c r="J452" s="21" t="str">
        <f aca="false">IF(A452="","",UPPER(TRIM(A452))&amp;"|"&amp;UPPER(SUBSTITUTE(SUBSTITUTE(SUBSTITUTE(SUBSTITUTE(SUBSTITUTE(TRIM(C452)," ",""),"-",""),"/",""),"\",""),".","")))</f>
        <v/>
      </c>
      <c r="K452" s="24" t="str">
        <f aca="false">IF(A452="","",IF(ISNA(MATCH(J452,'Purchase Register'!$J$6:$J$1005,0)),IF(COUNTIFS('Purchase Register'!$A$6:$A$1005,A452,'Purchase Register'!$E$6:$E$1005,"&gt;="&amp;(E452-Summary!$B$5),'Purchase Register'!$E$6:$E$1005,"&lt;="&amp;(E452+Summary!$B$5))&gt;0,"Possible match – invoice no. differs","Not in books"),"In books"))</f>
        <v/>
      </c>
      <c r="L452" s="25" t="str">
        <f aca="false">IF(A452="","",IF(COUNTIF(A$6:A452,A452)=1,COUNTIF(L$5:L451,"&gt;0")+1,""))</f>
        <v/>
      </c>
    </row>
    <row r="453" customFormat="false" ht="15" hidden="false" customHeight="true" outlineLevel="0" collapsed="false">
      <c r="A453" s="27"/>
      <c r="B453" s="27"/>
      <c r="C453" s="27"/>
      <c r="D453" s="28"/>
      <c r="E453" s="29"/>
      <c r="F453" s="29"/>
      <c r="G453" s="29"/>
      <c r="H453" s="29"/>
      <c r="I453" s="20" t="str">
        <f aca="false">IF(A453="","",N(F453)+N(G453)+N(H453))</f>
        <v/>
      </c>
      <c r="J453" s="21" t="str">
        <f aca="false">IF(A453="","",UPPER(TRIM(A453))&amp;"|"&amp;UPPER(SUBSTITUTE(SUBSTITUTE(SUBSTITUTE(SUBSTITUTE(SUBSTITUTE(TRIM(C453)," ",""),"-",""),"/",""),"\",""),".","")))</f>
        <v/>
      </c>
      <c r="K453" s="24" t="str">
        <f aca="false">IF(A453="","",IF(ISNA(MATCH(J453,'Purchase Register'!$J$6:$J$1005,0)),IF(COUNTIFS('Purchase Register'!$A$6:$A$1005,A453,'Purchase Register'!$E$6:$E$1005,"&gt;="&amp;(E453-Summary!$B$5),'Purchase Register'!$E$6:$E$1005,"&lt;="&amp;(E453+Summary!$B$5))&gt;0,"Possible match – invoice no. differs","Not in books"),"In books"))</f>
        <v/>
      </c>
      <c r="L453" s="25" t="str">
        <f aca="false">IF(A453="","",IF(COUNTIF(A$6:A453,A453)=1,COUNTIF(L$5:L452,"&gt;0")+1,""))</f>
        <v/>
      </c>
    </row>
    <row r="454" customFormat="false" ht="15" hidden="false" customHeight="true" outlineLevel="0" collapsed="false">
      <c r="A454" s="27"/>
      <c r="B454" s="27"/>
      <c r="C454" s="27"/>
      <c r="D454" s="28"/>
      <c r="E454" s="29"/>
      <c r="F454" s="29"/>
      <c r="G454" s="29"/>
      <c r="H454" s="29"/>
      <c r="I454" s="20" t="str">
        <f aca="false">IF(A454="","",N(F454)+N(G454)+N(H454))</f>
        <v/>
      </c>
      <c r="J454" s="21" t="str">
        <f aca="false">IF(A454="","",UPPER(TRIM(A454))&amp;"|"&amp;UPPER(SUBSTITUTE(SUBSTITUTE(SUBSTITUTE(SUBSTITUTE(SUBSTITUTE(TRIM(C454)," ",""),"-",""),"/",""),"\",""),".","")))</f>
        <v/>
      </c>
      <c r="K454" s="24" t="str">
        <f aca="false">IF(A454="","",IF(ISNA(MATCH(J454,'Purchase Register'!$J$6:$J$1005,0)),IF(COUNTIFS('Purchase Register'!$A$6:$A$1005,A454,'Purchase Register'!$E$6:$E$1005,"&gt;="&amp;(E454-Summary!$B$5),'Purchase Register'!$E$6:$E$1005,"&lt;="&amp;(E454+Summary!$B$5))&gt;0,"Possible match – invoice no. differs","Not in books"),"In books"))</f>
        <v/>
      </c>
      <c r="L454" s="25" t="str">
        <f aca="false">IF(A454="","",IF(COUNTIF(A$6:A454,A454)=1,COUNTIF(L$5:L453,"&gt;0")+1,""))</f>
        <v/>
      </c>
    </row>
    <row r="455" customFormat="false" ht="15" hidden="false" customHeight="true" outlineLevel="0" collapsed="false">
      <c r="A455" s="27"/>
      <c r="B455" s="27"/>
      <c r="C455" s="27"/>
      <c r="D455" s="28"/>
      <c r="E455" s="29"/>
      <c r="F455" s="29"/>
      <c r="G455" s="29"/>
      <c r="H455" s="29"/>
      <c r="I455" s="20" t="str">
        <f aca="false">IF(A455="","",N(F455)+N(G455)+N(H455))</f>
        <v/>
      </c>
      <c r="J455" s="21" t="str">
        <f aca="false">IF(A455="","",UPPER(TRIM(A455))&amp;"|"&amp;UPPER(SUBSTITUTE(SUBSTITUTE(SUBSTITUTE(SUBSTITUTE(SUBSTITUTE(TRIM(C455)," ",""),"-",""),"/",""),"\",""),".","")))</f>
        <v/>
      </c>
      <c r="K455" s="24" t="str">
        <f aca="false">IF(A455="","",IF(ISNA(MATCH(J455,'Purchase Register'!$J$6:$J$1005,0)),IF(COUNTIFS('Purchase Register'!$A$6:$A$1005,A455,'Purchase Register'!$E$6:$E$1005,"&gt;="&amp;(E455-Summary!$B$5),'Purchase Register'!$E$6:$E$1005,"&lt;="&amp;(E455+Summary!$B$5))&gt;0,"Possible match – invoice no. differs","Not in books"),"In books"))</f>
        <v/>
      </c>
      <c r="L455" s="25" t="str">
        <f aca="false">IF(A455="","",IF(COUNTIF(A$6:A455,A455)=1,COUNTIF(L$5:L454,"&gt;0")+1,""))</f>
        <v/>
      </c>
    </row>
    <row r="456" customFormat="false" ht="15" hidden="false" customHeight="true" outlineLevel="0" collapsed="false">
      <c r="A456" s="27"/>
      <c r="B456" s="27"/>
      <c r="C456" s="27"/>
      <c r="D456" s="28"/>
      <c r="E456" s="29"/>
      <c r="F456" s="29"/>
      <c r="G456" s="29"/>
      <c r="H456" s="29"/>
      <c r="I456" s="20" t="str">
        <f aca="false">IF(A456="","",N(F456)+N(G456)+N(H456))</f>
        <v/>
      </c>
      <c r="J456" s="21" t="str">
        <f aca="false">IF(A456="","",UPPER(TRIM(A456))&amp;"|"&amp;UPPER(SUBSTITUTE(SUBSTITUTE(SUBSTITUTE(SUBSTITUTE(SUBSTITUTE(TRIM(C456)," ",""),"-",""),"/",""),"\",""),".","")))</f>
        <v/>
      </c>
      <c r="K456" s="24" t="str">
        <f aca="false">IF(A456="","",IF(ISNA(MATCH(J456,'Purchase Register'!$J$6:$J$1005,0)),IF(COUNTIFS('Purchase Register'!$A$6:$A$1005,A456,'Purchase Register'!$E$6:$E$1005,"&gt;="&amp;(E456-Summary!$B$5),'Purchase Register'!$E$6:$E$1005,"&lt;="&amp;(E456+Summary!$B$5))&gt;0,"Possible match – invoice no. differs","Not in books"),"In books"))</f>
        <v/>
      </c>
      <c r="L456" s="25" t="str">
        <f aca="false">IF(A456="","",IF(COUNTIF(A$6:A456,A456)=1,COUNTIF(L$5:L455,"&gt;0")+1,""))</f>
        <v/>
      </c>
    </row>
    <row r="457" customFormat="false" ht="15" hidden="false" customHeight="true" outlineLevel="0" collapsed="false">
      <c r="A457" s="27"/>
      <c r="B457" s="27"/>
      <c r="C457" s="27"/>
      <c r="D457" s="28"/>
      <c r="E457" s="29"/>
      <c r="F457" s="29"/>
      <c r="G457" s="29"/>
      <c r="H457" s="29"/>
      <c r="I457" s="20" t="str">
        <f aca="false">IF(A457="","",N(F457)+N(G457)+N(H457))</f>
        <v/>
      </c>
      <c r="J457" s="21" t="str">
        <f aca="false">IF(A457="","",UPPER(TRIM(A457))&amp;"|"&amp;UPPER(SUBSTITUTE(SUBSTITUTE(SUBSTITUTE(SUBSTITUTE(SUBSTITUTE(TRIM(C457)," ",""),"-",""),"/",""),"\",""),".","")))</f>
        <v/>
      </c>
      <c r="K457" s="24" t="str">
        <f aca="false">IF(A457="","",IF(ISNA(MATCH(J457,'Purchase Register'!$J$6:$J$1005,0)),IF(COUNTIFS('Purchase Register'!$A$6:$A$1005,A457,'Purchase Register'!$E$6:$E$1005,"&gt;="&amp;(E457-Summary!$B$5),'Purchase Register'!$E$6:$E$1005,"&lt;="&amp;(E457+Summary!$B$5))&gt;0,"Possible match – invoice no. differs","Not in books"),"In books"))</f>
        <v/>
      </c>
      <c r="L457" s="25" t="str">
        <f aca="false">IF(A457="","",IF(COUNTIF(A$6:A457,A457)=1,COUNTIF(L$5:L456,"&gt;0")+1,""))</f>
        <v/>
      </c>
    </row>
    <row r="458" customFormat="false" ht="15" hidden="false" customHeight="true" outlineLevel="0" collapsed="false">
      <c r="A458" s="27"/>
      <c r="B458" s="27"/>
      <c r="C458" s="27"/>
      <c r="D458" s="28"/>
      <c r="E458" s="29"/>
      <c r="F458" s="29"/>
      <c r="G458" s="29"/>
      <c r="H458" s="29"/>
      <c r="I458" s="20" t="str">
        <f aca="false">IF(A458="","",N(F458)+N(G458)+N(H458))</f>
        <v/>
      </c>
      <c r="J458" s="21" t="str">
        <f aca="false">IF(A458="","",UPPER(TRIM(A458))&amp;"|"&amp;UPPER(SUBSTITUTE(SUBSTITUTE(SUBSTITUTE(SUBSTITUTE(SUBSTITUTE(TRIM(C458)," ",""),"-",""),"/",""),"\",""),".","")))</f>
        <v/>
      </c>
      <c r="K458" s="24" t="str">
        <f aca="false">IF(A458="","",IF(ISNA(MATCH(J458,'Purchase Register'!$J$6:$J$1005,0)),IF(COUNTIFS('Purchase Register'!$A$6:$A$1005,A458,'Purchase Register'!$E$6:$E$1005,"&gt;="&amp;(E458-Summary!$B$5),'Purchase Register'!$E$6:$E$1005,"&lt;="&amp;(E458+Summary!$B$5))&gt;0,"Possible match – invoice no. differs","Not in books"),"In books"))</f>
        <v/>
      </c>
      <c r="L458" s="25" t="str">
        <f aca="false">IF(A458="","",IF(COUNTIF(A$6:A458,A458)=1,COUNTIF(L$5:L457,"&gt;0")+1,""))</f>
        <v/>
      </c>
    </row>
    <row r="459" customFormat="false" ht="15" hidden="false" customHeight="true" outlineLevel="0" collapsed="false">
      <c r="A459" s="27"/>
      <c r="B459" s="27"/>
      <c r="C459" s="27"/>
      <c r="D459" s="28"/>
      <c r="E459" s="29"/>
      <c r="F459" s="29"/>
      <c r="G459" s="29"/>
      <c r="H459" s="29"/>
      <c r="I459" s="20" t="str">
        <f aca="false">IF(A459="","",N(F459)+N(G459)+N(H459))</f>
        <v/>
      </c>
      <c r="J459" s="21" t="str">
        <f aca="false">IF(A459="","",UPPER(TRIM(A459))&amp;"|"&amp;UPPER(SUBSTITUTE(SUBSTITUTE(SUBSTITUTE(SUBSTITUTE(SUBSTITUTE(TRIM(C459)," ",""),"-",""),"/",""),"\",""),".","")))</f>
        <v/>
      </c>
      <c r="K459" s="24" t="str">
        <f aca="false">IF(A459="","",IF(ISNA(MATCH(J459,'Purchase Register'!$J$6:$J$1005,0)),IF(COUNTIFS('Purchase Register'!$A$6:$A$1005,A459,'Purchase Register'!$E$6:$E$1005,"&gt;="&amp;(E459-Summary!$B$5),'Purchase Register'!$E$6:$E$1005,"&lt;="&amp;(E459+Summary!$B$5))&gt;0,"Possible match – invoice no. differs","Not in books"),"In books"))</f>
        <v/>
      </c>
      <c r="L459" s="25" t="str">
        <f aca="false">IF(A459="","",IF(COUNTIF(A$6:A459,A459)=1,COUNTIF(L$5:L458,"&gt;0")+1,""))</f>
        <v/>
      </c>
    </row>
    <row r="460" customFormat="false" ht="15" hidden="false" customHeight="true" outlineLevel="0" collapsed="false">
      <c r="A460" s="27"/>
      <c r="B460" s="27"/>
      <c r="C460" s="27"/>
      <c r="D460" s="28"/>
      <c r="E460" s="29"/>
      <c r="F460" s="29"/>
      <c r="G460" s="29"/>
      <c r="H460" s="29"/>
      <c r="I460" s="20" t="str">
        <f aca="false">IF(A460="","",N(F460)+N(G460)+N(H460))</f>
        <v/>
      </c>
      <c r="J460" s="21" t="str">
        <f aca="false">IF(A460="","",UPPER(TRIM(A460))&amp;"|"&amp;UPPER(SUBSTITUTE(SUBSTITUTE(SUBSTITUTE(SUBSTITUTE(SUBSTITUTE(TRIM(C460)," ",""),"-",""),"/",""),"\",""),".","")))</f>
        <v/>
      </c>
      <c r="K460" s="24" t="str">
        <f aca="false">IF(A460="","",IF(ISNA(MATCH(J460,'Purchase Register'!$J$6:$J$1005,0)),IF(COUNTIFS('Purchase Register'!$A$6:$A$1005,A460,'Purchase Register'!$E$6:$E$1005,"&gt;="&amp;(E460-Summary!$B$5),'Purchase Register'!$E$6:$E$1005,"&lt;="&amp;(E460+Summary!$B$5))&gt;0,"Possible match – invoice no. differs","Not in books"),"In books"))</f>
        <v/>
      </c>
      <c r="L460" s="25" t="str">
        <f aca="false">IF(A460="","",IF(COUNTIF(A$6:A460,A460)=1,COUNTIF(L$5:L459,"&gt;0")+1,""))</f>
        <v/>
      </c>
    </row>
    <row r="461" customFormat="false" ht="15" hidden="false" customHeight="true" outlineLevel="0" collapsed="false">
      <c r="A461" s="27"/>
      <c r="B461" s="27"/>
      <c r="C461" s="27"/>
      <c r="D461" s="28"/>
      <c r="E461" s="29"/>
      <c r="F461" s="29"/>
      <c r="G461" s="29"/>
      <c r="H461" s="29"/>
      <c r="I461" s="20" t="str">
        <f aca="false">IF(A461="","",N(F461)+N(G461)+N(H461))</f>
        <v/>
      </c>
      <c r="J461" s="21" t="str">
        <f aca="false">IF(A461="","",UPPER(TRIM(A461))&amp;"|"&amp;UPPER(SUBSTITUTE(SUBSTITUTE(SUBSTITUTE(SUBSTITUTE(SUBSTITUTE(TRIM(C461)," ",""),"-",""),"/",""),"\",""),".","")))</f>
        <v/>
      </c>
      <c r="K461" s="24" t="str">
        <f aca="false">IF(A461="","",IF(ISNA(MATCH(J461,'Purchase Register'!$J$6:$J$1005,0)),IF(COUNTIFS('Purchase Register'!$A$6:$A$1005,A461,'Purchase Register'!$E$6:$E$1005,"&gt;="&amp;(E461-Summary!$B$5),'Purchase Register'!$E$6:$E$1005,"&lt;="&amp;(E461+Summary!$B$5))&gt;0,"Possible match – invoice no. differs","Not in books"),"In books"))</f>
        <v/>
      </c>
      <c r="L461" s="25" t="str">
        <f aca="false">IF(A461="","",IF(COUNTIF(A$6:A461,A461)=1,COUNTIF(L$5:L460,"&gt;0")+1,""))</f>
        <v/>
      </c>
    </row>
    <row r="462" customFormat="false" ht="15" hidden="false" customHeight="true" outlineLevel="0" collapsed="false">
      <c r="A462" s="27"/>
      <c r="B462" s="27"/>
      <c r="C462" s="27"/>
      <c r="D462" s="28"/>
      <c r="E462" s="29"/>
      <c r="F462" s="29"/>
      <c r="G462" s="29"/>
      <c r="H462" s="29"/>
      <c r="I462" s="20" t="str">
        <f aca="false">IF(A462="","",N(F462)+N(G462)+N(H462))</f>
        <v/>
      </c>
      <c r="J462" s="21" t="str">
        <f aca="false">IF(A462="","",UPPER(TRIM(A462))&amp;"|"&amp;UPPER(SUBSTITUTE(SUBSTITUTE(SUBSTITUTE(SUBSTITUTE(SUBSTITUTE(TRIM(C462)," ",""),"-",""),"/",""),"\",""),".","")))</f>
        <v/>
      </c>
      <c r="K462" s="24" t="str">
        <f aca="false">IF(A462="","",IF(ISNA(MATCH(J462,'Purchase Register'!$J$6:$J$1005,0)),IF(COUNTIFS('Purchase Register'!$A$6:$A$1005,A462,'Purchase Register'!$E$6:$E$1005,"&gt;="&amp;(E462-Summary!$B$5),'Purchase Register'!$E$6:$E$1005,"&lt;="&amp;(E462+Summary!$B$5))&gt;0,"Possible match – invoice no. differs","Not in books"),"In books"))</f>
        <v/>
      </c>
      <c r="L462" s="25" t="str">
        <f aca="false">IF(A462="","",IF(COUNTIF(A$6:A462,A462)=1,COUNTIF(L$5:L461,"&gt;0")+1,""))</f>
        <v/>
      </c>
    </row>
    <row r="463" customFormat="false" ht="15" hidden="false" customHeight="true" outlineLevel="0" collapsed="false">
      <c r="A463" s="27"/>
      <c r="B463" s="27"/>
      <c r="C463" s="27"/>
      <c r="D463" s="28"/>
      <c r="E463" s="29"/>
      <c r="F463" s="29"/>
      <c r="G463" s="29"/>
      <c r="H463" s="29"/>
      <c r="I463" s="20" t="str">
        <f aca="false">IF(A463="","",N(F463)+N(G463)+N(H463))</f>
        <v/>
      </c>
      <c r="J463" s="21" t="str">
        <f aca="false">IF(A463="","",UPPER(TRIM(A463))&amp;"|"&amp;UPPER(SUBSTITUTE(SUBSTITUTE(SUBSTITUTE(SUBSTITUTE(SUBSTITUTE(TRIM(C463)," ",""),"-",""),"/",""),"\",""),".","")))</f>
        <v/>
      </c>
      <c r="K463" s="24" t="str">
        <f aca="false">IF(A463="","",IF(ISNA(MATCH(J463,'Purchase Register'!$J$6:$J$1005,0)),IF(COUNTIFS('Purchase Register'!$A$6:$A$1005,A463,'Purchase Register'!$E$6:$E$1005,"&gt;="&amp;(E463-Summary!$B$5),'Purchase Register'!$E$6:$E$1005,"&lt;="&amp;(E463+Summary!$B$5))&gt;0,"Possible match – invoice no. differs","Not in books"),"In books"))</f>
        <v/>
      </c>
      <c r="L463" s="25" t="str">
        <f aca="false">IF(A463="","",IF(COUNTIF(A$6:A463,A463)=1,COUNTIF(L$5:L462,"&gt;0")+1,""))</f>
        <v/>
      </c>
    </row>
    <row r="464" customFormat="false" ht="15" hidden="false" customHeight="true" outlineLevel="0" collapsed="false">
      <c r="A464" s="27"/>
      <c r="B464" s="27"/>
      <c r="C464" s="27"/>
      <c r="D464" s="28"/>
      <c r="E464" s="29"/>
      <c r="F464" s="29"/>
      <c r="G464" s="29"/>
      <c r="H464" s="29"/>
      <c r="I464" s="20" t="str">
        <f aca="false">IF(A464="","",N(F464)+N(G464)+N(H464))</f>
        <v/>
      </c>
      <c r="J464" s="21" t="str">
        <f aca="false">IF(A464="","",UPPER(TRIM(A464))&amp;"|"&amp;UPPER(SUBSTITUTE(SUBSTITUTE(SUBSTITUTE(SUBSTITUTE(SUBSTITUTE(TRIM(C464)," ",""),"-",""),"/",""),"\",""),".","")))</f>
        <v/>
      </c>
      <c r="K464" s="24" t="str">
        <f aca="false">IF(A464="","",IF(ISNA(MATCH(J464,'Purchase Register'!$J$6:$J$1005,0)),IF(COUNTIFS('Purchase Register'!$A$6:$A$1005,A464,'Purchase Register'!$E$6:$E$1005,"&gt;="&amp;(E464-Summary!$B$5),'Purchase Register'!$E$6:$E$1005,"&lt;="&amp;(E464+Summary!$B$5))&gt;0,"Possible match – invoice no. differs","Not in books"),"In books"))</f>
        <v/>
      </c>
      <c r="L464" s="25" t="str">
        <f aca="false">IF(A464="","",IF(COUNTIF(A$6:A464,A464)=1,COUNTIF(L$5:L463,"&gt;0")+1,""))</f>
        <v/>
      </c>
    </row>
    <row r="465" customFormat="false" ht="15" hidden="false" customHeight="true" outlineLevel="0" collapsed="false">
      <c r="A465" s="27"/>
      <c r="B465" s="27"/>
      <c r="C465" s="27"/>
      <c r="D465" s="28"/>
      <c r="E465" s="29"/>
      <c r="F465" s="29"/>
      <c r="G465" s="29"/>
      <c r="H465" s="29"/>
      <c r="I465" s="20" t="str">
        <f aca="false">IF(A465="","",N(F465)+N(G465)+N(H465))</f>
        <v/>
      </c>
      <c r="J465" s="21" t="str">
        <f aca="false">IF(A465="","",UPPER(TRIM(A465))&amp;"|"&amp;UPPER(SUBSTITUTE(SUBSTITUTE(SUBSTITUTE(SUBSTITUTE(SUBSTITUTE(TRIM(C465)," ",""),"-",""),"/",""),"\",""),".","")))</f>
        <v/>
      </c>
      <c r="K465" s="24" t="str">
        <f aca="false">IF(A465="","",IF(ISNA(MATCH(J465,'Purchase Register'!$J$6:$J$1005,0)),IF(COUNTIFS('Purchase Register'!$A$6:$A$1005,A465,'Purchase Register'!$E$6:$E$1005,"&gt;="&amp;(E465-Summary!$B$5),'Purchase Register'!$E$6:$E$1005,"&lt;="&amp;(E465+Summary!$B$5))&gt;0,"Possible match – invoice no. differs","Not in books"),"In books"))</f>
        <v/>
      </c>
      <c r="L465" s="25" t="str">
        <f aca="false">IF(A465="","",IF(COUNTIF(A$6:A465,A465)=1,COUNTIF(L$5:L464,"&gt;0")+1,""))</f>
        <v/>
      </c>
    </row>
    <row r="466" customFormat="false" ht="15" hidden="false" customHeight="true" outlineLevel="0" collapsed="false">
      <c r="A466" s="27"/>
      <c r="B466" s="27"/>
      <c r="C466" s="27"/>
      <c r="D466" s="28"/>
      <c r="E466" s="29"/>
      <c r="F466" s="29"/>
      <c r="G466" s="29"/>
      <c r="H466" s="29"/>
      <c r="I466" s="20" t="str">
        <f aca="false">IF(A466="","",N(F466)+N(G466)+N(H466))</f>
        <v/>
      </c>
      <c r="J466" s="21" t="str">
        <f aca="false">IF(A466="","",UPPER(TRIM(A466))&amp;"|"&amp;UPPER(SUBSTITUTE(SUBSTITUTE(SUBSTITUTE(SUBSTITUTE(SUBSTITUTE(TRIM(C466)," ",""),"-",""),"/",""),"\",""),".","")))</f>
        <v/>
      </c>
      <c r="K466" s="24" t="str">
        <f aca="false">IF(A466="","",IF(ISNA(MATCH(J466,'Purchase Register'!$J$6:$J$1005,0)),IF(COUNTIFS('Purchase Register'!$A$6:$A$1005,A466,'Purchase Register'!$E$6:$E$1005,"&gt;="&amp;(E466-Summary!$B$5),'Purchase Register'!$E$6:$E$1005,"&lt;="&amp;(E466+Summary!$B$5))&gt;0,"Possible match – invoice no. differs","Not in books"),"In books"))</f>
        <v/>
      </c>
      <c r="L466" s="25" t="str">
        <f aca="false">IF(A466="","",IF(COUNTIF(A$6:A466,A466)=1,COUNTIF(L$5:L465,"&gt;0")+1,""))</f>
        <v/>
      </c>
    </row>
    <row r="467" customFormat="false" ht="15" hidden="false" customHeight="true" outlineLevel="0" collapsed="false">
      <c r="A467" s="27"/>
      <c r="B467" s="27"/>
      <c r="C467" s="27"/>
      <c r="D467" s="28"/>
      <c r="E467" s="29"/>
      <c r="F467" s="29"/>
      <c r="G467" s="29"/>
      <c r="H467" s="29"/>
      <c r="I467" s="20" t="str">
        <f aca="false">IF(A467="","",N(F467)+N(G467)+N(H467))</f>
        <v/>
      </c>
      <c r="J467" s="21" t="str">
        <f aca="false">IF(A467="","",UPPER(TRIM(A467))&amp;"|"&amp;UPPER(SUBSTITUTE(SUBSTITUTE(SUBSTITUTE(SUBSTITUTE(SUBSTITUTE(TRIM(C467)," ",""),"-",""),"/",""),"\",""),".","")))</f>
        <v/>
      </c>
      <c r="K467" s="24" t="str">
        <f aca="false">IF(A467="","",IF(ISNA(MATCH(J467,'Purchase Register'!$J$6:$J$1005,0)),IF(COUNTIFS('Purchase Register'!$A$6:$A$1005,A467,'Purchase Register'!$E$6:$E$1005,"&gt;="&amp;(E467-Summary!$B$5),'Purchase Register'!$E$6:$E$1005,"&lt;="&amp;(E467+Summary!$B$5))&gt;0,"Possible match – invoice no. differs","Not in books"),"In books"))</f>
        <v/>
      </c>
      <c r="L467" s="25" t="str">
        <f aca="false">IF(A467="","",IF(COUNTIF(A$6:A467,A467)=1,COUNTIF(L$5:L466,"&gt;0")+1,""))</f>
        <v/>
      </c>
    </row>
    <row r="468" customFormat="false" ht="15" hidden="false" customHeight="true" outlineLevel="0" collapsed="false">
      <c r="A468" s="27"/>
      <c r="B468" s="27"/>
      <c r="C468" s="27"/>
      <c r="D468" s="28"/>
      <c r="E468" s="29"/>
      <c r="F468" s="29"/>
      <c r="G468" s="29"/>
      <c r="H468" s="29"/>
      <c r="I468" s="20" t="str">
        <f aca="false">IF(A468="","",N(F468)+N(G468)+N(H468))</f>
        <v/>
      </c>
      <c r="J468" s="21" t="str">
        <f aca="false">IF(A468="","",UPPER(TRIM(A468))&amp;"|"&amp;UPPER(SUBSTITUTE(SUBSTITUTE(SUBSTITUTE(SUBSTITUTE(SUBSTITUTE(TRIM(C468)," ",""),"-",""),"/",""),"\",""),".","")))</f>
        <v/>
      </c>
      <c r="K468" s="24" t="str">
        <f aca="false">IF(A468="","",IF(ISNA(MATCH(J468,'Purchase Register'!$J$6:$J$1005,0)),IF(COUNTIFS('Purchase Register'!$A$6:$A$1005,A468,'Purchase Register'!$E$6:$E$1005,"&gt;="&amp;(E468-Summary!$B$5),'Purchase Register'!$E$6:$E$1005,"&lt;="&amp;(E468+Summary!$B$5))&gt;0,"Possible match – invoice no. differs","Not in books"),"In books"))</f>
        <v/>
      </c>
      <c r="L468" s="25" t="str">
        <f aca="false">IF(A468="","",IF(COUNTIF(A$6:A468,A468)=1,COUNTIF(L$5:L467,"&gt;0")+1,""))</f>
        <v/>
      </c>
    </row>
    <row r="469" customFormat="false" ht="15" hidden="false" customHeight="true" outlineLevel="0" collapsed="false">
      <c r="A469" s="27"/>
      <c r="B469" s="27"/>
      <c r="C469" s="27"/>
      <c r="D469" s="28"/>
      <c r="E469" s="29"/>
      <c r="F469" s="29"/>
      <c r="G469" s="29"/>
      <c r="H469" s="29"/>
      <c r="I469" s="20" t="str">
        <f aca="false">IF(A469="","",N(F469)+N(G469)+N(H469))</f>
        <v/>
      </c>
      <c r="J469" s="21" t="str">
        <f aca="false">IF(A469="","",UPPER(TRIM(A469))&amp;"|"&amp;UPPER(SUBSTITUTE(SUBSTITUTE(SUBSTITUTE(SUBSTITUTE(SUBSTITUTE(TRIM(C469)," ",""),"-",""),"/",""),"\",""),".","")))</f>
        <v/>
      </c>
      <c r="K469" s="24" t="str">
        <f aca="false">IF(A469="","",IF(ISNA(MATCH(J469,'Purchase Register'!$J$6:$J$1005,0)),IF(COUNTIFS('Purchase Register'!$A$6:$A$1005,A469,'Purchase Register'!$E$6:$E$1005,"&gt;="&amp;(E469-Summary!$B$5),'Purchase Register'!$E$6:$E$1005,"&lt;="&amp;(E469+Summary!$B$5))&gt;0,"Possible match – invoice no. differs","Not in books"),"In books"))</f>
        <v/>
      </c>
      <c r="L469" s="25" t="str">
        <f aca="false">IF(A469="","",IF(COUNTIF(A$6:A469,A469)=1,COUNTIF(L$5:L468,"&gt;0")+1,""))</f>
        <v/>
      </c>
    </row>
    <row r="470" customFormat="false" ht="15" hidden="false" customHeight="true" outlineLevel="0" collapsed="false">
      <c r="A470" s="27"/>
      <c r="B470" s="27"/>
      <c r="C470" s="27"/>
      <c r="D470" s="28"/>
      <c r="E470" s="29"/>
      <c r="F470" s="29"/>
      <c r="G470" s="29"/>
      <c r="H470" s="29"/>
      <c r="I470" s="20" t="str">
        <f aca="false">IF(A470="","",N(F470)+N(G470)+N(H470))</f>
        <v/>
      </c>
      <c r="J470" s="21" t="str">
        <f aca="false">IF(A470="","",UPPER(TRIM(A470))&amp;"|"&amp;UPPER(SUBSTITUTE(SUBSTITUTE(SUBSTITUTE(SUBSTITUTE(SUBSTITUTE(TRIM(C470)," ",""),"-",""),"/",""),"\",""),".","")))</f>
        <v/>
      </c>
      <c r="K470" s="24" t="str">
        <f aca="false">IF(A470="","",IF(ISNA(MATCH(J470,'Purchase Register'!$J$6:$J$1005,0)),IF(COUNTIFS('Purchase Register'!$A$6:$A$1005,A470,'Purchase Register'!$E$6:$E$1005,"&gt;="&amp;(E470-Summary!$B$5),'Purchase Register'!$E$6:$E$1005,"&lt;="&amp;(E470+Summary!$B$5))&gt;0,"Possible match – invoice no. differs","Not in books"),"In books"))</f>
        <v/>
      </c>
      <c r="L470" s="25" t="str">
        <f aca="false">IF(A470="","",IF(COUNTIF(A$6:A470,A470)=1,COUNTIF(L$5:L469,"&gt;0")+1,""))</f>
        <v/>
      </c>
    </row>
    <row r="471" customFormat="false" ht="15" hidden="false" customHeight="true" outlineLevel="0" collapsed="false">
      <c r="A471" s="27"/>
      <c r="B471" s="27"/>
      <c r="C471" s="27"/>
      <c r="D471" s="28"/>
      <c r="E471" s="29"/>
      <c r="F471" s="29"/>
      <c r="G471" s="29"/>
      <c r="H471" s="29"/>
      <c r="I471" s="20" t="str">
        <f aca="false">IF(A471="","",N(F471)+N(G471)+N(H471))</f>
        <v/>
      </c>
      <c r="J471" s="21" t="str">
        <f aca="false">IF(A471="","",UPPER(TRIM(A471))&amp;"|"&amp;UPPER(SUBSTITUTE(SUBSTITUTE(SUBSTITUTE(SUBSTITUTE(SUBSTITUTE(TRIM(C471)," ",""),"-",""),"/",""),"\",""),".","")))</f>
        <v/>
      </c>
      <c r="K471" s="24" t="str">
        <f aca="false">IF(A471="","",IF(ISNA(MATCH(J471,'Purchase Register'!$J$6:$J$1005,0)),IF(COUNTIFS('Purchase Register'!$A$6:$A$1005,A471,'Purchase Register'!$E$6:$E$1005,"&gt;="&amp;(E471-Summary!$B$5),'Purchase Register'!$E$6:$E$1005,"&lt;="&amp;(E471+Summary!$B$5))&gt;0,"Possible match – invoice no. differs","Not in books"),"In books"))</f>
        <v/>
      </c>
      <c r="L471" s="25" t="str">
        <f aca="false">IF(A471="","",IF(COUNTIF(A$6:A471,A471)=1,COUNTIF(L$5:L470,"&gt;0")+1,""))</f>
        <v/>
      </c>
    </row>
    <row r="472" customFormat="false" ht="15" hidden="false" customHeight="true" outlineLevel="0" collapsed="false">
      <c r="A472" s="27"/>
      <c r="B472" s="27"/>
      <c r="C472" s="27"/>
      <c r="D472" s="28"/>
      <c r="E472" s="29"/>
      <c r="F472" s="29"/>
      <c r="G472" s="29"/>
      <c r="H472" s="29"/>
      <c r="I472" s="20" t="str">
        <f aca="false">IF(A472="","",N(F472)+N(G472)+N(H472))</f>
        <v/>
      </c>
      <c r="J472" s="21" t="str">
        <f aca="false">IF(A472="","",UPPER(TRIM(A472))&amp;"|"&amp;UPPER(SUBSTITUTE(SUBSTITUTE(SUBSTITUTE(SUBSTITUTE(SUBSTITUTE(TRIM(C472)," ",""),"-",""),"/",""),"\",""),".","")))</f>
        <v/>
      </c>
      <c r="K472" s="24" t="str">
        <f aca="false">IF(A472="","",IF(ISNA(MATCH(J472,'Purchase Register'!$J$6:$J$1005,0)),IF(COUNTIFS('Purchase Register'!$A$6:$A$1005,A472,'Purchase Register'!$E$6:$E$1005,"&gt;="&amp;(E472-Summary!$B$5),'Purchase Register'!$E$6:$E$1005,"&lt;="&amp;(E472+Summary!$B$5))&gt;0,"Possible match – invoice no. differs","Not in books"),"In books"))</f>
        <v/>
      </c>
      <c r="L472" s="25" t="str">
        <f aca="false">IF(A472="","",IF(COUNTIF(A$6:A472,A472)=1,COUNTIF(L$5:L471,"&gt;0")+1,""))</f>
        <v/>
      </c>
    </row>
    <row r="473" customFormat="false" ht="15" hidden="false" customHeight="true" outlineLevel="0" collapsed="false">
      <c r="A473" s="27"/>
      <c r="B473" s="27"/>
      <c r="C473" s="27"/>
      <c r="D473" s="28"/>
      <c r="E473" s="29"/>
      <c r="F473" s="29"/>
      <c r="G473" s="29"/>
      <c r="H473" s="29"/>
      <c r="I473" s="20" t="str">
        <f aca="false">IF(A473="","",N(F473)+N(G473)+N(H473))</f>
        <v/>
      </c>
      <c r="J473" s="21" t="str">
        <f aca="false">IF(A473="","",UPPER(TRIM(A473))&amp;"|"&amp;UPPER(SUBSTITUTE(SUBSTITUTE(SUBSTITUTE(SUBSTITUTE(SUBSTITUTE(TRIM(C473)," ",""),"-",""),"/",""),"\",""),".","")))</f>
        <v/>
      </c>
      <c r="K473" s="24" t="str">
        <f aca="false">IF(A473="","",IF(ISNA(MATCH(J473,'Purchase Register'!$J$6:$J$1005,0)),IF(COUNTIFS('Purchase Register'!$A$6:$A$1005,A473,'Purchase Register'!$E$6:$E$1005,"&gt;="&amp;(E473-Summary!$B$5),'Purchase Register'!$E$6:$E$1005,"&lt;="&amp;(E473+Summary!$B$5))&gt;0,"Possible match – invoice no. differs","Not in books"),"In books"))</f>
        <v/>
      </c>
      <c r="L473" s="25" t="str">
        <f aca="false">IF(A473="","",IF(COUNTIF(A$6:A473,A473)=1,COUNTIF(L$5:L472,"&gt;0")+1,""))</f>
        <v/>
      </c>
    </row>
    <row r="474" customFormat="false" ht="15" hidden="false" customHeight="true" outlineLevel="0" collapsed="false">
      <c r="A474" s="27"/>
      <c r="B474" s="27"/>
      <c r="C474" s="27"/>
      <c r="D474" s="28"/>
      <c r="E474" s="29"/>
      <c r="F474" s="29"/>
      <c r="G474" s="29"/>
      <c r="H474" s="29"/>
      <c r="I474" s="20" t="str">
        <f aca="false">IF(A474="","",N(F474)+N(G474)+N(H474))</f>
        <v/>
      </c>
      <c r="J474" s="21" t="str">
        <f aca="false">IF(A474="","",UPPER(TRIM(A474))&amp;"|"&amp;UPPER(SUBSTITUTE(SUBSTITUTE(SUBSTITUTE(SUBSTITUTE(SUBSTITUTE(TRIM(C474)," ",""),"-",""),"/",""),"\",""),".","")))</f>
        <v/>
      </c>
      <c r="K474" s="24" t="str">
        <f aca="false">IF(A474="","",IF(ISNA(MATCH(J474,'Purchase Register'!$J$6:$J$1005,0)),IF(COUNTIFS('Purchase Register'!$A$6:$A$1005,A474,'Purchase Register'!$E$6:$E$1005,"&gt;="&amp;(E474-Summary!$B$5),'Purchase Register'!$E$6:$E$1005,"&lt;="&amp;(E474+Summary!$B$5))&gt;0,"Possible match – invoice no. differs","Not in books"),"In books"))</f>
        <v/>
      </c>
      <c r="L474" s="25" t="str">
        <f aca="false">IF(A474="","",IF(COUNTIF(A$6:A474,A474)=1,COUNTIF(L$5:L473,"&gt;0")+1,""))</f>
        <v/>
      </c>
    </row>
    <row r="475" customFormat="false" ht="15" hidden="false" customHeight="true" outlineLevel="0" collapsed="false">
      <c r="A475" s="27"/>
      <c r="B475" s="27"/>
      <c r="C475" s="27"/>
      <c r="D475" s="28"/>
      <c r="E475" s="29"/>
      <c r="F475" s="29"/>
      <c r="G475" s="29"/>
      <c r="H475" s="29"/>
      <c r="I475" s="20" t="str">
        <f aca="false">IF(A475="","",N(F475)+N(G475)+N(H475))</f>
        <v/>
      </c>
      <c r="J475" s="21" t="str">
        <f aca="false">IF(A475="","",UPPER(TRIM(A475))&amp;"|"&amp;UPPER(SUBSTITUTE(SUBSTITUTE(SUBSTITUTE(SUBSTITUTE(SUBSTITUTE(TRIM(C475)," ",""),"-",""),"/",""),"\",""),".","")))</f>
        <v/>
      </c>
      <c r="K475" s="24" t="str">
        <f aca="false">IF(A475="","",IF(ISNA(MATCH(J475,'Purchase Register'!$J$6:$J$1005,0)),IF(COUNTIFS('Purchase Register'!$A$6:$A$1005,A475,'Purchase Register'!$E$6:$E$1005,"&gt;="&amp;(E475-Summary!$B$5),'Purchase Register'!$E$6:$E$1005,"&lt;="&amp;(E475+Summary!$B$5))&gt;0,"Possible match – invoice no. differs","Not in books"),"In books"))</f>
        <v/>
      </c>
      <c r="L475" s="25" t="str">
        <f aca="false">IF(A475="","",IF(COUNTIF(A$6:A475,A475)=1,COUNTIF(L$5:L474,"&gt;0")+1,""))</f>
        <v/>
      </c>
    </row>
    <row r="476" customFormat="false" ht="15" hidden="false" customHeight="true" outlineLevel="0" collapsed="false">
      <c r="A476" s="27"/>
      <c r="B476" s="27"/>
      <c r="C476" s="27"/>
      <c r="D476" s="28"/>
      <c r="E476" s="29"/>
      <c r="F476" s="29"/>
      <c r="G476" s="29"/>
      <c r="H476" s="29"/>
      <c r="I476" s="20" t="str">
        <f aca="false">IF(A476="","",N(F476)+N(G476)+N(H476))</f>
        <v/>
      </c>
      <c r="J476" s="21" t="str">
        <f aca="false">IF(A476="","",UPPER(TRIM(A476))&amp;"|"&amp;UPPER(SUBSTITUTE(SUBSTITUTE(SUBSTITUTE(SUBSTITUTE(SUBSTITUTE(TRIM(C476)," ",""),"-",""),"/",""),"\",""),".","")))</f>
        <v/>
      </c>
      <c r="K476" s="24" t="str">
        <f aca="false">IF(A476="","",IF(ISNA(MATCH(J476,'Purchase Register'!$J$6:$J$1005,0)),IF(COUNTIFS('Purchase Register'!$A$6:$A$1005,A476,'Purchase Register'!$E$6:$E$1005,"&gt;="&amp;(E476-Summary!$B$5),'Purchase Register'!$E$6:$E$1005,"&lt;="&amp;(E476+Summary!$B$5))&gt;0,"Possible match – invoice no. differs","Not in books"),"In books"))</f>
        <v/>
      </c>
      <c r="L476" s="25" t="str">
        <f aca="false">IF(A476="","",IF(COUNTIF(A$6:A476,A476)=1,COUNTIF(L$5:L475,"&gt;0")+1,""))</f>
        <v/>
      </c>
    </row>
    <row r="477" customFormat="false" ht="15" hidden="false" customHeight="true" outlineLevel="0" collapsed="false">
      <c r="A477" s="27"/>
      <c r="B477" s="27"/>
      <c r="C477" s="27"/>
      <c r="D477" s="28"/>
      <c r="E477" s="29"/>
      <c r="F477" s="29"/>
      <c r="G477" s="29"/>
      <c r="H477" s="29"/>
      <c r="I477" s="20" t="str">
        <f aca="false">IF(A477="","",N(F477)+N(G477)+N(H477))</f>
        <v/>
      </c>
      <c r="J477" s="21" t="str">
        <f aca="false">IF(A477="","",UPPER(TRIM(A477))&amp;"|"&amp;UPPER(SUBSTITUTE(SUBSTITUTE(SUBSTITUTE(SUBSTITUTE(SUBSTITUTE(TRIM(C477)," ",""),"-",""),"/",""),"\",""),".","")))</f>
        <v/>
      </c>
      <c r="K477" s="24" t="str">
        <f aca="false">IF(A477="","",IF(ISNA(MATCH(J477,'Purchase Register'!$J$6:$J$1005,0)),IF(COUNTIFS('Purchase Register'!$A$6:$A$1005,A477,'Purchase Register'!$E$6:$E$1005,"&gt;="&amp;(E477-Summary!$B$5),'Purchase Register'!$E$6:$E$1005,"&lt;="&amp;(E477+Summary!$B$5))&gt;0,"Possible match – invoice no. differs","Not in books"),"In books"))</f>
        <v/>
      </c>
      <c r="L477" s="25" t="str">
        <f aca="false">IF(A477="","",IF(COUNTIF(A$6:A477,A477)=1,COUNTIF(L$5:L476,"&gt;0")+1,""))</f>
        <v/>
      </c>
    </row>
    <row r="478" customFormat="false" ht="15" hidden="false" customHeight="true" outlineLevel="0" collapsed="false">
      <c r="A478" s="27"/>
      <c r="B478" s="27"/>
      <c r="C478" s="27"/>
      <c r="D478" s="28"/>
      <c r="E478" s="29"/>
      <c r="F478" s="29"/>
      <c r="G478" s="29"/>
      <c r="H478" s="29"/>
      <c r="I478" s="20" t="str">
        <f aca="false">IF(A478="","",N(F478)+N(G478)+N(H478))</f>
        <v/>
      </c>
      <c r="J478" s="21" t="str">
        <f aca="false">IF(A478="","",UPPER(TRIM(A478))&amp;"|"&amp;UPPER(SUBSTITUTE(SUBSTITUTE(SUBSTITUTE(SUBSTITUTE(SUBSTITUTE(TRIM(C478)," ",""),"-",""),"/",""),"\",""),".","")))</f>
        <v/>
      </c>
      <c r="K478" s="24" t="str">
        <f aca="false">IF(A478="","",IF(ISNA(MATCH(J478,'Purchase Register'!$J$6:$J$1005,0)),IF(COUNTIFS('Purchase Register'!$A$6:$A$1005,A478,'Purchase Register'!$E$6:$E$1005,"&gt;="&amp;(E478-Summary!$B$5),'Purchase Register'!$E$6:$E$1005,"&lt;="&amp;(E478+Summary!$B$5))&gt;0,"Possible match – invoice no. differs","Not in books"),"In books"))</f>
        <v/>
      </c>
      <c r="L478" s="25" t="str">
        <f aca="false">IF(A478="","",IF(COUNTIF(A$6:A478,A478)=1,COUNTIF(L$5:L477,"&gt;0")+1,""))</f>
        <v/>
      </c>
    </row>
    <row r="479" customFormat="false" ht="15" hidden="false" customHeight="true" outlineLevel="0" collapsed="false">
      <c r="A479" s="27"/>
      <c r="B479" s="27"/>
      <c r="C479" s="27"/>
      <c r="D479" s="28"/>
      <c r="E479" s="29"/>
      <c r="F479" s="29"/>
      <c r="G479" s="29"/>
      <c r="H479" s="29"/>
      <c r="I479" s="20" t="str">
        <f aca="false">IF(A479="","",N(F479)+N(G479)+N(H479))</f>
        <v/>
      </c>
      <c r="J479" s="21" t="str">
        <f aca="false">IF(A479="","",UPPER(TRIM(A479))&amp;"|"&amp;UPPER(SUBSTITUTE(SUBSTITUTE(SUBSTITUTE(SUBSTITUTE(SUBSTITUTE(TRIM(C479)," ",""),"-",""),"/",""),"\",""),".","")))</f>
        <v/>
      </c>
      <c r="K479" s="24" t="str">
        <f aca="false">IF(A479="","",IF(ISNA(MATCH(J479,'Purchase Register'!$J$6:$J$1005,0)),IF(COUNTIFS('Purchase Register'!$A$6:$A$1005,A479,'Purchase Register'!$E$6:$E$1005,"&gt;="&amp;(E479-Summary!$B$5),'Purchase Register'!$E$6:$E$1005,"&lt;="&amp;(E479+Summary!$B$5))&gt;0,"Possible match – invoice no. differs","Not in books"),"In books"))</f>
        <v/>
      </c>
      <c r="L479" s="25" t="str">
        <f aca="false">IF(A479="","",IF(COUNTIF(A$6:A479,A479)=1,COUNTIF(L$5:L478,"&gt;0")+1,""))</f>
        <v/>
      </c>
    </row>
    <row r="480" customFormat="false" ht="15" hidden="false" customHeight="true" outlineLevel="0" collapsed="false">
      <c r="A480" s="27"/>
      <c r="B480" s="27"/>
      <c r="C480" s="27"/>
      <c r="D480" s="28"/>
      <c r="E480" s="29"/>
      <c r="F480" s="29"/>
      <c r="G480" s="29"/>
      <c r="H480" s="29"/>
      <c r="I480" s="20" t="str">
        <f aca="false">IF(A480="","",N(F480)+N(G480)+N(H480))</f>
        <v/>
      </c>
      <c r="J480" s="21" t="str">
        <f aca="false">IF(A480="","",UPPER(TRIM(A480))&amp;"|"&amp;UPPER(SUBSTITUTE(SUBSTITUTE(SUBSTITUTE(SUBSTITUTE(SUBSTITUTE(TRIM(C480)," ",""),"-",""),"/",""),"\",""),".","")))</f>
        <v/>
      </c>
      <c r="K480" s="24" t="str">
        <f aca="false">IF(A480="","",IF(ISNA(MATCH(J480,'Purchase Register'!$J$6:$J$1005,0)),IF(COUNTIFS('Purchase Register'!$A$6:$A$1005,A480,'Purchase Register'!$E$6:$E$1005,"&gt;="&amp;(E480-Summary!$B$5),'Purchase Register'!$E$6:$E$1005,"&lt;="&amp;(E480+Summary!$B$5))&gt;0,"Possible match – invoice no. differs","Not in books"),"In books"))</f>
        <v/>
      </c>
      <c r="L480" s="25" t="str">
        <f aca="false">IF(A480="","",IF(COUNTIF(A$6:A480,A480)=1,COUNTIF(L$5:L479,"&gt;0")+1,""))</f>
        <v/>
      </c>
    </row>
    <row r="481" customFormat="false" ht="15" hidden="false" customHeight="true" outlineLevel="0" collapsed="false">
      <c r="A481" s="27"/>
      <c r="B481" s="27"/>
      <c r="C481" s="27"/>
      <c r="D481" s="28"/>
      <c r="E481" s="29"/>
      <c r="F481" s="29"/>
      <c r="G481" s="29"/>
      <c r="H481" s="29"/>
      <c r="I481" s="20" t="str">
        <f aca="false">IF(A481="","",N(F481)+N(G481)+N(H481))</f>
        <v/>
      </c>
      <c r="J481" s="21" t="str">
        <f aca="false">IF(A481="","",UPPER(TRIM(A481))&amp;"|"&amp;UPPER(SUBSTITUTE(SUBSTITUTE(SUBSTITUTE(SUBSTITUTE(SUBSTITUTE(TRIM(C481)," ",""),"-",""),"/",""),"\",""),".","")))</f>
        <v/>
      </c>
      <c r="K481" s="24" t="str">
        <f aca="false">IF(A481="","",IF(ISNA(MATCH(J481,'Purchase Register'!$J$6:$J$1005,0)),IF(COUNTIFS('Purchase Register'!$A$6:$A$1005,A481,'Purchase Register'!$E$6:$E$1005,"&gt;="&amp;(E481-Summary!$B$5),'Purchase Register'!$E$6:$E$1005,"&lt;="&amp;(E481+Summary!$B$5))&gt;0,"Possible match – invoice no. differs","Not in books"),"In books"))</f>
        <v/>
      </c>
      <c r="L481" s="25" t="str">
        <f aca="false">IF(A481="","",IF(COUNTIF(A$6:A481,A481)=1,COUNTIF(L$5:L480,"&gt;0")+1,""))</f>
        <v/>
      </c>
    </row>
    <row r="482" customFormat="false" ht="15" hidden="false" customHeight="true" outlineLevel="0" collapsed="false">
      <c r="A482" s="27"/>
      <c r="B482" s="27"/>
      <c r="C482" s="27"/>
      <c r="D482" s="28"/>
      <c r="E482" s="29"/>
      <c r="F482" s="29"/>
      <c r="G482" s="29"/>
      <c r="H482" s="29"/>
      <c r="I482" s="20" t="str">
        <f aca="false">IF(A482="","",N(F482)+N(G482)+N(H482))</f>
        <v/>
      </c>
      <c r="J482" s="21" t="str">
        <f aca="false">IF(A482="","",UPPER(TRIM(A482))&amp;"|"&amp;UPPER(SUBSTITUTE(SUBSTITUTE(SUBSTITUTE(SUBSTITUTE(SUBSTITUTE(TRIM(C482)," ",""),"-",""),"/",""),"\",""),".","")))</f>
        <v/>
      </c>
      <c r="K482" s="24" t="str">
        <f aca="false">IF(A482="","",IF(ISNA(MATCH(J482,'Purchase Register'!$J$6:$J$1005,0)),IF(COUNTIFS('Purchase Register'!$A$6:$A$1005,A482,'Purchase Register'!$E$6:$E$1005,"&gt;="&amp;(E482-Summary!$B$5),'Purchase Register'!$E$6:$E$1005,"&lt;="&amp;(E482+Summary!$B$5))&gt;0,"Possible match – invoice no. differs","Not in books"),"In books"))</f>
        <v/>
      </c>
      <c r="L482" s="25" t="str">
        <f aca="false">IF(A482="","",IF(COUNTIF(A$6:A482,A482)=1,COUNTIF(L$5:L481,"&gt;0")+1,""))</f>
        <v/>
      </c>
    </row>
    <row r="483" customFormat="false" ht="15" hidden="false" customHeight="true" outlineLevel="0" collapsed="false">
      <c r="A483" s="27"/>
      <c r="B483" s="27"/>
      <c r="C483" s="27"/>
      <c r="D483" s="28"/>
      <c r="E483" s="29"/>
      <c r="F483" s="29"/>
      <c r="G483" s="29"/>
      <c r="H483" s="29"/>
      <c r="I483" s="20" t="str">
        <f aca="false">IF(A483="","",N(F483)+N(G483)+N(H483))</f>
        <v/>
      </c>
      <c r="J483" s="21" t="str">
        <f aca="false">IF(A483="","",UPPER(TRIM(A483))&amp;"|"&amp;UPPER(SUBSTITUTE(SUBSTITUTE(SUBSTITUTE(SUBSTITUTE(SUBSTITUTE(TRIM(C483)," ",""),"-",""),"/",""),"\",""),".","")))</f>
        <v/>
      </c>
      <c r="K483" s="24" t="str">
        <f aca="false">IF(A483="","",IF(ISNA(MATCH(J483,'Purchase Register'!$J$6:$J$1005,0)),IF(COUNTIFS('Purchase Register'!$A$6:$A$1005,A483,'Purchase Register'!$E$6:$E$1005,"&gt;="&amp;(E483-Summary!$B$5),'Purchase Register'!$E$6:$E$1005,"&lt;="&amp;(E483+Summary!$B$5))&gt;0,"Possible match – invoice no. differs","Not in books"),"In books"))</f>
        <v/>
      </c>
      <c r="L483" s="25" t="str">
        <f aca="false">IF(A483="","",IF(COUNTIF(A$6:A483,A483)=1,COUNTIF(L$5:L482,"&gt;0")+1,""))</f>
        <v/>
      </c>
    </row>
    <row r="484" customFormat="false" ht="15" hidden="false" customHeight="true" outlineLevel="0" collapsed="false">
      <c r="A484" s="27"/>
      <c r="B484" s="27"/>
      <c r="C484" s="27"/>
      <c r="D484" s="28"/>
      <c r="E484" s="29"/>
      <c r="F484" s="29"/>
      <c r="G484" s="29"/>
      <c r="H484" s="29"/>
      <c r="I484" s="20" t="str">
        <f aca="false">IF(A484="","",N(F484)+N(G484)+N(H484))</f>
        <v/>
      </c>
      <c r="J484" s="21" t="str">
        <f aca="false">IF(A484="","",UPPER(TRIM(A484))&amp;"|"&amp;UPPER(SUBSTITUTE(SUBSTITUTE(SUBSTITUTE(SUBSTITUTE(SUBSTITUTE(TRIM(C484)," ",""),"-",""),"/",""),"\",""),".","")))</f>
        <v/>
      </c>
      <c r="K484" s="24" t="str">
        <f aca="false">IF(A484="","",IF(ISNA(MATCH(J484,'Purchase Register'!$J$6:$J$1005,0)),IF(COUNTIFS('Purchase Register'!$A$6:$A$1005,A484,'Purchase Register'!$E$6:$E$1005,"&gt;="&amp;(E484-Summary!$B$5),'Purchase Register'!$E$6:$E$1005,"&lt;="&amp;(E484+Summary!$B$5))&gt;0,"Possible match – invoice no. differs","Not in books"),"In books"))</f>
        <v/>
      </c>
      <c r="L484" s="25" t="str">
        <f aca="false">IF(A484="","",IF(COUNTIF(A$6:A484,A484)=1,COUNTIF(L$5:L483,"&gt;0")+1,""))</f>
        <v/>
      </c>
    </row>
    <row r="485" customFormat="false" ht="15" hidden="false" customHeight="true" outlineLevel="0" collapsed="false">
      <c r="A485" s="27"/>
      <c r="B485" s="27"/>
      <c r="C485" s="27"/>
      <c r="D485" s="28"/>
      <c r="E485" s="29"/>
      <c r="F485" s="29"/>
      <c r="G485" s="29"/>
      <c r="H485" s="29"/>
      <c r="I485" s="20" t="str">
        <f aca="false">IF(A485="","",N(F485)+N(G485)+N(H485))</f>
        <v/>
      </c>
      <c r="J485" s="21" t="str">
        <f aca="false">IF(A485="","",UPPER(TRIM(A485))&amp;"|"&amp;UPPER(SUBSTITUTE(SUBSTITUTE(SUBSTITUTE(SUBSTITUTE(SUBSTITUTE(TRIM(C485)," ",""),"-",""),"/",""),"\",""),".","")))</f>
        <v/>
      </c>
      <c r="K485" s="24" t="str">
        <f aca="false">IF(A485="","",IF(ISNA(MATCH(J485,'Purchase Register'!$J$6:$J$1005,0)),IF(COUNTIFS('Purchase Register'!$A$6:$A$1005,A485,'Purchase Register'!$E$6:$E$1005,"&gt;="&amp;(E485-Summary!$B$5),'Purchase Register'!$E$6:$E$1005,"&lt;="&amp;(E485+Summary!$B$5))&gt;0,"Possible match – invoice no. differs","Not in books"),"In books"))</f>
        <v/>
      </c>
      <c r="L485" s="25" t="str">
        <f aca="false">IF(A485="","",IF(COUNTIF(A$6:A485,A485)=1,COUNTIF(L$5:L484,"&gt;0")+1,""))</f>
        <v/>
      </c>
    </row>
    <row r="486" customFormat="false" ht="15" hidden="false" customHeight="true" outlineLevel="0" collapsed="false">
      <c r="A486" s="27"/>
      <c r="B486" s="27"/>
      <c r="C486" s="27"/>
      <c r="D486" s="28"/>
      <c r="E486" s="29"/>
      <c r="F486" s="29"/>
      <c r="G486" s="29"/>
      <c r="H486" s="29"/>
      <c r="I486" s="20" t="str">
        <f aca="false">IF(A486="","",N(F486)+N(G486)+N(H486))</f>
        <v/>
      </c>
      <c r="J486" s="21" t="str">
        <f aca="false">IF(A486="","",UPPER(TRIM(A486))&amp;"|"&amp;UPPER(SUBSTITUTE(SUBSTITUTE(SUBSTITUTE(SUBSTITUTE(SUBSTITUTE(TRIM(C486)," ",""),"-",""),"/",""),"\",""),".","")))</f>
        <v/>
      </c>
      <c r="K486" s="24" t="str">
        <f aca="false">IF(A486="","",IF(ISNA(MATCH(J486,'Purchase Register'!$J$6:$J$1005,0)),IF(COUNTIFS('Purchase Register'!$A$6:$A$1005,A486,'Purchase Register'!$E$6:$E$1005,"&gt;="&amp;(E486-Summary!$B$5),'Purchase Register'!$E$6:$E$1005,"&lt;="&amp;(E486+Summary!$B$5))&gt;0,"Possible match – invoice no. differs","Not in books"),"In books"))</f>
        <v/>
      </c>
      <c r="L486" s="25" t="str">
        <f aca="false">IF(A486="","",IF(COUNTIF(A$6:A486,A486)=1,COUNTIF(L$5:L485,"&gt;0")+1,""))</f>
        <v/>
      </c>
    </row>
    <row r="487" customFormat="false" ht="15" hidden="false" customHeight="true" outlineLevel="0" collapsed="false">
      <c r="A487" s="27"/>
      <c r="B487" s="27"/>
      <c r="C487" s="27"/>
      <c r="D487" s="28"/>
      <c r="E487" s="29"/>
      <c r="F487" s="29"/>
      <c r="G487" s="29"/>
      <c r="H487" s="29"/>
      <c r="I487" s="20" t="str">
        <f aca="false">IF(A487="","",N(F487)+N(G487)+N(H487))</f>
        <v/>
      </c>
      <c r="J487" s="21" t="str">
        <f aca="false">IF(A487="","",UPPER(TRIM(A487))&amp;"|"&amp;UPPER(SUBSTITUTE(SUBSTITUTE(SUBSTITUTE(SUBSTITUTE(SUBSTITUTE(TRIM(C487)," ",""),"-",""),"/",""),"\",""),".","")))</f>
        <v/>
      </c>
      <c r="K487" s="24" t="str">
        <f aca="false">IF(A487="","",IF(ISNA(MATCH(J487,'Purchase Register'!$J$6:$J$1005,0)),IF(COUNTIFS('Purchase Register'!$A$6:$A$1005,A487,'Purchase Register'!$E$6:$E$1005,"&gt;="&amp;(E487-Summary!$B$5),'Purchase Register'!$E$6:$E$1005,"&lt;="&amp;(E487+Summary!$B$5))&gt;0,"Possible match – invoice no. differs","Not in books"),"In books"))</f>
        <v/>
      </c>
      <c r="L487" s="25" t="str">
        <f aca="false">IF(A487="","",IF(COUNTIF(A$6:A487,A487)=1,COUNTIF(L$5:L486,"&gt;0")+1,""))</f>
        <v/>
      </c>
    </row>
    <row r="488" customFormat="false" ht="15" hidden="false" customHeight="true" outlineLevel="0" collapsed="false">
      <c r="A488" s="27"/>
      <c r="B488" s="27"/>
      <c r="C488" s="27"/>
      <c r="D488" s="28"/>
      <c r="E488" s="29"/>
      <c r="F488" s="29"/>
      <c r="G488" s="29"/>
      <c r="H488" s="29"/>
      <c r="I488" s="20" t="str">
        <f aca="false">IF(A488="","",N(F488)+N(G488)+N(H488))</f>
        <v/>
      </c>
      <c r="J488" s="21" t="str">
        <f aca="false">IF(A488="","",UPPER(TRIM(A488))&amp;"|"&amp;UPPER(SUBSTITUTE(SUBSTITUTE(SUBSTITUTE(SUBSTITUTE(SUBSTITUTE(TRIM(C488)," ",""),"-",""),"/",""),"\",""),".","")))</f>
        <v/>
      </c>
      <c r="K488" s="24" t="str">
        <f aca="false">IF(A488="","",IF(ISNA(MATCH(J488,'Purchase Register'!$J$6:$J$1005,0)),IF(COUNTIFS('Purchase Register'!$A$6:$A$1005,A488,'Purchase Register'!$E$6:$E$1005,"&gt;="&amp;(E488-Summary!$B$5),'Purchase Register'!$E$6:$E$1005,"&lt;="&amp;(E488+Summary!$B$5))&gt;0,"Possible match – invoice no. differs","Not in books"),"In books"))</f>
        <v/>
      </c>
      <c r="L488" s="25" t="str">
        <f aca="false">IF(A488="","",IF(COUNTIF(A$6:A488,A488)=1,COUNTIF(L$5:L487,"&gt;0")+1,""))</f>
        <v/>
      </c>
    </row>
    <row r="489" customFormat="false" ht="15" hidden="false" customHeight="true" outlineLevel="0" collapsed="false">
      <c r="A489" s="27"/>
      <c r="B489" s="27"/>
      <c r="C489" s="27"/>
      <c r="D489" s="28"/>
      <c r="E489" s="29"/>
      <c r="F489" s="29"/>
      <c r="G489" s="29"/>
      <c r="H489" s="29"/>
      <c r="I489" s="20" t="str">
        <f aca="false">IF(A489="","",N(F489)+N(G489)+N(H489))</f>
        <v/>
      </c>
      <c r="J489" s="21" t="str">
        <f aca="false">IF(A489="","",UPPER(TRIM(A489))&amp;"|"&amp;UPPER(SUBSTITUTE(SUBSTITUTE(SUBSTITUTE(SUBSTITUTE(SUBSTITUTE(TRIM(C489)," ",""),"-",""),"/",""),"\",""),".","")))</f>
        <v/>
      </c>
      <c r="K489" s="24" t="str">
        <f aca="false">IF(A489="","",IF(ISNA(MATCH(J489,'Purchase Register'!$J$6:$J$1005,0)),IF(COUNTIFS('Purchase Register'!$A$6:$A$1005,A489,'Purchase Register'!$E$6:$E$1005,"&gt;="&amp;(E489-Summary!$B$5),'Purchase Register'!$E$6:$E$1005,"&lt;="&amp;(E489+Summary!$B$5))&gt;0,"Possible match – invoice no. differs","Not in books"),"In books"))</f>
        <v/>
      </c>
      <c r="L489" s="25" t="str">
        <f aca="false">IF(A489="","",IF(COUNTIF(A$6:A489,A489)=1,COUNTIF(L$5:L488,"&gt;0")+1,""))</f>
        <v/>
      </c>
    </row>
    <row r="490" customFormat="false" ht="15" hidden="false" customHeight="true" outlineLevel="0" collapsed="false">
      <c r="A490" s="27"/>
      <c r="B490" s="27"/>
      <c r="C490" s="27"/>
      <c r="D490" s="28"/>
      <c r="E490" s="29"/>
      <c r="F490" s="29"/>
      <c r="G490" s="29"/>
      <c r="H490" s="29"/>
      <c r="I490" s="20" t="str">
        <f aca="false">IF(A490="","",N(F490)+N(G490)+N(H490))</f>
        <v/>
      </c>
      <c r="J490" s="21" t="str">
        <f aca="false">IF(A490="","",UPPER(TRIM(A490))&amp;"|"&amp;UPPER(SUBSTITUTE(SUBSTITUTE(SUBSTITUTE(SUBSTITUTE(SUBSTITUTE(TRIM(C490)," ",""),"-",""),"/",""),"\",""),".","")))</f>
        <v/>
      </c>
      <c r="K490" s="24" t="str">
        <f aca="false">IF(A490="","",IF(ISNA(MATCH(J490,'Purchase Register'!$J$6:$J$1005,0)),IF(COUNTIFS('Purchase Register'!$A$6:$A$1005,A490,'Purchase Register'!$E$6:$E$1005,"&gt;="&amp;(E490-Summary!$B$5),'Purchase Register'!$E$6:$E$1005,"&lt;="&amp;(E490+Summary!$B$5))&gt;0,"Possible match – invoice no. differs","Not in books"),"In books"))</f>
        <v/>
      </c>
      <c r="L490" s="25" t="str">
        <f aca="false">IF(A490="","",IF(COUNTIF(A$6:A490,A490)=1,COUNTIF(L$5:L489,"&gt;0")+1,""))</f>
        <v/>
      </c>
    </row>
    <row r="491" customFormat="false" ht="15" hidden="false" customHeight="true" outlineLevel="0" collapsed="false">
      <c r="A491" s="27"/>
      <c r="B491" s="27"/>
      <c r="C491" s="27"/>
      <c r="D491" s="28"/>
      <c r="E491" s="29"/>
      <c r="F491" s="29"/>
      <c r="G491" s="29"/>
      <c r="H491" s="29"/>
      <c r="I491" s="20" t="str">
        <f aca="false">IF(A491="","",N(F491)+N(G491)+N(H491))</f>
        <v/>
      </c>
      <c r="J491" s="21" t="str">
        <f aca="false">IF(A491="","",UPPER(TRIM(A491))&amp;"|"&amp;UPPER(SUBSTITUTE(SUBSTITUTE(SUBSTITUTE(SUBSTITUTE(SUBSTITUTE(TRIM(C491)," ",""),"-",""),"/",""),"\",""),".","")))</f>
        <v/>
      </c>
      <c r="K491" s="24" t="str">
        <f aca="false">IF(A491="","",IF(ISNA(MATCH(J491,'Purchase Register'!$J$6:$J$1005,0)),IF(COUNTIFS('Purchase Register'!$A$6:$A$1005,A491,'Purchase Register'!$E$6:$E$1005,"&gt;="&amp;(E491-Summary!$B$5),'Purchase Register'!$E$6:$E$1005,"&lt;="&amp;(E491+Summary!$B$5))&gt;0,"Possible match – invoice no. differs","Not in books"),"In books"))</f>
        <v/>
      </c>
      <c r="L491" s="25" t="str">
        <f aca="false">IF(A491="","",IF(COUNTIF(A$6:A491,A491)=1,COUNTIF(L$5:L490,"&gt;0")+1,""))</f>
        <v/>
      </c>
    </row>
    <row r="492" customFormat="false" ht="15" hidden="false" customHeight="true" outlineLevel="0" collapsed="false">
      <c r="A492" s="27"/>
      <c r="B492" s="27"/>
      <c r="C492" s="27"/>
      <c r="D492" s="28"/>
      <c r="E492" s="29"/>
      <c r="F492" s="29"/>
      <c r="G492" s="29"/>
      <c r="H492" s="29"/>
      <c r="I492" s="20" t="str">
        <f aca="false">IF(A492="","",N(F492)+N(G492)+N(H492))</f>
        <v/>
      </c>
      <c r="J492" s="21" t="str">
        <f aca="false">IF(A492="","",UPPER(TRIM(A492))&amp;"|"&amp;UPPER(SUBSTITUTE(SUBSTITUTE(SUBSTITUTE(SUBSTITUTE(SUBSTITUTE(TRIM(C492)," ",""),"-",""),"/",""),"\",""),".","")))</f>
        <v/>
      </c>
      <c r="K492" s="24" t="str">
        <f aca="false">IF(A492="","",IF(ISNA(MATCH(J492,'Purchase Register'!$J$6:$J$1005,0)),IF(COUNTIFS('Purchase Register'!$A$6:$A$1005,A492,'Purchase Register'!$E$6:$E$1005,"&gt;="&amp;(E492-Summary!$B$5),'Purchase Register'!$E$6:$E$1005,"&lt;="&amp;(E492+Summary!$B$5))&gt;0,"Possible match – invoice no. differs","Not in books"),"In books"))</f>
        <v/>
      </c>
      <c r="L492" s="25" t="str">
        <f aca="false">IF(A492="","",IF(COUNTIF(A$6:A492,A492)=1,COUNTIF(L$5:L491,"&gt;0")+1,""))</f>
        <v/>
      </c>
    </row>
    <row r="493" customFormat="false" ht="15" hidden="false" customHeight="true" outlineLevel="0" collapsed="false">
      <c r="A493" s="27"/>
      <c r="B493" s="27"/>
      <c r="C493" s="27"/>
      <c r="D493" s="28"/>
      <c r="E493" s="29"/>
      <c r="F493" s="29"/>
      <c r="G493" s="29"/>
      <c r="H493" s="29"/>
      <c r="I493" s="20" t="str">
        <f aca="false">IF(A493="","",N(F493)+N(G493)+N(H493))</f>
        <v/>
      </c>
      <c r="J493" s="21" t="str">
        <f aca="false">IF(A493="","",UPPER(TRIM(A493))&amp;"|"&amp;UPPER(SUBSTITUTE(SUBSTITUTE(SUBSTITUTE(SUBSTITUTE(SUBSTITUTE(TRIM(C493)," ",""),"-",""),"/",""),"\",""),".","")))</f>
        <v/>
      </c>
      <c r="K493" s="24" t="str">
        <f aca="false">IF(A493="","",IF(ISNA(MATCH(J493,'Purchase Register'!$J$6:$J$1005,0)),IF(COUNTIFS('Purchase Register'!$A$6:$A$1005,A493,'Purchase Register'!$E$6:$E$1005,"&gt;="&amp;(E493-Summary!$B$5),'Purchase Register'!$E$6:$E$1005,"&lt;="&amp;(E493+Summary!$B$5))&gt;0,"Possible match – invoice no. differs","Not in books"),"In books"))</f>
        <v/>
      </c>
      <c r="L493" s="25" t="str">
        <f aca="false">IF(A493="","",IF(COUNTIF(A$6:A493,A493)=1,COUNTIF(L$5:L492,"&gt;0")+1,""))</f>
        <v/>
      </c>
    </row>
    <row r="494" customFormat="false" ht="15" hidden="false" customHeight="true" outlineLevel="0" collapsed="false">
      <c r="A494" s="27"/>
      <c r="B494" s="27"/>
      <c r="C494" s="27"/>
      <c r="D494" s="28"/>
      <c r="E494" s="29"/>
      <c r="F494" s="29"/>
      <c r="G494" s="29"/>
      <c r="H494" s="29"/>
      <c r="I494" s="20" t="str">
        <f aca="false">IF(A494="","",N(F494)+N(G494)+N(H494))</f>
        <v/>
      </c>
      <c r="J494" s="21" t="str">
        <f aca="false">IF(A494="","",UPPER(TRIM(A494))&amp;"|"&amp;UPPER(SUBSTITUTE(SUBSTITUTE(SUBSTITUTE(SUBSTITUTE(SUBSTITUTE(TRIM(C494)," ",""),"-",""),"/",""),"\",""),".","")))</f>
        <v/>
      </c>
      <c r="K494" s="24" t="str">
        <f aca="false">IF(A494="","",IF(ISNA(MATCH(J494,'Purchase Register'!$J$6:$J$1005,0)),IF(COUNTIFS('Purchase Register'!$A$6:$A$1005,A494,'Purchase Register'!$E$6:$E$1005,"&gt;="&amp;(E494-Summary!$B$5),'Purchase Register'!$E$6:$E$1005,"&lt;="&amp;(E494+Summary!$B$5))&gt;0,"Possible match – invoice no. differs","Not in books"),"In books"))</f>
        <v/>
      </c>
      <c r="L494" s="25" t="str">
        <f aca="false">IF(A494="","",IF(COUNTIF(A$6:A494,A494)=1,COUNTIF(L$5:L493,"&gt;0")+1,""))</f>
        <v/>
      </c>
    </row>
    <row r="495" customFormat="false" ht="15" hidden="false" customHeight="true" outlineLevel="0" collapsed="false">
      <c r="A495" s="27"/>
      <c r="B495" s="27"/>
      <c r="C495" s="27"/>
      <c r="D495" s="28"/>
      <c r="E495" s="29"/>
      <c r="F495" s="29"/>
      <c r="G495" s="29"/>
      <c r="H495" s="29"/>
      <c r="I495" s="20" t="str">
        <f aca="false">IF(A495="","",N(F495)+N(G495)+N(H495))</f>
        <v/>
      </c>
      <c r="J495" s="21" t="str">
        <f aca="false">IF(A495="","",UPPER(TRIM(A495))&amp;"|"&amp;UPPER(SUBSTITUTE(SUBSTITUTE(SUBSTITUTE(SUBSTITUTE(SUBSTITUTE(TRIM(C495)," ",""),"-",""),"/",""),"\",""),".","")))</f>
        <v/>
      </c>
      <c r="K495" s="24" t="str">
        <f aca="false">IF(A495="","",IF(ISNA(MATCH(J495,'Purchase Register'!$J$6:$J$1005,0)),IF(COUNTIFS('Purchase Register'!$A$6:$A$1005,A495,'Purchase Register'!$E$6:$E$1005,"&gt;="&amp;(E495-Summary!$B$5),'Purchase Register'!$E$6:$E$1005,"&lt;="&amp;(E495+Summary!$B$5))&gt;0,"Possible match – invoice no. differs","Not in books"),"In books"))</f>
        <v/>
      </c>
      <c r="L495" s="25" t="str">
        <f aca="false">IF(A495="","",IF(COUNTIF(A$6:A495,A495)=1,COUNTIF(L$5:L494,"&gt;0")+1,""))</f>
        <v/>
      </c>
    </row>
    <row r="496" customFormat="false" ht="15" hidden="false" customHeight="true" outlineLevel="0" collapsed="false">
      <c r="A496" s="27"/>
      <c r="B496" s="27"/>
      <c r="C496" s="27"/>
      <c r="D496" s="28"/>
      <c r="E496" s="29"/>
      <c r="F496" s="29"/>
      <c r="G496" s="29"/>
      <c r="H496" s="29"/>
      <c r="I496" s="20" t="str">
        <f aca="false">IF(A496="","",N(F496)+N(G496)+N(H496))</f>
        <v/>
      </c>
      <c r="J496" s="21" t="str">
        <f aca="false">IF(A496="","",UPPER(TRIM(A496))&amp;"|"&amp;UPPER(SUBSTITUTE(SUBSTITUTE(SUBSTITUTE(SUBSTITUTE(SUBSTITUTE(TRIM(C496)," ",""),"-",""),"/",""),"\",""),".","")))</f>
        <v/>
      </c>
      <c r="K496" s="24" t="str">
        <f aca="false">IF(A496="","",IF(ISNA(MATCH(J496,'Purchase Register'!$J$6:$J$1005,0)),IF(COUNTIFS('Purchase Register'!$A$6:$A$1005,A496,'Purchase Register'!$E$6:$E$1005,"&gt;="&amp;(E496-Summary!$B$5),'Purchase Register'!$E$6:$E$1005,"&lt;="&amp;(E496+Summary!$B$5))&gt;0,"Possible match – invoice no. differs","Not in books"),"In books"))</f>
        <v/>
      </c>
      <c r="L496" s="25" t="str">
        <f aca="false">IF(A496="","",IF(COUNTIF(A$6:A496,A496)=1,COUNTIF(L$5:L495,"&gt;0")+1,""))</f>
        <v/>
      </c>
    </row>
    <row r="497" customFormat="false" ht="15" hidden="false" customHeight="true" outlineLevel="0" collapsed="false">
      <c r="A497" s="27"/>
      <c r="B497" s="27"/>
      <c r="C497" s="27"/>
      <c r="D497" s="28"/>
      <c r="E497" s="29"/>
      <c r="F497" s="29"/>
      <c r="G497" s="29"/>
      <c r="H497" s="29"/>
      <c r="I497" s="20" t="str">
        <f aca="false">IF(A497="","",N(F497)+N(G497)+N(H497))</f>
        <v/>
      </c>
      <c r="J497" s="21" t="str">
        <f aca="false">IF(A497="","",UPPER(TRIM(A497))&amp;"|"&amp;UPPER(SUBSTITUTE(SUBSTITUTE(SUBSTITUTE(SUBSTITUTE(SUBSTITUTE(TRIM(C497)," ",""),"-",""),"/",""),"\",""),".","")))</f>
        <v/>
      </c>
      <c r="K497" s="24" t="str">
        <f aca="false">IF(A497="","",IF(ISNA(MATCH(J497,'Purchase Register'!$J$6:$J$1005,0)),IF(COUNTIFS('Purchase Register'!$A$6:$A$1005,A497,'Purchase Register'!$E$6:$E$1005,"&gt;="&amp;(E497-Summary!$B$5),'Purchase Register'!$E$6:$E$1005,"&lt;="&amp;(E497+Summary!$B$5))&gt;0,"Possible match – invoice no. differs","Not in books"),"In books"))</f>
        <v/>
      </c>
      <c r="L497" s="25" t="str">
        <f aca="false">IF(A497="","",IF(COUNTIF(A$6:A497,A497)=1,COUNTIF(L$5:L496,"&gt;0")+1,""))</f>
        <v/>
      </c>
    </row>
    <row r="498" customFormat="false" ht="15" hidden="false" customHeight="true" outlineLevel="0" collapsed="false">
      <c r="A498" s="27"/>
      <c r="B498" s="27"/>
      <c r="C498" s="27"/>
      <c r="D498" s="28"/>
      <c r="E498" s="29"/>
      <c r="F498" s="29"/>
      <c r="G498" s="29"/>
      <c r="H498" s="29"/>
      <c r="I498" s="20" t="str">
        <f aca="false">IF(A498="","",N(F498)+N(G498)+N(H498))</f>
        <v/>
      </c>
      <c r="J498" s="21" t="str">
        <f aca="false">IF(A498="","",UPPER(TRIM(A498))&amp;"|"&amp;UPPER(SUBSTITUTE(SUBSTITUTE(SUBSTITUTE(SUBSTITUTE(SUBSTITUTE(TRIM(C498)," ",""),"-",""),"/",""),"\",""),".","")))</f>
        <v/>
      </c>
      <c r="K498" s="24" t="str">
        <f aca="false">IF(A498="","",IF(ISNA(MATCH(J498,'Purchase Register'!$J$6:$J$1005,0)),IF(COUNTIFS('Purchase Register'!$A$6:$A$1005,A498,'Purchase Register'!$E$6:$E$1005,"&gt;="&amp;(E498-Summary!$B$5),'Purchase Register'!$E$6:$E$1005,"&lt;="&amp;(E498+Summary!$B$5))&gt;0,"Possible match – invoice no. differs","Not in books"),"In books"))</f>
        <v/>
      </c>
      <c r="L498" s="25" t="str">
        <f aca="false">IF(A498="","",IF(COUNTIF(A$6:A498,A498)=1,COUNTIF(L$5:L497,"&gt;0")+1,""))</f>
        <v/>
      </c>
    </row>
    <row r="499" customFormat="false" ht="15" hidden="false" customHeight="true" outlineLevel="0" collapsed="false">
      <c r="A499" s="27"/>
      <c r="B499" s="27"/>
      <c r="C499" s="27"/>
      <c r="D499" s="28"/>
      <c r="E499" s="29"/>
      <c r="F499" s="29"/>
      <c r="G499" s="29"/>
      <c r="H499" s="29"/>
      <c r="I499" s="20" t="str">
        <f aca="false">IF(A499="","",N(F499)+N(G499)+N(H499))</f>
        <v/>
      </c>
      <c r="J499" s="21" t="str">
        <f aca="false">IF(A499="","",UPPER(TRIM(A499))&amp;"|"&amp;UPPER(SUBSTITUTE(SUBSTITUTE(SUBSTITUTE(SUBSTITUTE(SUBSTITUTE(TRIM(C499)," ",""),"-",""),"/",""),"\",""),".","")))</f>
        <v/>
      </c>
      <c r="K499" s="24" t="str">
        <f aca="false">IF(A499="","",IF(ISNA(MATCH(J499,'Purchase Register'!$J$6:$J$1005,0)),IF(COUNTIFS('Purchase Register'!$A$6:$A$1005,A499,'Purchase Register'!$E$6:$E$1005,"&gt;="&amp;(E499-Summary!$B$5),'Purchase Register'!$E$6:$E$1005,"&lt;="&amp;(E499+Summary!$B$5))&gt;0,"Possible match – invoice no. differs","Not in books"),"In books"))</f>
        <v/>
      </c>
      <c r="L499" s="25" t="str">
        <f aca="false">IF(A499="","",IF(COUNTIF(A$6:A499,A499)=1,COUNTIF(L$5:L498,"&gt;0")+1,""))</f>
        <v/>
      </c>
    </row>
    <row r="500" customFormat="false" ht="15" hidden="false" customHeight="true" outlineLevel="0" collapsed="false">
      <c r="A500" s="27"/>
      <c r="B500" s="27"/>
      <c r="C500" s="27"/>
      <c r="D500" s="28"/>
      <c r="E500" s="29"/>
      <c r="F500" s="29"/>
      <c r="G500" s="29"/>
      <c r="H500" s="29"/>
      <c r="I500" s="20" t="str">
        <f aca="false">IF(A500="","",N(F500)+N(G500)+N(H500))</f>
        <v/>
      </c>
      <c r="J500" s="21" t="str">
        <f aca="false">IF(A500="","",UPPER(TRIM(A500))&amp;"|"&amp;UPPER(SUBSTITUTE(SUBSTITUTE(SUBSTITUTE(SUBSTITUTE(SUBSTITUTE(TRIM(C500)," ",""),"-",""),"/",""),"\",""),".","")))</f>
        <v/>
      </c>
      <c r="K500" s="24" t="str">
        <f aca="false">IF(A500="","",IF(ISNA(MATCH(J500,'Purchase Register'!$J$6:$J$1005,0)),IF(COUNTIFS('Purchase Register'!$A$6:$A$1005,A500,'Purchase Register'!$E$6:$E$1005,"&gt;="&amp;(E500-Summary!$B$5),'Purchase Register'!$E$6:$E$1005,"&lt;="&amp;(E500+Summary!$B$5))&gt;0,"Possible match – invoice no. differs","Not in books"),"In books"))</f>
        <v/>
      </c>
      <c r="L500" s="25" t="str">
        <f aca="false">IF(A500="","",IF(COUNTIF(A$6:A500,A500)=1,COUNTIF(L$5:L499,"&gt;0")+1,""))</f>
        <v/>
      </c>
    </row>
    <row r="501" customFormat="false" ht="15" hidden="false" customHeight="true" outlineLevel="0" collapsed="false">
      <c r="A501" s="27"/>
      <c r="B501" s="27"/>
      <c r="C501" s="27"/>
      <c r="D501" s="28"/>
      <c r="E501" s="29"/>
      <c r="F501" s="29"/>
      <c r="G501" s="29"/>
      <c r="H501" s="29"/>
      <c r="I501" s="20" t="str">
        <f aca="false">IF(A501="","",N(F501)+N(G501)+N(H501))</f>
        <v/>
      </c>
      <c r="J501" s="21" t="str">
        <f aca="false">IF(A501="","",UPPER(TRIM(A501))&amp;"|"&amp;UPPER(SUBSTITUTE(SUBSTITUTE(SUBSTITUTE(SUBSTITUTE(SUBSTITUTE(TRIM(C501)," ",""),"-",""),"/",""),"\",""),".","")))</f>
        <v/>
      </c>
      <c r="K501" s="24" t="str">
        <f aca="false">IF(A501="","",IF(ISNA(MATCH(J501,'Purchase Register'!$J$6:$J$1005,0)),IF(COUNTIFS('Purchase Register'!$A$6:$A$1005,A501,'Purchase Register'!$E$6:$E$1005,"&gt;="&amp;(E501-Summary!$B$5),'Purchase Register'!$E$6:$E$1005,"&lt;="&amp;(E501+Summary!$B$5))&gt;0,"Possible match – invoice no. differs","Not in books"),"In books"))</f>
        <v/>
      </c>
      <c r="L501" s="25" t="str">
        <f aca="false">IF(A501="","",IF(COUNTIF(A$6:A501,A501)=1,COUNTIF(L$5:L500,"&gt;0")+1,""))</f>
        <v/>
      </c>
    </row>
    <row r="502" customFormat="false" ht="15" hidden="false" customHeight="true" outlineLevel="0" collapsed="false">
      <c r="A502" s="27"/>
      <c r="B502" s="27"/>
      <c r="C502" s="27"/>
      <c r="D502" s="28"/>
      <c r="E502" s="29"/>
      <c r="F502" s="29"/>
      <c r="G502" s="29"/>
      <c r="H502" s="29"/>
      <c r="I502" s="20" t="str">
        <f aca="false">IF(A502="","",N(F502)+N(G502)+N(H502))</f>
        <v/>
      </c>
      <c r="J502" s="21" t="str">
        <f aca="false">IF(A502="","",UPPER(TRIM(A502))&amp;"|"&amp;UPPER(SUBSTITUTE(SUBSTITUTE(SUBSTITUTE(SUBSTITUTE(SUBSTITUTE(TRIM(C502)," ",""),"-",""),"/",""),"\",""),".","")))</f>
        <v/>
      </c>
      <c r="K502" s="24" t="str">
        <f aca="false">IF(A502="","",IF(ISNA(MATCH(J502,'Purchase Register'!$J$6:$J$1005,0)),IF(COUNTIFS('Purchase Register'!$A$6:$A$1005,A502,'Purchase Register'!$E$6:$E$1005,"&gt;="&amp;(E502-Summary!$B$5),'Purchase Register'!$E$6:$E$1005,"&lt;="&amp;(E502+Summary!$B$5))&gt;0,"Possible match – invoice no. differs","Not in books"),"In books"))</f>
        <v/>
      </c>
      <c r="L502" s="25" t="str">
        <f aca="false">IF(A502="","",IF(COUNTIF(A$6:A502,A502)=1,COUNTIF(L$5:L501,"&gt;0")+1,""))</f>
        <v/>
      </c>
    </row>
    <row r="503" customFormat="false" ht="15" hidden="false" customHeight="true" outlineLevel="0" collapsed="false">
      <c r="A503" s="27"/>
      <c r="B503" s="27"/>
      <c r="C503" s="27"/>
      <c r="D503" s="28"/>
      <c r="E503" s="29"/>
      <c r="F503" s="29"/>
      <c r="G503" s="29"/>
      <c r="H503" s="29"/>
      <c r="I503" s="20" t="str">
        <f aca="false">IF(A503="","",N(F503)+N(G503)+N(H503))</f>
        <v/>
      </c>
      <c r="J503" s="21" t="str">
        <f aca="false">IF(A503="","",UPPER(TRIM(A503))&amp;"|"&amp;UPPER(SUBSTITUTE(SUBSTITUTE(SUBSTITUTE(SUBSTITUTE(SUBSTITUTE(TRIM(C503)," ",""),"-",""),"/",""),"\",""),".","")))</f>
        <v/>
      </c>
      <c r="K503" s="24" t="str">
        <f aca="false">IF(A503="","",IF(ISNA(MATCH(J503,'Purchase Register'!$J$6:$J$1005,0)),IF(COUNTIFS('Purchase Register'!$A$6:$A$1005,A503,'Purchase Register'!$E$6:$E$1005,"&gt;="&amp;(E503-Summary!$B$5),'Purchase Register'!$E$6:$E$1005,"&lt;="&amp;(E503+Summary!$B$5))&gt;0,"Possible match – invoice no. differs","Not in books"),"In books"))</f>
        <v/>
      </c>
      <c r="L503" s="25" t="str">
        <f aca="false">IF(A503="","",IF(COUNTIF(A$6:A503,A503)=1,COUNTIF(L$5:L502,"&gt;0")+1,""))</f>
        <v/>
      </c>
    </row>
    <row r="504" customFormat="false" ht="15" hidden="false" customHeight="true" outlineLevel="0" collapsed="false">
      <c r="A504" s="27"/>
      <c r="B504" s="27"/>
      <c r="C504" s="27"/>
      <c r="D504" s="28"/>
      <c r="E504" s="29"/>
      <c r="F504" s="29"/>
      <c r="G504" s="29"/>
      <c r="H504" s="29"/>
      <c r="I504" s="20" t="str">
        <f aca="false">IF(A504="","",N(F504)+N(G504)+N(H504))</f>
        <v/>
      </c>
      <c r="J504" s="21" t="str">
        <f aca="false">IF(A504="","",UPPER(TRIM(A504))&amp;"|"&amp;UPPER(SUBSTITUTE(SUBSTITUTE(SUBSTITUTE(SUBSTITUTE(SUBSTITUTE(TRIM(C504)," ",""),"-",""),"/",""),"\",""),".","")))</f>
        <v/>
      </c>
      <c r="K504" s="24" t="str">
        <f aca="false">IF(A504="","",IF(ISNA(MATCH(J504,'Purchase Register'!$J$6:$J$1005,0)),IF(COUNTIFS('Purchase Register'!$A$6:$A$1005,A504,'Purchase Register'!$E$6:$E$1005,"&gt;="&amp;(E504-Summary!$B$5),'Purchase Register'!$E$6:$E$1005,"&lt;="&amp;(E504+Summary!$B$5))&gt;0,"Possible match – invoice no. differs","Not in books"),"In books"))</f>
        <v/>
      </c>
      <c r="L504" s="25" t="str">
        <f aca="false">IF(A504="","",IF(COUNTIF(A$6:A504,A504)=1,COUNTIF(L$5:L503,"&gt;0")+1,""))</f>
        <v/>
      </c>
    </row>
    <row r="505" customFormat="false" ht="15" hidden="false" customHeight="true" outlineLevel="0" collapsed="false">
      <c r="A505" s="27"/>
      <c r="B505" s="27"/>
      <c r="C505" s="27"/>
      <c r="D505" s="28"/>
      <c r="E505" s="29"/>
      <c r="F505" s="29"/>
      <c r="G505" s="29"/>
      <c r="H505" s="29"/>
      <c r="I505" s="20" t="str">
        <f aca="false">IF(A505="","",N(F505)+N(G505)+N(H505))</f>
        <v/>
      </c>
      <c r="J505" s="21" t="str">
        <f aca="false">IF(A505="","",UPPER(TRIM(A505))&amp;"|"&amp;UPPER(SUBSTITUTE(SUBSTITUTE(SUBSTITUTE(SUBSTITUTE(SUBSTITUTE(TRIM(C505)," ",""),"-",""),"/",""),"\",""),".","")))</f>
        <v/>
      </c>
      <c r="K505" s="24" t="str">
        <f aca="false">IF(A505="","",IF(ISNA(MATCH(J505,'Purchase Register'!$J$6:$J$1005,0)),IF(COUNTIFS('Purchase Register'!$A$6:$A$1005,A505,'Purchase Register'!$E$6:$E$1005,"&gt;="&amp;(E505-Summary!$B$5),'Purchase Register'!$E$6:$E$1005,"&lt;="&amp;(E505+Summary!$B$5))&gt;0,"Possible match – invoice no. differs","Not in books"),"In books"))</f>
        <v/>
      </c>
      <c r="L505" s="25" t="str">
        <f aca="false">IF(A505="","",IF(COUNTIF(A$6:A505,A505)=1,COUNTIF(L$5:L504,"&gt;0")+1,""))</f>
        <v/>
      </c>
    </row>
    <row r="506" customFormat="false" ht="15" hidden="false" customHeight="true" outlineLevel="0" collapsed="false">
      <c r="A506" s="27"/>
      <c r="B506" s="27"/>
      <c r="C506" s="27"/>
      <c r="D506" s="28"/>
      <c r="E506" s="29"/>
      <c r="F506" s="29"/>
      <c r="G506" s="29"/>
      <c r="H506" s="29"/>
      <c r="I506" s="20" t="str">
        <f aca="false">IF(A506="","",N(F506)+N(G506)+N(H506))</f>
        <v/>
      </c>
      <c r="J506" s="21" t="str">
        <f aca="false">IF(A506="","",UPPER(TRIM(A506))&amp;"|"&amp;UPPER(SUBSTITUTE(SUBSTITUTE(SUBSTITUTE(SUBSTITUTE(SUBSTITUTE(TRIM(C506)," ",""),"-",""),"/",""),"\",""),".","")))</f>
        <v/>
      </c>
      <c r="K506" s="24" t="str">
        <f aca="false">IF(A506="","",IF(ISNA(MATCH(J506,'Purchase Register'!$J$6:$J$1005,0)),IF(COUNTIFS('Purchase Register'!$A$6:$A$1005,A506,'Purchase Register'!$E$6:$E$1005,"&gt;="&amp;(E506-Summary!$B$5),'Purchase Register'!$E$6:$E$1005,"&lt;="&amp;(E506+Summary!$B$5))&gt;0,"Possible match – invoice no. differs","Not in books"),"In books"))</f>
        <v/>
      </c>
      <c r="L506" s="25" t="str">
        <f aca="false">IF(A506="","",IF(COUNTIF(A$6:A506,A506)=1,COUNTIF(L$5:L505,"&gt;0")+1,""))</f>
        <v/>
      </c>
    </row>
    <row r="507" customFormat="false" ht="15" hidden="false" customHeight="true" outlineLevel="0" collapsed="false">
      <c r="A507" s="27"/>
      <c r="B507" s="27"/>
      <c r="C507" s="27"/>
      <c r="D507" s="28"/>
      <c r="E507" s="29"/>
      <c r="F507" s="29"/>
      <c r="G507" s="29"/>
      <c r="H507" s="29"/>
      <c r="I507" s="20" t="str">
        <f aca="false">IF(A507="","",N(F507)+N(G507)+N(H507))</f>
        <v/>
      </c>
      <c r="J507" s="21" t="str">
        <f aca="false">IF(A507="","",UPPER(TRIM(A507))&amp;"|"&amp;UPPER(SUBSTITUTE(SUBSTITUTE(SUBSTITUTE(SUBSTITUTE(SUBSTITUTE(TRIM(C507)," ",""),"-",""),"/",""),"\",""),".","")))</f>
        <v/>
      </c>
      <c r="K507" s="24" t="str">
        <f aca="false">IF(A507="","",IF(ISNA(MATCH(J507,'Purchase Register'!$J$6:$J$1005,0)),IF(COUNTIFS('Purchase Register'!$A$6:$A$1005,A507,'Purchase Register'!$E$6:$E$1005,"&gt;="&amp;(E507-Summary!$B$5),'Purchase Register'!$E$6:$E$1005,"&lt;="&amp;(E507+Summary!$B$5))&gt;0,"Possible match – invoice no. differs","Not in books"),"In books"))</f>
        <v/>
      </c>
      <c r="L507" s="25" t="str">
        <f aca="false">IF(A507="","",IF(COUNTIF(A$6:A507,A507)=1,COUNTIF(L$5:L506,"&gt;0")+1,""))</f>
        <v/>
      </c>
    </row>
    <row r="508" customFormat="false" ht="15" hidden="false" customHeight="true" outlineLevel="0" collapsed="false">
      <c r="A508" s="27"/>
      <c r="B508" s="27"/>
      <c r="C508" s="27"/>
      <c r="D508" s="28"/>
      <c r="E508" s="29"/>
      <c r="F508" s="29"/>
      <c r="G508" s="29"/>
      <c r="H508" s="29"/>
      <c r="I508" s="20" t="str">
        <f aca="false">IF(A508="","",N(F508)+N(G508)+N(H508))</f>
        <v/>
      </c>
      <c r="J508" s="21" t="str">
        <f aca="false">IF(A508="","",UPPER(TRIM(A508))&amp;"|"&amp;UPPER(SUBSTITUTE(SUBSTITUTE(SUBSTITUTE(SUBSTITUTE(SUBSTITUTE(TRIM(C508)," ",""),"-",""),"/",""),"\",""),".","")))</f>
        <v/>
      </c>
      <c r="K508" s="24" t="str">
        <f aca="false">IF(A508="","",IF(ISNA(MATCH(J508,'Purchase Register'!$J$6:$J$1005,0)),IF(COUNTIFS('Purchase Register'!$A$6:$A$1005,A508,'Purchase Register'!$E$6:$E$1005,"&gt;="&amp;(E508-Summary!$B$5),'Purchase Register'!$E$6:$E$1005,"&lt;="&amp;(E508+Summary!$B$5))&gt;0,"Possible match – invoice no. differs","Not in books"),"In books"))</f>
        <v/>
      </c>
      <c r="L508" s="25" t="str">
        <f aca="false">IF(A508="","",IF(COUNTIF(A$6:A508,A508)=1,COUNTIF(L$5:L507,"&gt;0")+1,""))</f>
        <v/>
      </c>
    </row>
    <row r="509" customFormat="false" ht="15" hidden="false" customHeight="true" outlineLevel="0" collapsed="false">
      <c r="A509" s="27"/>
      <c r="B509" s="27"/>
      <c r="C509" s="27"/>
      <c r="D509" s="28"/>
      <c r="E509" s="29"/>
      <c r="F509" s="29"/>
      <c r="G509" s="29"/>
      <c r="H509" s="29"/>
      <c r="I509" s="20" t="str">
        <f aca="false">IF(A509="","",N(F509)+N(G509)+N(H509))</f>
        <v/>
      </c>
      <c r="J509" s="21" t="str">
        <f aca="false">IF(A509="","",UPPER(TRIM(A509))&amp;"|"&amp;UPPER(SUBSTITUTE(SUBSTITUTE(SUBSTITUTE(SUBSTITUTE(SUBSTITUTE(TRIM(C509)," ",""),"-",""),"/",""),"\",""),".","")))</f>
        <v/>
      </c>
      <c r="K509" s="24" t="str">
        <f aca="false">IF(A509="","",IF(ISNA(MATCH(J509,'Purchase Register'!$J$6:$J$1005,0)),IF(COUNTIFS('Purchase Register'!$A$6:$A$1005,A509,'Purchase Register'!$E$6:$E$1005,"&gt;="&amp;(E509-Summary!$B$5),'Purchase Register'!$E$6:$E$1005,"&lt;="&amp;(E509+Summary!$B$5))&gt;0,"Possible match – invoice no. differs","Not in books"),"In books"))</f>
        <v/>
      </c>
      <c r="L509" s="25" t="str">
        <f aca="false">IF(A509="","",IF(COUNTIF(A$6:A509,A509)=1,COUNTIF(L$5:L508,"&gt;0")+1,""))</f>
        <v/>
      </c>
    </row>
    <row r="510" customFormat="false" ht="15" hidden="false" customHeight="true" outlineLevel="0" collapsed="false">
      <c r="A510" s="27"/>
      <c r="B510" s="27"/>
      <c r="C510" s="27"/>
      <c r="D510" s="28"/>
      <c r="E510" s="29"/>
      <c r="F510" s="29"/>
      <c r="G510" s="29"/>
      <c r="H510" s="29"/>
      <c r="I510" s="20" t="str">
        <f aca="false">IF(A510="","",N(F510)+N(G510)+N(H510))</f>
        <v/>
      </c>
      <c r="J510" s="21" t="str">
        <f aca="false">IF(A510="","",UPPER(TRIM(A510))&amp;"|"&amp;UPPER(SUBSTITUTE(SUBSTITUTE(SUBSTITUTE(SUBSTITUTE(SUBSTITUTE(TRIM(C510)," ",""),"-",""),"/",""),"\",""),".","")))</f>
        <v/>
      </c>
      <c r="K510" s="24" t="str">
        <f aca="false">IF(A510="","",IF(ISNA(MATCH(J510,'Purchase Register'!$J$6:$J$1005,0)),IF(COUNTIFS('Purchase Register'!$A$6:$A$1005,A510,'Purchase Register'!$E$6:$E$1005,"&gt;="&amp;(E510-Summary!$B$5),'Purchase Register'!$E$6:$E$1005,"&lt;="&amp;(E510+Summary!$B$5))&gt;0,"Possible match – invoice no. differs","Not in books"),"In books"))</f>
        <v/>
      </c>
      <c r="L510" s="25" t="str">
        <f aca="false">IF(A510="","",IF(COUNTIF(A$6:A510,A510)=1,COUNTIF(L$5:L509,"&gt;0")+1,""))</f>
        <v/>
      </c>
    </row>
    <row r="511" customFormat="false" ht="15" hidden="false" customHeight="true" outlineLevel="0" collapsed="false">
      <c r="A511" s="27"/>
      <c r="B511" s="27"/>
      <c r="C511" s="27"/>
      <c r="D511" s="28"/>
      <c r="E511" s="29"/>
      <c r="F511" s="29"/>
      <c r="G511" s="29"/>
      <c r="H511" s="29"/>
      <c r="I511" s="20" t="str">
        <f aca="false">IF(A511="","",N(F511)+N(G511)+N(H511))</f>
        <v/>
      </c>
      <c r="J511" s="21" t="str">
        <f aca="false">IF(A511="","",UPPER(TRIM(A511))&amp;"|"&amp;UPPER(SUBSTITUTE(SUBSTITUTE(SUBSTITUTE(SUBSTITUTE(SUBSTITUTE(TRIM(C511)," ",""),"-",""),"/",""),"\",""),".","")))</f>
        <v/>
      </c>
      <c r="K511" s="24" t="str">
        <f aca="false">IF(A511="","",IF(ISNA(MATCH(J511,'Purchase Register'!$J$6:$J$1005,0)),IF(COUNTIFS('Purchase Register'!$A$6:$A$1005,A511,'Purchase Register'!$E$6:$E$1005,"&gt;="&amp;(E511-Summary!$B$5),'Purchase Register'!$E$6:$E$1005,"&lt;="&amp;(E511+Summary!$B$5))&gt;0,"Possible match – invoice no. differs","Not in books"),"In books"))</f>
        <v/>
      </c>
      <c r="L511" s="25" t="str">
        <f aca="false">IF(A511="","",IF(COUNTIF(A$6:A511,A511)=1,COUNTIF(L$5:L510,"&gt;0")+1,""))</f>
        <v/>
      </c>
    </row>
    <row r="512" customFormat="false" ht="15" hidden="false" customHeight="true" outlineLevel="0" collapsed="false">
      <c r="A512" s="27"/>
      <c r="B512" s="27"/>
      <c r="C512" s="27"/>
      <c r="D512" s="28"/>
      <c r="E512" s="29"/>
      <c r="F512" s="29"/>
      <c r="G512" s="29"/>
      <c r="H512" s="29"/>
      <c r="I512" s="20" t="str">
        <f aca="false">IF(A512="","",N(F512)+N(G512)+N(H512))</f>
        <v/>
      </c>
      <c r="J512" s="21" t="str">
        <f aca="false">IF(A512="","",UPPER(TRIM(A512))&amp;"|"&amp;UPPER(SUBSTITUTE(SUBSTITUTE(SUBSTITUTE(SUBSTITUTE(SUBSTITUTE(TRIM(C512)," ",""),"-",""),"/",""),"\",""),".","")))</f>
        <v/>
      </c>
      <c r="K512" s="24" t="str">
        <f aca="false">IF(A512="","",IF(ISNA(MATCH(J512,'Purchase Register'!$J$6:$J$1005,0)),IF(COUNTIFS('Purchase Register'!$A$6:$A$1005,A512,'Purchase Register'!$E$6:$E$1005,"&gt;="&amp;(E512-Summary!$B$5),'Purchase Register'!$E$6:$E$1005,"&lt;="&amp;(E512+Summary!$B$5))&gt;0,"Possible match – invoice no. differs","Not in books"),"In books"))</f>
        <v/>
      </c>
      <c r="L512" s="25" t="str">
        <f aca="false">IF(A512="","",IF(COUNTIF(A$6:A512,A512)=1,COUNTIF(L$5:L511,"&gt;0")+1,""))</f>
        <v/>
      </c>
    </row>
    <row r="513" customFormat="false" ht="15" hidden="false" customHeight="true" outlineLevel="0" collapsed="false">
      <c r="A513" s="27"/>
      <c r="B513" s="27"/>
      <c r="C513" s="27"/>
      <c r="D513" s="28"/>
      <c r="E513" s="29"/>
      <c r="F513" s="29"/>
      <c r="G513" s="29"/>
      <c r="H513" s="29"/>
      <c r="I513" s="20" t="str">
        <f aca="false">IF(A513="","",N(F513)+N(G513)+N(H513))</f>
        <v/>
      </c>
      <c r="J513" s="21" t="str">
        <f aca="false">IF(A513="","",UPPER(TRIM(A513))&amp;"|"&amp;UPPER(SUBSTITUTE(SUBSTITUTE(SUBSTITUTE(SUBSTITUTE(SUBSTITUTE(TRIM(C513)," ",""),"-",""),"/",""),"\",""),".","")))</f>
        <v/>
      </c>
      <c r="K513" s="24" t="str">
        <f aca="false">IF(A513="","",IF(ISNA(MATCH(J513,'Purchase Register'!$J$6:$J$1005,0)),IF(COUNTIFS('Purchase Register'!$A$6:$A$1005,A513,'Purchase Register'!$E$6:$E$1005,"&gt;="&amp;(E513-Summary!$B$5),'Purchase Register'!$E$6:$E$1005,"&lt;="&amp;(E513+Summary!$B$5))&gt;0,"Possible match – invoice no. differs","Not in books"),"In books"))</f>
        <v/>
      </c>
      <c r="L513" s="25" t="str">
        <f aca="false">IF(A513="","",IF(COUNTIF(A$6:A513,A513)=1,COUNTIF(L$5:L512,"&gt;0")+1,""))</f>
        <v/>
      </c>
    </row>
    <row r="514" customFormat="false" ht="15" hidden="false" customHeight="true" outlineLevel="0" collapsed="false">
      <c r="A514" s="27"/>
      <c r="B514" s="27"/>
      <c r="C514" s="27"/>
      <c r="D514" s="28"/>
      <c r="E514" s="29"/>
      <c r="F514" s="29"/>
      <c r="G514" s="29"/>
      <c r="H514" s="29"/>
      <c r="I514" s="20" t="str">
        <f aca="false">IF(A514="","",N(F514)+N(G514)+N(H514))</f>
        <v/>
      </c>
      <c r="J514" s="21" t="str">
        <f aca="false">IF(A514="","",UPPER(TRIM(A514))&amp;"|"&amp;UPPER(SUBSTITUTE(SUBSTITUTE(SUBSTITUTE(SUBSTITUTE(SUBSTITUTE(TRIM(C514)," ",""),"-",""),"/",""),"\",""),".","")))</f>
        <v/>
      </c>
      <c r="K514" s="24" t="str">
        <f aca="false">IF(A514="","",IF(ISNA(MATCH(J514,'Purchase Register'!$J$6:$J$1005,0)),IF(COUNTIFS('Purchase Register'!$A$6:$A$1005,A514,'Purchase Register'!$E$6:$E$1005,"&gt;="&amp;(E514-Summary!$B$5),'Purchase Register'!$E$6:$E$1005,"&lt;="&amp;(E514+Summary!$B$5))&gt;0,"Possible match – invoice no. differs","Not in books"),"In books"))</f>
        <v/>
      </c>
      <c r="L514" s="25" t="str">
        <f aca="false">IF(A514="","",IF(COUNTIF(A$6:A514,A514)=1,COUNTIF(L$5:L513,"&gt;0")+1,""))</f>
        <v/>
      </c>
    </row>
    <row r="515" customFormat="false" ht="15" hidden="false" customHeight="true" outlineLevel="0" collapsed="false">
      <c r="A515" s="27"/>
      <c r="B515" s="27"/>
      <c r="C515" s="27"/>
      <c r="D515" s="28"/>
      <c r="E515" s="29"/>
      <c r="F515" s="29"/>
      <c r="G515" s="29"/>
      <c r="H515" s="29"/>
      <c r="I515" s="20" t="str">
        <f aca="false">IF(A515="","",N(F515)+N(G515)+N(H515))</f>
        <v/>
      </c>
      <c r="J515" s="21" t="str">
        <f aca="false">IF(A515="","",UPPER(TRIM(A515))&amp;"|"&amp;UPPER(SUBSTITUTE(SUBSTITUTE(SUBSTITUTE(SUBSTITUTE(SUBSTITUTE(TRIM(C515)," ",""),"-",""),"/",""),"\",""),".","")))</f>
        <v/>
      </c>
      <c r="K515" s="24" t="str">
        <f aca="false">IF(A515="","",IF(ISNA(MATCH(J515,'Purchase Register'!$J$6:$J$1005,0)),IF(COUNTIFS('Purchase Register'!$A$6:$A$1005,A515,'Purchase Register'!$E$6:$E$1005,"&gt;="&amp;(E515-Summary!$B$5),'Purchase Register'!$E$6:$E$1005,"&lt;="&amp;(E515+Summary!$B$5))&gt;0,"Possible match – invoice no. differs","Not in books"),"In books"))</f>
        <v/>
      </c>
      <c r="L515" s="25" t="str">
        <f aca="false">IF(A515="","",IF(COUNTIF(A$6:A515,A515)=1,COUNTIF(L$5:L514,"&gt;0")+1,""))</f>
        <v/>
      </c>
    </row>
    <row r="516" customFormat="false" ht="15" hidden="false" customHeight="true" outlineLevel="0" collapsed="false">
      <c r="A516" s="27"/>
      <c r="B516" s="27"/>
      <c r="C516" s="27"/>
      <c r="D516" s="28"/>
      <c r="E516" s="29"/>
      <c r="F516" s="29"/>
      <c r="G516" s="29"/>
      <c r="H516" s="29"/>
      <c r="I516" s="20" t="str">
        <f aca="false">IF(A516="","",N(F516)+N(G516)+N(H516))</f>
        <v/>
      </c>
      <c r="J516" s="21" t="str">
        <f aca="false">IF(A516="","",UPPER(TRIM(A516))&amp;"|"&amp;UPPER(SUBSTITUTE(SUBSTITUTE(SUBSTITUTE(SUBSTITUTE(SUBSTITUTE(TRIM(C516)," ",""),"-",""),"/",""),"\",""),".","")))</f>
        <v/>
      </c>
      <c r="K516" s="24" t="str">
        <f aca="false">IF(A516="","",IF(ISNA(MATCH(J516,'Purchase Register'!$J$6:$J$1005,0)),IF(COUNTIFS('Purchase Register'!$A$6:$A$1005,A516,'Purchase Register'!$E$6:$E$1005,"&gt;="&amp;(E516-Summary!$B$5),'Purchase Register'!$E$6:$E$1005,"&lt;="&amp;(E516+Summary!$B$5))&gt;0,"Possible match – invoice no. differs","Not in books"),"In books"))</f>
        <v/>
      </c>
      <c r="L516" s="25" t="str">
        <f aca="false">IF(A516="","",IF(COUNTIF(A$6:A516,A516)=1,COUNTIF(L$5:L515,"&gt;0")+1,""))</f>
        <v/>
      </c>
    </row>
    <row r="517" customFormat="false" ht="15" hidden="false" customHeight="true" outlineLevel="0" collapsed="false">
      <c r="A517" s="27"/>
      <c r="B517" s="27"/>
      <c r="C517" s="27"/>
      <c r="D517" s="28"/>
      <c r="E517" s="29"/>
      <c r="F517" s="29"/>
      <c r="G517" s="29"/>
      <c r="H517" s="29"/>
      <c r="I517" s="20" t="str">
        <f aca="false">IF(A517="","",N(F517)+N(G517)+N(H517))</f>
        <v/>
      </c>
      <c r="J517" s="21" t="str">
        <f aca="false">IF(A517="","",UPPER(TRIM(A517))&amp;"|"&amp;UPPER(SUBSTITUTE(SUBSTITUTE(SUBSTITUTE(SUBSTITUTE(SUBSTITUTE(TRIM(C517)," ",""),"-",""),"/",""),"\",""),".","")))</f>
        <v/>
      </c>
      <c r="K517" s="24" t="str">
        <f aca="false">IF(A517="","",IF(ISNA(MATCH(J517,'Purchase Register'!$J$6:$J$1005,0)),IF(COUNTIFS('Purchase Register'!$A$6:$A$1005,A517,'Purchase Register'!$E$6:$E$1005,"&gt;="&amp;(E517-Summary!$B$5),'Purchase Register'!$E$6:$E$1005,"&lt;="&amp;(E517+Summary!$B$5))&gt;0,"Possible match – invoice no. differs","Not in books"),"In books"))</f>
        <v/>
      </c>
      <c r="L517" s="25" t="str">
        <f aca="false">IF(A517="","",IF(COUNTIF(A$6:A517,A517)=1,COUNTIF(L$5:L516,"&gt;0")+1,""))</f>
        <v/>
      </c>
    </row>
    <row r="518" customFormat="false" ht="15" hidden="false" customHeight="true" outlineLevel="0" collapsed="false">
      <c r="A518" s="27"/>
      <c r="B518" s="27"/>
      <c r="C518" s="27"/>
      <c r="D518" s="28"/>
      <c r="E518" s="29"/>
      <c r="F518" s="29"/>
      <c r="G518" s="29"/>
      <c r="H518" s="29"/>
      <c r="I518" s="20" t="str">
        <f aca="false">IF(A518="","",N(F518)+N(G518)+N(H518))</f>
        <v/>
      </c>
      <c r="J518" s="21" t="str">
        <f aca="false">IF(A518="","",UPPER(TRIM(A518))&amp;"|"&amp;UPPER(SUBSTITUTE(SUBSTITUTE(SUBSTITUTE(SUBSTITUTE(SUBSTITUTE(TRIM(C518)," ",""),"-",""),"/",""),"\",""),".","")))</f>
        <v/>
      </c>
      <c r="K518" s="24" t="str">
        <f aca="false">IF(A518="","",IF(ISNA(MATCH(J518,'Purchase Register'!$J$6:$J$1005,0)),IF(COUNTIFS('Purchase Register'!$A$6:$A$1005,A518,'Purchase Register'!$E$6:$E$1005,"&gt;="&amp;(E518-Summary!$B$5),'Purchase Register'!$E$6:$E$1005,"&lt;="&amp;(E518+Summary!$B$5))&gt;0,"Possible match – invoice no. differs","Not in books"),"In books"))</f>
        <v/>
      </c>
      <c r="L518" s="25" t="str">
        <f aca="false">IF(A518="","",IF(COUNTIF(A$6:A518,A518)=1,COUNTIF(L$5:L517,"&gt;0")+1,""))</f>
        <v/>
      </c>
    </row>
    <row r="519" customFormat="false" ht="15" hidden="false" customHeight="true" outlineLevel="0" collapsed="false">
      <c r="A519" s="27"/>
      <c r="B519" s="27"/>
      <c r="C519" s="27"/>
      <c r="D519" s="28"/>
      <c r="E519" s="29"/>
      <c r="F519" s="29"/>
      <c r="G519" s="29"/>
      <c r="H519" s="29"/>
      <c r="I519" s="20" t="str">
        <f aca="false">IF(A519="","",N(F519)+N(G519)+N(H519))</f>
        <v/>
      </c>
      <c r="J519" s="21" t="str">
        <f aca="false">IF(A519="","",UPPER(TRIM(A519))&amp;"|"&amp;UPPER(SUBSTITUTE(SUBSTITUTE(SUBSTITUTE(SUBSTITUTE(SUBSTITUTE(TRIM(C519)," ",""),"-",""),"/",""),"\",""),".","")))</f>
        <v/>
      </c>
      <c r="K519" s="24" t="str">
        <f aca="false">IF(A519="","",IF(ISNA(MATCH(J519,'Purchase Register'!$J$6:$J$1005,0)),IF(COUNTIFS('Purchase Register'!$A$6:$A$1005,A519,'Purchase Register'!$E$6:$E$1005,"&gt;="&amp;(E519-Summary!$B$5),'Purchase Register'!$E$6:$E$1005,"&lt;="&amp;(E519+Summary!$B$5))&gt;0,"Possible match – invoice no. differs","Not in books"),"In books"))</f>
        <v/>
      </c>
      <c r="L519" s="25" t="str">
        <f aca="false">IF(A519="","",IF(COUNTIF(A$6:A519,A519)=1,COUNTIF(L$5:L518,"&gt;0")+1,""))</f>
        <v/>
      </c>
    </row>
    <row r="520" customFormat="false" ht="15" hidden="false" customHeight="true" outlineLevel="0" collapsed="false">
      <c r="A520" s="27"/>
      <c r="B520" s="27"/>
      <c r="C520" s="27"/>
      <c r="D520" s="28"/>
      <c r="E520" s="29"/>
      <c r="F520" s="29"/>
      <c r="G520" s="29"/>
      <c r="H520" s="29"/>
      <c r="I520" s="20" t="str">
        <f aca="false">IF(A520="","",N(F520)+N(G520)+N(H520))</f>
        <v/>
      </c>
      <c r="J520" s="21" t="str">
        <f aca="false">IF(A520="","",UPPER(TRIM(A520))&amp;"|"&amp;UPPER(SUBSTITUTE(SUBSTITUTE(SUBSTITUTE(SUBSTITUTE(SUBSTITUTE(TRIM(C520)," ",""),"-",""),"/",""),"\",""),".","")))</f>
        <v/>
      </c>
      <c r="K520" s="24" t="str">
        <f aca="false">IF(A520="","",IF(ISNA(MATCH(J520,'Purchase Register'!$J$6:$J$1005,0)),IF(COUNTIFS('Purchase Register'!$A$6:$A$1005,A520,'Purchase Register'!$E$6:$E$1005,"&gt;="&amp;(E520-Summary!$B$5),'Purchase Register'!$E$6:$E$1005,"&lt;="&amp;(E520+Summary!$B$5))&gt;0,"Possible match – invoice no. differs","Not in books"),"In books"))</f>
        <v/>
      </c>
      <c r="L520" s="25" t="str">
        <f aca="false">IF(A520="","",IF(COUNTIF(A$6:A520,A520)=1,COUNTIF(L$5:L519,"&gt;0")+1,""))</f>
        <v/>
      </c>
    </row>
    <row r="521" customFormat="false" ht="15" hidden="false" customHeight="true" outlineLevel="0" collapsed="false">
      <c r="A521" s="27"/>
      <c r="B521" s="27"/>
      <c r="C521" s="27"/>
      <c r="D521" s="28"/>
      <c r="E521" s="29"/>
      <c r="F521" s="29"/>
      <c r="G521" s="29"/>
      <c r="H521" s="29"/>
      <c r="I521" s="20" t="str">
        <f aca="false">IF(A521="","",N(F521)+N(G521)+N(H521))</f>
        <v/>
      </c>
      <c r="J521" s="21" t="str">
        <f aca="false">IF(A521="","",UPPER(TRIM(A521))&amp;"|"&amp;UPPER(SUBSTITUTE(SUBSTITUTE(SUBSTITUTE(SUBSTITUTE(SUBSTITUTE(TRIM(C521)," ",""),"-",""),"/",""),"\",""),".","")))</f>
        <v/>
      </c>
      <c r="K521" s="24" t="str">
        <f aca="false">IF(A521="","",IF(ISNA(MATCH(J521,'Purchase Register'!$J$6:$J$1005,0)),IF(COUNTIFS('Purchase Register'!$A$6:$A$1005,A521,'Purchase Register'!$E$6:$E$1005,"&gt;="&amp;(E521-Summary!$B$5),'Purchase Register'!$E$6:$E$1005,"&lt;="&amp;(E521+Summary!$B$5))&gt;0,"Possible match – invoice no. differs","Not in books"),"In books"))</f>
        <v/>
      </c>
      <c r="L521" s="25" t="str">
        <f aca="false">IF(A521="","",IF(COUNTIF(A$6:A521,A521)=1,COUNTIF(L$5:L520,"&gt;0")+1,""))</f>
        <v/>
      </c>
    </row>
    <row r="522" customFormat="false" ht="15" hidden="false" customHeight="true" outlineLevel="0" collapsed="false">
      <c r="A522" s="27"/>
      <c r="B522" s="27"/>
      <c r="C522" s="27"/>
      <c r="D522" s="28"/>
      <c r="E522" s="29"/>
      <c r="F522" s="29"/>
      <c r="G522" s="29"/>
      <c r="H522" s="29"/>
      <c r="I522" s="20" t="str">
        <f aca="false">IF(A522="","",N(F522)+N(G522)+N(H522))</f>
        <v/>
      </c>
      <c r="J522" s="21" t="str">
        <f aca="false">IF(A522="","",UPPER(TRIM(A522))&amp;"|"&amp;UPPER(SUBSTITUTE(SUBSTITUTE(SUBSTITUTE(SUBSTITUTE(SUBSTITUTE(TRIM(C522)," ",""),"-",""),"/",""),"\",""),".","")))</f>
        <v/>
      </c>
      <c r="K522" s="24" t="str">
        <f aca="false">IF(A522="","",IF(ISNA(MATCH(J522,'Purchase Register'!$J$6:$J$1005,0)),IF(COUNTIFS('Purchase Register'!$A$6:$A$1005,A522,'Purchase Register'!$E$6:$E$1005,"&gt;="&amp;(E522-Summary!$B$5),'Purchase Register'!$E$6:$E$1005,"&lt;="&amp;(E522+Summary!$B$5))&gt;0,"Possible match – invoice no. differs","Not in books"),"In books"))</f>
        <v/>
      </c>
      <c r="L522" s="25" t="str">
        <f aca="false">IF(A522="","",IF(COUNTIF(A$6:A522,A522)=1,COUNTIF(L$5:L521,"&gt;0")+1,""))</f>
        <v/>
      </c>
    </row>
    <row r="523" customFormat="false" ht="15" hidden="false" customHeight="true" outlineLevel="0" collapsed="false">
      <c r="A523" s="27"/>
      <c r="B523" s="27"/>
      <c r="C523" s="27"/>
      <c r="D523" s="28"/>
      <c r="E523" s="29"/>
      <c r="F523" s="29"/>
      <c r="G523" s="29"/>
      <c r="H523" s="29"/>
      <c r="I523" s="20" t="str">
        <f aca="false">IF(A523="","",N(F523)+N(G523)+N(H523))</f>
        <v/>
      </c>
      <c r="J523" s="21" t="str">
        <f aca="false">IF(A523="","",UPPER(TRIM(A523))&amp;"|"&amp;UPPER(SUBSTITUTE(SUBSTITUTE(SUBSTITUTE(SUBSTITUTE(SUBSTITUTE(TRIM(C523)," ",""),"-",""),"/",""),"\",""),".","")))</f>
        <v/>
      </c>
      <c r="K523" s="24" t="str">
        <f aca="false">IF(A523="","",IF(ISNA(MATCH(J523,'Purchase Register'!$J$6:$J$1005,0)),IF(COUNTIFS('Purchase Register'!$A$6:$A$1005,A523,'Purchase Register'!$E$6:$E$1005,"&gt;="&amp;(E523-Summary!$B$5),'Purchase Register'!$E$6:$E$1005,"&lt;="&amp;(E523+Summary!$B$5))&gt;0,"Possible match – invoice no. differs","Not in books"),"In books"))</f>
        <v/>
      </c>
      <c r="L523" s="25" t="str">
        <f aca="false">IF(A523="","",IF(COUNTIF(A$6:A523,A523)=1,COUNTIF(L$5:L522,"&gt;0")+1,""))</f>
        <v/>
      </c>
    </row>
    <row r="524" customFormat="false" ht="15" hidden="false" customHeight="true" outlineLevel="0" collapsed="false">
      <c r="A524" s="27"/>
      <c r="B524" s="27"/>
      <c r="C524" s="27"/>
      <c r="D524" s="28"/>
      <c r="E524" s="29"/>
      <c r="F524" s="29"/>
      <c r="G524" s="29"/>
      <c r="H524" s="29"/>
      <c r="I524" s="20" t="str">
        <f aca="false">IF(A524="","",N(F524)+N(G524)+N(H524))</f>
        <v/>
      </c>
      <c r="J524" s="21" t="str">
        <f aca="false">IF(A524="","",UPPER(TRIM(A524))&amp;"|"&amp;UPPER(SUBSTITUTE(SUBSTITUTE(SUBSTITUTE(SUBSTITUTE(SUBSTITUTE(TRIM(C524)," ",""),"-",""),"/",""),"\",""),".","")))</f>
        <v/>
      </c>
      <c r="K524" s="24" t="str">
        <f aca="false">IF(A524="","",IF(ISNA(MATCH(J524,'Purchase Register'!$J$6:$J$1005,0)),IF(COUNTIFS('Purchase Register'!$A$6:$A$1005,A524,'Purchase Register'!$E$6:$E$1005,"&gt;="&amp;(E524-Summary!$B$5),'Purchase Register'!$E$6:$E$1005,"&lt;="&amp;(E524+Summary!$B$5))&gt;0,"Possible match – invoice no. differs","Not in books"),"In books"))</f>
        <v/>
      </c>
      <c r="L524" s="25" t="str">
        <f aca="false">IF(A524="","",IF(COUNTIF(A$6:A524,A524)=1,COUNTIF(L$5:L523,"&gt;0")+1,""))</f>
        <v/>
      </c>
    </row>
    <row r="525" customFormat="false" ht="15" hidden="false" customHeight="true" outlineLevel="0" collapsed="false">
      <c r="A525" s="27"/>
      <c r="B525" s="27"/>
      <c r="C525" s="27"/>
      <c r="D525" s="28"/>
      <c r="E525" s="29"/>
      <c r="F525" s="29"/>
      <c r="G525" s="29"/>
      <c r="H525" s="29"/>
      <c r="I525" s="20" t="str">
        <f aca="false">IF(A525="","",N(F525)+N(G525)+N(H525))</f>
        <v/>
      </c>
      <c r="J525" s="21" t="str">
        <f aca="false">IF(A525="","",UPPER(TRIM(A525))&amp;"|"&amp;UPPER(SUBSTITUTE(SUBSTITUTE(SUBSTITUTE(SUBSTITUTE(SUBSTITUTE(TRIM(C525)," ",""),"-",""),"/",""),"\",""),".","")))</f>
        <v/>
      </c>
      <c r="K525" s="24" t="str">
        <f aca="false">IF(A525="","",IF(ISNA(MATCH(J525,'Purchase Register'!$J$6:$J$1005,0)),IF(COUNTIFS('Purchase Register'!$A$6:$A$1005,A525,'Purchase Register'!$E$6:$E$1005,"&gt;="&amp;(E525-Summary!$B$5),'Purchase Register'!$E$6:$E$1005,"&lt;="&amp;(E525+Summary!$B$5))&gt;0,"Possible match – invoice no. differs","Not in books"),"In books"))</f>
        <v/>
      </c>
      <c r="L525" s="25" t="str">
        <f aca="false">IF(A525="","",IF(COUNTIF(A$6:A525,A525)=1,COUNTIF(L$5:L524,"&gt;0")+1,""))</f>
        <v/>
      </c>
    </row>
    <row r="526" customFormat="false" ht="15" hidden="false" customHeight="true" outlineLevel="0" collapsed="false">
      <c r="A526" s="27"/>
      <c r="B526" s="27"/>
      <c r="C526" s="27"/>
      <c r="D526" s="28"/>
      <c r="E526" s="29"/>
      <c r="F526" s="29"/>
      <c r="G526" s="29"/>
      <c r="H526" s="29"/>
      <c r="I526" s="20" t="str">
        <f aca="false">IF(A526="","",N(F526)+N(G526)+N(H526))</f>
        <v/>
      </c>
      <c r="J526" s="21" t="str">
        <f aca="false">IF(A526="","",UPPER(TRIM(A526))&amp;"|"&amp;UPPER(SUBSTITUTE(SUBSTITUTE(SUBSTITUTE(SUBSTITUTE(SUBSTITUTE(TRIM(C526)," ",""),"-",""),"/",""),"\",""),".","")))</f>
        <v/>
      </c>
      <c r="K526" s="24" t="str">
        <f aca="false">IF(A526="","",IF(ISNA(MATCH(J526,'Purchase Register'!$J$6:$J$1005,0)),IF(COUNTIFS('Purchase Register'!$A$6:$A$1005,A526,'Purchase Register'!$E$6:$E$1005,"&gt;="&amp;(E526-Summary!$B$5),'Purchase Register'!$E$6:$E$1005,"&lt;="&amp;(E526+Summary!$B$5))&gt;0,"Possible match – invoice no. differs","Not in books"),"In books"))</f>
        <v/>
      </c>
      <c r="L526" s="25" t="str">
        <f aca="false">IF(A526="","",IF(COUNTIF(A$6:A526,A526)=1,COUNTIF(L$5:L525,"&gt;0")+1,""))</f>
        <v/>
      </c>
    </row>
    <row r="527" customFormat="false" ht="15" hidden="false" customHeight="true" outlineLevel="0" collapsed="false">
      <c r="A527" s="27"/>
      <c r="B527" s="27"/>
      <c r="C527" s="27"/>
      <c r="D527" s="28"/>
      <c r="E527" s="29"/>
      <c r="F527" s="29"/>
      <c r="G527" s="29"/>
      <c r="H527" s="29"/>
      <c r="I527" s="20" t="str">
        <f aca="false">IF(A527="","",N(F527)+N(G527)+N(H527))</f>
        <v/>
      </c>
      <c r="J527" s="21" t="str">
        <f aca="false">IF(A527="","",UPPER(TRIM(A527))&amp;"|"&amp;UPPER(SUBSTITUTE(SUBSTITUTE(SUBSTITUTE(SUBSTITUTE(SUBSTITUTE(TRIM(C527)," ",""),"-",""),"/",""),"\",""),".","")))</f>
        <v/>
      </c>
      <c r="K527" s="24" t="str">
        <f aca="false">IF(A527="","",IF(ISNA(MATCH(J527,'Purchase Register'!$J$6:$J$1005,0)),IF(COUNTIFS('Purchase Register'!$A$6:$A$1005,A527,'Purchase Register'!$E$6:$E$1005,"&gt;="&amp;(E527-Summary!$B$5),'Purchase Register'!$E$6:$E$1005,"&lt;="&amp;(E527+Summary!$B$5))&gt;0,"Possible match – invoice no. differs","Not in books"),"In books"))</f>
        <v/>
      </c>
      <c r="L527" s="25" t="str">
        <f aca="false">IF(A527="","",IF(COUNTIF(A$6:A527,A527)=1,COUNTIF(L$5:L526,"&gt;0")+1,""))</f>
        <v/>
      </c>
    </row>
    <row r="528" customFormat="false" ht="15" hidden="false" customHeight="true" outlineLevel="0" collapsed="false">
      <c r="A528" s="27"/>
      <c r="B528" s="27"/>
      <c r="C528" s="27"/>
      <c r="D528" s="28"/>
      <c r="E528" s="29"/>
      <c r="F528" s="29"/>
      <c r="G528" s="29"/>
      <c r="H528" s="29"/>
      <c r="I528" s="20" t="str">
        <f aca="false">IF(A528="","",N(F528)+N(G528)+N(H528))</f>
        <v/>
      </c>
      <c r="J528" s="21" t="str">
        <f aca="false">IF(A528="","",UPPER(TRIM(A528))&amp;"|"&amp;UPPER(SUBSTITUTE(SUBSTITUTE(SUBSTITUTE(SUBSTITUTE(SUBSTITUTE(TRIM(C528)," ",""),"-",""),"/",""),"\",""),".","")))</f>
        <v/>
      </c>
      <c r="K528" s="24" t="str">
        <f aca="false">IF(A528="","",IF(ISNA(MATCH(J528,'Purchase Register'!$J$6:$J$1005,0)),IF(COUNTIFS('Purchase Register'!$A$6:$A$1005,A528,'Purchase Register'!$E$6:$E$1005,"&gt;="&amp;(E528-Summary!$B$5),'Purchase Register'!$E$6:$E$1005,"&lt;="&amp;(E528+Summary!$B$5))&gt;0,"Possible match – invoice no. differs","Not in books"),"In books"))</f>
        <v/>
      </c>
      <c r="L528" s="25" t="str">
        <f aca="false">IF(A528="","",IF(COUNTIF(A$6:A528,A528)=1,COUNTIF(L$5:L527,"&gt;0")+1,""))</f>
        <v/>
      </c>
    </row>
    <row r="529" customFormat="false" ht="15" hidden="false" customHeight="true" outlineLevel="0" collapsed="false">
      <c r="A529" s="27"/>
      <c r="B529" s="27"/>
      <c r="C529" s="27"/>
      <c r="D529" s="28"/>
      <c r="E529" s="29"/>
      <c r="F529" s="29"/>
      <c r="G529" s="29"/>
      <c r="H529" s="29"/>
      <c r="I529" s="20" t="str">
        <f aca="false">IF(A529="","",N(F529)+N(G529)+N(H529))</f>
        <v/>
      </c>
      <c r="J529" s="21" t="str">
        <f aca="false">IF(A529="","",UPPER(TRIM(A529))&amp;"|"&amp;UPPER(SUBSTITUTE(SUBSTITUTE(SUBSTITUTE(SUBSTITUTE(SUBSTITUTE(TRIM(C529)," ",""),"-",""),"/",""),"\",""),".","")))</f>
        <v/>
      </c>
      <c r="K529" s="24" t="str">
        <f aca="false">IF(A529="","",IF(ISNA(MATCH(J529,'Purchase Register'!$J$6:$J$1005,0)),IF(COUNTIFS('Purchase Register'!$A$6:$A$1005,A529,'Purchase Register'!$E$6:$E$1005,"&gt;="&amp;(E529-Summary!$B$5),'Purchase Register'!$E$6:$E$1005,"&lt;="&amp;(E529+Summary!$B$5))&gt;0,"Possible match – invoice no. differs","Not in books"),"In books"))</f>
        <v/>
      </c>
      <c r="L529" s="25" t="str">
        <f aca="false">IF(A529="","",IF(COUNTIF(A$6:A529,A529)=1,COUNTIF(L$5:L528,"&gt;0")+1,""))</f>
        <v/>
      </c>
    </row>
    <row r="530" customFormat="false" ht="15" hidden="false" customHeight="true" outlineLevel="0" collapsed="false">
      <c r="A530" s="27"/>
      <c r="B530" s="27"/>
      <c r="C530" s="27"/>
      <c r="D530" s="28"/>
      <c r="E530" s="29"/>
      <c r="F530" s="29"/>
      <c r="G530" s="29"/>
      <c r="H530" s="29"/>
      <c r="I530" s="20" t="str">
        <f aca="false">IF(A530="","",N(F530)+N(G530)+N(H530))</f>
        <v/>
      </c>
      <c r="J530" s="21" t="str">
        <f aca="false">IF(A530="","",UPPER(TRIM(A530))&amp;"|"&amp;UPPER(SUBSTITUTE(SUBSTITUTE(SUBSTITUTE(SUBSTITUTE(SUBSTITUTE(TRIM(C530)," ",""),"-",""),"/",""),"\",""),".","")))</f>
        <v/>
      </c>
      <c r="K530" s="24" t="str">
        <f aca="false">IF(A530="","",IF(ISNA(MATCH(J530,'Purchase Register'!$J$6:$J$1005,0)),IF(COUNTIFS('Purchase Register'!$A$6:$A$1005,A530,'Purchase Register'!$E$6:$E$1005,"&gt;="&amp;(E530-Summary!$B$5),'Purchase Register'!$E$6:$E$1005,"&lt;="&amp;(E530+Summary!$B$5))&gt;0,"Possible match – invoice no. differs","Not in books"),"In books"))</f>
        <v/>
      </c>
      <c r="L530" s="25" t="str">
        <f aca="false">IF(A530="","",IF(COUNTIF(A$6:A530,A530)=1,COUNTIF(L$5:L529,"&gt;0")+1,""))</f>
        <v/>
      </c>
    </row>
    <row r="531" customFormat="false" ht="15" hidden="false" customHeight="true" outlineLevel="0" collapsed="false">
      <c r="A531" s="27"/>
      <c r="B531" s="27"/>
      <c r="C531" s="27"/>
      <c r="D531" s="28"/>
      <c r="E531" s="29"/>
      <c r="F531" s="29"/>
      <c r="G531" s="29"/>
      <c r="H531" s="29"/>
      <c r="I531" s="20" t="str">
        <f aca="false">IF(A531="","",N(F531)+N(G531)+N(H531))</f>
        <v/>
      </c>
      <c r="J531" s="21" t="str">
        <f aca="false">IF(A531="","",UPPER(TRIM(A531))&amp;"|"&amp;UPPER(SUBSTITUTE(SUBSTITUTE(SUBSTITUTE(SUBSTITUTE(SUBSTITUTE(TRIM(C531)," ",""),"-",""),"/",""),"\",""),".","")))</f>
        <v/>
      </c>
      <c r="K531" s="24" t="str">
        <f aca="false">IF(A531="","",IF(ISNA(MATCH(J531,'Purchase Register'!$J$6:$J$1005,0)),IF(COUNTIFS('Purchase Register'!$A$6:$A$1005,A531,'Purchase Register'!$E$6:$E$1005,"&gt;="&amp;(E531-Summary!$B$5),'Purchase Register'!$E$6:$E$1005,"&lt;="&amp;(E531+Summary!$B$5))&gt;0,"Possible match – invoice no. differs","Not in books"),"In books"))</f>
        <v/>
      </c>
      <c r="L531" s="25" t="str">
        <f aca="false">IF(A531="","",IF(COUNTIF(A$6:A531,A531)=1,COUNTIF(L$5:L530,"&gt;0")+1,""))</f>
        <v/>
      </c>
    </row>
    <row r="532" customFormat="false" ht="15" hidden="false" customHeight="true" outlineLevel="0" collapsed="false">
      <c r="A532" s="27"/>
      <c r="B532" s="27"/>
      <c r="C532" s="27"/>
      <c r="D532" s="28"/>
      <c r="E532" s="29"/>
      <c r="F532" s="29"/>
      <c r="G532" s="29"/>
      <c r="H532" s="29"/>
      <c r="I532" s="20" t="str">
        <f aca="false">IF(A532="","",N(F532)+N(G532)+N(H532))</f>
        <v/>
      </c>
      <c r="J532" s="21" t="str">
        <f aca="false">IF(A532="","",UPPER(TRIM(A532))&amp;"|"&amp;UPPER(SUBSTITUTE(SUBSTITUTE(SUBSTITUTE(SUBSTITUTE(SUBSTITUTE(TRIM(C532)," ",""),"-",""),"/",""),"\",""),".","")))</f>
        <v/>
      </c>
      <c r="K532" s="24" t="str">
        <f aca="false">IF(A532="","",IF(ISNA(MATCH(J532,'Purchase Register'!$J$6:$J$1005,0)),IF(COUNTIFS('Purchase Register'!$A$6:$A$1005,A532,'Purchase Register'!$E$6:$E$1005,"&gt;="&amp;(E532-Summary!$B$5),'Purchase Register'!$E$6:$E$1005,"&lt;="&amp;(E532+Summary!$B$5))&gt;0,"Possible match – invoice no. differs","Not in books"),"In books"))</f>
        <v/>
      </c>
      <c r="L532" s="25" t="str">
        <f aca="false">IF(A532="","",IF(COUNTIF(A$6:A532,A532)=1,COUNTIF(L$5:L531,"&gt;0")+1,""))</f>
        <v/>
      </c>
    </row>
    <row r="533" customFormat="false" ht="15" hidden="false" customHeight="true" outlineLevel="0" collapsed="false">
      <c r="A533" s="27"/>
      <c r="B533" s="27"/>
      <c r="C533" s="27"/>
      <c r="D533" s="28"/>
      <c r="E533" s="29"/>
      <c r="F533" s="29"/>
      <c r="G533" s="29"/>
      <c r="H533" s="29"/>
      <c r="I533" s="20" t="str">
        <f aca="false">IF(A533="","",N(F533)+N(G533)+N(H533))</f>
        <v/>
      </c>
      <c r="J533" s="21" t="str">
        <f aca="false">IF(A533="","",UPPER(TRIM(A533))&amp;"|"&amp;UPPER(SUBSTITUTE(SUBSTITUTE(SUBSTITUTE(SUBSTITUTE(SUBSTITUTE(TRIM(C533)," ",""),"-",""),"/",""),"\",""),".","")))</f>
        <v/>
      </c>
      <c r="K533" s="24" t="str">
        <f aca="false">IF(A533="","",IF(ISNA(MATCH(J533,'Purchase Register'!$J$6:$J$1005,0)),IF(COUNTIFS('Purchase Register'!$A$6:$A$1005,A533,'Purchase Register'!$E$6:$E$1005,"&gt;="&amp;(E533-Summary!$B$5),'Purchase Register'!$E$6:$E$1005,"&lt;="&amp;(E533+Summary!$B$5))&gt;0,"Possible match – invoice no. differs","Not in books"),"In books"))</f>
        <v/>
      </c>
      <c r="L533" s="25" t="str">
        <f aca="false">IF(A533="","",IF(COUNTIF(A$6:A533,A533)=1,COUNTIF(L$5:L532,"&gt;0")+1,""))</f>
        <v/>
      </c>
    </row>
    <row r="534" customFormat="false" ht="15" hidden="false" customHeight="true" outlineLevel="0" collapsed="false">
      <c r="A534" s="27"/>
      <c r="B534" s="27"/>
      <c r="C534" s="27"/>
      <c r="D534" s="28"/>
      <c r="E534" s="29"/>
      <c r="F534" s="29"/>
      <c r="G534" s="29"/>
      <c r="H534" s="29"/>
      <c r="I534" s="20" t="str">
        <f aca="false">IF(A534="","",N(F534)+N(G534)+N(H534))</f>
        <v/>
      </c>
      <c r="J534" s="21" t="str">
        <f aca="false">IF(A534="","",UPPER(TRIM(A534))&amp;"|"&amp;UPPER(SUBSTITUTE(SUBSTITUTE(SUBSTITUTE(SUBSTITUTE(SUBSTITUTE(TRIM(C534)," ",""),"-",""),"/",""),"\",""),".","")))</f>
        <v/>
      </c>
      <c r="K534" s="24" t="str">
        <f aca="false">IF(A534="","",IF(ISNA(MATCH(J534,'Purchase Register'!$J$6:$J$1005,0)),IF(COUNTIFS('Purchase Register'!$A$6:$A$1005,A534,'Purchase Register'!$E$6:$E$1005,"&gt;="&amp;(E534-Summary!$B$5),'Purchase Register'!$E$6:$E$1005,"&lt;="&amp;(E534+Summary!$B$5))&gt;0,"Possible match – invoice no. differs","Not in books"),"In books"))</f>
        <v/>
      </c>
      <c r="L534" s="25" t="str">
        <f aca="false">IF(A534="","",IF(COUNTIF(A$6:A534,A534)=1,COUNTIF(L$5:L533,"&gt;0")+1,""))</f>
        <v/>
      </c>
    </row>
    <row r="535" customFormat="false" ht="15" hidden="false" customHeight="true" outlineLevel="0" collapsed="false">
      <c r="A535" s="27"/>
      <c r="B535" s="27"/>
      <c r="C535" s="27"/>
      <c r="D535" s="28"/>
      <c r="E535" s="29"/>
      <c r="F535" s="29"/>
      <c r="G535" s="29"/>
      <c r="H535" s="29"/>
      <c r="I535" s="20" t="str">
        <f aca="false">IF(A535="","",N(F535)+N(G535)+N(H535))</f>
        <v/>
      </c>
      <c r="J535" s="21" t="str">
        <f aca="false">IF(A535="","",UPPER(TRIM(A535))&amp;"|"&amp;UPPER(SUBSTITUTE(SUBSTITUTE(SUBSTITUTE(SUBSTITUTE(SUBSTITUTE(TRIM(C535)," ",""),"-",""),"/",""),"\",""),".","")))</f>
        <v/>
      </c>
      <c r="K535" s="24" t="str">
        <f aca="false">IF(A535="","",IF(ISNA(MATCH(J535,'Purchase Register'!$J$6:$J$1005,0)),IF(COUNTIFS('Purchase Register'!$A$6:$A$1005,A535,'Purchase Register'!$E$6:$E$1005,"&gt;="&amp;(E535-Summary!$B$5),'Purchase Register'!$E$6:$E$1005,"&lt;="&amp;(E535+Summary!$B$5))&gt;0,"Possible match – invoice no. differs","Not in books"),"In books"))</f>
        <v/>
      </c>
      <c r="L535" s="25" t="str">
        <f aca="false">IF(A535="","",IF(COUNTIF(A$6:A535,A535)=1,COUNTIF(L$5:L534,"&gt;0")+1,""))</f>
        <v/>
      </c>
    </row>
    <row r="536" customFormat="false" ht="15" hidden="false" customHeight="true" outlineLevel="0" collapsed="false">
      <c r="A536" s="27"/>
      <c r="B536" s="27"/>
      <c r="C536" s="27"/>
      <c r="D536" s="28"/>
      <c r="E536" s="29"/>
      <c r="F536" s="29"/>
      <c r="G536" s="29"/>
      <c r="H536" s="29"/>
      <c r="I536" s="20" t="str">
        <f aca="false">IF(A536="","",N(F536)+N(G536)+N(H536))</f>
        <v/>
      </c>
      <c r="J536" s="21" t="str">
        <f aca="false">IF(A536="","",UPPER(TRIM(A536))&amp;"|"&amp;UPPER(SUBSTITUTE(SUBSTITUTE(SUBSTITUTE(SUBSTITUTE(SUBSTITUTE(TRIM(C536)," ",""),"-",""),"/",""),"\",""),".","")))</f>
        <v/>
      </c>
      <c r="K536" s="24" t="str">
        <f aca="false">IF(A536="","",IF(ISNA(MATCH(J536,'Purchase Register'!$J$6:$J$1005,0)),IF(COUNTIFS('Purchase Register'!$A$6:$A$1005,A536,'Purchase Register'!$E$6:$E$1005,"&gt;="&amp;(E536-Summary!$B$5),'Purchase Register'!$E$6:$E$1005,"&lt;="&amp;(E536+Summary!$B$5))&gt;0,"Possible match – invoice no. differs","Not in books"),"In books"))</f>
        <v/>
      </c>
      <c r="L536" s="25" t="str">
        <f aca="false">IF(A536="","",IF(COUNTIF(A$6:A536,A536)=1,COUNTIF(L$5:L535,"&gt;0")+1,""))</f>
        <v/>
      </c>
    </row>
    <row r="537" customFormat="false" ht="15" hidden="false" customHeight="true" outlineLevel="0" collapsed="false">
      <c r="A537" s="27"/>
      <c r="B537" s="27"/>
      <c r="C537" s="27"/>
      <c r="D537" s="28"/>
      <c r="E537" s="29"/>
      <c r="F537" s="29"/>
      <c r="G537" s="29"/>
      <c r="H537" s="29"/>
      <c r="I537" s="20" t="str">
        <f aca="false">IF(A537="","",N(F537)+N(G537)+N(H537))</f>
        <v/>
      </c>
      <c r="J537" s="21" t="str">
        <f aca="false">IF(A537="","",UPPER(TRIM(A537))&amp;"|"&amp;UPPER(SUBSTITUTE(SUBSTITUTE(SUBSTITUTE(SUBSTITUTE(SUBSTITUTE(TRIM(C537)," ",""),"-",""),"/",""),"\",""),".","")))</f>
        <v/>
      </c>
      <c r="K537" s="24" t="str">
        <f aca="false">IF(A537="","",IF(ISNA(MATCH(J537,'Purchase Register'!$J$6:$J$1005,0)),IF(COUNTIFS('Purchase Register'!$A$6:$A$1005,A537,'Purchase Register'!$E$6:$E$1005,"&gt;="&amp;(E537-Summary!$B$5),'Purchase Register'!$E$6:$E$1005,"&lt;="&amp;(E537+Summary!$B$5))&gt;0,"Possible match – invoice no. differs","Not in books"),"In books"))</f>
        <v/>
      </c>
      <c r="L537" s="25" t="str">
        <f aca="false">IF(A537="","",IF(COUNTIF(A$6:A537,A537)=1,COUNTIF(L$5:L536,"&gt;0")+1,""))</f>
        <v/>
      </c>
    </row>
    <row r="538" customFormat="false" ht="15" hidden="false" customHeight="true" outlineLevel="0" collapsed="false">
      <c r="A538" s="27"/>
      <c r="B538" s="27"/>
      <c r="C538" s="27"/>
      <c r="D538" s="28"/>
      <c r="E538" s="29"/>
      <c r="F538" s="29"/>
      <c r="G538" s="29"/>
      <c r="H538" s="29"/>
      <c r="I538" s="20" t="str">
        <f aca="false">IF(A538="","",N(F538)+N(G538)+N(H538))</f>
        <v/>
      </c>
      <c r="J538" s="21" t="str">
        <f aca="false">IF(A538="","",UPPER(TRIM(A538))&amp;"|"&amp;UPPER(SUBSTITUTE(SUBSTITUTE(SUBSTITUTE(SUBSTITUTE(SUBSTITUTE(TRIM(C538)," ",""),"-",""),"/",""),"\",""),".","")))</f>
        <v/>
      </c>
      <c r="K538" s="24" t="str">
        <f aca="false">IF(A538="","",IF(ISNA(MATCH(J538,'Purchase Register'!$J$6:$J$1005,0)),IF(COUNTIFS('Purchase Register'!$A$6:$A$1005,A538,'Purchase Register'!$E$6:$E$1005,"&gt;="&amp;(E538-Summary!$B$5),'Purchase Register'!$E$6:$E$1005,"&lt;="&amp;(E538+Summary!$B$5))&gt;0,"Possible match – invoice no. differs","Not in books"),"In books"))</f>
        <v/>
      </c>
      <c r="L538" s="25" t="str">
        <f aca="false">IF(A538="","",IF(COUNTIF(A$6:A538,A538)=1,COUNTIF(L$5:L537,"&gt;0")+1,""))</f>
        <v/>
      </c>
    </row>
    <row r="539" customFormat="false" ht="15" hidden="false" customHeight="true" outlineLevel="0" collapsed="false">
      <c r="A539" s="27"/>
      <c r="B539" s="27"/>
      <c r="C539" s="27"/>
      <c r="D539" s="28"/>
      <c r="E539" s="29"/>
      <c r="F539" s="29"/>
      <c r="G539" s="29"/>
      <c r="H539" s="29"/>
      <c r="I539" s="20" t="str">
        <f aca="false">IF(A539="","",N(F539)+N(G539)+N(H539))</f>
        <v/>
      </c>
      <c r="J539" s="21" t="str">
        <f aca="false">IF(A539="","",UPPER(TRIM(A539))&amp;"|"&amp;UPPER(SUBSTITUTE(SUBSTITUTE(SUBSTITUTE(SUBSTITUTE(SUBSTITUTE(TRIM(C539)," ",""),"-",""),"/",""),"\",""),".","")))</f>
        <v/>
      </c>
      <c r="K539" s="24" t="str">
        <f aca="false">IF(A539="","",IF(ISNA(MATCH(J539,'Purchase Register'!$J$6:$J$1005,0)),IF(COUNTIFS('Purchase Register'!$A$6:$A$1005,A539,'Purchase Register'!$E$6:$E$1005,"&gt;="&amp;(E539-Summary!$B$5),'Purchase Register'!$E$6:$E$1005,"&lt;="&amp;(E539+Summary!$B$5))&gt;0,"Possible match – invoice no. differs","Not in books"),"In books"))</f>
        <v/>
      </c>
      <c r="L539" s="25" t="str">
        <f aca="false">IF(A539="","",IF(COUNTIF(A$6:A539,A539)=1,COUNTIF(L$5:L538,"&gt;0")+1,""))</f>
        <v/>
      </c>
    </row>
    <row r="540" customFormat="false" ht="15" hidden="false" customHeight="true" outlineLevel="0" collapsed="false">
      <c r="A540" s="27"/>
      <c r="B540" s="27"/>
      <c r="C540" s="27"/>
      <c r="D540" s="28"/>
      <c r="E540" s="29"/>
      <c r="F540" s="29"/>
      <c r="G540" s="29"/>
      <c r="H540" s="29"/>
      <c r="I540" s="20" t="str">
        <f aca="false">IF(A540="","",N(F540)+N(G540)+N(H540))</f>
        <v/>
      </c>
      <c r="J540" s="21" t="str">
        <f aca="false">IF(A540="","",UPPER(TRIM(A540))&amp;"|"&amp;UPPER(SUBSTITUTE(SUBSTITUTE(SUBSTITUTE(SUBSTITUTE(SUBSTITUTE(TRIM(C540)," ",""),"-",""),"/",""),"\",""),".","")))</f>
        <v/>
      </c>
      <c r="K540" s="24" t="str">
        <f aca="false">IF(A540="","",IF(ISNA(MATCH(J540,'Purchase Register'!$J$6:$J$1005,0)),IF(COUNTIFS('Purchase Register'!$A$6:$A$1005,A540,'Purchase Register'!$E$6:$E$1005,"&gt;="&amp;(E540-Summary!$B$5),'Purchase Register'!$E$6:$E$1005,"&lt;="&amp;(E540+Summary!$B$5))&gt;0,"Possible match – invoice no. differs","Not in books"),"In books"))</f>
        <v/>
      </c>
      <c r="L540" s="25" t="str">
        <f aca="false">IF(A540="","",IF(COUNTIF(A$6:A540,A540)=1,COUNTIF(L$5:L539,"&gt;0")+1,""))</f>
        <v/>
      </c>
    </row>
    <row r="541" customFormat="false" ht="15" hidden="false" customHeight="true" outlineLevel="0" collapsed="false">
      <c r="A541" s="27"/>
      <c r="B541" s="27"/>
      <c r="C541" s="27"/>
      <c r="D541" s="28"/>
      <c r="E541" s="29"/>
      <c r="F541" s="29"/>
      <c r="G541" s="29"/>
      <c r="H541" s="29"/>
      <c r="I541" s="20" t="str">
        <f aca="false">IF(A541="","",N(F541)+N(G541)+N(H541))</f>
        <v/>
      </c>
      <c r="J541" s="21" t="str">
        <f aca="false">IF(A541="","",UPPER(TRIM(A541))&amp;"|"&amp;UPPER(SUBSTITUTE(SUBSTITUTE(SUBSTITUTE(SUBSTITUTE(SUBSTITUTE(TRIM(C541)," ",""),"-",""),"/",""),"\",""),".","")))</f>
        <v/>
      </c>
      <c r="K541" s="24" t="str">
        <f aca="false">IF(A541="","",IF(ISNA(MATCH(J541,'Purchase Register'!$J$6:$J$1005,0)),IF(COUNTIFS('Purchase Register'!$A$6:$A$1005,A541,'Purchase Register'!$E$6:$E$1005,"&gt;="&amp;(E541-Summary!$B$5),'Purchase Register'!$E$6:$E$1005,"&lt;="&amp;(E541+Summary!$B$5))&gt;0,"Possible match – invoice no. differs","Not in books"),"In books"))</f>
        <v/>
      </c>
      <c r="L541" s="25" t="str">
        <f aca="false">IF(A541="","",IF(COUNTIF(A$6:A541,A541)=1,COUNTIF(L$5:L540,"&gt;0")+1,""))</f>
        <v/>
      </c>
    </row>
    <row r="542" customFormat="false" ht="15" hidden="false" customHeight="true" outlineLevel="0" collapsed="false">
      <c r="A542" s="27"/>
      <c r="B542" s="27"/>
      <c r="C542" s="27"/>
      <c r="D542" s="28"/>
      <c r="E542" s="29"/>
      <c r="F542" s="29"/>
      <c r="G542" s="29"/>
      <c r="H542" s="29"/>
      <c r="I542" s="20" t="str">
        <f aca="false">IF(A542="","",N(F542)+N(G542)+N(H542))</f>
        <v/>
      </c>
      <c r="J542" s="21" t="str">
        <f aca="false">IF(A542="","",UPPER(TRIM(A542))&amp;"|"&amp;UPPER(SUBSTITUTE(SUBSTITUTE(SUBSTITUTE(SUBSTITUTE(SUBSTITUTE(TRIM(C542)," ",""),"-",""),"/",""),"\",""),".","")))</f>
        <v/>
      </c>
      <c r="K542" s="24" t="str">
        <f aca="false">IF(A542="","",IF(ISNA(MATCH(J542,'Purchase Register'!$J$6:$J$1005,0)),IF(COUNTIFS('Purchase Register'!$A$6:$A$1005,A542,'Purchase Register'!$E$6:$E$1005,"&gt;="&amp;(E542-Summary!$B$5),'Purchase Register'!$E$6:$E$1005,"&lt;="&amp;(E542+Summary!$B$5))&gt;0,"Possible match – invoice no. differs","Not in books"),"In books"))</f>
        <v/>
      </c>
      <c r="L542" s="25" t="str">
        <f aca="false">IF(A542="","",IF(COUNTIF(A$6:A542,A542)=1,COUNTIF(L$5:L541,"&gt;0")+1,""))</f>
        <v/>
      </c>
    </row>
    <row r="543" customFormat="false" ht="15" hidden="false" customHeight="true" outlineLevel="0" collapsed="false">
      <c r="A543" s="27"/>
      <c r="B543" s="27"/>
      <c r="C543" s="27"/>
      <c r="D543" s="28"/>
      <c r="E543" s="29"/>
      <c r="F543" s="29"/>
      <c r="G543" s="29"/>
      <c r="H543" s="29"/>
      <c r="I543" s="20" t="str">
        <f aca="false">IF(A543="","",N(F543)+N(G543)+N(H543))</f>
        <v/>
      </c>
      <c r="J543" s="21" t="str">
        <f aca="false">IF(A543="","",UPPER(TRIM(A543))&amp;"|"&amp;UPPER(SUBSTITUTE(SUBSTITUTE(SUBSTITUTE(SUBSTITUTE(SUBSTITUTE(TRIM(C543)," ",""),"-",""),"/",""),"\",""),".","")))</f>
        <v/>
      </c>
      <c r="K543" s="24" t="str">
        <f aca="false">IF(A543="","",IF(ISNA(MATCH(J543,'Purchase Register'!$J$6:$J$1005,0)),IF(COUNTIFS('Purchase Register'!$A$6:$A$1005,A543,'Purchase Register'!$E$6:$E$1005,"&gt;="&amp;(E543-Summary!$B$5),'Purchase Register'!$E$6:$E$1005,"&lt;="&amp;(E543+Summary!$B$5))&gt;0,"Possible match – invoice no. differs","Not in books"),"In books"))</f>
        <v/>
      </c>
      <c r="L543" s="25" t="str">
        <f aca="false">IF(A543="","",IF(COUNTIF(A$6:A543,A543)=1,COUNTIF(L$5:L542,"&gt;0")+1,""))</f>
        <v/>
      </c>
    </row>
    <row r="544" customFormat="false" ht="15" hidden="false" customHeight="true" outlineLevel="0" collapsed="false">
      <c r="A544" s="27"/>
      <c r="B544" s="27"/>
      <c r="C544" s="27"/>
      <c r="D544" s="28"/>
      <c r="E544" s="29"/>
      <c r="F544" s="29"/>
      <c r="G544" s="29"/>
      <c r="H544" s="29"/>
      <c r="I544" s="20" t="str">
        <f aca="false">IF(A544="","",N(F544)+N(G544)+N(H544))</f>
        <v/>
      </c>
      <c r="J544" s="21" t="str">
        <f aca="false">IF(A544="","",UPPER(TRIM(A544))&amp;"|"&amp;UPPER(SUBSTITUTE(SUBSTITUTE(SUBSTITUTE(SUBSTITUTE(SUBSTITUTE(TRIM(C544)," ",""),"-",""),"/",""),"\",""),".","")))</f>
        <v/>
      </c>
      <c r="K544" s="24" t="str">
        <f aca="false">IF(A544="","",IF(ISNA(MATCH(J544,'Purchase Register'!$J$6:$J$1005,0)),IF(COUNTIFS('Purchase Register'!$A$6:$A$1005,A544,'Purchase Register'!$E$6:$E$1005,"&gt;="&amp;(E544-Summary!$B$5),'Purchase Register'!$E$6:$E$1005,"&lt;="&amp;(E544+Summary!$B$5))&gt;0,"Possible match – invoice no. differs","Not in books"),"In books"))</f>
        <v/>
      </c>
      <c r="L544" s="25" t="str">
        <f aca="false">IF(A544="","",IF(COUNTIF(A$6:A544,A544)=1,COUNTIF(L$5:L543,"&gt;0")+1,""))</f>
        <v/>
      </c>
    </row>
    <row r="545" customFormat="false" ht="15" hidden="false" customHeight="true" outlineLevel="0" collapsed="false">
      <c r="A545" s="27"/>
      <c r="B545" s="27"/>
      <c r="C545" s="27"/>
      <c r="D545" s="28"/>
      <c r="E545" s="29"/>
      <c r="F545" s="29"/>
      <c r="G545" s="29"/>
      <c r="H545" s="29"/>
      <c r="I545" s="20" t="str">
        <f aca="false">IF(A545="","",N(F545)+N(G545)+N(H545))</f>
        <v/>
      </c>
      <c r="J545" s="21" t="str">
        <f aca="false">IF(A545="","",UPPER(TRIM(A545))&amp;"|"&amp;UPPER(SUBSTITUTE(SUBSTITUTE(SUBSTITUTE(SUBSTITUTE(SUBSTITUTE(TRIM(C545)," ",""),"-",""),"/",""),"\",""),".","")))</f>
        <v/>
      </c>
      <c r="K545" s="24" t="str">
        <f aca="false">IF(A545="","",IF(ISNA(MATCH(J545,'Purchase Register'!$J$6:$J$1005,0)),IF(COUNTIFS('Purchase Register'!$A$6:$A$1005,A545,'Purchase Register'!$E$6:$E$1005,"&gt;="&amp;(E545-Summary!$B$5),'Purchase Register'!$E$6:$E$1005,"&lt;="&amp;(E545+Summary!$B$5))&gt;0,"Possible match – invoice no. differs","Not in books"),"In books"))</f>
        <v/>
      </c>
      <c r="L545" s="25" t="str">
        <f aca="false">IF(A545="","",IF(COUNTIF(A$6:A545,A545)=1,COUNTIF(L$5:L544,"&gt;0")+1,""))</f>
        <v/>
      </c>
    </row>
    <row r="546" customFormat="false" ht="15" hidden="false" customHeight="true" outlineLevel="0" collapsed="false">
      <c r="A546" s="27"/>
      <c r="B546" s="27"/>
      <c r="C546" s="27"/>
      <c r="D546" s="28"/>
      <c r="E546" s="29"/>
      <c r="F546" s="29"/>
      <c r="G546" s="29"/>
      <c r="H546" s="29"/>
      <c r="I546" s="20" t="str">
        <f aca="false">IF(A546="","",N(F546)+N(G546)+N(H546))</f>
        <v/>
      </c>
      <c r="J546" s="21" t="str">
        <f aca="false">IF(A546="","",UPPER(TRIM(A546))&amp;"|"&amp;UPPER(SUBSTITUTE(SUBSTITUTE(SUBSTITUTE(SUBSTITUTE(SUBSTITUTE(TRIM(C546)," ",""),"-",""),"/",""),"\",""),".","")))</f>
        <v/>
      </c>
      <c r="K546" s="24" t="str">
        <f aca="false">IF(A546="","",IF(ISNA(MATCH(J546,'Purchase Register'!$J$6:$J$1005,0)),IF(COUNTIFS('Purchase Register'!$A$6:$A$1005,A546,'Purchase Register'!$E$6:$E$1005,"&gt;="&amp;(E546-Summary!$B$5),'Purchase Register'!$E$6:$E$1005,"&lt;="&amp;(E546+Summary!$B$5))&gt;0,"Possible match – invoice no. differs","Not in books"),"In books"))</f>
        <v/>
      </c>
      <c r="L546" s="25" t="str">
        <f aca="false">IF(A546="","",IF(COUNTIF(A$6:A546,A546)=1,COUNTIF(L$5:L545,"&gt;0")+1,""))</f>
        <v/>
      </c>
    </row>
    <row r="547" customFormat="false" ht="15" hidden="false" customHeight="true" outlineLevel="0" collapsed="false">
      <c r="A547" s="27"/>
      <c r="B547" s="27"/>
      <c r="C547" s="27"/>
      <c r="D547" s="28"/>
      <c r="E547" s="29"/>
      <c r="F547" s="29"/>
      <c r="G547" s="29"/>
      <c r="H547" s="29"/>
      <c r="I547" s="20" t="str">
        <f aca="false">IF(A547="","",N(F547)+N(G547)+N(H547))</f>
        <v/>
      </c>
      <c r="J547" s="21" t="str">
        <f aca="false">IF(A547="","",UPPER(TRIM(A547))&amp;"|"&amp;UPPER(SUBSTITUTE(SUBSTITUTE(SUBSTITUTE(SUBSTITUTE(SUBSTITUTE(TRIM(C547)," ",""),"-",""),"/",""),"\",""),".","")))</f>
        <v/>
      </c>
      <c r="K547" s="24" t="str">
        <f aca="false">IF(A547="","",IF(ISNA(MATCH(J547,'Purchase Register'!$J$6:$J$1005,0)),IF(COUNTIFS('Purchase Register'!$A$6:$A$1005,A547,'Purchase Register'!$E$6:$E$1005,"&gt;="&amp;(E547-Summary!$B$5),'Purchase Register'!$E$6:$E$1005,"&lt;="&amp;(E547+Summary!$B$5))&gt;0,"Possible match – invoice no. differs","Not in books"),"In books"))</f>
        <v/>
      </c>
      <c r="L547" s="25" t="str">
        <f aca="false">IF(A547="","",IF(COUNTIF(A$6:A547,A547)=1,COUNTIF(L$5:L546,"&gt;0")+1,""))</f>
        <v/>
      </c>
    </row>
    <row r="548" customFormat="false" ht="15" hidden="false" customHeight="true" outlineLevel="0" collapsed="false">
      <c r="A548" s="27"/>
      <c r="B548" s="27"/>
      <c r="C548" s="27"/>
      <c r="D548" s="28"/>
      <c r="E548" s="29"/>
      <c r="F548" s="29"/>
      <c r="G548" s="29"/>
      <c r="H548" s="29"/>
      <c r="I548" s="20" t="str">
        <f aca="false">IF(A548="","",N(F548)+N(G548)+N(H548))</f>
        <v/>
      </c>
      <c r="J548" s="21" t="str">
        <f aca="false">IF(A548="","",UPPER(TRIM(A548))&amp;"|"&amp;UPPER(SUBSTITUTE(SUBSTITUTE(SUBSTITUTE(SUBSTITUTE(SUBSTITUTE(TRIM(C548)," ",""),"-",""),"/",""),"\",""),".","")))</f>
        <v/>
      </c>
      <c r="K548" s="24" t="str">
        <f aca="false">IF(A548="","",IF(ISNA(MATCH(J548,'Purchase Register'!$J$6:$J$1005,0)),IF(COUNTIFS('Purchase Register'!$A$6:$A$1005,A548,'Purchase Register'!$E$6:$E$1005,"&gt;="&amp;(E548-Summary!$B$5),'Purchase Register'!$E$6:$E$1005,"&lt;="&amp;(E548+Summary!$B$5))&gt;0,"Possible match – invoice no. differs","Not in books"),"In books"))</f>
        <v/>
      </c>
      <c r="L548" s="25" t="str">
        <f aca="false">IF(A548="","",IF(COUNTIF(A$6:A548,A548)=1,COUNTIF(L$5:L547,"&gt;0")+1,""))</f>
        <v/>
      </c>
    </row>
    <row r="549" customFormat="false" ht="15" hidden="false" customHeight="true" outlineLevel="0" collapsed="false">
      <c r="A549" s="27"/>
      <c r="B549" s="27"/>
      <c r="C549" s="27"/>
      <c r="D549" s="28"/>
      <c r="E549" s="29"/>
      <c r="F549" s="29"/>
      <c r="G549" s="29"/>
      <c r="H549" s="29"/>
      <c r="I549" s="20" t="str">
        <f aca="false">IF(A549="","",N(F549)+N(G549)+N(H549))</f>
        <v/>
      </c>
      <c r="J549" s="21" t="str">
        <f aca="false">IF(A549="","",UPPER(TRIM(A549))&amp;"|"&amp;UPPER(SUBSTITUTE(SUBSTITUTE(SUBSTITUTE(SUBSTITUTE(SUBSTITUTE(TRIM(C549)," ",""),"-",""),"/",""),"\",""),".","")))</f>
        <v/>
      </c>
      <c r="K549" s="24" t="str">
        <f aca="false">IF(A549="","",IF(ISNA(MATCH(J549,'Purchase Register'!$J$6:$J$1005,0)),IF(COUNTIFS('Purchase Register'!$A$6:$A$1005,A549,'Purchase Register'!$E$6:$E$1005,"&gt;="&amp;(E549-Summary!$B$5),'Purchase Register'!$E$6:$E$1005,"&lt;="&amp;(E549+Summary!$B$5))&gt;0,"Possible match – invoice no. differs","Not in books"),"In books"))</f>
        <v/>
      </c>
      <c r="L549" s="25" t="str">
        <f aca="false">IF(A549="","",IF(COUNTIF(A$6:A549,A549)=1,COUNTIF(L$5:L548,"&gt;0")+1,""))</f>
        <v/>
      </c>
    </row>
    <row r="550" customFormat="false" ht="15" hidden="false" customHeight="true" outlineLevel="0" collapsed="false">
      <c r="A550" s="27"/>
      <c r="B550" s="27"/>
      <c r="C550" s="27"/>
      <c r="D550" s="28"/>
      <c r="E550" s="29"/>
      <c r="F550" s="29"/>
      <c r="G550" s="29"/>
      <c r="H550" s="29"/>
      <c r="I550" s="20" t="str">
        <f aca="false">IF(A550="","",N(F550)+N(G550)+N(H550))</f>
        <v/>
      </c>
      <c r="J550" s="21" t="str">
        <f aca="false">IF(A550="","",UPPER(TRIM(A550))&amp;"|"&amp;UPPER(SUBSTITUTE(SUBSTITUTE(SUBSTITUTE(SUBSTITUTE(SUBSTITUTE(TRIM(C550)," ",""),"-",""),"/",""),"\",""),".","")))</f>
        <v/>
      </c>
      <c r="K550" s="24" t="str">
        <f aca="false">IF(A550="","",IF(ISNA(MATCH(J550,'Purchase Register'!$J$6:$J$1005,0)),IF(COUNTIFS('Purchase Register'!$A$6:$A$1005,A550,'Purchase Register'!$E$6:$E$1005,"&gt;="&amp;(E550-Summary!$B$5),'Purchase Register'!$E$6:$E$1005,"&lt;="&amp;(E550+Summary!$B$5))&gt;0,"Possible match – invoice no. differs","Not in books"),"In books"))</f>
        <v/>
      </c>
      <c r="L550" s="25" t="str">
        <f aca="false">IF(A550="","",IF(COUNTIF(A$6:A550,A550)=1,COUNTIF(L$5:L549,"&gt;0")+1,""))</f>
        <v/>
      </c>
    </row>
    <row r="551" customFormat="false" ht="15" hidden="false" customHeight="true" outlineLevel="0" collapsed="false">
      <c r="A551" s="27"/>
      <c r="B551" s="27"/>
      <c r="C551" s="27"/>
      <c r="D551" s="28"/>
      <c r="E551" s="29"/>
      <c r="F551" s="29"/>
      <c r="G551" s="29"/>
      <c r="H551" s="29"/>
      <c r="I551" s="20" t="str">
        <f aca="false">IF(A551="","",N(F551)+N(G551)+N(H551))</f>
        <v/>
      </c>
      <c r="J551" s="21" t="str">
        <f aca="false">IF(A551="","",UPPER(TRIM(A551))&amp;"|"&amp;UPPER(SUBSTITUTE(SUBSTITUTE(SUBSTITUTE(SUBSTITUTE(SUBSTITUTE(TRIM(C551)," ",""),"-",""),"/",""),"\",""),".","")))</f>
        <v/>
      </c>
      <c r="K551" s="24" t="str">
        <f aca="false">IF(A551="","",IF(ISNA(MATCH(J551,'Purchase Register'!$J$6:$J$1005,0)),IF(COUNTIFS('Purchase Register'!$A$6:$A$1005,A551,'Purchase Register'!$E$6:$E$1005,"&gt;="&amp;(E551-Summary!$B$5),'Purchase Register'!$E$6:$E$1005,"&lt;="&amp;(E551+Summary!$B$5))&gt;0,"Possible match – invoice no. differs","Not in books"),"In books"))</f>
        <v/>
      </c>
      <c r="L551" s="25" t="str">
        <f aca="false">IF(A551="","",IF(COUNTIF(A$6:A551,A551)=1,COUNTIF(L$5:L550,"&gt;0")+1,""))</f>
        <v/>
      </c>
    </row>
    <row r="552" customFormat="false" ht="15" hidden="false" customHeight="true" outlineLevel="0" collapsed="false">
      <c r="A552" s="27"/>
      <c r="B552" s="27"/>
      <c r="C552" s="27"/>
      <c r="D552" s="28"/>
      <c r="E552" s="29"/>
      <c r="F552" s="29"/>
      <c r="G552" s="29"/>
      <c r="H552" s="29"/>
      <c r="I552" s="20" t="str">
        <f aca="false">IF(A552="","",N(F552)+N(G552)+N(H552))</f>
        <v/>
      </c>
      <c r="J552" s="21" t="str">
        <f aca="false">IF(A552="","",UPPER(TRIM(A552))&amp;"|"&amp;UPPER(SUBSTITUTE(SUBSTITUTE(SUBSTITUTE(SUBSTITUTE(SUBSTITUTE(TRIM(C552)," ",""),"-",""),"/",""),"\",""),".","")))</f>
        <v/>
      </c>
      <c r="K552" s="24" t="str">
        <f aca="false">IF(A552="","",IF(ISNA(MATCH(J552,'Purchase Register'!$J$6:$J$1005,0)),IF(COUNTIFS('Purchase Register'!$A$6:$A$1005,A552,'Purchase Register'!$E$6:$E$1005,"&gt;="&amp;(E552-Summary!$B$5),'Purchase Register'!$E$6:$E$1005,"&lt;="&amp;(E552+Summary!$B$5))&gt;0,"Possible match – invoice no. differs","Not in books"),"In books"))</f>
        <v/>
      </c>
      <c r="L552" s="25" t="str">
        <f aca="false">IF(A552="","",IF(COUNTIF(A$6:A552,A552)=1,COUNTIF(L$5:L551,"&gt;0")+1,""))</f>
        <v/>
      </c>
    </row>
    <row r="553" customFormat="false" ht="15" hidden="false" customHeight="true" outlineLevel="0" collapsed="false">
      <c r="A553" s="27"/>
      <c r="B553" s="27"/>
      <c r="C553" s="27"/>
      <c r="D553" s="28"/>
      <c r="E553" s="29"/>
      <c r="F553" s="29"/>
      <c r="G553" s="29"/>
      <c r="H553" s="29"/>
      <c r="I553" s="20" t="str">
        <f aca="false">IF(A553="","",N(F553)+N(G553)+N(H553))</f>
        <v/>
      </c>
      <c r="J553" s="21" t="str">
        <f aca="false">IF(A553="","",UPPER(TRIM(A553))&amp;"|"&amp;UPPER(SUBSTITUTE(SUBSTITUTE(SUBSTITUTE(SUBSTITUTE(SUBSTITUTE(TRIM(C553)," ",""),"-",""),"/",""),"\",""),".","")))</f>
        <v/>
      </c>
      <c r="K553" s="24" t="str">
        <f aca="false">IF(A553="","",IF(ISNA(MATCH(J553,'Purchase Register'!$J$6:$J$1005,0)),IF(COUNTIFS('Purchase Register'!$A$6:$A$1005,A553,'Purchase Register'!$E$6:$E$1005,"&gt;="&amp;(E553-Summary!$B$5),'Purchase Register'!$E$6:$E$1005,"&lt;="&amp;(E553+Summary!$B$5))&gt;0,"Possible match – invoice no. differs","Not in books"),"In books"))</f>
        <v/>
      </c>
      <c r="L553" s="25" t="str">
        <f aca="false">IF(A553="","",IF(COUNTIF(A$6:A553,A553)=1,COUNTIF(L$5:L552,"&gt;0")+1,""))</f>
        <v/>
      </c>
    </row>
    <row r="554" customFormat="false" ht="15" hidden="false" customHeight="true" outlineLevel="0" collapsed="false">
      <c r="A554" s="27"/>
      <c r="B554" s="27"/>
      <c r="C554" s="27"/>
      <c r="D554" s="28"/>
      <c r="E554" s="29"/>
      <c r="F554" s="29"/>
      <c r="G554" s="29"/>
      <c r="H554" s="29"/>
      <c r="I554" s="20" t="str">
        <f aca="false">IF(A554="","",N(F554)+N(G554)+N(H554))</f>
        <v/>
      </c>
      <c r="J554" s="21" t="str">
        <f aca="false">IF(A554="","",UPPER(TRIM(A554))&amp;"|"&amp;UPPER(SUBSTITUTE(SUBSTITUTE(SUBSTITUTE(SUBSTITUTE(SUBSTITUTE(TRIM(C554)," ",""),"-",""),"/",""),"\",""),".","")))</f>
        <v/>
      </c>
      <c r="K554" s="24" t="str">
        <f aca="false">IF(A554="","",IF(ISNA(MATCH(J554,'Purchase Register'!$J$6:$J$1005,0)),IF(COUNTIFS('Purchase Register'!$A$6:$A$1005,A554,'Purchase Register'!$E$6:$E$1005,"&gt;="&amp;(E554-Summary!$B$5),'Purchase Register'!$E$6:$E$1005,"&lt;="&amp;(E554+Summary!$B$5))&gt;0,"Possible match – invoice no. differs","Not in books"),"In books"))</f>
        <v/>
      </c>
      <c r="L554" s="25" t="str">
        <f aca="false">IF(A554="","",IF(COUNTIF(A$6:A554,A554)=1,COUNTIF(L$5:L553,"&gt;0")+1,""))</f>
        <v/>
      </c>
    </row>
    <row r="555" customFormat="false" ht="15" hidden="false" customHeight="true" outlineLevel="0" collapsed="false">
      <c r="A555" s="27"/>
      <c r="B555" s="27"/>
      <c r="C555" s="27"/>
      <c r="D555" s="28"/>
      <c r="E555" s="29"/>
      <c r="F555" s="29"/>
      <c r="G555" s="29"/>
      <c r="H555" s="29"/>
      <c r="I555" s="20" t="str">
        <f aca="false">IF(A555="","",N(F555)+N(G555)+N(H555))</f>
        <v/>
      </c>
      <c r="J555" s="21" t="str">
        <f aca="false">IF(A555="","",UPPER(TRIM(A555))&amp;"|"&amp;UPPER(SUBSTITUTE(SUBSTITUTE(SUBSTITUTE(SUBSTITUTE(SUBSTITUTE(TRIM(C555)," ",""),"-",""),"/",""),"\",""),".","")))</f>
        <v/>
      </c>
      <c r="K555" s="24" t="str">
        <f aca="false">IF(A555="","",IF(ISNA(MATCH(J555,'Purchase Register'!$J$6:$J$1005,0)),IF(COUNTIFS('Purchase Register'!$A$6:$A$1005,A555,'Purchase Register'!$E$6:$E$1005,"&gt;="&amp;(E555-Summary!$B$5),'Purchase Register'!$E$6:$E$1005,"&lt;="&amp;(E555+Summary!$B$5))&gt;0,"Possible match – invoice no. differs","Not in books"),"In books"))</f>
        <v/>
      </c>
      <c r="L555" s="25" t="str">
        <f aca="false">IF(A555="","",IF(COUNTIF(A$6:A555,A555)=1,COUNTIF(L$5:L554,"&gt;0")+1,""))</f>
        <v/>
      </c>
    </row>
    <row r="556" customFormat="false" ht="15" hidden="false" customHeight="true" outlineLevel="0" collapsed="false">
      <c r="A556" s="27"/>
      <c r="B556" s="27"/>
      <c r="C556" s="27"/>
      <c r="D556" s="28"/>
      <c r="E556" s="29"/>
      <c r="F556" s="29"/>
      <c r="G556" s="29"/>
      <c r="H556" s="29"/>
      <c r="I556" s="20" t="str">
        <f aca="false">IF(A556="","",N(F556)+N(G556)+N(H556))</f>
        <v/>
      </c>
      <c r="J556" s="21" t="str">
        <f aca="false">IF(A556="","",UPPER(TRIM(A556))&amp;"|"&amp;UPPER(SUBSTITUTE(SUBSTITUTE(SUBSTITUTE(SUBSTITUTE(SUBSTITUTE(TRIM(C556)," ",""),"-",""),"/",""),"\",""),".","")))</f>
        <v/>
      </c>
      <c r="K556" s="24" t="str">
        <f aca="false">IF(A556="","",IF(ISNA(MATCH(J556,'Purchase Register'!$J$6:$J$1005,0)),IF(COUNTIFS('Purchase Register'!$A$6:$A$1005,A556,'Purchase Register'!$E$6:$E$1005,"&gt;="&amp;(E556-Summary!$B$5),'Purchase Register'!$E$6:$E$1005,"&lt;="&amp;(E556+Summary!$B$5))&gt;0,"Possible match – invoice no. differs","Not in books"),"In books"))</f>
        <v/>
      </c>
      <c r="L556" s="25" t="str">
        <f aca="false">IF(A556="","",IF(COUNTIF(A$6:A556,A556)=1,COUNTIF(L$5:L555,"&gt;0")+1,""))</f>
        <v/>
      </c>
    </row>
    <row r="557" customFormat="false" ht="15" hidden="false" customHeight="true" outlineLevel="0" collapsed="false">
      <c r="A557" s="27"/>
      <c r="B557" s="27"/>
      <c r="C557" s="27"/>
      <c r="D557" s="28"/>
      <c r="E557" s="29"/>
      <c r="F557" s="29"/>
      <c r="G557" s="29"/>
      <c r="H557" s="29"/>
      <c r="I557" s="20" t="str">
        <f aca="false">IF(A557="","",N(F557)+N(G557)+N(H557))</f>
        <v/>
      </c>
      <c r="J557" s="21" t="str">
        <f aca="false">IF(A557="","",UPPER(TRIM(A557))&amp;"|"&amp;UPPER(SUBSTITUTE(SUBSTITUTE(SUBSTITUTE(SUBSTITUTE(SUBSTITUTE(TRIM(C557)," ",""),"-",""),"/",""),"\",""),".","")))</f>
        <v/>
      </c>
      <c r="K557" s="24" t="str">
        <f aca="false">IF(A557="","",IF(ISNA(MATCH(J557,'Purchase Register'!$J$6:$J$1005,0)),IF(COUNTIFS('Purchase Register'!$A$6:$A$1005,A557,'Purchase Register'!$E$6:$E$1005,"&gt;="&amp;(E557-Summary!$B$5),'Purchase Register'!$E$6:$E$1005,"&lt;="&amp;(E557+Summary!$B$5))&gt;0,"Possible match – invoice no. differs","Not in books"),"In books"))</f>
        <v/>
      </c>
      <c r="L557" s="25" t="str">
        <f aca="false">IF(A557="","",IF(COUNTIF(A$6:A557,A557)=1,COUNTIF(L$5:L556,"&gt;0")+1,""))</f>
        <v/>
      </c>
    </row>
    <row r="558" customFormat="false" ht="15" hidden="false" customHeight="true" outlineLevel="0" collapsed="false">
      <c r="A558" s="27"/>
      <c r="B558" s="27"/>
      <c r="C558" s="27"/>
      <c r="D558" s="28"/>
      <c r="E558" s="29"/>
      <c r="F558" s="29"/>
      <c r="G558" s="29"/>
      <c r="H558" s="29"/>
      <c r="I558" s="20" t="str">
        <f aca="false">IF(A558="","",N(F558)+N(G558)+N(H558))</f>
        <v/>
      </c>
      <c r="J558" s="21" t="str">
        <f aca="false">IF(A558="","",UPPER(TRIM(A558))&amp;"|"&amp;UPPER(SUBSTITUTE(SUBSTITUTE(SUBSTITUTE(SUBSTITUTE(SUBSTITUTE(TRIM(C558)," ",""),"-",""),"/",""),"\",""),".","")))</f>
        <v/>
      </c>
      <c r="K558" s="24" t="str">
        <f aca="false">IF(A558="","",IF(ISNA(MATCH(J558,'Purchase Register'!$J$6:$J$1005,0)),IF(COUNTIFS('Purchase Register'!$A$6:$A$1005,A558,'Purchase Register'!$E$6:$E$1005,"&gt;="&amp;(E558-Summary!$B$5),'Purchase Register'!$E$6:$E$1005,"&lt;="&amp;(E558+Summary!$B$5))&gt;0,"Possible match – invoice no. differs","Not in books"),"In books"))</f>
        <v/>
      </c>
      <c r="L558" s="25" t="str">
        <f aca="false">IF(A558="","",IF(COUNTIF(A$6:A558,A558)=1,COUNTIF(L$5:L557,"&gt;0")+1,""))</f>
        <v/>
      </c>
    </row>
    <row r="559" customFormat="false" ht="15" hidden="false" customHeight="true" outlineLevel="0" collapsed="false">
      <c r="A559" s="27"/>
      <c r="B559" s="27"/>
      <c r="C559" s="27"/>
      <c r="D559" s="28"/>
      <c r="E559" s="29"/>
      <c r="F559" s="29"/>
      <c r="G559" s="29"/>
      <c r="H559" s="29"/>
      <c r="I559" s="20" t="str">
        <f aca="false">IF(A559="","",N(F559)+N(G559)+N(H559))</f>
        <v/>
      </c>
      <c r="J559" s="21" t="str">
        <f aca="false">IF(A559="","",UPPER(TRIM(A559))&amp;"|"&amp;UPPER(SUBSTITUTE(SUBSTITUTE(SUBSTITUTE(SUBSTITUTE(SUBSTITUTE(TRIM(C559)," ",""),"-",""),"/",""),"\",""),".","")))</f>
        <v/>
      </c>
      <c r="K559" s="24" t="str">
        <f aca="false">IF(A559="","",IF(ISNA(MATCH(J559,'Purchase Register'!$J$6:$J$1005,0)),IF(COUNTIFS('Purchase Register'!$A$6:$A$1005,A559,'Purchase Register'!$E$6:$E$1005,"&gt;="&amp;(E559-Summary!$B$5),'Purchase Register'!$E$6:$E$1005,"&lt;="&amp;(E559+Summary!$B$5))&gt;0,"Possible match – invoice no. differs","Not in books"),"In books"))</f>
        <v/>
      </c>
      <c r="L559" s="25" t="str">
        <f aca="false">IF(A559="","",IF(COUNTIF(A$6:A559,A559)=1,COUNTIF(L$5:L558,"&gt;0")+1,""))</f>
        <v/>
      </c>
    </row>
    <row r="560" customFormat="false" ht="15" hidden="false" customHeight="true" outlineLevel="0" collapsed="false">
      <c r="A560" s="27"/>
      <c r="B560" s="27"/>
      <c r="C560" s="27"/>
      <c r="D560" s="28"/>
      <c r="E560" s="29"/>
      <c r="F560" s="29"/>
      <c r="G560" s="29"/>
      <c r="H560" s="29"/>
      <c r="I560" s="20" t="str">
        <f aca="false">IF(A560="","",N(F560)+N(G560)+N(H560))</f>
        <v/>
      </c>
      <c r="J560" s="21" t="str">
        <f aca="false">IF(A560="","",UPPER(TRIM(A560))&amp;"|"&amp;UPPER(SUBSTITUTE(SUBSTITUTE(SUBSTITUTE(SUBSTITUTE(SUBSTITUTE(TRIM(C560)," ",""),"-",""),"/",""),"\",""),".","")))</f>
        <v/>
      </c>
      <c r="K560" s="24" t="str">
        <f aca="false">IF(A560="","",IF(ISNA(MATCH(J560,'Purchase Register'!$J$6:$J$1005,0)),IF(COUNTIFS('Purchase Register'!$A$6:$A$1005,A560,'Purchase Register'!$E$6:$E$1005,"&gt;="&amp;(E560-Summary!$B$5),'Purchase Register'!$E$6:$E$1005,"&lt;="&amp;(E560+Summary!$B$5))&gt;0,"Possible match – invoice no. differs","Not in books"),"In books"))</f>
        <v/>
      </c>
      <c r="L560" s="25" t="str">
        <f aca="false">IF(A560="","",IF(COUNTIF(A$6:A560,A560)=1,COUNTIF(L$5:L559,"&gt;0")+1,""))</f>
        <v/>
      </c>
    </row>
    <row r="561" customFormat="false" ht="15" hidden="false" customHeight="true" outlineLevel="0" collapsed="false">
      <c r="A561" s="27"/>
      <c r="B561" s="27"/>
      <c r="C561" s="27"/>
      <c r="D561" s="28"/>
      <c r="E561" s="29"/>
      <c r="F561" s="29"/>
      <c r="G561" s="29"/>
      <c r="H561" s="29"/>
      <c r="I561" s="20" t="str">
        <f aca="false">IF(A561="","",N(F561)+N(G561)+N(H561))</f>
        <v/>
      </c>
      <c r="J561" s="21" t="str">
        <f aca="false">IF(A561="","",UPPER(TRIM(A561))&amp;"|"&amp;UPPER(SUBSTITUTE(SUBSTITUTE(SUBSTITUTE(SUBSTITUTE(SUBSTITUTE(TRIM(C561)," ",""),"-",""),"/",""),"\",""),".","")))</f>
        <v/>
      </c>
      <c r="K561" s="24" t="str">
        <f aca="false">IF(A561="","",IF(ISNA(MATCH(J561,'Purchase Register'!$J$6:$J$1005,0)),IF(COUNTIFS('Purchase Register'!$A$6:$A$1005,A561,'Purchase Register'!$E$6:$E$1005,"&gt;="&amp;(E561-Summary!$B$5),'Purchase Register'!$E$6:$E$1005,"&lt;="&amp;(E561+Summary!$B$5))&gt;0,"Possible match – invoice no. differs","Not in books"),"In books"))</f>
        <v/>
      </c>
      <c r="L561" s="25" t="str">
        <f aca="false">IF(A561="","",IF(COUNTIF(A$6:A561,A561)=1,COUNTIF(L$5:L560,"&gt;0")+1,""))</f>
        <v/>
      </c>
    </row>
    <row r="562" customFormat="false" ht="15" hidden="false" customHeight="true" outlineLevel="0" collapsed="false">
      <c r="A562" s="27"/>
      <c r="B562" s="27"/>
      <c r="C562" s="27"/>
      <c r="D562" s="28"/>
      <c r="E562" s="29"/>
      <c r="F562" s="29"/>
      <c r="G562" s="29"/>
      <c r="H562" s="29"/>
      <c r="I562" s="20" t="str">
        <f aca="false">IF(A562="","",N(F562)+N(G562)+N(H562))</f>
        <v/>
      </c>
      <c r="J562" s="21" t="str">
        <f aca="false">IF(A562="","",UPPER(TRIM(A562))&amp;"|"&amp;UPPER(SUBSTITUTE(SUBSTITUTE(SUBSTITUTE(SUBSTITUTE(SUBSTITUTE(TRIM(C562)," ",""),"-",""),"/",""),"\",""),".","")))</f>
        <v/>
      </c>
      <c r="K562" s="24" t="str">
        <f aca="false">IF(A562="","",IF(ISNA(MATCH(J562,'Purchase Register'!$J$6:$J$1005,0)),IF(COUNTIFS('Purchase Register'!$A$6:$A$1005,A562,'Purchase Register'!$E$6:$E$1005,"&gt;="&amp;(E562-Summary!$B$5),'Purchase Register'!$E$6:$E$1005,"&lt;="&amp;(E562+Summary!$B$5))&gt;0,"Possible match – invoice no. differs","Not in books"),"In books"))</f>
        <v/>
      </c>
      <c r="L562" s="25" t="str">
        <f aca="false">IF(A562="","",IF(COUNTIF(A$6:A562,A562)=1,COUNTIF(L$5:L561,"&gt;0")+1,""))</f>
        <v/>
      </c>
    </row>
    <row r="563" customFormat="false" ht="15" hidden="false" customHeight="true" outlineLevel="0" collapsed="false">
      <c r="A563" s="27"/>
      <c r="B563" s="27"/>
      <c r="C563" s="27"/>
      <c r="D563" s="28"/>
      <c r="E563" s="29"/>
      <c r="F563" s="29"/>
      <c r="G563" s="29"/>
      <c r="H563" s="29"/>
      <c r="I563" s="20" t="str">
        <f aca="false">IF(A563="","",N(F563)+N(G563)+N(H563))</f>
        <v/>
      </c>
      <c r="J563" s="21" t="str">
        <f aca="false">IF(A563="","",UPPER(TRIM(A563))&amp;"|"&amp;UPPER(SUBSTITUTE(SUBSTITUTE(SUBSTITUTE(SUBSTITUTE(SUBSTITUTE(TRIM(C563)," ",""),"-",""),"/",""),"\",""),".","")))</f>
        <v/>
      </c>
      <c r="K563" s="24" t="str">
        <f aca="false">IF(A563="","",IF(ISNA(MATCH(J563,'Purchase Register'!$J$6:$J$1005,0)),IF(COUNTIFS('Purchase Register'!$A$6:$A$1005,A563,'Purchase Register'!$E$6:$E$1005,"&gt;="&amp;(E563-Summary!$B$5),'Purchase Register'!$E$6:$E$1005,"&lt;="&amp;(E563+Summary!$B$5))&gt;0,"Possible match – invoice no. differs","Not in books"),"In books"))</f>
        <v/>
      </c>
      <c r="L563" s="25" t="str">
        <f aca="false">IF(A563="","",IF(COUNTIF(A$6:A563,A563)=1,COUNTIF(L$5:L562,"&gt;0")+1,""))</f>
        <v/>
      </c>
    </row>
    <row r="564" customFormat="false" ht="15" hidden="false" customHeight="true" outlineLevel="0" collapsed="false">
      <c r="A564" s="27"/>
      <c r="B564" s="27"/>
      <c r="C564" s="27"/>
      <c r="D564" s="28"/>
      <c r="E564" s="29"/>
      <c r="F564" s="29"/>
      <c r="G564" s="29"/>
      <c r="H564" s="29"/>
      <c r="I564" s="20" t="str">
        <f aca="false">IF(A564="","",N(F564)+N(G564)+N(H564))</f>
        <v/>
      </c>
      <c r="J564" s="21" t="str">
        <f aca="false">IF(A564="","",UPPER(TRIM(A564))&amp;"|"&amp;UPPER(SUBSTITUTE(SUBSTITUTE(SUBSTITUTE(SUBSTITUTE(SUBSTITUTE(TRIM(C564)," ",""),"-",""),"/",""),"\",""),".","")))</f>
        <v/>
      </c>
      <c r="K564" s="24" t="str">
        <f aca="false">IF(A564="","",IF(ISNA(MATCH(J564,'Purchase Register'!$J$6:$J$1005,0)),IF(COUNTIFS('Purchase Register'!$A$6:$A$1005,A564,'Purchase Register'!$E$6:$E$1005,"&gt;="&amp;(E564-Summary!$B$5),'Purchase Register'!$E$6:$E$1005,"&lt;="&amp;(E564+Summary!$B$5))&gt;0,"Possible match – invoice no. differs","Not in books"),"In books"))</f>
        <v/>
      </c>
      <c r="L564" s="25" t="str">
        <f aca="false">IF(A564="","",IF(COUNTIF(A$6:A564,A564)=1,COUNTIF(L$5:L563,"&gt;0")+1,""))</f>
        <v/>
      </c>
    </row>
    <row r="565" customFormat="false" ht="15" hidden="false" customHeight="true" outlineLevel="0" collapsed="false">
      <c r="A565" s="27"/>
      <c r="B565" s="27"/>
      <c r="C565" s="27"/>
      <c r="D565" s="28"/>
      <c r="E565" s="29"/>
      <c r="F565" s="29"/>
      <c r="G565" s="29"/>
      <c r="H565" s="29"/>
      <c r="I565" s="20" t="str">
        <f aca="false">IF(A565="","",N(F565)+N(G565)+N(H565))</f>
        <v/>
      </c>
      <c r="J565" s="21" t="str">
        <f aca="false">IF(A565="","",UPPER(TRIM(A565))&amp;"|"&amp;UPPER(SUBSTITUTE(SUBSTITUTE(SUBSTITUTE(SUBSTITUTE(SUBSTITUTE(TRIM(C565)," ",""),"-",""),"/",""),"\",""),".","")))</f>
        <v/>
      </c>
      <c r="K565" s="24" t="str">
        <f aca="false">IF(A565="","",IF(ISNA(MATCH(J565,'Purchase Register'!$J$6:$J$1005,0)),IF(COUNTIFS('Purchase Register'!$A$6:$A$1005,A565,'Purchase Register'!$E$6:$E$1005,"&gt;="&amp;(E565-Summary!$B$5),'Purchase Register'!$E$6:$E$1005,"&lt;="&amp;(E565+Summary!$B$5))&gt;0,"Possible match – invoice no. differs","Not in books"),"In books"))</f>
        <v/>
      </c>
      <c r="L565" s="25" t="str">
        <f aca="false">IF(A565="","",IF(COUNTIF(A$6:A565,A565)=1,COUNTIF(L$5:L564,"&gt;0")+1,""))</f>
        <v/>
      </c>
    </row>
    <row r="566" customFormat="false" ht="15" hidden="false" customHeight="true" outlineLevel="0" collapsed="false">
      <c r="A566" s="27"/>
      <c r="B566" s="27"/>
      <c r="C566" s="27"/>
      <c r="D566" s="28"/>
      <c r="E566" s="29"/>
      <c r="F566" s="29"/>
      <c r="G566" s="29"/>
      <c r="H566" s="29"/>
      <c r="I566" s="20" t="str">
        <f aca="false">IF(A566="","",N(F566)+N(G566)+N(H566))</f>
        <v/>
      </c>
      <c r="J566" s="21" t="str">
        <f aca="false">IF(A566="","",UPPER(TRIM(A566))&amp;"|"&amp;UPPER(SUBSTITUTE(SUBSTITUTE(SUBSTITUTE(SUBSTITUTE(SUBSTITUTE(TRIM(C566)," ",""),"-",""),"/",""),"\",""),".","")))</f>
        <v/>
      </c>
      <c r="K566" s="24" t="str">
        <f aca="false">IF(A566="","",IF(ISNA(MATCH(J566,'Purchase Register'!$J$6:$J$1005,0)),IF(COUNTIFS('Purchase Register'!$A$6:$A$1005,A566,'Purchase Register'!$E$6:$E$1005,"&gt;="&amp;(E566-Summary!$B$5),'Purchase Register'!$E$6:$E$1005,"&lt;="&amp;(E566+Summary!$B$5))&gt;0,"Possible match – invoice no. differs","Not in books"),"In books"))</f>
        <v/>
      </c>
      <c r="L566" s="25" t="str">
        <f aca="false">IF(A566="","",IF(COUNTIF(A$6:A566,A566)=1,COUNTIF(L$5:L565,"&gt;0")+1,""))</f>
        <v/>
      </c>
    </row>
    <row r="567" customFormat="false" ht="15" hidden="false" customHeight="true" outlineLevel="0" collapsed="false">
      <c r="A567" s="27"/>
      <c r="B567" s="27"/>
      <c r="C567" s="27"/>
      <c r="D567" s="28"/>
      <c r="E567" s="29"/>
      <c r="F567" s="29"/>
      <c r="G567" s="29"/>
      <c r="H567" s="29"/>
      <c r="I567" s="20" t="str">
        <f aca="false">IF(A567="","",N(F567)+N(G567)+N(H567))</f>
        <v/>
      </c>
      <c r="J567" s="21" t="str">
        <f aca="false">IF(A567="","",UPPER(TRIM(A567))&amp;"|"&amp;UPPER(SUBSTITUTE(SUBSTITUTE(SUBSTITUTE(SUBSTITUTE(SUBSTITUTE(TRIM(C567)," ",""),"-",""),"/",""),"\",""),".","")))</f>
        <v/>
      </c>
      <c r="K567" s="24" t="str">
        <f aca="false">IF(A567="","",IF(ISNA(MATCH(J567,'Purchase Register'!$J$6:$J$1005,0)),IF(COUNTIFS('Purchase Register'!$A$6:$A$1005,A567,'Purchase Register'!$E$6:$E$1005,"&gt;="&amp;(E567-Summary!$B$5),'Purchase Register'!$E$6:$E$1005,"&lt;="&amp;(E567+Summary!$B$5))&gt;0,"Possible match – invoice no. differs","Not in books"),"In books"))</f>
        <v/>
      </c>
      <c r="L567" s="25" t="str">
        <f aca="false">IF(A567="","",IF(COUNTIF(A$6:A567,A567)=1,COUNTIF(L$5:L566,"&gt;0")+1,""))</f>
        <v/>
      </c>
    </row>
    <row r="568" customFormat="false" ht="15" hidden="false" customHeight="true" outlineLevel="0" collapsed="false">
      <c r="A568" s="27"/>
      <c r="B568" s="27"/>
      <c r="C568" s="27"/>
      <c r="D568" s="28"/>
      <c r="E568" s="29"/>
      <c r="F568" s="29"/>
      <c r="G568" s="29"/>
      <c r="H568" s="29"/>
      <c r="I568" s="20" t="str">
        <f aca="false">IF(A568="","",N(F568)+N(G568)+N(H568))</f>
        <v/>
      </c>
      <c r="J568" s="21" t="str">
        <f aca="false">IF(A568="","",UPPER(TRIM(A568))&amp;"|"&amp;UPPER(SUBSTITUTE(SUBSTITUTE(SUBSTITUTE(SUBSTITUTE(SUBSTITUTE(TRIM(C568)," ",""),"-",""),"/",""),"\",""),".","")))</f>
        <v/>
      </c>
      <c r="K568" s="24" t="str">
        <f aca="false">IF(A568="","",IF(ISNA(MATCH(J568,'Purchase Register'!$J$6:$J$1005,0)),IF(COUNTIFS('Purchase Register'!$A$6:$A$1005,A568,'Purchase Register'!$E$6:$E$1005,"&gt;="&amp;(E568-Summary!$B$5),'Purchase Register'!$E$6:$E$1005,"&lt;="&amp;(E568+Summary!$B$5))&gt;0,"Possible match – invoice no. differs","Not in books"),"In books"))</f>
        <v/>
      </c>
      <c r="L568" s="25" t="str">
        <f aca="false">IF(A568="","",IF(COUNTIF(A$6:A568,A568)=1,COUNTIF(L$5:L567,"&gt;0")+1,""))</f>
        <v/>
      </c>
    </row>
    <row r="569" customFormat="false" ht="15" hidden="false" customHeight="true" outlineLevel="0" collapsed="false">
      <c r="A569" s="27"/>
      <c r="B569" s="27"/>
      <c r="C569" s="27"/>
      <c r="D569" s="28"/>
      <c r="E569" s="29"/>
      <c r="F569" s="29"/>
      <c r="G569" s="29"/>
      <c r="H569" s="29"/>
      <c r="I569" s="20" t="str">
        <f aca="false">IF(A569="","",N(F569)+N(G569)+N(H569))</f>
        <v/>
      </c>
      <c r="J569" s="21" t="str">
        <f aca="false">IF(A569="","",UPPER(TRIM(A569))&amp;"|"&amp;UPPER(SUBSTITUTE(SUBSTITUTE(SUBSTITUTE(SUBSTITUTE(SUBSTITUTE(TRIM(C569)," ",""),"-",""),"/",""),"\",""),".","")))</f>
        <v/>
      </c>
      <c r="K569" s="24" t="str">
        <f aca="false">IF(A569="","",IF(ISNA(MATCH(J569,'Purchase Register'!$J$6:$J$1005,0)),IF(COUNTIFS('Purchase Register'!$A$6:$A$1005,A569,'Purchase Register'!$E$6:$E$1005,"&gt;="&amp;(E569-Summary!$B$5),'Purchase Register'!$E$6:$E$1005,"&lt;="&amp;(E569+Summary!$B$5))&gt;0,"Possible match – invoice no. differs","Not in books"),"In books"))</f>
        <v/>
      </c>
      <c r="L569" s="25" t="str">
        <f aca="false">IF(A569="","",IF(COUNTIF(A$6:A569,A569)=1,COUNTIF(L$5:L568,"&gt;0")+1,""))</f>
        <v/>
      </c>
    </row>
    <row r="570" customFormat="false" ht="15" hidden="false" customHeight="true" outlineLevel="0" collapsed="false">
      <c r="A570" s="27"/>
      <c r="B570" s="27"/>
      <c r="C570" s="27"/>
      <c r="D570" s="28"/>
      <c r="E570" s="29"/>
      <c r="F570" s="29"/>
      <c r="G570" s="29"/>
      <c r="H570" s="29"/>
      <c r="I570" s="20" t="str">
        <f aca="false">IF(A570="","",N(F570)+N(G570)+N(H570))</f>
        <v/>
      </c>
      <c r="J570" s="21" t="str">
        <f aca="false">IF(A570="","",UPPER(TRIM(A570))&amp;"|"&amp;UPPER(SUBSTITUTE(SUBSTITUTE(SUBSTITUTE(SUBSTITUTE(SUBSTITUTE(TRIM(C570)," ",""),"-",""),"/",""),"\",""),".","")))</f>
        <v/>
      </c>
      <c r="K570" s="24" t="str">
        <f aca="false">IF(A570="","",IF(ISNA(MATCH(J570,'Purchase Register'!$J$6:$J$1005,0)),IF(COUNTIFS('Purchase Register'!$A$6:$A$1005,A570,'Purchase Register'!$E$6:$E$1005,"&gt;="&amp;(E570-Summary!$B$5),'Purchase Register'!$E$6:$E$1005,"&lt;="&amp;(E570+Summary!$B$5))&gt;0,"Possible match – invoice no. differs","Not in books"),"In books"))</f>
        <v/>
      </c>
      <c r="L570" s="25" t="str">
        <f aca="false">IF(A570="","",IF(COUNTIF(A$6:A570,A570)=1,COUNTIF(L$5:L569,"&gt;0")+1,""))</f>
        <v/>
      </c>
    </row>
    <row r="571" customFormat="false" ht="15" hidden="false" customHeight="true" outlineLevel="0" collapsed="false">
      <c r="A571" s="27"/>
      <c r="B571" s="27"/>
      <c r="C571" s="27"/>
      <c r="D571" s="28"/>
      <c r="E571" s="29"/>
      <c r="F571" s="29"/>
      <c r="G571" s="29"/>
      <c r="H571" s="29"/>
      <c r="I571" s="20" t="str">
        <f aca="false">IF(A571="","",N(F571)+N(G571)+N(H571))</f>
        <v/>
      </c>
      <c r="J571" s="21" t="str">
        <f aca="false">IF(A571="","",UPPER(TRIM(A571))&amp;"|"&amp;UPPER(SUBSTITUTE(SUBSTITUTE(SUBSTITUTE(SUBSTITUTE(SUBSTITUTE(TRIM(C571)," ",""),"-",""),"/",""),"\",""),".","")))</f>
        <v/>
      </c>
      <c r="K571" s="24" t="str">
        <f aca="false">IF(A571="","",IF(ISNA(MATCH(J571,'Purchase Register'!$J$6:$J$1005,0)),IF(COUNTIFS('Purchase Register'!$A$6:$A$1005,A571,'Purchase Register'!$E$6:$E$1005,"&gt;="&amp;(E571-Summary!$B$5),'Purchase Register'!$E$6:$E$1005,"&lt;="&amp;(E571+Summary!$B$5))&gt;0,"Possible match – invoice no. differs","Not in books"),"In books"))</f>
        <v/>
      </c>
      <c r="L571" s="25" t="str">
        <f aca="false">IF(A571="","",IF(COUNTIF(A$6:A571,A571)=1,COUNTIF(L$5:L570,"&gt;0")+1,""))</f>
        <v/>
      </c>
    </row>
    <row r="572" customFormat="false" ht="15" hidden="false" customHeight="true" outlineLevel="0" collapsed="false">
      <c r="A572" s="27"/>
      <c r="B572" s="27"/>
      <c r="C572" s="27"/>
      <c r="D572" s="28"/>
      <c r="E572" s="29"/>
      <c r="F572" s="29"/>
      <c r="G572" s="29"/>
      <c r="H572" s="29"/>
      <c r="I572" s="20" t="str">
        <f aca="false">IF(A572="","",N(F572)+N(G572)+N(H572))</f>
        <v/>
      </c>
      <c r="J572" s="21" t="str">
        <f aca="false">IF(A572="","",UPPER(TRIM(A572))&amp;"|"&amp;UPPER(SUBSTITUTE(SUBSTITUTE(SUBSTITUTE(SUBSTITUTE(SUBSTITUTE(TRIM(C572)," ",""),"-",""),"/",""),"\",""),".","")))</f>
        <v/>
      </c>
      <c r="K572" s="24" t="str">
        <f aca="false">IF(A572="","",IF(ISNA(MATCH(J572,'Purchase Register'!$J$6:$J$1005,0)),IF(COUNTIFS('Purchase Register'!$A$6:$A$1005,A572,'Purchase Register'!$E$6:$E$1005,"&gt;="&amp;(E572-Summary!$B$5),'Purchase Register'!$E$6:$E$1005,"&lt;="&amp;(E572+Summary!$B$5))&gt;0,"Possible match – invoice no. differs","Not in books"),"In books"))</f>
        <v/>
      </c>
      <c r="L572" s="25" t="str">
        <f aca="false">IF(A572="","",IF(COUNTIF(A$6:A572,A572)=1,COUNTIF(L$5:L571,"&gt;0")+1,""))</f>
        <v/>
      </c>
    </row>
    <row r="573" customFormat="false" ht="15" hidden="false" customHeight="true" outlineLevel="0" collapsed="false">
      <c r="A573" s="27"/>
      <c r="B573" s="27"/>
      <c r="C573" s="27"/>
      <c r="D573" s="28"/>
      <c r="E573" s="29"/>
      <c r="F573" s="29"/>
      <c r="G573" s="29"/>
      <c r="H573" s="29"/>
      <c r="I573" s="20" t="str">
        <f aca="false">IF(A573="","",N(F573)+N(G573)+N(H573))</f>
        <v/>
      </c>
      <c r="J573" s="21" t="str">
        <f aca="false">IF(A573="","",UPPER(TRIM(A573))&amp;"|"&amp;UPPER(SUBSTITUTE(SUBSTITUTE(SUBSTITUTE(SUBSTITUTE(SUBSTITUTE(TRIM(C573)," ",""),"-",""),"/",""),"\",""),".","")))</f>
        <v/>
      </c>
      <c r="K573" s="24" t="str">
        <f aca="false">IF(A573="","",IF(ISNA(MATCH(J573,'Purchase Register'!$J$6:$J$1005,0)),IF(COUNTIFS('Purchase Register'!$A$6:$A$1005,A573,'Purchase Register'!$E$6:$E$1005,"&gt;="&amp;(E573-Summary!$B$5),'Purchase Register'!$E$6:$E$1005,"&lt;="&amp;(E573+Summary!$B$5))&gt;0,"Possible match – invoice no. differs","Not in books"),"In books"))</f>
        <v/>
      </c>
      <c r="L573" s="25" t="str">
        <f aca="false">IF(A573="","",IF(COUNTIF(A$6:A573,A573)=1,COUNTIF(L$5:L572,"&gt;0")+1,""))</f>
        <v/>
      </c>
    </row>
    <row r="574" customFormat="false" ht="15" hidden="false" customHeight="true" outlineLevel="0" collapsed="false">
      <c r="A574" s="27"/>
      <c r="B574" s="27"/>
      <c r="C574" s="27"/>
      <c r="D574" s="28"/>
      <c r="E574" s="29"/>
      <c r="F574" s="29"/>
      <c r="G574" s="29"/>
      <c r="H574" s="29"/>
      <c r="I574" s="20" t="str">
        <f aca="false">IF(A574="","",N(F574)+N(G574)+N(H574))</f>
        <v/>
      </c>
      <c r="J574" s="21" t="str">
        <f aca="false">IF(A574="","",UPPER(TRIM(A574))&amp;"|"&amp;UPPER(SUBSTITUTE(SUBSTITUTE(SUBSTITUTE(SUBSTITUTE(SUBSTITUTE(TRIM(C574)," ",""),"-",""),"/",""),"\",""),".","")))</f>
        <v/>
      </c>
      <c r="K574" s="24" t="str">
        <f aca="false">IF(A574="","",IF(ISNA(MATCH(J574,'Purchase Register'!$J$6:$J$1005,0)),IF(COUNTIFS('Purchase Register'!$A$6:$A$1005,A574,'Purchase Register'!$E$6:$E$1005,"&gt;="&amp;(E574-Summary!$B$5),'Purchase Register'!$E$6:$E$1005,"&lt;="&amp;(E574+Summary!$B$5))&gt;0,"Possible match – invoice no. differs","Not in books"),"In books"))</f>
        <v/>
      </c>
      <c r="L574" s="25" t="str">
        <f aca="false">IF(A574="","",IF(COUNTIF(A$6:A574,A574)=1,COUNTIF(L$5:L573,"&gt;0")+1,""))</f>
        <v/>
      </c>
    </row>
    <row r="575" customFormat="false" ht="15" hidden="false" customHeight="true" outlineLevel="0" collapsed="false">
      <c r="A575" s="27"/>
      <c r="B575" s="27"/>
      <c r="C575" s="27"/>
      <c r="D575" s="28"/>
      <c r="E575" s="29"/>
      <c r="F575" s="29"/>
      <c r="G575" s="29"/>
      <c r="H575" s="29"/>
      <c r="I575" s="20" t="str">
        <f aca="false">IF(A575="","",N(F575)+N(G575)+N(H575))</f>
        <v/>
      </c>
      <c r="J575" s="21" t="str">
        <f aca="false">IF(A575="","",UPPER(TRIM(A575))&amp;"|"&amp;UPPER(SUBSTITUTE(SUBSTITUTE(SUBSTITUTE(SUBSTITUTE(SUBSTITUTE(TRIM(C575)," ",""),"-",""),"/",""),"\",""),".","")))</f>
        <v/>
      </c>
      <c r="K575" s="24" t="str">
        <f aca="false">IF(A575="","",IF(ISNA(MATCH(J575,'Purchase Register'!$J$6:$J$1005,0)),IF(COUNTIFS('Purchase Register'!$A$6:$A$1005,A575,'Purchase Register'!$E$6:$E$1005,"&gt;="&amp;(E575-Summary!$B$5),'Purchase Register'!$E$6:$E$1005,"&lt;="&amp;(E575+Summary!$B$5))&gt;0,"Possible match – invoice no. differs","Not in books"),"In books"))</f>
        <v/>
      </c>
      <c r="L575" s="25" t="str">
        <f aca="false">IF(A575="","",IF(COUNTIF(A$6:A575,A575)=1,COUNTIF(L$5:L574,"&gt;0")+1,""))</f>
        <v/>
      </c>
    </row>
    <row r="576" customFormat="false" ht="15" hidden="false" customHeight="true" outlineLevel="0" collapsed="false">
      <c r="A576" s="27"/>
      <c r="B576" s="27"/>
      <c r="C576" s="27"/>
      <c r="D576" s="28"/>
      <c r="E576" s="29"/>
      <c r="F576" s="29"/>
      <c r="G576" s="29"/>
      <c r="H576" s="29"/>
      <c r="I576" s="20" t="str">
        <f aca="false">IF(A576="","",N(F576)+N(G576)+N(H576))</f>
        <v/>
      </c>
      <c r="J576" s="21" t="str">
        <f aca="false">IF(A576="","",UPPER(TRIM(A576))&amp;"|"&amp;UPPER(SUBSTITUTE(SUBSTITUTE(SUBSTITUTE(SUBSTITUTE(SUBSTITUTE(TRIM(C576)," ",""),"-",""),"/",""),"\",""),".","")))</f>
        <v/>
      </c>
      <c r="K576" s="24" t="str">
        <f aca="false">IF(A576="","",IF(ISNA(MATCH(J576,'Purchase Register'!$J$6:$J$1005,0)),IF(COUNTIFS('Purchase Register'!$A$6:$A$1005,A576,'Purchase Register'!$E$6:$E$1005,"&gt;="&amp;(E576-Summary!$B$5),'Purchase Register'!$E$6:$E$1005,"&lt;="&amp;(E576+Summary!$B$5))&gt;0,"Possible match – invoice no. differs","Not in books"),"In books"))</f>
        <v/>
      </c>
      <c r="L576" s="25" t="str">
        <f aca="false">IF(A576="","",IF(COUNTIF(A$6:A576,A576)=1,COUNTIF(L$5:L575,"&gt;0")+1,""))</f>
        <v/>
      </c>
    </row>
    <row r="577" customFormat="false" ht="15" hidden="false" customHeight="true" outlineLevel="0" collapsed="false">
      <c r="A577" s="27"/>
      <c r="B577" s="27"/>
      <c r="C577" s="27"/>
      <c r="D577" s="28"/>
      <c r="E577" s="29"/>
      <c r="F577" s="29"/>
      <c r="G577" s="29"/>
      <c r="H577" s="29"/>
      <c r="I577" s="20" t="str">
        <f aca="false">IF(A577="","",N(F577)+N(G577)+N(H577))</f>
        <v/>
      </c>
      <c r="J577" s="21" t="str">
        <f aca="false">IF(A577="","",UPPER(TRIM(A577))&amp;"|"&amp;UPPER(SUBSTITUTE(SUBSTITUTE(SUBSTITUTE(SUBSTITUTE(SUBSTITUTE(TRIM(C577)," ",""),"-",""),"/",""),"\",""),".","")))</f>
        <v/>
      </c>
      <c r="K577" s="24" t="str">
        <f aca="false">IF(A577="","",IF(ISNA(MATCH(J577,'Purchase Register'!$J$6:$J$1005,0)),IF(COUNTIFS('Purchase Register'!$A$6:$A$1005,A577,'Purchase Register'!$E$6:$E$1005,"&gt;="&amp;(E577-Summary!$B$5),'Purchase Register'!$E$6:$E$1005,"&lt;="&amp;(E577+Summary!$B$5))&gt;0,"Possible match – invoice no. differs","Not in books"),"In books"))</f>
        <v/>
      </c>
      <c r="L577" s="25" t="str">
        <f aca="false">IF(A577="","",IF(COUNTIF(A$6:A577,A577)=1,COUNTIF(L$5:L576,"&gt;0")+1,""))</f>
        <v/>
      </c>
    </row>
    <row r="578" customFormat="false" ht="15" hidden="false" customHeight="true" outlineLevel="0" collapsed="false">
      <c r="A578" s="27"/>
      <c r="B578" s="27"/>
      <c r="C578" s="27"/>
      <c r="D578" s="28"/>
      <c r="E578" s="29"/>
      <c r="F578" s="29"/>
      <c r="G578" s="29"/>
      <c r="H578" s="29"/>
      <c r="I578" s="20" t="str">
        <f aca="false">IF(A578="","",N(F578)+N(G578)+N(H578))</f>
        <v/>
      </c>
      <c r="J578" s="21" t="str">
        <f aca="false">IF(A578="","",UPPER(TRIM(A578))&amp;"|"&amp;UPPER(SUBSTITUTE(SUBSTITUTE(SUBSTITUTE(SUBSTITUTE(SUBSTITUTE(TRIM(C578)," ",""),"-",""),"/",""),"\",""),".","")))</f>
        <v/>
      </c>
      <c r="K578" s="24" t="str">
        <f aca="false">IF(A578="","",IF(ISNA(MATCH(J578,'Purchase Register'!$J$6:$J$1005,0)),IF(COUNTIFS('Purchase Register'!$A$6:$A$1005,A578,'Purchase Register'!$E$6:$E$1005,"&gt;="&amp;(E578-Summary!$B$5),'Purchase Register'!$E$6:$E$1005,"&lt;="&amp;(E578+Summary!$B$5))&gt;0,"Possible match – invoice no. differs","Not in books"),"In books"))</f>
        <v/>
      </c>
      <c r="L578" s="25" t="str">
        <f aca="false">IF(A578="","",IF(COUNTIF(A$6:A578,A578)=1,COUNTIF(L$5:L577,"&gt;0")+1,""))</f>
        <v/>
      </c>
    </row>
    <row r="579" customFormat="false" ht="15" hidden="false" customHeight="true" outlineLevel="0" collapsed="false">
      <c r="A579" s="27"/>
      <c r="B579" s="27"/>
      <c r="C579" s="27"/>
      <c r="D579" s="28"/>
      <c r="E579" s="29"/>
      <c r="F579" s="29"/>
      <c r="G579" s="29"/>
      <c r="H579" s="29"/>
      <c r="I579" s="20" t="str">
        <f aca="false">IF(A579="","",N(F579)+N(G579)+N(H579))</f>
        <v/>
      </c>
      <c r="J579" s="21" t="str">
        <f aca="false">IF(A579="","",UPPER(TRIM(A579))&amp;"|"&amp;UPPER(SUBSTITUTE(SUBSTITUTE(SUBSTITUTE(SUBSTITUTE(SUBSTITUTE(TRIM(C579)," ",""),"-",""),"/",""),"\",""),".","")))</f>
        <v/>
      </c>
      <c r="K579" s="24" t="str">
        <f aca="false">IF(A579="","",IF(ISNA(MATCH(J579,'Purchase Register'!$J$6:$J$1005,0)),IF(COUNTIFS('Purchase Register'!$A$6:$A$1005,A579,'Purchase Register'!$E$6:$E$1005,"&gt;="&amp;(E579-Summary!$B$5),'Purchase Register'!$E$6:$E$1005,"&lt;="&amp;(E579+Summary!$B$5))&gt;0,"Possible match – invoice no. differs","Not in books"),"In books"))</f>
        <v/>
      </c>
      <c r="L579" s="25" t="str">
        <f aca="false">IF(A579="","",IF(COUNTIF(A$6:A579,A579)=1,COUNTIF(L$5:L578,"&gt;0")+1,""))</f>
        <v/>
      </c>
    </row>
    <row r="580" customFormat="false" ht="15" hidden="false" customHeight="true" outlineLevel="0" collapsed="false">
      <c r="A580" s="27"/>
      <c r="B580" s="27"/>
      <c r="C580" s="27"/>
      <c r="D580" s="28"/>
      <c r="E580" s="29"/>
      <c r="F580" s="29"/>
      <c r="G580" s="29"/>
      <c r="H580" s="29"/>
      <c r="I580" s="20" t="str">
        <f aca="false">IF(A580="","",N(F580)+N(G580)+N(H580))</f>
        <v/>
      </c>
      <c r="J580" s="21" t="str">
        <f aca="false">IF(A580="","",UPPER(TRIM(A580))&amp;"|"&amp;UPPER(SUBSTITUTE(SUBSTITUTE(SUBSTITUTE(SUBSTITUTE(SUBSTITUTE(TRIM(C580)," ",""),"-",""),"/",""),"\",""),".","")))</f>
        <v/>
      </c>
      <c r="K580" s="24" t="str">
        <f aca="false">IF(A580="","",IF(ISNA(MATCH(J580,'Purchase Register'!$J$6:$J$1005,0)),IF(COUNTIFS('Purchase Register'!$A$6:$A$1005,A580,'Purchase Register'!$E$6:$E$1005,"&gt;="&amp;(E580-Summary!$B$5),'Purchase Register'!$E$6:$E$1005,"&lt;="&amp;(E580+Summary!$B$5))&gt;0,"Possible match – invoice no. differs","Not in books"),"In books"))</f>
        <v/>
      </c>
      <c r="L580" s="25" t="str">
        <f aca="false">IF(A580="","",IF(COUNTIF(A$6:A580,A580)=1,COUNTIF(L$5:L579,"&gt;0")+1,""))</f>
        <v/>
      </c>
    </row>
    <row r="581" customFormat="false" ht="15" hidden="false" customHeight="true" outlineLevel="0" collapsed="false">
      <c r="A581" s="27"/>
      <c r="B581" s="27"/>
      <c r="C581" s="27"/>
      <c r="D581" s="28"/>
      <c r="E581" s="29"/>
      <c r="F581" s="29"/>
      <c r="G581" s="29"/>
      <c r="H581" s="29"/>
      <c r="I581" s="20" t="str">
        <f aca="false">IF(A581="","",N(F581)+N(G581)+N(H581))</f>
        <v/>
      </c>
      <c r="J581" s="21" t="str">
        <f aca="false">IF(A581="","",UPPER(TRIM(A581))&amp;"|"&amp;UPPER(SUBSTITUTE(SUBSTITUTE(SUBSTITUTE(SUBSTITUTE(SUBSTITUTE(TRIM(C581)," ",""),"-",""),"/",""),"\",""),".","")))</f>
        <v/>
      </c>
      <c r="K581" s="24" t="str">
        <f aca="false">IF(A581="","",IF(ISNA(MATCH(J581,'Purchase Register'!$J$6:$J$1005,0)),IF(COUNTIFS('Purchase Register'!$A$6:$A$1005,A581,'Purchase Register'!$E$6:$E$1005,"&gt;="&amp;(E581-Summary!$B$5),'Purchase Register'!$E$6:$E$1005,"&lt;="&amp;(E581+Summary!$B$5))&gt;0,"Possible match – invoice no. differs","Not in books"),"In books"))</f>
        <v/>
      </c>
      <c r="L581" s="25" t="str">
        <f aca="false">IF(A581="","",IF(COUNTIF(A$6:A581,A581)=1,COUNTIF(L$5:L580,"&gt;0")+1,""))</f>
        <v/>
      </c>
    </row>
    <row r="582" customFormat="false" ht="15" hidden="false" customHeight="true" outlineLevel="0" collapsed="false">
      <c r="A582" s="27"/>
      <c r="B582" s="27"/>
      <c r="C582" s="27"/>
      <c r="D582" s="28"/>
      <c r="E582" s="29"/>
      <c r="F582" s="29"/>
      <c r="G582" s="29"/>
      <c r="H582" s="29"/>
      <c r="I582" s="20" t="str">
        <f aca="false">IF(A582="","",N(F582)+N(G582)+N(H582))</f>
        <v/>
      </c>
      <c r="J582" s="21" t="str">
        <f aca="false">IF(A582="","",UPPER(TRIM(A582))&amp;"|"&amp;UPPER(SUBSTITUTE(SUBSTITUTE(SUBSTITUTE(SUBSTITUTE(SUBSTITUTE(TRIM(C582)," ",""),"-",""),"/",""),"\",""),".","")))</f>
        <v/>
      </c>
      <c r="K582" s="24" t="str">
        <f aca="false">IF(A582="","",IF(ISNA(MATCH(J582,'Purchase Register'!$J$6:$J$1005,0)),IF(COUNTIFS('Purchase Register'!$A$6:$A$1005,A582,'Purchase Register'!$E$6:$E$1005,"&gt;="&amp;(E582-Summary!$B$5),'Purchase Register'!$E$6:$E$1005,"&lt;="&amp;(E582+Summary!$B$5))&gt;0,"Possible match – invoice no. differs","Not in books"),"In books"))</f>
        <v/>
      </c>
      <c r="L582" s="25" t="str">
        <f aca="false">IF(A582="","",IF(COUNTIF(A$6:A582,A582)=1,COUNTIF(L$5:L581,"&gt;0")+1,""))</f>
        <v/>
      </c>
    </row>
    <row r="583" customFormat="false" ht="15" hidden="false" customHeight="true" outlineLevel="0" collapsed="false">
      <c r="A583" s="27"/>
      <c r="B583" s="27"/>
      <c r="C583" s="27"/>
      <c r="D583" s="28"/>
      <c r="E583" s="29"/>
      <c r="F583" s="29"/>
      <c r="G583" s="29"/>
      <c r="H583" s="29"/>
      <c r="I583" s="20" t="str">
        <f aca="false">IF(A583="","",N(F583)+N(G583)+N(H583))</f>
        <v/>
      </c>
      <c r="J583" s="21" t="str">
        <f aca="false">IF(A583="","",UPPER(TRIM(A583))&amp;"|"&amp;UPPER(SUBSTITUTE(SUBSTITUTE(SUBSTITUTE(SUBSTITUTE(SUBSTITUTE(TRIM(C583)," ",""),"-",""),"/",""),"\",""),".","")))</f>
        <v/>
      </c>
      <c r="K583" s="24" t="str">
        <f aca="false">IF(A583="","",IF(ISNA(MATCH(J583,'Purchase Register'!$J$6:$J$1005,0)),IF(COUNTIFS('Purchase Register'!$A$6:$A$1005,A583,'Purchase Register'!$E$6:$E$1005,"&gt;="&amp;(E583-Summary!$B$5),'Purchase Register'!$E$6:$E$1005,"&lt;="&amp;(E583+Summary!$B$5))&gt;0,"Possible match – invoice no. differs","Not in books"),"In books"))</f>
        <v/>
      </c>
      <c r="L583" s="25" t="str">
        <f aca="false">IF(A583="","",IF(COUNTIF(A$6:A583,A583)=1,COUNTIF(L$5:L582,"&gt;0")+1,""))</f>
        <v/>
      </c>
    </row>
    <row r="584" customFormat="false" ht="15" hidden="false" customHeight="true" outlineLevel="0" collapsed="false">
      <c r="A584" s="27"/>
      <c r="B584" s="27"/>
      <c r="C584" s="27"/>
      <c r="D584" s="28"/>
      <c r="E584" s="29"/>
      <c r="F584" s="29"/>
      <c r="G584" s="29"/>
      <c r="H584" s="29"/>
      <c r="I584" s="20" t="str">
        <f aca="false">IF(A584="","",N(F584)+N(G584)+N(H584))</f>
        <v/>
      </c>
      <c r="J584" s="21" t="str">
        <f aca="false">IF(A584="","",UPPER(TRIM(A584))&amp;"|"&amp;UPPER(SUBSTITUTE(SUBSTITUTE(SUBSTITUTE(SUBSTITUTE(SUBSTITUTE(TRIM(C584)," ",""),"-",""),"/",""),"\",""),".","")))</f>
        <v/>
      </c>
      <c r="K584" s="24" t="str">
        <f aca="false">IF(A584="","",IF(ISNA(MATCH(J584,'Purchase Register'!$J$6:$J$1005,0)),IF(COUNTIFS('Purchase Register'!$A$6:$A$1005,A584,'Purchase Register'!$E$6:$E$1005,"&gt;="&amp;(E584-Summary!$B$5),'Purchase Register'!$E$6:$E$1005,"&lt;="&amp;(E584+Summary!$B$5))&gt;0,"Possible match – invoice no. differs","Not in books"),"In books"))</f>
        <v/>
      </c>
      <c r="L584" s="25" t="str">
        <f aca="false">IF(A584="","",IF(COUNTIF(A$6:A584,A584)=1,COUNTIF(L$5:L583,"&gt;0")+1,""))</f>
        <v/>
      </c>
    </row>
    <row r="585" customFormat="false" ht="15" hidden="false" customHeight="true" outlineLevel="0" collapsed="false">
      <c r="A585" s="27"/>
      <c r="B585" s="27"/>
      <c r="C585" s="27"/>
      <c r="D585" s="28"/>
      <c r="E585" s="29"/>
      <c r="F585" s="29"/>
      <c r="G585" s="29"/>
      <c r="H585" s="29"/>
      <c r="I585" s="20" t="str">
        <f aca="false">IF(A585="","",N(F585)+N(G585)+N(H585))</f>
        <v/>
      </c>
      <c r="J585" s="21" t="str">
        <f aca="false">IF(A585="","",UPPER(TRIM(A585))&amp;"|"&amp;UPPER(SUBSTITUTE(SUBSTITUTE(SUBSTITUTE(SUBSTITUTE(SUBSTITUTE(TRIM(C585)," ",""),"-",""),"/",""),"\",""),".","")))</f>
        <v/>
      </c>
      <c r="K585" s="24" t="str">
        <f aca="false">IF(A585="","",IF(ISNA(MATCH(J585,'Purchase Register'!$J$6:$J$1005,0)),IF(COUNTIFS('Purchase Register'!$A$6:$A$1005,A585,'Purchase Register'!$E$6:$E$1005,"&gt;="&amp;(E585-Summary!$B$5),'Purchase Register'!$E$6:$E$1005,"&lt;="&amp;(E585+Summary!$B$5))&gt;0,"Possible match – invoice no. differs","Not in books"),"In books"))</f>
        <v/>
      </c>
      <c r="L585" s="25" t="str">
        <f aca="false">IF(A585="","",IF(COUNTIF(A$6:A585,A585)=1,COUNTIF(L$5:L584,"&gt;0")+1,""))</f>
        <v/>
      </c>
    </row>
    <row r="586" customFormat="false" ht="15" hidden="false" customHeight="true" outlineLevel="0" collapsed="false">
      <c r="A586" s="27"/>
      <c r="B586" s="27"/>
      <c r="C586" s="27"/>
      <c r="D586" s="28"/>
      <c r="E586" s="29"/>
      <c r="F586" s="29"/>
      <c r="G586" s="29"/>
      <c r="H586" s="29"/>
      <c r="I586" s="20" t="str">
        <f aca="false">IF(A586="","",N(F586)+N(G586)+N(H586))</f>
        <v/>
      </c>
      <c r="J586" s="21" t="str">
        <f aca="false">IF(A586="","",UPPER(TRIM(A586))&amp;"|"&amp;UPPER(SUBSTITUTE(SUBSTITUTE(SUBSTITUTE(SUBSTITUTE(SUBSTITUTE(TRIM(C586)," ",""),"-",""),"/",""),"\",""),".","")))</f>
        <v/>
      </c>
      <c r="K586" s="24" t="str">
        <f aca="false">IF(A586="","",IF(ISNA(MATCH(J586,'Purchase Register'!$J$6:$J$1005,0)),IF(COUNTIFS('Purchase Register'!$A$6:$A$1005,A586,'Purchase Register'!$E$6:$E$1005,"&gt;="&amp;(E586-Summary!$B$5),'Purchase Register'!$E$6:$E$1005,"&lt;="&amp;(E586+Summary!$B$5))&gt;0,"Possible match – invoice no. differs","Not in books"),"In books"))</f>
        <v/>
      </c>
      <c r="L586" s="25" t="str">
        <f aca="false">IF(A586="","",IF(COUNTIF(A$6:A586,A586)=1,COUNTIF(L$5:L585,"&gt;0")+1,""))</f>
        <v/>
      </c>
    </row>
    <row r="587" customFormat="false" ht="15" hidden="false" customHeight="true" outlineLevel="0" collapsed="false">
      <c r="A587" s="27"/>
      <c r="B587" s="27"/>
      <c r="C587" s="27"/>
      <c r="D587" s="28"/>
      <c r="E587" s="29"/>
      <c r="F587" s="29"/>
      <c r="G587" s="29"/>
      <c r="H587" s="29"/>
      <c r="I587" s="20" t="str">
        <f aca="false">IF(A587="","",N(F587)+N(G587)+N(H587))</f>
        <v/>
      </c>
      <c r="J587" s="21" t="str">
        <f aca="false">IF(A587="","",UPPER(TRIM(A587))&amp;"|"&amp;UPPER(SUBSTITUTE(SUBSTITUTE(SUBSTITUTE(SUBSTITUTE(SUBSTITUTE(TRIM(C587)," ",""),"-",""),"/",""),"\",""),".","")))</f>
        <v/>
      </c>
      <c r="K587" s="24" t="str">
        <f aca="false">IF(A587="","",IF(ISNA(MATCH(J587,'Purchase Register'!$J$6:$J$1005,0)),IF(COUNTIFS('Purchase Register'!$A$6:$A$1005,A587,'Purchase Register'!$E$6:$E$1005,"&gt;="&amp;(E587-Summary!$B$5),'Purchase Register'!$E$6:$E$1005,"&lt;="&amp;(E587+Summary!$B$5))&gt;0,"Possible match – invoice no. differs","Not in books"),"In books"))</f>
        <v/>
      </c>
      <c r="L587" s="25" t="str">
        <f aca="false">IF(A587="","",IF(COUNTIF(A$6:A587,A587)=1,COUNTIF(L$5:L586,"&gt;0")+1,""))</f>
        <v/>
      </c>
    </row>
    <row r="588" customFormat="false" ht="15" hidden="false" customHeight="true" outlineLevel="0" collapsed="false">
      <c r="A588" s="27"/>
      <c r="B588" s="27"/>
      <c r="C588" s="27"/>
      <c r="D588" s="28"/>
      <c r="E588" s="29"/>
      <c r="F588" s="29"/>
      <c r="G588" s="29"/>
      <c r="H588" s="29"/>
      <c r="I588" s="20" t="str">
        <f aca="false">IF(A588="","",N(F588)+N(G588)+N(H588))</f>
        <v/>
      </c>
      <c r="J588" s="21" t="str">
        <f aca="false">IF(A588="","",UPPER(TRIM(A588))&amp;"|"&amp;UPPER(SUBSTITUTE(SUBSTITUTE(SUBSTITUTE(SUBSTITUTE(SUBSTITUTE(TRIM(C588)," ",""),"-",""),"/",""),"\",""),".","")))</f>
        <v/>
      </c>
      <c r="K588" s="24" t="str">
        <f aca="false">IF(A588="","",IF(ISNA(MATCH(J588,'Purchase Register'!$J$6:$J$1005,0)),IF(COUNTIFS('Purchase Register'!$A$6:$A$1005,A588,'Purchase Register'!$E$6:$E$1005,"&gt;="&amp;(E588-Summary!$B$5),'Purchase Register'!$E$6:$E$1005,"&lt;="&amp;(E588+Summary!$B$5))&gt;0,"Possible match – invoice no. differs","Not in books"),"In books"))</f>
        <v/>
      </c>
      <c r="L588" s="25" t="str">
        <f aca="false">IF(A588="","",IF(COUNTIF(A$6:A588,A588)=1,COUNTIF(L$5:L587,"&gt;0")+1,""))</f>
        <v/>
      </c>
    </row>
    <row r="589" customFormat="false" ht="15" hidden="false" customHeight="true" outlineLevel="0" collapsed="false">
      <c r="A589" s="27"/>
      <c r="B589" s="27"/>
      <c r="C589" s="27"/>
      <c r="D589" s="28"/>
      <c r="E589" s="29"/>
      <c r="F589" s="29"/>
      <c r="G589" s="29"/>
      <c r="H589" s="29"/>
      <c r="I589" s="20" t="str">
        <f aca="false">IF(A589="","",N(F589)+N(G589)+N(H589))</f>
        <v/>
      </c>
      <c r="J589" s="21" t="str">
        <f aca="false">IF(A589="","",UPPER(TRIM(A589))&amp;"|"&amp;UPPER(SUBSTITUTE(SUBSTITUTE(SUBSTITUTE(SUBSTITUTE(SUBSTITUTE(TRIM(C589)," ",""),"-",""),"/",""),"\",""),".","")))</f>
        <v/>
      </c>
      <c r="K589" s="24" t="str">
        <f aca="false">IF(A589="","",IF(ISNA(MATCH(J589,'Purchase Register'!$J$6:$J$1005,0)),IF(COUNTIFS('Purchase Register'!$A$6:$A$1005,A589,'Purchase Register'!$E$6:$E$1005,"&gt;="&amp;(E589-Summary!$B$5),'Purchase Register'!$E$6:$E$1005,"&lt;="&amp;(E589+Summary!$B$5))&gt;0,"Possible match – invoice no. differs","Not in books"),"In books"))</f>
        <v/>
      </c>
      <c r="L589" s="25" t="str">
        <f aca="false">IF(A589="","",IF(COUNTIF(A$6:A589,A589)=1,COUNTIF(L$5:L588,"&gt;0")+1,""))</f>
        <v/>
      </c>
    </row>
    <row r="590" customFormat="false" ht="15" hidden="false" customHeight="true" outlineLevel="0" collapsed="false">
      <c r="A590" s="27"/>
      <c r="B590" s="27"/>
      <c r="C590" s="27"/>
      <c r="D590" s="28"/>
      <c r="E590" s="29"/>
      <c r="F590" s="29"/>
      <c r="G590" s="29"/>
      <c r="H590" s="29"/>
      <c r="I590" s="20" t="str">
        <f aca="false">IF(A590="","",N(F590)+N(G590)+N(H590))</f>
        <v/>
      </c>
      <c r="J590" s="21" t="str">
        <f aca="false">IF(A590="","",UPPER(TRIM(A590))&amp;"|"&amp;UPPER(SUBSTITUTE(SUBSTITUTE(SUBSTITUTE(SUBSTITUTE(SUBSTITUTE(TRIM(C590)," ",""),"-",""),"/",""),"\",""),".","")))</f>
        <v/>
      </c>
      <c r="K590" s="24" t="str">
        <f aca="false">IF(A590="","",IF(ISNA(MATCH(J590,'Purchase Register'!$J$6:$J$1005,0)),IF(COUNTIFS('Purchase Register'!$A$6:$A$1005,A590,'Purchase Register'!$E$6:$E$1005,"&gt;="&amp;(E590-Summary!$B$5),'Purchase Register'!$E$6:$E$1005,"&lt;="&amp;(E590+Summary!$B$5))&gt;0,"Possible match – invoice no. differs","Not in books"),"In books"))</f>
        <v/>
      </c>
      <c r="L590" s="25" t="str">
        <f aca="false">IF(A590="","",IF(COUNTIF(A$6:A590,A590)=1,COUNTIF(L$5:L589,"&gt;0")+1,""))</f>
        <v/>
      </c>
    </row>
    <row r="591" customFormat="false" ht="15" hidden="false" customHeight="true" outlineLevel="0" collapsed="false">
      <c r="A591" s="27"/>
      <c r="B591" s="27"/>
      <c r="C591" s="27"/>
      <c r="D591" s="28"/>
      <c r="E591" s="29"/>
      <c r="F591" s="29"/>
      <c r="G591" s="29"/>
      <c r="H591" s="29"/>
      <c r="I591" s="20" t="str">
        <f aca="false">IF(A591="","",N(F591)+N(G591)+N(H591))</f>
        <v/>
      </c>
      <c r="J591" s="21" t="str">
        <f aca="false">IF(A591="","",UPPER(TRIM(A591))&amp;"|"&amp;UPPER(SUBSTITUTE(SUBSTITUTE(SUBSTITUTE(SUBSTITUTE(SUBSTITUTE(TRIM(C591)," ",""),"-",""),"/",""),"\",""),".","")))</f>
        <v/>
      </c>
      <c r="K591" s="24" t="str">
        <f aca="false">IF(A591="","",IF(ISNA(MATCH(J591,'Purchase Register'!$J$6:$J$1005,0)),IF(COUNTIFS('Purchase Register'!$A$6:$A$1005,A591,'Purchase Register'!$E$6:$E$1005,"&gt;="&amp;(E591-Summary!$B$5),'Purchase Register'!$E$6:$E$1005,"&lt;="&amp;(E591+Summary!$B$5))&gt;0,"Possible match – invoice no. differs","Not in books"),"In books"))</f>
        <v/>
      </c>
      <c r="L591" s="25" t="str">
        <f aca="false">IF(A591="","",IF(COUNTIF(A$6:A591,A591)=1,COUNTIF(L$5:L590,"&gt;0")+1,""))</f>
        <v/>
      </c>
    </row>
    <row r="592" customFormat="false" ht="15" hidden="false" customHeight="true" outlineLevel="0" collapsed="false">
      <c r="A592" s="27"/>
      <c r="B592" s="27"/>
      <c r="C592" s="27"/>
      <c r="D592" s="28"/>
      <c r="E592" s="29"/>
      <c r="F592" s="29"/>
      <c r="G592" s="29"/>
      <c r="H592" s="29"/>
      <c r="I592" s="20" t="str">
        <f aca="false">IF(A592="","",N(F592)+N(G592)+N(H592))</f>
        <v/>
      </c>
      <c r="J592" s="21" t="str">
        <f aca="false">IF(A592="","",UPPER(TRIM(A592))&amp;"|"&amp;UPPER(SUBSTITUTE(SUBSTITUTE(SUBSTITUTE(SUBSTITUTE(SUBSTITUTE(TRIM(C592)," ",""),"-",""),"/",""),"\",""),".","")))</f>
        <v/>
      </c>
      <c r="K592" s="24" t="str">
        <f aca="false">IF(A592="","",IF(ISNA(MATCH(J592,'Purchase Register'!$J$6:$J$1005,0)),IF(COUNTIFS('Purchase Register'!$A$6:$A$1005,A592,'Purchase Register'!$E$6:$E$1005,"&gt;="&amp;(E592-Summary!$B$5),'Purchase Register'!$E$6:$E$1005,"&lt;="&amp;(E592+Summary!$B$5))&gt;0,"Possible match – invoice no. differs","Not in books"),"In books"))</f>
        <v/>
      </c>
      <c r="L592" s="25" t="str">
        <f aca="false">IF(A592="","",IF(COUNTIF(A$6:A592,A592)=1,COUNTIF(L$5:L591,"&gt;0")+1,""))</f>
        <v/>
      </c>
    </row>
    <row r="593" customFormat="false" ht="15" hidden="false" customHeight="true" outlineLevel="0" collapsed="false">
      <c r="A593" s="27"/>
      <c r="B593" s="27"/>
      <c r="C593" s="27"/>
      <c r="D593" s="28"/>
      <c r="E593" s="29"/>
      <c r="F593" s="29"/>
      <c r="G593" s="29"/>
      <c r="H593" s="29"/>
      <c r="I593" s="20" t="str">
        <f aca="false">IF(A593="","",N(F593)+N(G593)+N(H593))</f>
        <v/>
      </c>
      <c r="J593" s="21" t="str">
        <f aca="false">IF(A593="","",UPPER(TRIM(A593))&amp;"|"&amp;UPPER(SUBSTITUTE(SUBSTITUTE(SUBSTITUTE(SUBSTITUTE(SUBSTITUTE(TRIM(C593)," ",""),"-",""),"/",""),"\",""),".","")))</f>
        <v/>
      </c>
      <c r="K593" s="24" t="str">
        <f aca="false">IF(A593="","",IF(ISNA(MATCH(J593,'Purchase Register'!$J$6:$J$1005,0)),IF(COUNTIFS('Purchase Register'!$A$6:$A$1005,A593,'Purchase Register'!$E$6:$E$1005,"&gt;="&amp;(E593-Summary!$B$5),'Purchase Register'!$E$6:$E$1005,"&lt;="&amp;(E593+Summary!$B$5))&gt;0,"Possible match – invoice no. differs","Not in books"),"In books"))</f>
        <v/>
      </c>
      <c r="L593" s="25" t="str">
        <f aca="false">IF(A593="","",IF(COUNTIF(A$6:A593,A593)=1,COUNTIF(L$5:L592,"&gt;0")+1,""))</f>
        <v/>
      </c>
    </row>
    <row r="594" customFormat="false" ht="15" hidden="false" customHeight="true" outlineLevel="0" collapsed="false">
      <c r="A594" s="27"/>
      <c r="B594" s="27"/>
      <c r="C594" s="27"/>
      <c r="D594" s="28"/>
      <c r="E594" s="29"/>
      <c r="F594" s="29"/>
      <c r="G594" s="29"/>
      <c r="H594" s="29"/>
      <c r="I594" s="20" t="str">
        <f aca="false">IF(A594="","",N(F594)+N(G594)+N(H594))</f>
        <v/>
      </c>
      <c r="J594" s="21" t="str">
        <f aca="false">IF(A594="","",UPPER(TRIM(A594))&amp;"|"&amp;UPPER(SUBSTITUTE(SUBSTITUTE(SUBSTITUTE(SUBSTITUTE(SUBSTITUTE(TRIM(C594)," ",""),"-",""),"/",""),"\",""),".","")))</f>
        <v/>
      </c>
      <c r="K594" s="24" t="str">
        <f aca="false">IF(A594="","",IF(ISNA(MATCH(J594,'Purchase Register'!$J$6:$J$1005,0)),IF(COUNTIFS('Purchase Register'!$A$6:$A$1005,A594,'Purchase Register'!$E$6:$E$1005,"&gt;="&amp;(E594-Summary!$B$5),'Purchase Register'!$E$6:$E$1005,"&lt;="&amp;(E594+Summary!$B$5))&gt;0,"Possible match – invoice no. differs","Not in books"),"In books"))</f>
        <v/>
      </c>
      <c r="L594" s="25" t="str">
        <f aca="false">IF(A594="","",IF(COUNTIF(A$6:A594,A594)=1,COUNTIF(L$5:L593,"&gt;0")+1,""))</f>
        <v/>
      </c>
    </row>
    <row r="595" customFormat="false" ht="15" hidden="false" customHeight="true" outlineLevel="0" collapsed="false">
      <c r="A595" s="27"/>
      <c r="B595" s="27"/>
      <c r="C595" s="27"/>
      <c r="D595" s="28"/>
      <c r="E595" s="29"/>
      <c r="F595" s="29"/>
      <c r="G595" s="29"/>
      <c r="H595" s="29"/>
      <c r="I595" s="20" t="str">
        <f aca="false">IF(A595="","",N(F595)+N(G595)+N(H595))</f>
        <v/>
      </c>
      <c r="J595" s="21" t="str">
        <f aca="false">IF(A595="","",UPPER(TRIM(A595))&amp;"|"&amp;UPPER(SUBSTITUTE(SUBSTITUTE(SUBSTITUTE(SUBSTITUTE(SUBSTITUTE(TRIM(C595)," ",""),"-",""),"/",""),"\",""),".","")))</f>
        <v/>
      </c>
      <c r="K595" s="24" t="str">
        <f aca="false">IF(A595="","",IF(ISNA(MATCH(J595,'Purchase Register'!$J$6:$J$1005,0)),IF(COUNTIFS('Purchase Register'!$A$6:$A$1005,A595,'Purchase Register'!$E$6:$E$1005,"&gt;="&amp;(E595-Summary!$B$5),'Purchase Register'!$E$6:$E$1005,"&lt;="&amp;(E595+Summary!$B$5))&gt;0,"Possible match – invoice no. differs","Not in books"),"In books"))</f>
        <v/>
      </c>
      <c r="L595" s="25" t="str">
        <f aca="false">IF(A595="","",IF(COUNTIF(A$6:A595,A595)=1,COUNTIF(L$5:L594,"&gt;0")+1,""))</f>
        <v/>
      </c>
    </row>
    <row r="596" customFormat="false" ht="15" hidden="false" customHeight="true" outlineLevel="0" collapsed="false">
      <c r="A596" s="27"/>
      <c r="B596" s="27"/>
      <c r="C596" s="27"/>
      <c r="D596" s="28"/>
      <c r="E596" s="29"/>
      <c r="F596" s="29"/>
      <c r="G596" s="29"/>
      <c r="H596" s="29"/>
      <c r="I596" s="20" t="str">
        <f aca="false">IF(A596="","",N(F596)+N(G596)+N(H596))</f>
        <v/>
      </c>
      <c r="J596" s="21" t="str">
        <f aca="false">IF(A596="","",UPPER(TRIM(A596))&amp;"|"&amp;UPPER(SUBSTITUTE(SUBSTITUTE(SUBSTITUTE(SUBSTITUTE(SUBSTITUTE(TRIM(C596)," ",""),"-",""),"/",""),"\",""),".","")))</f>
        <v/>
      </c>
      <c r="K596" s="24" t="str">
        <f aca="false">IF(A596="","",IF(ISNA(MATCH(J596,'Purchase Register'!$J$6:$J$1005,0)),IF(COUNTIFS('Purchase Register'!$A$6:$A$1005,A596,'Purchase Register'!$E$6:$E$1005,"&gt;="&amp;(E596-Summary!$B$5),'Purchase Register'!$E$6:$E$1005,"&lt;="&amp;(E596+Summary!$B$5))&gt;0,"Possible match – invoice no. differs","Not in books"),"In books"))</f>
        <v/>
      </c>
      <c r="L596" s="25" t="str">
        <f aca="false">IF(A596="","",IF(COUNTIF(A$6:A596,A596)=1,COUNTIF(L$5:L595,"&gt;0")+1,""))</f>
        <v/>
      </c>
    </row>
    <row r="597" customFormat="false" ht="15" hidden="false" customHeight="true" outlineLevel="0" collapsed="false">
      <c r="A597" s="27"/>
      <c r="B597" s="27"/>
      <c r="C597" s="27"/>
      <c r="D597" s="28"/>
      <c r="E597" s="29"/>
      <c r="F597" s="29"/>
      <c r="G597" s="29"/>
      <c r="H597" s="29"/>
      <c r="I597" s="20" t="str">
        <f aca="false">IF(A597="","",N(F597)+N(G597)+N(H597))</f>
        <v/>
      </c>
      <c r="J597" s="21" t="str">
        <f aca="false">IF(A597="","",UPPER(TRIM(A597))&amp;"|"&amp;UPPER(SUBSTITUTE(SUBSTITUTE(SUBSTITUTE(SUBSTITUTE(SUBSTITUTE(TRIM(C597)," ",""),"-",""),"/",""),"\",""),".","")))</f>
        <v/>
      </c>
      <c r="K597" s="24" t="str">
        <f aca="false">IF(A597="","",IF(ISNA(MATCH(J597,'Purchase Register'!$J$6:$J$1005,0)),IF(COUNTIFS('Purchase Register'!$A$6:$A$1005,A597,'Purchase Register'!$E$6:$E$1005,"&gt;="&amp;(E597-Summary!$B$5),'Purchase Register'!$E$6:$E$1005,"&lt;="&amp;(E597+Summary!$B$5))&gt;0,"Possible match – invoice no. differs","Not in books"),"In books"))</f>
        <v/>
      </c>
      <c r="L597" s="25" t="str">
        <f aca="false">IF(A597="","",IF(COUNTIF(A$6:A597,A597)=1,COUNTIF(L$5:L596,"&gt;0")+1,""))</f>
        <v/>
      </c>
    </row>
    <row r="598" customFormat="false" ht="15" hidden="false" customHeight="true" outlineLevel="0" collapsed="false">
      <c r="A598" s="27"/>
      <c r="B598" s="27"/>
      <c r="C598" s="27"/>
      <c r="D598" s="28"/>
      <c r="E598" s="29"/>
      <c r="F598" s="29"/>
      <c r="G598" s="29"/>
      <c r="H598" s="29"/>
      <c r="I598" s="20" t="str">
        <f aca="false">IF(A598="","",N(F598)+N(G598)+N(H598))</f>
        <v/>
      </c>
      <c r="J598" s="21" t="str">
        <f aca="false">IF(A598="","",UPPER(TRIM(A598))&amp;"|"&amp;UPPER(SUBSTITUTE(SUBSTITUTE(SUBSTITUTE(SUBSTITUTE(SUBSTITUTE(TRIM(C598)," ",""),"-",""),"/",""),"\",""),".","")))</f>
        <v/>
      </c>
      <c r="K598" s="24" t="str">
        <f aca="false">IF(A598="","",IF(ISNA(MATCH(J598,'Purchase Register'!$J$6:$J$1005,0)),IF(COUNTIFS('Purchase Register'!$A$6:$A$1005,A598,'Purchase Register'!$E$6:$E$1005,"&gt;="&amp;(E598-Summary!$B$5),'Purchase Register'!$E$6:$E$1005,"&lt;="&amp;(E598+Summary!$B$5))&gt;0,"Possible match – invoice no. differs","Not in books"),"In books"))</f>
        <v/>
      </c>
      <c r="L598" s="25" t="str">
        <f aca="false">IF(A598="","",IF(COUNTIF(A$6:A598,A598)=1,COUNTIF(L$5:L597,"&gt;0")+1,""))</f>
        <v/>
      </c>
    </row>
    <row r="599" customFormat="false" ht="15" hidden="false" customHeight="true" outlineLevel="0" collapsed="false">
      <c r="A599" s="27"/>
      <c r="B599" s="27"/>
      <c r="C599" s="27"/>
      <c r="D599" s="28"/>
      <c r="E599" s="29"/>
      <c r="F599" s="29"/>
      <c r="G599" s="29"/>
      <c r="H599" s="29"/>
      <c r="I599" s="20" t="str">
        <f aca="false">IF(A599="","",N(F599)+N(G599)+N(H599))</f>
        <v/>
      </c>
      <c r="J599" s="21" t="str">
        <f aca="false">IF(A599="","",UPPER(TRIM(A599))&amp;"|"&amp;UPPER(SUBSTITUTE(SUBSTITUTE(SUBSTITUTE(SUBSTITUTE(SUBSTITUTE(TRIM(C599)," ",""),"-",""),"/",""),"\",""),".","")))</f>
        <v/>
      </c>
      <c r="K599" s="24" t="str">
        <f aca="false">IF(A599="","",IF(ISNA(MATCH(J599,'Purchase Register'!$J$6:$J$1005,0)),IF(COUNTIFS('Purchase Register'!$A$6:$A$1005,A599,'Purchase Register'!$E$6:$E$1005,"&gt;="&amp;(E599-Summary!$B$5),'Purchase Register'!$E$6:$E$1005,"&lt;="&amp;(E599+Summary!$B$5))&gt;0,"Possible match – invoice no. differs","Not in books"),"In books"))</f>
        <v/>
      </c>
      <c r="L599" s="25" t="str">
        <f aca="false">IF(A599="","",IF(COUNTIF(A$6:A599,A599)=1,COUNTIF(L$5:L598,"&gt;0")+1,""))</f>
        <v/>
      </c>
    </row>
    <row r="600" customFormat="false" ht="15" hidden="false" customHeight="true" outlineLevel="0" collapsed="false">
      <c r="A600" s="27"/>
      <c r="B600" s="27"/>
      <c r="C600" s="27"/>
      <c r="D600" s="28"/>
      <c r="E600" s="29"/>
      <c r="F600" s="29"/>
      <c r="G600" s="29"/>
      <c r="H600" s="29"/>
      <c r="I600" s="20" t="str">
        <f aca="false">IF(A600="","",N(F600)+N(G600)+N(H600))</f>
        <v/>
      </c>
      <c r="J600" s="21" t="str">
        <f aca="false">IF(A600="","",UPPER(TRIM(A600))&amp;"|"&amp;UPPER(SUBSTITUTE(SUBSTITUTE(SUBSTITUTE(SUBSTITUTE(SUBSTITUTE(TRIM(C600)," ",""),"-",""),"/",""),"\",""),".","")))</f>
        <v/>
      </c>
      <c r="K600" s="24" t="str">
        <f aca="false">IF(A600="","",IF(ISNA(MATCH(J600,'Purchase Register'!$J$6:$J$1005,0)),IF(COUNTIFS('Purchase Register'!$A$6:$A$1005,A600,'Purchase Register'!$E$6:$E$1005,"&gt;="&amp;(E600-Summary!$B$5),'Purchase Register'!$E$6:$E$1005,"&lt;="&amp;(E600+Summary!$B$5))&gt;0,"Possible match – invoice no. differs","Not in books"),"In books"))</f>
        <v/>
      </c>
      <c r="L600" s="25" t="str">
        <f aca="false">IF(A600="","",IF(COUNTIF(A$6:A600,A600)=1,COUNTIF(L$5:L599,"&gt;0")+1,""))</f>
        <v/>
      </c>
    </row>
    <row r="601" customFormat="false" ht="15" hidden="false" customHeight="true" outlineLevel="0" collapsed="false">
      <c r="A601" s="27"/>
      <c r="B601" s="27"/>
      <c r="C601" s="27"/>
      <c r="D601" s="28"/>
      <c r="E601" s="29"/>
      <c r="F601" s="29"/>
      <c r="G601" s="29"/>
      <c r="H601" s="29"/>
      <c r="I601" s="20" t="str">
        <f aca="false">IF(A601="","",N(F601)+N(G601)+N(H601))</f>
        <v/>
      </c>
      <c r="J601" s="21" t="str">
        <f aca="false">IF(A601="","",UPPER(TRIM(A601))&amp;"|"&amp;UPPER(SUBSTITUTE(SUBSTITUTE(SUBSTITUTE(SUBSTITUTE(SUBSTITUTE(TRIM(C601)," ",""),"-",""),"/",""),"\",""),".","")))</f>
        <v/>
      </c>
      <c r="K601" s="24" t="str">
        <f aca="false">IF(A601="","",IF(ISNA(MATCH(J601,'Purchase Register'!$J$6:$J$1005,0)),IF(COUNTIFS('Purchase Register'!$A$6:$A$1005,A601,'Purchase Register'!$E$6:$E$1005,"&gt;="&amp;(E601-Summary!$B$5),'Purchase Register'!$E$6:$E$1005,"&lt;="&amp;(E601+Summary!$B$5))&gt;0,"Possible match – invoice no. differs","Not in books"),"In books"))</f>
        <v/>
      </c>
      <c r="L601" s="25" t="str">
        <f aca="false">IF(A601="","",IF(COUNTIF(A$6:A601,A601)=1,COUNTIF(L$5:L600,"&gt;0")+1,""))</f>
        <v/>
      </c>
    </row>
    <row r="602" customFormat="false" ht="15" hidden="false" customHeight="true" outlineLevel="0" collapsed="false">
      <c r="A602" s="27"/>
      <c r="B602" s="27"/>
      <c r="C602" s="27"/>
      <c r="D602" s="28"/>
      <c r="E602" s="29"/>
      <c r="F602" s="29"/>
      <c r="G602" s="29"/>
      <c r="H602" s="29"/>
      <c r="I602" s="20" t="str">
        <f aca="false">IF(A602="","",N(F602)+N(G602)+N(H602))</f>
        <v/>
      </c>
      <c r="J602" s="21" t="str">
        <f aca="false">IF(A602="","",UPPER(TRIM(A602))&amp;"|"&amp;UPPER(SUBSTITUTE(SUBSTITUTE(SUBSTITUTE(SUBSTITUTE(SUBSTITUTE(TRIM(C602)," ",""),"-",""),"/",""),"\",""),".","")))</f>
        <v/>
      </c>
      <c r="K602" s="24" t="str">
        <f aca="false">IF(A602="","",IF(ISNA(MATCH(J602,'Purchase Register'!$J$6:$J$1005,0)),IF(COUNTIFS('Purchase Register'!$A$6:$A$1005,A602,'Purchase Register'!$E$6:$E$1005,"&gt;="&amp;(E602-Summary!$B$5),'Purchase Register'!$E$6:$E$1005,"&lt;="&amp;(E602+Summary!$B$5))&gt;0,"Possible match – invoice no. differs","Not in books"),"In books"))</f>
        <v/>
      </c>
      <c r="L602" s="25" t="str">
        <f aca="false">IF(A602="","",IF(COUNTIF(A$6:A602,A602)=1,COUNTIF(L$5:L601,"&gt;0")+1,""))</f>
        <v/>
      </c>
    </row>
    <row r="603" customFormat="false" ht="15" hidden="false" customHeight="true" outlineLevel="0" collapsed="false">
      <c r="A603" s="27"/>
      <c r="B603" s="27"/>
      <c r="C603" s="27"/>
      <c r="D603" s="28"/>
      <c r="E603" s="29"/>
      <c r="F603" s="29"/>
      <c r="G603" s="29"/>
      <c r="H603" s="29"/>
      <c r="I603" s="20" t="str">
        <f aca="false">IF(A603="","",N(F603)+N(G603)+N(H603))</f>
        <v/>
      </c>
      <c r="J603" s="21" t="str">
        <f aca="false">IF(A603="","",UPPER(TRIM(A603))&amp;"|"&amp;UPPER(SUBSTITUTE(SUBSTITUTE(SUBSTITUTE(SUBSTITUTE(SUBSTITUTE(TRIM(C603)," ",""),"-",""),"/",""),"\",""),".","")))</f>
        <v/>
      </c>
      <c r="K603" s="24" t="str">
        <f aca="false">IF(A603="","",IF(ISNA(MATCH(J603,'Purchase Register'!$J$6:$J$1005,0)),IF(COUNTIFS('Purchase Register'!$A$6:$A$1005,A603,'Purchase Register'!$E$6:$E$1005,"&gt;="&amp;(E603-Summary!$B$5),'Purchase Register'!$E$6:$E$1005,"&lt;="&amp;(E603+Summary!$B$5))&gt;0,"Possible match – invoice no. differs","Not in books"),"In books"))</f>
        <v/>
      </c>
      <c r="L603" s="25" t="str">
        <f aca="false">IF(A603="","",IF(COUNTIF(A$6:A603,A603)=1,COUNTIF(L$5:L602,"&gt;0")+1,""))</f>
        <v/>
      </c>
    </row>
    <row r="604" customFormat="false" ht="15" hidden="false" customHeight="true" outlineLevel="0" collapsed="false">
      <c r="A604" s="27"/>
      <c r="B604" s="27"/>
      <c r="C604" s="27"/>
      <c r="D604" s="28"/>
      <c r="E604" s="29"/>
      <c r="F604" s="29"/>
      <c r="G604" s="29"/>
      <c r="H604" s="29"/>
      <c r="I604" s="20" t="str">
        <f aca="false">IF(A604="","",N(F604)+N(G604)+N(H604))</f>
        <v/>
      </c>
      <c r="J604" s="21" t="str">
        <f aca="false">IF(A604="","",UPPER(TRIM(A604))&amp;"|"&amp;UPPER(SUBSTITUTE(SUBSTITUTE(SUBSTITUTE(SUBSTITUTE(SUBSTITUTE(TRIM(C604)," ",""),"-",""),"/",""),"\",""),".","")))</f>
        <v/>
      </c>
      <c r="K604" s="24" t="str">
        <f aca="false">IF(A604="","",IF(ISNA(MATCH(J604,'Purchase Register'!$J$6:$J$1005,0)),IF(COUNTIFS('Purchase Register'!$A$6:$A$1005,A604,'Purchase Register'!$E$6:$E$1005,"&gt;="&amp;(E604-Summary!$B$5),'Purchase Register'!$E$6:$E$1005,"&lt;="&amp;(E604+Summary!$B$5))&gt;0,"Possible match – invoice no. differs","Not in books"),"In books"))</f>
        <v/>
      </c>
      <c r="L604" s="25" t="str">
        <f aca="false">IF(A604="","",IF(COUNTIF(A$6:A604,A604)=1,COUNTIF(L$5:L603,"&gt;0")+1,""))</f>
        <v/>
      </c>
    </row>
    <row r="605" customFormat="false" ht="15" hidden="false" customHeight="true" outlineLevel="0" collapsed="false">
      <c r="A605" s="27"/>
      <c r="B605" s="27"/>
      <c r="C605" s="27"/>
      <c r="D605" s="28"/>
      <c r="E605" s="29"/>
      <c r="F605" s="29"/>
      <c r="G605" s="29"/>
      <c r="H605" s="29"/>
      <c r="I605" s="20" t="str">
        <f aca="false">IF(A605="","",N(F605)+N(G605)+N(H605))</f>
        <v/>
      </c>
      <c r="J605" s="21" t="str">
        <f aca="false">IF(A605="","",UPPER(TRIM(A605))&amp;"|"&amp;UPPER(SUBSTITUTE(SUBSTITUTE(SUBSTITUTE(SUBSTITUTE(SUBSTITUTE(TRIM(C605)," ",""),"-",""),"/",""),"\",""),".","")))</f>
        <v/>
      </c>
      <c r="K605" s="24" t="str">
        <f aca="false">IF(A605="","",IF(ISNA(MATCH(J605,'Purchase Register'!$J$6:$J$1005,0)),IF(COUNTIFS('Purchase Register'!$A$6:$A$1005,A605,'Purchase Register'!$E$6:$E$1005,"&gt;="&amp;(E605-Summary!$B$5),'Purchase Register'!$E$6:$E$1005,"&lt;="&amp;(E605+Summary!$B$5))&gt;0,"Possible match – invoice no. differs","Not in books"),"In books"))</f>
        <v/>
      </c>
      <c r="L605" s="25" t="str">
        <f aca="false">IF(A605="","",IF(COUNTIF(A$6:A605,A605)=1,COUNTIF(L$5:L604,"&gt;0")+1,""))</f>
        <v/>
      </c>
    </row>
    <row r="606" customFormat="false" ht="15" hidden="false" customHeight="true" outlineLevel="0" collapsed="false">
      <c r="A606" s="27"/>
      <c r="B606" s="27"/>
      <c r="C606" s="27"/>
      <c r="D606" s="28"/>
      <c r="E606" s="29"/>
      <c r="F606" s="29"/>
      <c r="G606" s="29"/>
      <c r="H606" s="29"/>
      <c r="I606" s="20" t="str">
        <f aca="false">IF(A606="","",N(F606)+N(G606)+N(H606))</f>
        <v/>
      </c>
      <c r="J606" s="21" t="str">
        <f aca="false">IF(A606="","",UPPER(TRIM(A606))&amp;"|"&amp;UPPER(SUBSTITUTE(SUBSTITUTE(SUBSTITUTE(SUBSTITUTE(SUBSTITUTE(TRIM(C606)," ",""),"-",""),"/",""),"\",""),".","")))</f>
        <v/>
      </c>
      <c r="K606" s="24" t="str">
        <f aca="false">IF(A606="","",IF(ISNA(MATCH(J606,'Purchase Register'!$J$6:$J$1005,0)),IF(COUNTIFS('Purchase Register'!$A$6:$A$1005,A606,'Purchase Register'!$E$6:$E$1005,"&gt;="&amp;(E606-Summary!$B$5),'Purchase Register'!$E$6:$E$1005,"&lt;="&amp;(E606+Summary!$B$5))&gt;0,"Possible match – invoice no. differs","Not in books"),"In books"))</f>
        <v/>
      </c>
      <c r="L606" s="25" t="str">
        <f aca="false">IF(A606="","",IF(COUNTIF(A$6:A606,A606)=1,COUNTIF(L$5:L605,"&gt;0")+1,""))</f>
        <v/>
      </c>
    </row>
    <row r="607" customFormat="false" ht="15" hidden="false" customHeight="true" outlineLevel="0" collapsed="false">
      <c r="A607" s="27"/>
      <c r="B607" s="27"/>
      <c r="C607" s="27"/>
      <c r="D607" s="28"/>
      <c r="E607" s="29"/>
      <c r="F607" s="29"/>
      <c r="G607" s="29"/>
      <c r="H607" s="29"/>
      <c r="I607" s="20" t="str">
        <f aca="false">IF(A607="","",N(F607)+N(G607)+N(H607))</f>
        <v/>
      </c>
      <c r="J607" s="21" t="str">
        <f aca="false">IF(A607="","",UPPER(TRIM(A607))&amp;"|"&amp;UPPER(SUBSTITUTE(SUBSTITUTE(SUBSTITUTE(SUBSTITUTE(SUBSTITUTE(TRIM(C607)," ",""),"-",""),"/",""),"\",""),".","")))</f>
        <v/>
      </c>
      <c r="K607" s="24" t="str">
        <f aca="false">IF(A607="","",IF(ISNA(MATCH(J607,'Purchase Register'!$J$6:$J$1005,0)),IF(COUNTIFS('Purchase Register'!$A$6:$A$1005,A607,'Purchase Register'!$E$6:$E$1005,"&gt;="&amp;(E607-Summary!$B$5),'Purchase Register'!$E$6:$E$1005,"&lt;="&amp;(E607+Summary!$B$5))&gt;0,"Possible match – invoice no. differs","Not in books"),"In books"))</f>
        <v/>
      </c>
      <c r="L607" s="25" t="str">
        <f aca="false">IF(A607="","",IF(COUNTIF(A$6:A607,A607)=1,COUNTIF(L$5:L606,"&gt;0")+1,""))</f>
        <v/>
      </c>
    </row>
    <row r="608" customFormat="false" ht="15" hidden="false" customHeight="true" outlineLevel="0" collapsed="false">
      <c r="A608" s="27"/>
      <c r="B608" s="27"/>
      <c r="C608" s="27"/>
      <c r="D608" s="28"/>
      <c r="E608" s="29"/>
      <c r="F608" s="29"/>
      <c r="G608" s="29"/>
      <c r="H608" s="29"/>
      <c r="I608" s="20" t="str">
        <f aca="false">IF(A608="","",N(F608)+N(G608)+N(H608))</f>
        <v/>
      </c>
      <c r="J608" s="21" t="str">
        <f aca="false">IF(A608="","",UPPER(TRIM(A608))&amp;"|"&amp;UPPER(SUBSTITUTE(SUBSTITUTE(SUBSTITUTE(SUBSTITUTE(SUBSTITUTE(TRIM(C608)," ",""),"-",""),"/",""),"\",""),".","")))</f>
        <v/>
      </c>
      <c r="K608" s="24" t="str">
        <f aca="false">IF(A608="","",IF(ISNA(MATCH(J608,'Purchase Register'!$J$6:$J$1005,0)),IF(COUNTIFS('Purchase Register'!$A$6:$A$1005,A608,'Purchase Register'!$E$6:$E$1005,"&gt;="&amp;(E608-Summary!$B$5),'Purchase Register'!$E$6:$E$1005,"&lt;="&amp;(E608+Summary!$B$5))&gt;0,"Possible match – invoice no. differs","Not in books"),"In books"))</f>
        <v/>
      </c>
      <c r="L608" s="25" t="str">
        <f aca="false">IF(A608="","",IF(COUNTIF(A$6:A608,A608)=1,COUNTIF(L$5:L607,"&gt;0")+1,""))</f>
        <v/>
      </c>
    </row>
    <row r="609" customFormat="false" ht="15" hidden="false" customHeight="true" outlineLevel="0" collapsed="false">
      <c r="A609" s="27"/>
      <c r="B609" s="27"/>
      <c r="C609" s="27"/>
      <c r="D609" s="28"/>
      <c r="E609" s="29"/>
      <c r="F609" s="29"/>
      <c r="G609" s="29"/>
      <c r="H609" s="29"/>
      <c r="I609" s="20" t="str">
        <f aca="false">IF(A609="","",N(F609)+N(G609)+N(H609))</f>
        <v/>
      </c>
      <c r="J609" s="21" t="str">
        <f aca="false">IF(A609="","",UPPER(TRIM(A609))&amp;"|"&amp;UPPER(SUBSTITUTE(SUBSTITUTE(SUBSTITUTE(SUBSTITUTE(SUBSTITUTE(TRIM(C609)," ",""),"-",""),"/",""),"\",""),".","")))</f>
        <v/>
      </c>
      <c r="K609" s="24" t="str">
        <f aca="false">IF(A609="","",IF(ISNA(MATCH(J609,'Purchase Register'!$J$6:$J$1005,0)),IF(COUNTIFS('Purchase Register'!$A$6:$A$1005,A609,'Purchase Register'!$E$6:$E$1005,"&gt;="&amp;(E609-Summary!$B$5),'Purchase Register'!$E$6:$E$1005,"&lt;="&amp;(E609+Summary!$B$5))&gt;0,"Possible match – invoice no. differs","Not in books"),"In books"))</f>
        <v/>
      </c>
      <c r="L609" s="25" t="str">
        <f aca="false">IF(A609="","",IF(COUNTIF(A$6:A609,A609)=1,COUNTIF(L$5:L608,"&gt;0")+1,""))</f>
        <v/>
      </c>
    </row>
    <row r="610" customFormat="false" ht="15" hidden="false" customHeight="true" outlineLevel="0" collapsed="false">
      <c r="A610" s="27"/>
      <c r="B610" s="27"/>
      <c r="C610" s="27"/>
      <c r="D610" s="28"/>
      <c r="E610" s="29"/>
      <c r="F610" s="29"/>
      <c r="G610" s="29"/>
      <c r="H610" s="29"/>
      <c r="I610" s="20" t="str">
        <f aca="false">IF(A610="","",N(F610)+N(G610)+N(H610))</f>
        <v/>
      </c>
      <c r="J610" s="21" t="str">
        <f aca="false">IF(A610="","",UPPER(TRIM(A610))&amp;"|"&amp;UPPER(SUBSTITUTE(SUBSTITUTE(SUBSTITUTE(SUBSTITUTE(SUBSTITUTE(TRIM(C610)," ",""),"-",""),"/",""),"\",""),".","")))</f>
        <v/>
      </c>
      <c r="K610" s="24" t="str">
        <f aca="false">IF(A610="","",IF(ISNA(MATCH(J610,'Purchase Register'!$J$6:$J$1005,0)),IF(COUNTIFS('Purchase Register'!$A$6:$A$1005,A610,'Purchase Register'!$E$6:$E$1005,"&gt;="&amp;(E610-Summary!$B$5),'Purchase Register'!$E$6:$E$1005,"&lt;="&amp;(E610+Summary!$B$5))&gt;0,"Possible match – invoice no. differs","Not in books"),"In books"))</f>
        <v/>
      </c>
      <c r="L610" s="25" t="str">
        <f aca="false">IF(A610="","",IF(COUNTIF(A$6:A610,A610)=1,COUNTIF(L$5:L609,"&gt;0")+1,""))</f>
        <v/>
      </c>
    </row>
    <row r="611" customFormat="false" ht="15" hidden="false" customHeight="true" outlineLevel="0" collapsed="false">
      <c r="A611" s="27"/>
      <c r="B611" s="27"/>
      <c r="C611" s="27"/>
      <c r="D611" s="28"/>
      <c r="E611" s="29"/>
      <c r="F611" s="29"/>
      <c r="G611" s="29"/>
      <c r="H611" s="29"/>
      <c r="I611" s="20" t="str">
        <f aca="false">IF(A611="","",N(F611)+N(G611)+N(H611))</f>
        <v/>
      </c>
      <c r="J611" s="21" t="str">
        <f aca="false">IF(A611="","",UPPER(TRIM(A611))&amp;"|"&amp;UPPER(SUBSTITUTE(SUBSTITUTE(SUBSTITUTE(SUBSTITUTE(SUBSTITUTE(TRIM(C611)," ",""),"-",""),"/",""),"\",""),".","")))</f>
        <v/>
      </c>
      <c r="K611" s="24" t="str">
        <f aca="false">IF(A611="","",IF(ISNA(MATCH(J611,'Purchase Register'!$J$6:$J$1005,0)),IF(COUNTIFS('Purchase Register'!$A$6:$A$1005,A611,'Purchase Register'!$E$6:$E$1005,"&gt;="&amp;(E611-Summary!$B$5),'Purchase Register'!$E$6:$E$1005,"&lt;="&amp;(E611+Summary!$B$5))&gt;0,"Possible match – invoice no. differs","Not in books"),"In books"))</f>
        <v/>
      </c>
      <c r="L611" s="25" t="str">
        <f aca="false">IF(A611="","",IF(COUNTIF(A$6:A611,A611)=1,COUNTIF(L$5:L610,"&gt;0")+1,""))</f>
        <v/>
      </c>
    </row>
    <row r="612" customFormat="false" ht="15" hidden="false" customHeight="true" outlineLevel="0" collapsed="false">
      <c r="A612" s="27"/>
      <c r="B612" s="27"/>
      <c r="C612" s="27"/>
      <c r="D612" s="28"/>
      <c r="E612" s="29"/>
      <c r="F612" s="29"/>
      <c r="G612" s="29"/>
      <c r="H612" s="29"/>
      <c r="I612" s="20" t="str">
        <f aca="false">IF(A612="","",N(F612)+N(G612)+N(H612))</f>
        <v/>
      </c>
      <c r="J612" s="21" t="str">
        <f aca="false">IF(A612="","",UPPER(TRIM(A612))&amp;"|"&amp;UPPER(SUBSTITUTE(SUBSTITUTE(SUBSTITUTE(SUBSTITUTE(SUBSTITUTE(TRIM(C612)," ",""),"-",""),"/",""),"\",""),".","")))</f>
        <v/>
      </c>
      <c r="K612" s="24" t="str">
        <f aca="false">IF(A612="","",IF(ISNA(MATCH(J612,'Purchase Register'!$J$6:$J$1005,0)),IF(COUNTIFS('Purchase Register'!$A$6:$A$1005,A612,'Purchase Register'!$E$6:$E$1005,"&gt;="&amp;(E612-Summary!$B$5),'Purchase Register'!$E$6:$E$1005,"&lt;="&amp;(E612+Summary!$B$5))&gt;0,"Possible match – invoice no. differs","Not in books"),"In books"))</f>
        <v/>
      </c>
      <c r="L612" s="25" t="str">
        <f aca="false">IF(A612="","",IF(COUNTIF(A$6:A612,A612)=1,COUNTIF(L$5:L611,"&gt;0")+1,""))</f>
        <v/>
      </c>
    </row>
    <row r="613" customFormat="false" ht="15" hidden="false" customHeight="true" outlineLevel="0" collapsed="false">
      <c r="A613" s="27"/>
      <c r="B613" s="27"/>
      <c r="C613" s="27"/>
      <c r="D613" s="28"/>
      <c r="E613" s="29"/>
      <c r="F613" s="29"/>
      <c r="G613" s="29"/>
      <c r="H613" s="29"/>
      <c r="I613" s="20" t="str">
        <f aca="false">IF(A613="","",N(F613)+N(G613)+N(H613))</f>
        <v/>
      </c>
      <c r="J613" s="21" t="str">
        <f aca="false">IF(A613="","",UPPER(TRIM(A613))&amp;"|"&amp;UPPER(SUBSTITUTE(SUBSTITUTE(SUBSTITUTE(SUBSTITUTE(SUBSTITUTE(TRIM(C613)," ",""),"-",""),"/",""),"\",""),".","")))</f>
        <v/>
      </c>
      <c r="K613" s="24" t="str">
        <f aca="false">IF(A613="","",IF(ISNA(MATCH(J613,'Purchase Register'!$J$6:$J$1005,0)),IF(COUNTIFS('Purchase Register'!$A$6:$A$1005,A613,'Purchase Register'!$E$6:$E$1005,"&gt;="&amp;(E613-Summary!$B$5),'Purchase Register'!$E$6:$E$1005,"&lt;="&amp;(E613+Summary!$B$5))&gt;0,"Possible match – invoice no. differs","Not in books"),"In books"))</f>
        <v/>
      </c>
      <c r="L613" s="25" t="str">
        <f aca="false">IF(A613="","",IF(COUNTIF(A$6:A613,A613)=1,COUNTIF(L$5:L612,"&gt;0")+1,""))</f>
        <v/>
      </c>
    </row>
    <row r="614" customFormat="false" ht="15" hidden="false" customHeight="true" outlineLevel="0" collapsed="false">
      <c r="A614" s="27"/>
      <c r="B614" s="27"/>
      <c r="C614" s="27"/>
      <c r="D614" s="28"/>
      <c r="E614" s="29"/>
      <c r="F614" s="29"/>
      <c r="G614" s="29"/>
      <c r="H614" s="29"/>
      <c r="I614" s="20" t="str">
        <f aca="false">IF(A614="","",N(F614)+N(G614)+N(H614))</f>
        <v/>
      </c>
      <c r="J614" s="21" t="str">
        <f aca="false">IF(A614="","",UPPER(TRIM(A614))&amp;"|"&amp;UPPER(SUBSTITUTE(SUBSTITUTE(SUBSTITUTE(SUBSTITUTE(SUBSTITUTE(TRIM(C614)," ",""),"-",""),"/",""),"\",""),".","")))</f>
        <v/>
      </c>
      <c r="K614" s="24" t="str">
        <f aca="false">IF(A614="","",IF(ISNA(MATCH(J614,'Purchase Register'!$J$6:$J$1005,0)),IF(COUNTIFS('Purchase Register'!$A$6:$A$1005,A614,'Purchase Register'!$E$6:$E$1005,"&gt;="&amp;(E614-Summary!$B$5),'Purchase Register'!$E$6:$E$1005,"&lt;="&amp;(E614+Summary!$B$5))&gt;0,"Possible match – invoice no. differs","Not in books"),"In books"))</f>
        <v/>
      </c>
      <c r="L614" s="25" t="str">
        <f aca="false">IF(A614="","",IF(COUNTIF(A$6:A614,A614)=1,COUNTIF(L$5:L613,"&gt;0")+1,""))</f>
        <v/>
      </c>
    </row>
    <row r="615" customFormat="false" ht="15" hidden="false" customHeight="true" outlineLevel="0" collapsed="false">
      <c r="A615" s="27"/>
      <c r="B615" s="27"/>
      <c r="C615" s="27"/>
      <c r="D615" s="28"/>
      <c r="E615" s="29"/>
      <c r="F615" s="29"/>
      <c r="G615" s="29"/>
      <c r="H615" s="29"/>
      <c r="I615" s="20" t="str">
        <f aca="false">IF(A615="","",N(F615)+N(G615)+N(H615))</f>
        <v/>
      </c>
      <c r="J615" s="21" t="str">
        <f aca="false">IF(A615="","",UPPER(TRIM(A615))&amp;"|"&amp;UPPER(SUBSTITUTE(SUBSTITUTE(SUBSTITUTE(SUBSTITUTE(SUBSTITUTE(TRIM(C615)," ",""),"-",""),"/",""),"\",""),".","")))</f>
        <v/>
      </c>
      <c r="K615" s="24" t="str">
        <f aca="false">IF(A615="","",IF(ISNA(MATCH(J615,'Purchase Register'!$J$6:$J$1005,0)),IF(COUNTIFS('Purchase Register'!$A$6:$A$1005,A615,'Purchase Register'!$E$6:$E$1005,"&gt;="&amp;(E615-Summary!$B$5),'Purchase Register'!$E$6:$E$1005,"&lt;="&amp;(E615+Summary!$B$5))&gt;0,"Possible match – invoice no. differs","Not in books"),"In books"))</f>
        <v/>
      </c>
      <c r="L615" s="25" t="str">
        <f aca="false">IF(A615="","",IF(COUNTIF(A$6:A615,A615)=1,COUNTIF(L$5:L614,"&gt;0")+1,""))</f>
        <v/>
      </c>
    </row>
    <row r="616" customFormat="false" ht="15" hidden="false" customHeight="true" outlineLevel="0" collapsed="false">
      <c r="A616" s="27"/>
      <c r="B616" s="27"/>
      <c r="C616" s="27"/>
      <c r="D616" s="28"/>
      <c r="E616" s="29"/>
      <c r="F616" s="29"/>
      <c r="G616" s="29"/>
      <c r="H616" s="29"/>
      <c r="I616" s="20" t="str">
        <f aca="false">IF(A616="","",N(F616)+N(G616)+N(H616))</f>
        <v/>
      </c>
      <c r="J616" s="21" t="str">
        <f aca="false">IF(A616="","",UPPER(TRIM(A616))&amp;"|"&amp;UPPER(SUBSTITUTE(SUBSTITUTE(SUBSTITUTE(SUBSTITUTE(SUBSTITUTE(TRIM(C616)," ",""),"-",""),"/",""),"\",""),".","")))</f>
        <v/>
      </c>
      <c r="K616" s="24" t="str">
        <f aca="false">IF(A616="","",IF(ISNA(MATCH(J616,'Purchase Register'!$J$6:$J$1005,0)),IF(COUNTIFS('Purchase Register'!$A$6:$A$1005,A616,'Purchase Register'!$E$6:$E$1005,"&gt;="&amp;(E616-Summary!$B$5),'Purchase Register'!$E$6:$E$1005,"&lt;="&amp;(E616+Summary!$B$5))&gt;0,"Possible match – invoice no. differs","Not in books"),"In books"))</f>
        <v/>
      </c>
      <c r="L616" s="25" t="str">
        <f aca="false">IF(A616="","",IF(COUNTIF(A$6:A616,A616)=1,COUNTIF(L$5:L615,"&gt;0")+1,""))</f>
        <v/>
      </c>
    </row>
    <row r="617" customFormat="false" ht="15" hidden="false" customHeight="true" outlineLevel="0" collapsed="false">
      <c r="A617" s="27"/>
      <c r="B617" s="27"/>
      <c r="C617" s="27"/>
      <c r="D617" s="28"/>
      <c r="E617" s="29"/>
      <c r="F617" s="29"/>
      <c r="G617" s="29"/>
      <c r="H617" s="29"/>
      <c r="I617" s="20" t="str">
        <f aca="false">IF(A617="","",N(F617)+N(G617)+N(H617))</f>
        <v/>
      </c>
      <c r="J617" s="21" t="str">
        <f aca="false">IF(A617="","",UPPER(TRIM(A617))&amp;"|"&amp;UPPER(SUBSTITUTE(SUBSTITUTE(SUBSTITUTE(SUBSTITUTE(SUBSTITUTE(TRIM(C617)," ",""),"-",""),"/",""),"\",""),".","")))</f>
        <v/>
      </c>
      <c r="K617" s="24" t="str">
        <f aca="false">IF(A617="","",IF(ISNA(MATCH(J617,'Purchase Register'!$J$6:$J$1005,0)),IF(COUNTIFS('Purchase Register'!$A$6:$A$1005,A617,'Purchase Register'!$E$6:$E$1005,"&gt;="&amp;(E617-Summary!$B$5),'Purchase Register'!$E$6:$E$1005,"&lt;="&amp;(E617+Summary!$B$5))&gt;0,"Possible match – invoice no. differs","Not in books"),"In books"))</f>
        <v/>
      </c>
      <c r="L617" s="25" t="str">
        <f aca="false">IF(A617="","",IF(COUNTIF(A$6:A617,A617)=1,COUNTIF(L$5:L616,"&gt;0")+1,""))</f>
        <v/>
      </c>
    </row>
    <row r="618" customFormat="false" ht="15" hidden="false" customHeight="true" outlineLevel="0" collapsed="false">
      <c r="A618" s="27"/>
      <c r="B618" s="27"/>
      <c r="C618" s="27"/>
      <c r="D618" s="28"/>
      <c r="E618" s="29"/>
      <c r="F618" s="29"/>
      <c r="G618" s="29"/>
      <c r="H618" s="29"/>
      <c r="I618" s="20" t="str">
        <f aca="false">IF(A618="","",N(F618)+N(G618)+N(H618))</f>
        <v/>
      </c>
      <c r="J618" s="21" t="str">
        <f aca="false">IF(A618="","",UPPER(TRIM(A618))&amp;"|"&amp;UPPER(SUBSTITUTE(SUBSTITUTE(SUBSTITUTE(SUBSTITUTE(SUBSTITUTE(TRIM(C618)," ",""),"-",""),"/",""),"\",""),".","")))</f>
        <v/>
      </c>
      <c r="K618" s="24" t="str">
        <f aca="false">IF(A618="","",IF(ISNA(MATCH(J618,'Purchase Register'!$J$6:$J$1005,0)),IF(COUNTIFS('Purchase Register'!$A$6:$A$1005,A618,'Purchase Register'!$E$6:$E$1005,"&gt;="&amp;(E618-Summary!$B$5),'Purchase Register'!$E$6:$E$1005,"&lt;="&amp;(E618+Summary!$B$5))&gt;0,"Possible match – invoice no. differs","Not in books"),"In books"))</f>
        <v/>
      </c>
      <c r="L618" s="25" t="str">
        <f aca="false">IF(A618="","",IF(COUNTIF(A$6:A618,A618)=1,COUNTIF(L$5:L617,"&gt;0")+1,""))</f>
        <v/>
      </c>
    </row>
    <row r="619" customFormat="false" ht="15" hidden="false" customHeight="true" outlineLevel="0" collapsed="false">
      <c r="A619" s="27"/>
      <c r="B619" s="27"/>
      <c r="C619" s="27"/>
      <c r="D619" s="28"/>
      <c r="E619" s="29"/>
      <c r="F619" s="29"/>
      <c r="G619" s="29"/>
      <c r="H619" s="29"/>
      <c r="I619" s="20" t="str">
        <f aca="false">IF(A619="","",N(F619)+N(G619)+N(H619))</f>
        <v/>
      </c>
      <c r="J619" s="21" t="str">
        <f aca="false">IF(A619="","",UPPER(TRIM(A619))&amp;"|"&amp;UPPER(SUBSTITUTE(SUBSTITUTE(SUBSTITUTE(SUBSTITUTE(SUBSTITUTE(TRIM(C619)," ",""),"-",""),"/",""),"\",""),".","")))</f>
        <v/>
      </c>
      <c r="K619" s="24" t="str">
        <f aca="false">IF(A619="","",IF(ISNA(MATCH(J619,'Purchase Register'!$J$6:$J$1005,0)),IF(COUNTIFS('Purchase Register'!$A$6:$A$1005,A619,'Purchase Register'!$E$6:$E$1005,"&gt;="&amp;(E619-Summary!$B$5),'Purchase Register'!$E$6:$E$1005,"&lt;="&amp;(E619+Summary!$B$5))&gt;0,"Possible match – invoice no. differs","Not in books"),"In books"))</f>
        <v/>
      </c>
      <c r="L619" s="25" t="str">
        <f aca="false">IF(A619="","",IF(COUNTIF(A$6:A619,A619)=1,COUNTIF(L$5:L618,"&gt;0")+1,""))</f>
        <v/>
      </c>
    </row>
    <row r="620" customFormat="false" ht="15" hidden="false" customHeight="true" outlineLevel="0" collapsed="false">
      <c r="A620" s="27"/>
      <c r="B620" s="27"/>
      <c r="C620" s="27"/>
      <c r="D620" s="28"/>
      <c r="E620" s="29"/>
      <c r="F620" s="29"/>
      <c r="G620" s="29"/>
      <c r="H620" s="29"/>
      <c r="I620" s="20" t="str">
        <f aca="false">IF(A620="","",N(F620)+N(G620)+N(H620))</f>
        <v/>
      </c>
      <c r="J620" s="21" t="str">
        <f aca="false">IF(A620="","",UPPER(TRIM(A620))&amp;"|"&amp;UPPER(SUBSTITUTE(SUBSTITUTE(SUBSTITUTE(SUBSTITUTE(SUBSTITUTE(TRIM(C620)," ",""),"-",""),"/",""),"\",""),".","")))</f>
        <v/>
      </c>
      <c r="K620" s="24" t="str">
        <f aca="false">IF(A620="","",IF(ISNA(MATCH(J620,'Purchase Register'!$J$6:$J$1005,0)),IF(COUNTIFS('Purchase Register'!$A$6:$A$1005,A620,'Purchase Register'!$E$6:$E$1005,"&gt;="&amp;(E620-Summary!$B$5),'Purchase Register'!$E$6:$E$1005,"&lt;="&amp;(E620+Summary!$B$5))&gt;0,"Possible match – invoice no. differs","Not in books"),"In books"))</f>
        <v/>
      </c>
      <c r="L620" s="25" t="str">
        <f aca="false">IF(A620="","",IF(COUNTIF(A$6:A620,A620)=1,COUNTIF(L$5:L619,"&gt;0")+1,""))</f>
        <v/>
      </c>
    </row>
    <row r="621" customFormat="false" ht="15" hidden="false" customHeight="true" outlineLevel="0" collapsed="false">
      <c r="A621" s="27"/>
      <c r="B621" s="27"/>
      <c r="C621" s="27"/>
      <c r="D621" s="28"/>
      <c r="E621" s="29"/>
      <c r="F621" s="29"/>
      <c r="G621" s="29"/>
      <c r="H621" s="29"/>
      <c r="I621" s="20" t="str">
        <f aca="false">IF(A621="","",N(F621)+N(G621)+N(H621))</f>
        <v/>
      </c>
      <c r="J621" s="21" t="str">
        <f aca="false">IF(A621="","",UPPER(TRIM(A621))&amp;"|"&amp;UPPER(SUBSTITUTE(SUBSTITUTE(SUBSTITUTE(SUBSTITUTE(SUBSTITUTE(TRIM(C621)," ",""),"-",""),"/",""),"\",""),".","")))</f>
        <v/>
      </c>
      <c r="K621" s="24" t="str">
        <f aca="false">IF(A621="","",IF(ISNA(MATCH(J621,'Purchase Register'!$J$6:$J$1005,0)),IF(COUNTIFS('Purchase Register'!$A$6:$A$1005,A621,'Purchase Register'!$E$6:$E$1005,"&gt;="&amp;(E621-Summary!$B$5),'Purchase Register'!$E$6:$E$1005,"&lt;="&amp;(E621+Summary!$B$5))&gt;0,"Possible match – invoice no. differs","Not in books"),"In books"))</f>
        <v/>
      </c>
      <c r="L621" s="25" t="str">
        <f aca="false">IF(A621="","",IF(COUNTIF(A$6:A621,A621)=1,COUNTIF(L$5:L620,"&gt;0")+1,""))</f>
        <v/>
      </c>
    </row>
    <row r="622" customFormat="false" ht="15" hidden="false" customHeight="true" outlineLevel="0" collapsed="false">
      <c r="A622" s="27"/>
      <c r="B622" s="27"/>
      <c r="C622" s="27"/>
      <c r="D622" s="28"/>
      <c r="E622" s="29"/>
      <c r="F622" s="29"/>
      <c r="G622" s="29"/>
      <c r="H622" s="29"/>
      <c r="I622" s="20" t="str">
        <f aca="false">IF(A622="","",N(F622)+N(G622)+N(H622))</f>
        <v/>
      </c>
      <c r="J622" s="21" t="str">
        <f aca="false">IF(A622="","",UPPER(TRIM(A622))&amp;"|"&amp;UPPER(SUBSTITUTE(SUBSTITUTE(SUBSTITUTE(SUBSTITUTE(SUBSTITUTE(TRIM(C622)," ",""),"-",""),"/",""),"\",""),".","")))</f>
        <v/>
      </c>
      <c r="K622" s="24" t="str">
        <f aca="false">IF(A622="","",IF(ISNA(MATCH(J622,'Purchase Register'!$J$6:$J$1005,0)),IF(COUNTIFS('Purchase Register'!$A$6:$A$1005,A622,'Purchase Register'!$E$6:$E$1005,"&gt;="&amp;(E622-Summary!$B$5),'Purchase Register'!$E$6:$E$1005,"&lt;="&amp;(E622+Summary!$B$5))&gt;0,"Possible match – invoice no. differs","Not in books"),"In books"))</f>
        <v/>
      </c>
      <c r="L622" s="25" t="str">
        <f aca="false">IF(A622="","",IF(COUNTIF(A$6:A622,A622)=1,COUNTIF(L$5:L621,"&gt;0")+1,""))</f>
        <v/>
      </c>
    </row>
    <row r="623" customFormat="false" ht="15" hidden="false" customHeight="true" outlineLevel="0" collapsed="false">
      <c r="A623" s="27"/>
      <c r="B623" s="27"/>
      <c r="C623" s="27"/>
      <c r="D623" s="28"/>
      <c r="E623" s="29"/>
      <c r="F623" s="29"/>
      <c r="G623" s="29"/>
      <c r="H623" s="29"/>
      <c r="I623" s="20" t="str">
        <f aca="false">IF(A623="","",N(F623)+N(G623)+N(H623))</f>
        <v/>
      </c>
      <c r="J623" s="21" t="str">
        <f aca="false">IF(A623="","",UPPER(TRIM(A623))&amp;"|"&amp;UPPER(SUBSTITUTE(SUBSTITUTE(SUBSTITUTE(SUBSTITUTE(SUBSTITUTE(TRIM(C623)," ",""),"-",""),"/",""),"\",""),".","")))</f>
        <v/>
      </c>
      <c r="K623" s="24" t="str">
        <f aca="false">IF(A623="","",IF(ISNA(MATCH(J623,'Purchase Register'!$J$6:$J$1005,0)),IF(COUNTIFS('Purchase Register'!$A$6:$A$1005,A623,'Purchase Register'!$E$6:$E$1005,"&gt;="&amp;(E623-Summary!$B$5),'Purchase Register'!$E$6:$E$1005,"&lt;="&amp;(E623+Summary!$B$5))&gt;0,"Possible match – invoice no. differs","Not in books"),"In books"))</f>
        <v/>
      </c>
      <c r="L623" s="25" t="str">
        <f aca="false">IF(A623="","",IF(COUNTIF(A$6:A623,A623)=1,COUNTIF(L$5:L622,"&gt;0")+1,""))</f>
        <v/>
      </c>
    </row>
    <row r="624" customFormat="false" ht="15" hidden="false" customHeight="true" outlineLevel="0" collapsed="false">
      <c r="A624" s="27"/>
      <c r="B624" s="27"/>
      <c r="C624" s="27"/>
      <c r="D624" s="28"/>
      <c r="E624" s="29"/>
      <c r="F624" s="29"/>
      <c r="G624" s="29"/>
      <c r="H624" s="29"/>
      <c r="I624" s="20" t="str">
        <f aca="false">IF(A624="","",N(F624)+N(G624)+N(H624))</f>
        <v/>
      </c>
      <c r="J624" s="21" t="str">
        <f aca="false">IF(A624="","",UPPER(TRIM(A624))&amp;"|"&amp;UPPER(SUBSTITUTE(SUBSTITUTE(SUBSTITUTE(SUBSTITUTE(SUBSTITUTE(TRIM(C624)," ",""),"-",""),"/",""),"\",""),".","")))</f>
        <v/>
      </c>
      <c r="K624" s="24" t="str">
        <f aca="false">IF(A624="","",IF(ISNA(MATCH(J624,'Purchase Register'!$J$6:$J$1005,0)),IF(COUNTIFS('Purchase Register'!$A$6:$A$1005,A624,'Purchase Register'!$E$6:$E$1005,"&gt;="&amp;(E624-Summary!$B$5),'Purchase Register'!$E$6:$E$1005,"&lt;="&amp;(E624+Summary!$B$5))&gt;0,"Possible match – invoice no. differs","Not in books"),"In books"))</f>
        <v/>
      </c>
      <c r="L624" s="25" t="str">
        <f aca="false">IF(A624="","",IF(COUNTIF(A$6:A624,A624)=1,COUNTIF(L$5:L623,"&gt;0")+1,""))</f>
        <v/>
      </c>
    </row>
    <row r="625" customFormat="false" ht="15" hidden="false" customHeight="true" outlineLevel="0" collapsed="false">
      <c r="A625" s="27"/>
      <c r="B625" s="27"/>
      <c r="C625" s="27"/>
      <c r="D625" s="28"/>
      <c r="E625" s="29"/>
      <c r="F625" s="29"/>
      <c r="G625" s="29"/>
      <c r="H625" s="29"/>
      <c r="I625" s="20" t="str">
        <f aca="false">IF(A625="","",N(F625)+N(G625)+N(H625))</f>
        <v/>
      </c>
      <c r="J625" s="21" t="str">
        <f aca="false">IF(A625="","",UPPER(TRIM(A625))&amp;"|"&amp;UPPER(SUBSTITUTE(SUBSTITUTE(SUBSTITUTE(SUBSTITUTE(SUBSTITUTE(TRIM(C625)," ",""),"-",""),"/",""),"\",""),".","")))</f>
        <v/>
      </c>
      <c r="K625" s="24" t="str">
        <f aca="false">IF(A625="","",IF(ISNA(MATCH(J625,'Purchase Register'!$J$6:$J$1005,0)),IF(COUNTIFS('Purchase Register'!$A$6:$A$1005,A625,'Purchase Register'!$E$6:$E$1005,"&gt;="&amp;(E625-Summary!$B$5),'Purchase Register'!$E$6:$E$1005,"&lt;="&amp;(E625+Summary!$B$5))&gt;0,"Possible match – invoice no. differs","Not in books"),"In books"))</f>
        <v/>
      </c>
      <c r="L625" s="25" t="str">
        <f aca="false">IF(A625="","",IF(COUNTIF(A$6:A625,A625)=1,COUNTIF(L$5:L624,"&gt;0")+1,""))</f>
        <v/>
      </c>
    </row>
    <row r="626" customFormat="false" ht="15" hidden="false" customHeight="true" outlineLevel="0" collapsed="false">
      <c r="A626" s="27"/>
      <c r="B626" s="27"/>
      <c r="C626" s="27"/>
      <c r="D626" s="28"/>
      <c r="E626" s="29"/>
      <c r="F626" s="29"/>
      <c r="G626" s="29"/>
      <c r="H626" s="29"/>
      <c r="I626" s="20" t="str">
        <f aca="false">IF(A626="","",N(F626)+N(G626)+N(H626))</f>
        <v/>
      </c>
      <c r="J626" s="21" t="str">
        <f aca="false">IF(A626="","",UPPER(TRIM(A626))&amp;"|"&amp;UPPER(SUBSTITUTE(SUBSTITUTE(SUBSTITUTE(SUBSTITUTE(SUBSTITUTE(TRIM(C626)," ",""),"-",""),"/",""),"\",""),".","")))</f>
        <v/>
      </c>
      <c r="K626" s="24" t="str">
        <f aca="false">IF(A626="","",IF(ISNA(MATCH(J626,'Purchase Register'!$J$6:$J$1005,0)),IF(COUNTIFS('Purchase Register'!$A$6:$A$1005,A626,'Purchase Register'!$E$6:$E$1005,"&gt;="&amp;(E626-Summary!$B$5),'Purchase Register'!$E$6:$E$1005,"&lt;="&amp;(E626+Summary!$B$5))&gt;0,"Possible match – invoice no. differs","Not in books"),"In books"))</f>
        <v/>
      </c>
      <c r="L626" s="25" t="str">
        <f aca="false">IF(A626="","",IF(COUNTIF(A$6:A626,A626)=1,COUNTIF(L$5:L625,"&gt;0")+1,""))</f>
        <v/>
      </c>
    </row>
    <row r="627" customFormat="false" ht="15" hidden="false" customHeight="true" outlineLevel="0" collapsed="false">
      <c r="A627" s="27"/>
      <c r="B627" s="27"/>
      <c r="C627" s="27"/>
      <c r="D627" s="28"/>
      <c r="E627" s="29"/>
      <c r="F627" s="29"/>
      <c r="G627" s="29"/>
      <c r="H627" s="29"/>
      <c r="I627" s="20" t="str">
        <f aca="false">IF(A627="","",N(F627)+N(G627)+N(H627))</f>
        <v/>
      </c>
      <c r="J627" s="21" t="str">
        <f aca="false">IF(A627="","",UPPER(TRIM(A627))&amp;"|"&amp;UPPER(SUBSTITUTE(SUBSTITUTE(SUBSTITUTE(SUBSTITUTE(SUBSTITUTE(TRIM(C627)," ",""),"-",""),"/",""),"\",""),".","")))</f>
        <v/>
      </c>
      <c r="K627" s="24" t="str">
        <f aca="false">IF(A627="","",IF(ISNA(MATCH(J627,'Purchase Register'!$J$6:$J$1005,0)),IF(COUNTIFS('Purchase Register'!$A$6:$A$1005,A627,'Purchase Register'!$E$6:$E$1005,"&gt;="&amp;(E627-Summary!$B$5),'Purchase Register'!$E$6:$E$1005,"&lt;="&amp;(E627+Summary!$B$5))&gt;0,"Possible match – invoice no. differs","Not in books"),"In books"))</f>
        <v/>
      </c>
      <c r="L627" s="25" t="str">
        <f aca="false">IF(A627="","",IF(COUNTIF(A$6:A627,A627)=1,COUNTIF(L$5:L626,"&gt;0")+1,""))</f>
        <v/>
      </c>
    </row>
    <row r="628" customFormat="false" ht="15" hidden="false" customHeight="true" outlineLevel="0" collapsed="false">
      <c r="A628" s="27"/>
      <c r="B628" s="27"/>
      <c r="C628" s="27"/>
      <c r="D628" s="28"/>
      <c r="E628" s="29"/>
      <c r="F628" s="29"/>
      <c r="G628" s="29"/>
      <c r="H628" s="29"/>
      <c r="I628" s="20" t="str">
        <f aca="false">IF(A628="","",N(F628)+N(G628)+N(H628))</f>
        <v/>
      </c>
      <c r="J628" s="21" t="str">
        <f aca="false">IF(A628="","",UPPER(TRIM(A628))&amp;"|"&amp;UPPER(SUBSTITUTE(SUBSTITUTE(SUBSTITUTE(SUBSTITUTE(SUBSTITUTE(TRIM(C628)," ",""),"-",""),"/",""),"\",""),".","")))</f>
        <v/>
      </c>
      <c r="K628" s="24" t="str">
        <f aca="false">IF(A628="","",IF(ISNA(MATCH(J628,'Purchase Register'!$J$6:$J$1005,0)),IF(COUNTIFS('Purchase Register'!$A$6:$A$1005,A628,'Purchase Register'!$E$6:$E$1005,"&gt;="&amp;(E628-Summary!$B$5),'Purchase Register'!$E$6:$E$1005,"&lt;="&amp;(E628+Summary!$B$5))&gt;0,"Possible match – invoice no. differs","Not in books"),"In books"))</f>
        <v/>
      </c>
      <c r="L628" s="25" t="str">
        <f aca="false">IF(A628="","",IF(COUNTIF(A$6:A628,A628)=1,COUNTIF(L$5:L627,"&gt;0")+1,""))</f>
        <v/>
      </c>
    </row>
    <row r="629" customFormat="false" ht="15" hidden="false" customHeight="true" outlineLevel="0" collapsed="false">
      <c r="A629" s="27"/>
      <c r="B629" s="27"/>
      <c r="C629" s="27"/>
      <c r="D629" s="28"/>
      <c r="E629" s="29"/>
      <c r="F629" s="29"/>
      <c r="G629" s="29"/>
      <c r="H629" s="29"/>
      <c r="I629" s="20" t="str">
        <f aca="false">IF(A629="","",N(F629)+N(G629)+N(H629))</f>
        <v/>
      </c>
      <c r="J629" s="21" t="str">
        <f aca="false">IF(A629="","",UPPER(TRIM(A629))&amp;"|"&amp;UPPER(SUBSTITUTE(SUBSTITUTE(SUBSTITUTE(SUBSTITUTE(SUBSTITUTE(TRIM(C629)," ",""),"-",""),"/",""),"\",""),".","")))</f>
        <v/>
      </c>
      <c r="K629" s="24" t="str">
        <f aca="false">IF(A629="","",IF(ISNA(MATCH(J629,'Purchase Register'!$J$6:$J$1005,0)),IF(COUNTIFS('Purchase Register'!$A$6:$A$1005,A629,'Purchase Register'!$E$6:$E$1005,"&gt;="&amp;(E629-Summary!$B$5),'Purchase Register'!$E$6:$E$1005,"&lt;="&amp;(E629+Summary!$B$5))&gt;0,"Possible match – invoice no. differs","Not in books"),"In books"))</f>
        <v/>
      </c>
      <c r="L629" s="25" t="str">
        <f aca="false">IF(A629="","",IF(COUNTIF(A$6:A629,A629)=1,COUNTIF(L$5:L628,"&gt;0")+1,""))</f>
        <v/>
      </c>
    </row>
    <row r="630" customFormat="false" ht="15" hidden="false" customHeight="true" outlineLevel="0" collapsed="false">
      <c r="A630" s="27"/>
      <c r="B630" s="27"/>
      <c r="C630" s="27"/>
      <c r="D630" s="28"/>
      <c r="E630" s="29"/>
      <c r="F630" s="29"/>
      <c r="G630" s="29"/>
      <c r="H630" s="29"/>
      <c r="I630" s="20" t="str">
        <f aca="false">IF(A630="","",N(F630)+N(G630)+N(H630))</f>
        <v/>
      </c>
      <c r="J630" s="21" t="str">
        <f aca="false">IF(A630="","",UPPER(TRIM(A630))&amp;"|"&amp;UPPER(SUBSTITUTE(SUBSTITUTE(SUBSTITUTE(SUBSTITUTE(SUBSTITUTE(TRIM(C630)," ",""),"-",""),"/",""),"\",""),".","")))</f>
        <v/>
      </c>
      <c r="K630" s="24" t="str">
        <f aca="false">IF(A630="","",IF(ISNA(MATCH(J630,'Purchase Register'!$J$6:$J$1005,0)),IF(COUNTIFS('Purchase Register'!$A$6:$A$1005,A630,'Purchase Register'!$E$6:$E$1005,"&gt;="&amp;(E630-Summary!$B$5),'Purchase Register'!$E$6:$E$1005,"&lt;="&amp;(E630+Summary!$B$5))&gt;0,"Possible match – invoice no. differs","Not in books"),"In books"))</f>
        <v/>
      </c>
      <c r="L630" s="25" t="str">
        <f aca="false">IF(A630="","",IF(COUNTIF(A$6:A630,A630)=1,COUNTIF(L$5:L629,"&gt;0")+1,""))</f>
        <v/>
      </c>
    </row>
    <row r="631" customFormat="false" ht="15" hidden="false" customHeight="true" outlineLevel="0" collapsed="false">
      <c r="A631" s="27"/>
      <c r="B631" s="27"/>
      <c r="C631" s="27"/>
      <c r="D631" s="28"/>
      <c r="E631" s="29"/>
      <c r="F631" s="29"/>
      <c r="G631" s="29"/>
      <c r="H631" s="29"/>
      <c r="I631" s="20" t="str">
        <f aca="false">IF(A631="","",N(F631)+N(G631)+N(H631))</f>
        <v/>
      </c>
      <c r="J631" s="21" t="str">
        <f aca="false">IF(A631="","",UPPER(TRIM(A631))&amp;"|"&amp;UPPER(SUBSTITUTE(SUBSTITUTE(SUBSTITUTE(SUBSTITUTE(SUBSTITUTE(TRIM(C631)," ",""),"-",""),"/",""),"\",""),".","")))</f>
        <v/>
      </c>
      <c r="K631" s="24" t="str">
        <f aca="false">IF(A631="","",IF(ISNA(MATCH(J631,'Purchase Register'!$J$6:$J$1005,0)),IF(COUNTIFS('Purchase Register'!$A$6:$A$1005,A631,'Purchase Register'!$E$6:$E$1005,"&gt;="&amp;(E631-Summary!$B$5),'Purchase Register'!$E$6:$E$1005,"&lt;="&amp;(E631+Summary!$B$5))&gt;0,"Possible match – invoice no. differs","Not in books"),"In books"))</f>
        <v/>
      </c>
      <c r="L631" s="25" t="str">
        <f aca="false">IF(A631="","",IF(COUNTIF(A$6:A631,A631)=1,COUNTIF(L$5:L630,"&gt;0")+1,""))</f>
        <v/>
      </c>
    </row>
    <row r="632" customFormat="false" ht="15" hidden="false" customHeight="true" outlineLevel="0" collapsed="false">
      <c r="A632" s="27"/>
      <c r="B632" s="27"/>
      <c r="C632" s="27"/>
      <c r="D632" s="28"/>
      <c r="E632" s="29"/>
      <c r="F632" s="29"/>
      <c r="G632" s="29"/>
      <c r="H632" s="29"/>
      <c r="I632" s="20" t="str">
        <f aca="false">IF(A632="","",N(F632)+N(G632)+N(H632))</f>
        <v/>
      </c>
      <c r="J632" s="21" t="str">
        <f aca="false">IF(A632="","",UPPER(TRIM(A632))&amp;"|"&amp;UPPER(SUBSTITUTE(SUBSTITUTE(SUBSTITUTE(SUBSTITUTE(SUBSTITUTE(TRIM(C632)," ",""),"-",""),"/",""),"\",""),".","")))</f>
        <v/>
      </c>
      <c r="K632" s="24" t="str">
        <f aca="false">IF(A632="","",IF(ISNA(MATCH(J632,'Purchase Register'!$J$6:$J$1005,0)),IF(COUNTIFS('Purchase Register'!$A$6:$A$1005,A632,'Purchase Register'!$E$6:$E$1005,"&gt;="&amp;(E632-Summary!$B$5),'Purchase Register'!$E$6:$E$1005,"&lt;="&amp;(E632+Summary!$B$5))&gt;0,"Possible match – invoice no. differs","Not in books"),"In books"))</f>
        <v/>
      </c>
      <c r="L632" s="25" t="str">
        <f aca="false">IF(A632="","",IF(COUNTIF(A$6:A632,A632)=1,COUNTIF(L$5:L631,"&gt;0")+1,""))</f>
        <v/>
      </c>
    </row>
    <row r="633" customFormat="false" ht="15" hidden="false" customHeight="true" outlineLevel="0" collapsed="false">
      <c r="A633" s="27"/>
      <c r="B633" s="27"/>
      <c r="C633" s="27"/>
      <c r="D633" s="28"/>
      <c r="E633" s="29"/>
      <c r="F633" s="29"/>
      <c r="G633" s="29"/>
      <c r="H633" s="29"/>
      <c r="I633" s="20" t="str">
        <f aca="false">IF(A633="","",N(F633)+N(G633)+N(H633))</f>
        <v/>
      </c>
      <c r="J633" s="21" t="str">
        <f aca="false">IF(A633="","",UPPER(TRIM(A633))&amp;"|"&amp;UPPER(SUBSTITUTE(SUBSTITUTE(SUBSTITUTE(SUBSTITUTE(SUBSTITUTE(TRIM(C633)," ",""),"-",""),"/",""),"\",""),".","")))</f>
        <v/>
      </c>
      <c r="K633" s="24" t="str">
        <f aca="false">IF(A633="","",IF(ISNA(MATCH(J633,'Purchase Register'!$J$6:$J$1005,0)),IF(COUNTIFS('Purchase Register'!$A$6:$A$1005,A633,'Purchase Register'!$E$6:$E$1005,"&gt;="&amp;(E633-Summary!$B$5),'Purchase Register'!$E$6:$E$1005,"&lt;="&amp;(E633+Summary!$B$5))&gt;0,"Possible match – invoice no. differs","Not in books"),"In books"))</f>
        <v/>
      </c>
      <c r="L633" s="25" t="str">
        <f aca="false">IF(A633="","",IF(COUNTIF(A$6:A633,A633)=1,COUNTIF(L$5:L632,"&gt;0")+1,""))</f>
        <v/>
      </c>
    </row>
    <row r="634" customFormat="false" ht="15" hidden="false" customHeight="true" outlineLevel="0" collapsed="false">
      <c r="A634" s="27"/>
      <c r="B634" s="27"/>
      <c r="C634" s="27"/>
      <c r="D634" s="28"/>
      <c r="E634" s="29"/>
      <c r="F634" s="29"/>
      <c r="G634" s="29"/>
      <c r="H634" s="29"/>
      <c r="I634" s="20" t="str">
        <f aca="false">IF(A634="","",N(F634)+N(G634)+N(H634))</f>
        <v/>
      </c>
      <c r="J634" s="21" t="str">
        <f aca="false">IF(A634="","",UPPER(TRIM(A634))&amp;"|"&amp;UPPER(SUBSTITUTE(SUBSTITUTE(SUBSTITUTE(SUBSTITUTE(SUBSTITUTE(TRIM(C634)," ",""),"-",""),"/",""),"\",""),".","")))</f>
        <v/>
      </c>
      <c r="K634" s="24" t="str">
        <f aca="false">IF(A634="","",IF(ISNA(MATCH(J634,'Purchase Register'!$J$6:$J$1005,0)),IF(COUNTIFS('Purchase Register'!$A$6:$A$1005,A634,'Purchase Register'!$E$6:$E$1005,"&gt;="&amp;(E634-Summary!$B$5),'Purchase Register'!$E$6:$E$1005,"&lt;="&amp;(E634+Summary!$B$5))&gt;0,"Possible match – invoice no. differs","Not in books"),"In books"))</f>
        <v/>
      </c>
      <c r="L634" s="25" t="str">
        <f aca="false">IF(A634="","",IF(COUNTIF(A$6:A634,A634)=1,COUNTIF(L$5:L633,"&gt;0")+1,""))</f>
        <v/>
      </c>
    </row>
    <row r="635" customFormat="false" ht="15" hidden="false" customHeight="true" outlineLevel="0" collapsed="false">
      <c r="A635" s="27"/>
      <c r="B635" s="27"/>
      <c r="C635" s="27"/>
      <c r="D635" s="28"/>
      <c r="E635" s="29"/>
      <c r="F635" s="29"/>
      <c r="G635" s="29"/>
      <c r="H635" s="29"/>
      <c r="I635" s="20" t="str">
        <f aca="false">IF(A635="","",N(F635)+N(G635)+N(H635))</f>
        <v/>
      </c>
      <c r="J635" s="21" t="str">
        <f aca="false">IF(A635="","",UPPER(TRIM(A635))&amp;"|"&amp;UPPER(SUBSTITUTE(SUBSTITUTE(SUBSTITUTE(SUBSTITUTE(SUBSTITUTE(TRIM(C635)," ",""),"-",""),"/",""),"\",""),".","")))</f>
        <v/>
      </c>
      <c r="K635" s="24" t="str">
        <f aca="false">IF(A635="","",IF(ISNA(MATCH(J635,'Purchase Register'!$J$6:$J$1005,0)),IF(COUNTIFS('Purchase Register'!$A$6:$A$1005,A635,'Purchase Register'!$E$6:$E$1005,"&gt;="&amp;(E635-Summary!$B$5),'Purchase Register'!$E$6:$E$1005,"&lt;="&amp;(E635+Summary!$B$5))&gt;0,"Possible match – invoice no. differs","Not in books"),"In books"))</f>
        <v/>
      </c>
      <c r="L635" s="25" t="str">
        <f aca="false">IF(A635="","",IF(COUNTIF(A$6:A635,A635)=1,COUNTIF(L$5:L634,"&gt;0")+1,""))</f>
        <v/>
      </c>
    </row>
    <row r="636" customFormat="false" ht="15" hidden="false" customHeight="true" outlineLevel="0" collapsed="false">
      <c r="A636" s="27"/>
      <c r="B636" s="27"/>
      <c r="C636" s="27"/>
      <c r="D636" s="28"/>
      <c r="E636" s="29"/>
      <c r="F636" s="29"/>
      <c r="G636" s="29"/>
      <c r="H636" s="29"/>
      <c r="I636" s="20" t="str">
        <f aca="false">IF(A636="","",N(F636)+N(G636)+N(H636))</f>
        <v/>
      </c>
      <c r="J636" s="21" t="str">
        <f aca="false">IF(A636="","",UPPER(TRIM(A636))&amp;"|"&amp;UPPER(SUBSTITUTE(SUBSTITUTE(SUBSTITUTE(SUBSTITUTE(SUBSTITUTE(TRIM(C636)," ",""),"-",""),"/",""),"\",""),".","")))</f>
        <v/>
      </c>
      <c r="K636" s="24" t="str">
        <f aca="false">IF(A636="","",IF(ISNA(MATCH(J636,'Purchase Register'!$J$6:$J$1005,0)),IF(COUNTIFS('Purchase Register'!$A$6:$A$1005,A636,'Purchase Register'!$E$6:$E$1005,"&gt;="&amp;(E636-Summary!$B$5),'Purchase Register'!$E$6:$E$1005,"&lt;="&amp;(E636+Summary!$B$5))&gt;0,"Possible match – invoice no. differs","Not in books"),"In books"))</f>
        <v/>
      </c>
      <c r="L636" s="25" t="str">
        <f aca="false">IF(A636="","",IF(COUNTIF(A$6:A636,A636)=1,COUNTIF(L$5:L635,"&gt;0")+1,""))</f>
        <v/>
      </c>
    </row>
    <row r="637" customFormat="false" ht="15" hidden="false" customHeight="true" outlineLevel="0" collapsed="false">
      <c r="A637" s="27"/>
      <c r="B637" s="27"/>
      <c r="C637" s="27"/>
      <c r="D637" s="28"/>
      <c r="E637" s="29"/>
      <c r="F637" s="29"/>
      <c r="G637" s="29"/>
      <c r="H637" s="29"/>
      <c r="I637" s="20" t="str">
        <f aca="false">IF(A637="","",N(F637)+N(G637)+N(H637))</f>
        <v/>
      </c>
      <c r="J637" s="21" t="str">
        <f aca="false">IF(A637="","",UPPER(TRIM(A637))&amp;"|"&amp;UPPER(SUBSTITUTE(SUBSTITUTE(SUBSTITUTE(SUBSTITUTE(SUBSTITUTE(TRIM(C637)," ",""),"-",""),"/",""),"\",""),".","")))</f>
        <v/>
      </c>
      <c r="K637" s="24" t="str">
        <f aca="false">IF(A637="","",IF(ISNA(MATCH(J637,'Purchase Register'!$J$6:$J$1005,0)),IF(COUNTIFS('Purchase Register'!$A$6:$A$1005,A637,'Purchase Register'!$E$6:$E$1005,"&gt;="&amp;(E637-Summary!$B$5),'Purchase Register'!$E$6:$E$1005,"&lt;="&amp;(E637+Summary!$B$5))&gt;0,"Possible match – invoice no. differs","Not in books"),"In books"))</f>
        <v/>
      </c>
      <c r="L637" s="25" t="str">
        <f aca="false">IF(A637="","",IF(COUNTIF(A$6:A637,A637)=1,COUNTIF(L$5:L636,"&gt;0")+1,""))</f>
        <v/>
      </c>
    </row>
    <row r="638" customFormat="false" ht="15" hidden="false" customHeight="true" outlineLevel="0" collapsed="false">
      <c r="A638" s="27"/>
      <c r="B638" s="27"/>
      <c r="C638" s="27"/>
      <c r="D638" s="28"/>
      <c r="E638" s="29"/>
      <c r="F638" s="29"/>
      <c r="G638" s="29"/>
      <c r="H638" s="29"/>
      <c r="I638" s="20" t="str">
        <f aca="false">IF(A638="","",N(F638)+N(G638)+N(H638))</f>
        <v/>
      </c>
      <c r="J638" s="21" t="str">
        <f aca="false">IF(A638="","",UPPER(TRIM(A638))&amp;"|"&amp;UPPER(SUBSTITUTE(SUBSTITUTE(SUBSTITUTE(SUBSTITUTE(SUBSTITUTE(TRIM(C638)," ",""),"-",""),"/",""),"\",""),".","")))</f>
        <v/>
      </c>
      <c r="K638" s="24" t="str">
        <f aca="false">IF(A638="","",IF(ISNA(MATCH(J638,'Purchase Register'!$J$6:$J$1005,0)),IF(COUNTIFS('Purchase Register'!$A$6:$A$1005,A638,'Purchase Register'!$E$6:$E$1005,"&gt;="&amp;(E638-Summary!$B$5),'Purchase Register'!$E$6:$E$1005,"&lt;="&amp;(E638+Summary!$B$5))&gt;0,"Possible match – invoice no. differs","Not in books"),"In books"))</f>
        <v/>
      </c>
      <c r="L638" s="25" t="str">
        <f aca="false">IF(A638="","",IF(COUNTIF(A$6:A638,A638)=1,COUNTIF(L$5:L637,"&gt;0")+1,""))</f>
        <v/>
      </c>
    </row>
    <row r="639" customFormat="false" ht="15" hidden="false" customHeight="true" outlineLevel="0" collapsed="false">
      <c r="A639" s="27"/>
      <c r="B639" s="27"/>
      <c r="C639" s="27"/>
      <c r="D639" s="28"/>
      <c r="E639" s="29"/>
      <c r="F639" s="29"/>
      <c r="G639" s="29"/>
      <c r="H639" s="29"/>
      <c r="I639" s="20" t="str">
        <f aca="false">IF(A639="","",N(F639)+N(G639)+N(H639))</f>
        <v/>
      </c>
      <c r="J639" s="21" t="str">
        <f aca="false">IF(A639="","",UPPER(TRIM(A639))&amp;"|"&amp;UPPER(SUBSTITUTE(SUBSTITUTE(SUBSTITUTE(SUBSTITUTE(SUBSTITUTE(TRIM(C639)," ",""),"-",""),"/",""),"\",""),".","")))</f>
        <v/>
      </c>
      <c r="K639" s="24" t="str">
        <f aca="false">IF(A639="","",IF(ISNA(MATCH(J639,'Purchase Register'!$J$6:$J$1005,0)),IF(COUNTIFS('Purchase Register'!$A$6:$A$1005,A639,'Purchase Register'!$E$6:$E$1005,"&gt;="&amp;(E639-Summary!$B$5),'Purchase Register'!$E$6:$E$1005,"&lt;="&amp;(E639+Summary!$B$5))&gt;0,"Possible match – invoice no. differs","Not in books"),"In books"))</f>
        <v/>
      </c>
      <c r="L639" s="25" t="str">
        <f aca="false">IF(A639="","",IF(COUNTIF(A$6:A639,A639)=1,COUNTIF(L$5:L638,"&gt;0")+1,""))</f>
        <v/>
      </c>
    </row>
    <row r="640" customFormat="false" ht="15" hidden="false" customHeight="true" outlineLevel="0" collapsed="false">
      <c r="A640" s="27"/>
      <c r="B640" s="27"/>
      <c r="C640" s="27"/>
      <c r="D640" s="28"/>
      <c r="E640" s="29"/>
      <c r="F640" s="29"/>
      <c r="G640" s="29"/>
      <c r="H640" s="29"/>
      <c r="I640" s="20" t="str">
        <f aca="false">IF(A640="","",N(F640)+N(G640)+N(H640))</f>
        <v/>
      </c>
      <c r="J640" s="21" t="str">
        <f aca="false">IF(A640="","",UPPER(TRIM(A640))&amp;"|"&amp;UPPER(SUBSTITUTE(SUBSTITUTE(SUBSTITUTE(SUBSTITUTE(SUBSTITUTE(TRIM(C640)," ",""),"-",""),"/",""),"\",""),".","")))</f>
        <v/>
      </c>
      <c r="K640" s="24" t="str">
        <f aca="false">IF(A640="","",IF(ISNA(MATCH(J640,'Purchase Register'!$J$6:$J$1005,0)),IF(COUNTIFS('Purchase Register'!$A$6:$A$1005,A640,'Purchase Register'!$E$6:$E$1005,"&gt;="&amp;(E640-Summary!$B$5),'Purchase Register'!$E$6:$E$1005,"&lt;="&amp;(E640+Summary!$B$5))&gt;0,"Possible match – invoice no. differs","Not in books"),"In books"))</f>
        <v/>
      </c>
      <c r="L640" s="25" t="str">
        <f aca="false">IF(A640="","",IF(COUNTIF(A$6:A640,A640)=1,COUNTIF(L$5:L639,"&gt;0")+1,""))</f>
        <v/>
      </c>
    </row>
    <row r="641" customFormat="false" ht="15" hidden="false" customHeight="true" outlineLevel="0" collapsed="false">
      <c r="A641" s="27"/>
      <c r="B641" s="27"/>
      <c r="C641" s="27"/>
      <c r="D641" s="28"/>
      <c r="E641" s="29"/>
      <c r="F641" s="29"/>
      <c r="G641" s="29"/>
      <c r="H641" s="29"/>
      <c r="I641" s="20" t="str">
        <f aca="false">IF(A641="","",N(F641)+N(G641)+N(H641))</f>
        <v/>
      </c>
      <c r="J641" s="21" t="str">
        <f aca="false">IF(A641="","",UPPER(TRIM(A641))&amp;"|"&amp;UPPER(SUBSTITUTE(SUBSTITUTE(SUBSTITUTE(SUBSTITUTE(SUBSTITUTE(TRIM(C641)," ",""),"-",""),"/",""),"\",""),".","")))</f>
        <v/>
      </c>
      <c r="K641" s="24" t="str">
        <f aca="false">IF(A641="","",IF(ISNA(MATCH(J641,'Purchase Register'!$J$6:$J$1005,0)),IF(COUNTIFS('Purchase Register'!$A$6:$A$1005,A641,'Purchase Register'!$E$6:$E$1005,"&gt;="&amp;(E641-Summary!$B$5),'Purchase Register'!$E$6:$E$1005,"&lt;="&amp;(E641+Summary!$B$5))&gt;0,"Possible match – invoice no. differs","Not in books"),"In books"))</f>
        <v/>
      </c>
      <c r="L641" s="25" t="str">
        <f aca="false">IF(A641="","",IF(COUNTIF(A$6:A641,A641)=1,COUNTIF(L$5:L640,"&gt;0")+1,""))</f>
        <v/>
      </c>
    </row>
    <row r="642" customFormat="false" ht="15" hidden="false" customHeight="true" outlineLevel="0" collapsed="false">
      <c r="A642" s="27"/>
      <c r="B642" s="27"/>
      <c r="C642" s="27"/>
      <c r="D642" s="28"/>
      <c r="E642" s="29"/>
      <c r="F642" s="29"/>
      <c r="G642" s="29"/>
      <c r="H642" s="29"/>
      <c r="I642" s="20" t="str">
        <f aca="false">IF(A642="","",N(F642)+N(G642)+N(H642))</f>
        <v/>
      </c>
      <c r="J642" s="21" t="str">
        <f aca="false">IF(A642="","",UPPER(TRIM(A642))&amp;"|"&amp;UPPER(SUBSTITUTE(SUBSTITUTE(SUBSTITUTE(SUBSTITUTE(SUBSTITUTE(TRIM(C642)," ",""),"-",""),"/",""),"\",""),".","")))</f>
        <v/>
      </c>
      <c r="K642" s="24" t="str">
        <f aca="false">IF(A642="","",IF(ISNA(MATCH(J642,'Purchase Register'!$J$6:$J$1005,0)),IF(COUNTIFS('Purchase Register'!$A$6:$A$1005,A642,'Purchase Register'!$E$6:$E$1005,"&gt;="&amp;(E642-Summary!$B$5),'Purchase Register'!$E$6:$E$1005,"&lt;="&amp;(E642+Summary!$B$5))&gt;0,"Possible match – invoice no. differs","Not in books"),"In books"))</f>
        <v/>
      </c>
      <c r="L642" s="25" t="str">
        <f aca="false">IF(A642="","",IF(COUNTIF(A$6:A642,A642)=1,COUNTIF(L$5:L641,"&gt;0")+1,""))</f>
        <v/>
      </c>
    </row>
    <row r="643" customFormat="false" ht="15" hidden="false" customHeight="true" outlineLevel="0" collapsed="false">
      <c r="A643" s="27"/>
      <c r="B643" s="27"/>
      <c r="C643" s="27"/>
      <c r="D643" s="28"/>
      <c r="E643" s="29"/>
      <c r="F643" s="29"/>
      <c r="G643" s="29"/>
      <c r="H643" s="29"/>
      <c r="I643" s="20" t="str">
        <f aca="false">IF(A643="","",N(F643)+N(G643)+N(H643))</f>
        <v/>
      </c>
      <c r="J643" s="21" t="str">
        <f aca="false">IF(A643="","",UPPER(TRIM(A643))&amp;"|"&amp;UPPER(SUBSTITUTE(SUBSTITUTE(SUBSTITUTE(SUBSTITUTE(SUBSTITUTE(TRIM(C643)," ",""),"-",""),"/",""),"\",""),".","")))</f>
        <v/>
      </c>
      <c r="K643" s="24" t="str">
        <f aca="false">IF(A643="","",IF(ISNA(MATCH(J643,'Purchase Register'!$J$6:$J$1005,0)),IF(COUNTIFS('Purchase Register'!$A$6:$A$1005,A643,'Purchase Register'!$E$6:$E$1005,"&gt;="&amp;(E643-Summary!$B$5),'Purchase Register'!$E$6:$E$1005,"&lt;="&amp;(E643+Summary!$B$5))&gt;0,"Possible match – invoice no. differs","Not in books"),"In books"))</f>
        <v/>
      </c>
      <c r="L643" s="25" t="str">
        <f aca="false">IF(A643="","",IF(COUNTIF(A$6:A643,A643)=1,COUNTIF(L$5:L642,"&gt;0")+1,""))</f>
        <v/>
      </c>
    </row>
    <row r="644" customFormat="false" ht="15" hidden="false" customHeight="true" outlineLevel="0" collapsed="false">
      <c r="A644" s="27"/>
      <c r="B644" s="27"/>
      <c r="C644" s="27"/>
      <c r="D644" s="28"/>
      <c r="E644" s="29"/>
      <c r="F644" s="29"/>
      <c r="G644" s="29"/>
      <c r="H644" s="29"/>
      <c r="I644" s="20" t="str">
        <f aca="false">IF(A644="","",N(F644)+N(G644)+N(H644))</f>
        <v/>
      </c>
      <c r="J644" s="21" t="str">
        <f aca="false">IF(A644="","",UPPER(TRIM(A644))&amp;"|"&amp;UPPER(SUBSTITUTE(SUBSTITUTE(SUBSTITUTE(SUBSTITUTE(SUBSTITUTE(TRIM(C644)," ",""),"-",""),"/",""),"\",""),".","")))</f>
        <v/>
      </c>
      <c r="K644" s="24" t="str">
        <f aca="false">IF(A644="","",IF(ISNA(MATCH(J644,'Purchase Register'!$J$6:$J$1005,0)),IF(COUNTIFS('Purchase Register'!$A$6:$A$1005,A644,'Purchase Register'!$E$6:$E$1005,"&gt;="&amp;(E644-Summary!$B$5),'Purchase Register'!$E$6:$E$1005,"&lt;="&amp;(E644+Summary!$B$5))&gt;0,"Possible match – invoice no. differs","Not in books"),"In books"))</f>
        <v/>
      </c>
      <c r="L644" s="25" t="str">
        <f aca="false">IF(A644="","",IF(COUNTIF(A$6:A644,A644)=1,COUNTIF(L$5:L643,"&gt;0")+1,""))</f>
        <v/>
      </c>
    </row>
    <row r="645" customFormat="false" ht="15" hidden="false" customHeight="true" outlineLevel="0" collapsed="false">
      <c r="A645" s="27"/>
      <c r="B645" s="27"/>
      <c r="C645" s="27"/>
      <c r="D645" s="28"/>
      <c r="E645" s="29"/>
      <c r="F645" s="29"/>
      <c r="G645" s="29"/>
      <c r="H645" s="29"/>
      <c r="I645" s="20" t="str">
        <f aca="false">IF(A645="","",N(F645)+N(G645)+N(H645))</f>
        <v/>
      </c>
      <c r="J645" s="21" t="str">
        <f aca="false">IF(A645="","",UPPER(TRIM(A645))&amp;"|"&amp;UPPER(SUBSTITUTE(SUBSTITUTE(SUBSTITUTE(SUBSTITUTE(SUBSTITUTE(TRIM(C645)," ",""),"-",""),"/",""),"\",""),".","")))</f>
        <v/>
      </c>
      <c r="K645" s="24" t="str">
        <f aca="false">IF(A645="","",IF(ISNA(MATCH(J645,'Purchase Register'!$J$6:$J$1005,0)),IF(COUNTIFS('Purchase Register'!$A$6:$A$1005,A645,'Purchase Register'!$E$6:$E$1005,"&gt;="&amp;(E645-Summary!$B$5),'Purchase Register'!$E$6:$E$1005,"&lt;="&amp;(E645+Summary!$B$5))&gt;0,"Possible match – invoice no. differs","Not in books"),"In books"))</f>
        <v/>
      </c>
      <c r="L645" s="25" t="str">
        <f aca="false">IF(A645="","",IF(COUNTIF(A$6:A645,A645)=1,COUNTIF(L$5:L644,"&gt;0")+1,""))</f>
        <v/>
      </c>
    </row>
    <row r="646" customFormat="false" ht="15" hidden="false" customHeight="true" outlineLevel="0" collapsed="false">
      <c r="A646" s="27"/>
      <c r="B646" s="27"/>
      <c r="C646" s="27"/>
      <c r="D646" s="28"/>
      <c r="E646" s="29"/>
      <c r="F646" s="29"/>
      <c r="G646" s="29"/>
      <c r="H646" s="29"/>
      <c r="I646" s="20" t="str">
        <f aca="false">IF(A646="","",N(F646)+N(G646)+N(H646))</f>
        <v/>
      </c>
      <c r="J646" s="21" t="str">
        <f aca="false">IF(A646="","",UPPER(TRIM(A646))&amp;"|"&amp;UPPER(SUBSTITUTE(SUBSTITUTE(SUBSTITUTE(SUBSTITUTE(SUBSTITUTE(TRIM(C646)," ",""),"-",""),"/",""),"\",""),".","")))</f>
        <v/>
      </c>
      <c r="K646" s="24" t="str">
        <f aca="false">IF(A646="","",IF(ISNA(MATCH(J646,'Purchase Register'!$J$6:$J$1005,0)),IF(COUNTIFS('Purchase Register'!$A$6:$A$1005,A646,'Purchase Register'!$E$6:$E$1005,"&gt;="&amp;(E646-Summary!$B$5),'Purchase Register'!$E$6:$E$1005,"&lt;="&amp;(E646+Summary!$B$5))&gt;0,"Possible match – invoice no. differs","Not in books"),"In books"))</f>
        <v/>
      </c>
      <c r="L646" s="25" t="str">
        <f aca="false">IF(A646="","",IF(COUNTIF(A$6:A646,A646)=1,COUNTIF(L$5:L645,"&gt;0")+1,""))</f>
        <v/>
      </c>
    </row>
    <row r="647" customFormat="false" ht="15" hidden="false" customHeight="true" outlineLevel="0" collapsed="false">
      <c r="A647" s="27"/>
      <c r="B647" s="27"/>
      <c r="C647" s="27"/>
      <c r="D647" s="28"/>
      <c r="E647" s="29"/>
      <c r="F647" s="29"/>
      <c r="G647" s="29"/>
      <c r="H647" s="29"/>
      <c r="I647" s="20" t="str">
        <f aca="false">IF(A647="","",N(F647)+N(G647)+N(H647))</f>
        <v/>
      </c>
      <c r="J647" s="21" t="str">
        <f aca="false">IF(A647="","",UPPER(TRIM(A647))&amp;"|"&amp;UPPER(SUBSTITUTE(SUBSTITUTE(SUBSTITUTE(SUBSTITUTE(SUBSTITUTE(TRIM(C647)," ",""),"-",""),"/",""),"\",""),".","")))</f>
        <v/>
      </c>
      <c r="K647" s="24" t="str">
        <f aca="false">IF(A647="","",IF(ISNA(MATCH(J647,'Purchase Register'!$J$6:$J$1005,0)),IF(COUNTIFS('Purchase Register'!$A$6:$A$1005,A647,'Purchase Register'!$E$6:$E$1005,"&gt;="&amp;(E647-Summary!$B$5),'Purchase Register'!$E$6:$E$1005,"&lt;="&amp;(E647+Summary!$B$5))&gt;0,"Possible match – invoice no. differs","Not in books"),"In books"))</f>
        <v/>
      </c>
      <c r="L647" s="25" t="str">
        <f aca="false">IF(A647="","",IF(COUNTIF(A$6:A647,A647)=1,COUNTIF(L$5:L646,"&gt;0")+1,""))</f>
        <v/>
      </c>
    </row>
    <row r="648" customFormat="false" ht="15" hidden="false" customHeight="true" outlineLevel="0" collapsed="false">
      <c r="A648" s="27"/>
      <c r="B648" s="27"/>
      <c r="C648" s="27"/>
      <c r="D648" s="28"/>
      <c r="E648" s="29"/>
      <c r="F648" s="29"/>
      <c r="G648" s="29"/>
      <c r="H648" s="29"/>
      <c r="I648" s="20" t="str">
        <f aca="false">IF(A648="","",N(F648)+N(G648)+N(H648))</f>
        <v/>
      </c>
      <c r="J648" s="21" t="str">
        <f aca="false">IF(A648="","",UPPER(TRIM(A648))&amp;"|"&amp;UPPER(SUBSTITUTE(SUBSTITUTE(SUBSTITUTE(SUBSTITUTE(SUBSTITUTE(TRIM(C648)," ",""),"-",""),"/",""),"\",""),".","")))</f>
        <v/>
      </c>
      <c r="K648" s="24" t="str">
        <f aca="false">IF(A648="","",IF(ISNA(MATCH(J648,'Purchase Register'!$J$6:$J$1005,0)),IF(COUNTIFS('Purchase Register'!$A$6:$A$1005,A648,'Purchase Register'!$E$6:$E$1005,"&gt;="&amp;(E648-Summary!$B$5),'Purchase Register'!$E$6:$E$1005,"&lt;="&amp;(E648+Summary!$B$5))&gt;0,"Possible match – invoice no. differs","Not in books"),"In books"))</f>
        <v/>
      </c>
      <c r="L648" s="25" t="str">
        <f aca="false">IF(A648="","",IF(COUNTIF(A$6:A648,A648)=1,COUNTIF(L$5:L647,"&gt;0")+1,""))</f>
        <v/>
      </c>
    </row>
    <row r="649" customFormat="false" ht="15" hidden="false" customHeight="true" outlineLevel="0" collapsed="false">
      <c r="A649" s="27"/>
      <c r="B649" s="27"/>
      <c r="C649" s="27"/>
      <c r="D649" s="28"/>
      <c r="E649" s="29"/>
      <c r="F649" s="29"/>
      <c r="G649" s="29"/>
      <c r="H649" s="29"/>
      <c r="I649" s="20" t="str">
        <f aca="false">IF(A649="","",N(F649)+N(G649)+N(H649))</f>
        <v/>
      </c>
      <c r="J649" s="21" t="str">
        <f aca="false">IF(A649="","",UPPER(TRIM(A649))&amp;"|"&amp;UPPER(SUBSTITUTE(SUBSTITUTE(SUBSTITUTE(SUBSTITUTE(SUBSTITUTE(TRIM(C649)," ",""),"-",""),"/",""),"\",""),".","")))</f>
        <v/>
      </c>
      <c r="K649" s="24" t="str">
        <f aca="false">IF(A649="","",IF(ISNA(MATCH(J649,'Purchase Register'!$J$6:$J$1005,0)),IF(COUNTIFS('Purchase Register'!$A$6:$A$1005,A649,'Purchase Register'!$E$6:$E$1005,"&gt;="&amp;(E649-Summary!$B$5),'Purchase Register'!$E$6:$E$1005,"&lt;="&amp;(E649+Summary!$B$5))&gt;0,"Possible match – invoice no. differs","Not in books"),"In books"))</f>
        <v/>
      </c>
      <c r="L649" s="25" t="str">
        <f aca="false">IF(A649="","",IF(COUNTIF(A$6:A649,A649)=1,COUNTIF(L$5:L648,"&gt;0")+1,""))</f>
        <v/>
      </c>
    </row>
    <row r="650" customFormat="false" ht="15" hidden="false" customHeight="true" outlineLevel="0" collapsed="false">
      <c r="A650" s="27"/>
      <c r="B650" s="27"/>
      <c r="C650" s="27"/>
      <c r="D650" s="28"/>
      <c r="E650" s="29"/>
      <c r="F650" s="29"/>
      <c r="G650" s="29"/>
      <c r="H650" s="29"/>
      <c r="I650" s="20" t="str">
        <f aca="false">IF(A650="","",N(F650)+N(G650)+N(H650))</f>
        <v/>
      </c>
      <c r="J650" s="21" t="str">
        <f aca="false">IF(A650="","",UPPER(TRIM(A650))&amp;"|"&amp;UPPER(SUBSTITUTE(SUBSTITUTE(SUBSTITUTE(SUBSTITUTE(SUBSTITUTE(TRIM(C650)," ",""),"-",""),"/",""),"\",""),".","")))</f>
        <v/>
      </c>
      <c r="K650" s="24" t="str">
        <f aca="false">IF(A650="","",IF(ISNA(MATCH(J650,'Purchase Register'!$J$6:$J$1005,0)),IF(COUNTIFS('Purchase Register'!$A$6:$A$1005,A650,'Purchase Register'!$E$6:$E$1005,"&gt;="&amp;(E650-Summary!$B$5),'Purchase Register'!$E$6:$E$1005,"&lt;="&amp;(E650+Summary!$B$5))&gt;0,"Possible match – invoice no. differs","Not in books"),"In books"))</f>
        <v/>
      </c>
      <c r="L650" s="25" t="str">
        <f aca="false">IF(A650="","",IF(COUNTIF(A$6:A650,A650)=1,COUNTIF(L$5:L649,"&gt;0")+1,""))</f>
        <v/>
      </c>
    </row>
    <row r="651" customFormat="false" ht="15" hidden="false" customHeight="true" outlineLevel="0" collapsed="false">
      <c r="A651" s="27"/>
      <c r="B651" s="27"/>
      <c r="C651" s="27"/>
      <c r="D651" s="28"/>
      <c r="E651" s="29"/>
      <c r="F651" s="29"/>
      <c r="G651" s="29"/>
      <c r="H651" s="29"/>
      <c r="I651" s="20" t="str">
        <f aca="false">IF(A651="","",N(F651)+N(G651)+N(H651))</f>
        <v/>
      </c>
      <c r="J651" s="21" t="str">
        <f aca="false">IF(A651="","",UPPER(TRIM(A651))&amp;"|"&amp;UPPER(SUBSTITUTE(SUBSTITUTE(SUBSTITUTE(SUBSTITUTE(SUBSTITUTE(TRIM(C651)," ",""),"-",""),"/",""),"\",""),".","")))</f>
        <v/>
      </c>
      <c r="K651" s="24" t="str">
        <f aca="false">IF(A651="","",IF(ISNA(MATCH(J651,'Purchase Register'!$J$6:$J$1005,0)),IF(COUNTIFS('Purchase Register'!$A$6:$A$1005,A651,'Purchase Register'!$E$6:$E$1005,"&gt;="&amp;(E651-Summary!$B$5),'Purchase Register'!$E$6:$E$1005,"&lt;="&amp;(E651+Summary!$B$5))&gt;0,"Possible match – invoice no. differs","Not in books"),"In books"))</f>
        <v/>
      </c>
      <c r="L651" s="25" t="str">
        <f aca="false">IF(A651="","",IF(COUNTIF(A$6:A651,A651)=1,COUNTIF(L$5:L650,"&gt;0")+1,""))</f>
        <v/>
      </c>
    </row>
    <row r="652" customFormat="false" ht="15" hidden="false" customHeight="true" outlineLevel="0" collapsed="false">
      <c r="A652" s="27"/>
      <c r="B652" s="27"/>
      <c r="C652" s="27"/>
      <c r="D652" s="28"/>
      <c r="E652" s="29"/>
      <c r="F652" s="29"/>
      <c r="G652" s="29"/>
      <c r="H652" s="29"/>
      <c r="I652" s="20" t="str">
        <f aca="false">IF(A652="","",N(F652)+N(G652)+N(H652))</f>
        <v/>
      </c>
      <c r="J652" s="21" t="str">
        <f aca="false">IF(A652="","",UPPER(TRIM(A652))&amp;"|"&amp;UPPER(SUBSTITUTE(SUBSTITUTE(SUBSTITUTE(SUBSTITUTE(SUBSTITUTE(TRIM(C652)," ",""),"-",""),"/",""),"\",""),".","")))</f>
        <v/>
      </c>
      <c r="K652" s="24" t="str">
        <f aca="false">IF(A652="","",IF(ISNA(MATCH(J652,'Purchase Register'!$J$6:$J$1005,0)),IF(COUNTIFS('Purchase Register'!$A$6:$A$1005,A652,'Purchase Register'!$E$6:$E$1005,"&gt;="&amp;(E652-Summary!$B$5),'Purchase Register'!$E$6:$E$1005,"&lt;="&amp;(E652+Summary!$B$5))&gt;0,"Possible match – invoice no. differs","Not in books"),"In books"))</f>
        <v/>
      </c>
      <c r="L652" s="25" t="str">
        <f aca="false">IF(A652="","",IF(COUNTIF(A$6:A652,A652)=1,COUNTIF(L$5:L651,"&gt;0")+1,""))</f>
        <v/>
      </c>
    </row>
    <row r="653" customFormat="false" ht="15" hidden="false" customHeight="true" outlineLevel="0" collapsed="false">
      <c r="A653" s="27"/>
      <c r="B653" s="27"/>
      <c r="C653" s="27"/>
      <c r="D653" s="28"/>
      <c r="E653" s="29"/>
      <c r="F653" s="29"/>
      <c r="G653" s="29"/>
      <c r="H653" s="29"/>
      <c r="I653" s="20" t="str">
        <f aca="false">IF(A653="","",N(F653)+N(G653)+N(H653))</f>
        <v/>
      </c>
      <c r="J653" s="21" t="str">
        <f aca="false">IF(A653="","",UPPER(TRIM(A653))&amp;"|"&amp;UPPER(SUBSTITUTE(SUBSTITUTE(SUBSTITUTE(SUBSTITUTE(SUBSTITUTE(TRIM(C653)," ",""),"-",""),"/",""),"\",""),".","")))</f>
        <v/>
      </c>
      <c r="K653" s="24" t="str">
        <f aca="false">IF(A653="","",IF(ISNA(MATCH(J653,'Purchase Register'!$J$6:$J$1005,0)),IF(COUNTIFS('Purchase Register'!$A$6:$A$1005,A653,'Purchase Register'!$E$6:$E$1005,"&gt;="&amp;(E653-Summary!$B$5),'Purchase Register'!$E$6:$E$1005,"&lt;="&amp;(E653+Summary!$B$5))&gt;0,"Possible match – invoice no. differs","Not in books"),"In books"))</f>
        <v/>
      </c>
      <c r="L653" s="25" t="str">
        <f aca="false">IF(A653="","",IF(COUNTIF(A$6:A653,A653)=1,COUNTIF(L$5:L652,"&gt;0")+1,""))</f>
        <v/>
      </c>
    </row>
    <row r="654" customFormat="false" ht="15" hidden="false" customHeight="true" outlineLevel="0" collapsed="false">
      <c r="A654" s="27"/>
      <c r="B654" s="27"/>
      <c r="C654" s="27"/>
      <c r="D654" s="28"/>
      <c r="E654" s="29"/>
      <c r="F654" s="29"/>
      <c r="G654" s="29"/>
      <c r="H654" s="29"/>
      <c r="I654" s="20" t="str">
        <f aca="false">IF(A654="","",N(F654)+N(G654)+N(H654))</f>
        <v/>
      </c>
      <c r="J654" s="21" t="str">
        <f aca="false">IF(A654="","",UPPER(TRIM(A654))&amp;"|"&amp;UPPER(SUBSTITUTE(SUBSTITUTE(SUBSTITUTE(SUBSTITUTE(SUBSTITUTE(TRIM(C654)," ",""),"-",""),"/",""),"\",""),".","")))</f>
        <v/>
      </c>
      <c r="K654" s="24" t="str">
        <f aca="false">IF(A654="","",IF(ISNA(MATCH(J654,'Purchase Register'!$J$6:$J$1005,0)),IF(COUNTIFS('Purchase Register'!$A$6:$A$1005,A654,'Purchase Register'!$E$6:$E$1005,"&gt;="&amp;(E654-Summary!$B$5),'Purchase Register'!$E$6:$E$1005,"&lt;="&amp;(E654+Summary!$B$5))&gt;0,"Possible match – invoice no. differs","Not in books"),"In books"))</f>
        <v/>
      </c>
      <c r="L654" s="25" t="str">
        <f aca="false">IF(A654="","",IF(COUNTIF(A$6:A654,A654)=1,COUNTIF(L$5:L653,"&gt;0")+1,""))</f>
        <v/>
      </c>
    </row>
    <row r="655" customFormat="false" ht="15" hidden="false" customHeight="true" outlineLevel="0" collapsed="false">
      <c r="A655" s="27"/>
      <c r="B655" s="27"/>
      <c r="C655" s="27"/>
      <c r="D655" s="28"/>
      <c r="E655" s="29"/>
      <c r="F655" s="29"/>
      <c r="G655" s="29"/>
      <c r="H655" s="29"/>
      <c r="I655" s="20" t="str">
        <f aca="false">IF(A655="","",N(F655)+N(G655)+N(H655))</f>
        <v/>
      </c>
      <c r="J655" s="21" t="str">
        <f aca="false">IF(A655="","",UPPER(TRIM(A655))&amp;"|"&amp;UPPER(SUBSTITUTE(SUBSTITUTE(SUBSTITUTE(SUBSTITUTE(SUBSTITUTE(TRIM(C655)," ",""),"-",""),"/",""),"\",""),".","")))</f>
        <v/>
      </c>
      <c r="K655" s="24" t="str">
        <f aca="false">IF(A655="","",IF(ISNA(MATCH(J655,'Purchase Register'!$J$6:$J$1005,0)),IF(COUNTIFS('Purchase Register'!$A$6:$A$1005,A655,'Purchase Register'!$E$6:$E$1005,"&gt;="&amp;(E655-Summary!$B$5),'Purchase Register'!$E$6:$E$1005,"&lt;="&amp;(E655+Summary!$B$5))&gt;0,"Possible match – invoice no. differs","Not in books"),"In books"))</f>
        <v/>
      </c>
      <c r="L655" s="25" t="str">
        <f aca="false">IF(A655="","",IF(COUNTIF(A$6:A655,A655)=1,COUNTIF(L$5:L654,"&gt;0")+1,""))</f>
        <v/>
      </c>
    </row>
    <row r="656" customFormat="false" ht="15" hidden="false" customHeight="true" outlineLevel="0" collapsed="false">
      <c r="A656" s="27"/>
      <c r="B656" s="27"/>
      <c r="C656" s="27"/>
      <c r="D656" s="28"/>
      <c r="E656" s="29"/>
      <c r="F656" s="29"/>
      <c r="G656" s="29"/>
      <c r="H656" s="29"/>
      <c r="I656" s="20" t="str">
        <f aca="false">IF(A656="","",N(F656)+N(G656)+N(H656))</f>
        <v/>
      </c>
      <c r="J656" s="21" t="str">
        <f aca="false">IF(A656="","",UPPER(TRIM(A656))&amp;"|"&amp;UPPER(SUBSTITUTE(SUBSTITUTE(SUBSTITUTE(SUBSTITUTE(SUBSTITUTE(TRIM(C656)," ",""),"-",""),"/",""),"\",""),".","")))</f>
        <v/>
      </c>
      <c r="K656" s="24" t="str">
        <f aca="false">IF(A656="","",IF(ISNA(MATCH(J656,'Purchase Register'!$J$6:$J$1005,0)),IF(COUNTIFS('Purchase Register'!$A$6:$A$1005,A656,'Purchase Register'!$E$6:$E$1005,"&gt;="&amp;(E656-Summary!$B$5),'Purchase Register'!$E$6:$E$1005,"&lt;="&amp;(E656+Summary!$B$5))&gt;0,"Possible match – invoice no. differs","Not in books"),"In books"))</f>
        <v/>
      </c>
      <c r="L656" s="25" t="str">
        <f aca="false">IF(A656="","",IF(COUNTIF(A$6:A656,A656)=1,COUNTIF(L$5:L655,"&gt;0")+1,""))</f>
        <v/>
      </c>
    </row>
    <row r="657" customFormat="false" ht="15" hidden="false" customHeight="true" outlineLevel="0" collapsed="false">
      <c r="A657" s="27"/>
      <c r="B657" s="27"/>
      <c r="C657" s="27"/>
      <c r="D657" s="28"/>
      <c r="E657" s="29"/>
      <c r="F657" s="29"/>
      <c r="G657" s="29"/>
      <c r="H657" s="29"/>
      <c r="I657" s="20" t="str">
        <f aca="false">IF(A657="","",N(F657)+N(G657)+N(H657))</f>
        <v/>
      </c>
      <c r="J657" s="21" t="str">
        <f aca="false">IF(A657="","",UPPER(TRIM(A657))&amp;"|"&amp;UPPER(SUBSTITUTE(SUBSTITUTE(SUBSTITUTE(SUBSTITUTE(SUBSTITUTE(TRIM(C657)," ",""),"-",""),"/",""),"\",""),".","")))</f>
        <v/>
      </c>
      <c r="K657" s="24" t="str">
        <f aca="false">IF(A657="","",IF(ISNA(MATCH(J657,'Purchase Register'!$J$6:$J$1005,0)),IF(COUNTIFS('Purchase Register'!$A$6:$A$1005,A657,'Purchase Register'!$E$6:$E$1005,"&gt;="&amp;(E657-Summary!$B$5),'Purchase Register'!$E$6:$E$1005,"&lt;="&amp;(E657+Summary!$B$5))&gt;0,"Possible match – invoice no. differs","Not in books"),"In books"))</f>
        <v/>
      </c>
      <c r="L657" s="25" t="str">
        <f aca="false">IF(A657="","",IF(COUNTIF(A$6:A657,A657)=1,COUNTIF(L$5:L656,"&gt;0")+1,""))</f>
        <v/>
      </c>
    </row>
    <row r="658" customFormat="false" ht="15" hidden="false" customHeight="true" outlineLevel="0" collapsed="false">
      <c r="A658" s="27"/>
      <c r="B658" s="27"/>
      <c r="C658" s="27"/>
      <c r="D658" s="28"/>
      <c r="E658" s="29"/>
      <c r="F658" s="29"/>
      <c r="G658" s="29"/>
      <c r="H658" s="29"/>
      <c r="I658" s="20" t="str">
        <f aca="false">IF(A658="","",N(F658)+N(G658)+N(H658))</f>
        <v/>
      </c>
      <c r="J658" s="21" t="str">
        <f aca="false">IF(A658="","",UPPER(TRIM(A658))&amp;"|"&amp;UPPER(SUBSTITUTE(SUBSTITUTE(SUBSTITUTE(SUBSTITUTE(SUBSTITUTE(TRIM(C658)," ",""),"-",""),"/",""),"\",""),".","")))</f>
        <v/>
      </c>
      <c r="K658" s="24" t="str">
        <f aca="false">IF(A658="","",IF(ISNA(MATCH(J658,'Purchase Register'!$J$6:$J$1005,0)),IF(COUNTIFS('Purchase Register'!$A$6:$A$1005,A658,'Purchase Register'!$E$6:$E$1005,"&gt;="&amp;(E658-Summary!$B$5),'Purchase Register'!$E$6:$E$1005,"&lt;="&amp;(E658+Summary!$B$5))&gt;0,"Possible match – invoice no. differs","Not in books"),"In books"))</f>
        <v/>
      </c>
      <c r="L658" s="25" t="str">
        <f aca="false">IF(A658="","",IF(COUNTIF(A$6:A658,A658)=1,COUNTIF(L$5:L657,"&gt;0")+1,""))</f>
        <v/>
      </c>
    </row>
    <row r="659" customFormat="false" ht="15" hidden="false" customHeight="true" outlineLevel="0" collapsed="false">
      <c r="A659" s="27"/>
      <c r="B659" s="27"/>
      <c r="C659" s="27"/>
      <c r="D659" s="28"/>
      <c r="E659" s="29"/>
      <c r="F659" s="29"/>
      <c r="G659" s="29"/>
      <c r="H659" s="29"/>
      <c r="I659" s="20" t="str">
        <f aca="false">IF(A659="","",N(F659)+N(G659)+N(H659))</f>
        <v/>
      </c>
      <c r="J659" s="21" t="str">
        <f aca="false">IF(A659="","",UPPER(TRIM(A659))&amp;"|"&amp;UPPER(SUBSTITUTE(SUBSTITUTE(SUBSTITUTE(SUBSTITUTE(SUBSTITUTE(TRIM(C659)," ",""),"-",""),"/",""),"\",""),".","")))</f>
        <v/>
      </c>
      <c r="K659" s="24" t="str">
        <f aca="false">IF(A659="","",IF(ISNA(MATCH(J659,'Purchase Register'!$J$6:$J$1005,0)),IF(COUNTIFS('Purchase Register'!$A$6:$A$1005,A659,'Purchase Register'!$E$6:$E$1005,"&gt;="&amp;(E659-Summary!$B$5),'Purchase Register'!$E$6:$E$1005,"&lt;="&amp;(E659+Summary!$B$5))&gt;0,"Possible match – invoice no. differs","Not in books"),"In books"))</f>
        <v/>
      </c>
      <c r="L659" s="25" t="str">
        <f aca="false">IF(A659="","",IF(COUNTIF(A$6:A659,A659)=1,COUNTIF(L$5:L658,"&gt;0")+1,""))</f>
        <v/>
      </c>
    </row>
    <row r="660" customFormat="false" ht="15" hidden="false" customHeight="true" outlineLevel="0" collapsed="false">
      <c r="A660" s="27"/>
      <c r="B660" s="27"/>
      <c r="C660" s="27"/>
      <c r="D660" s="28"/>
      <c r="E660" s="29"/>
      <c r="F660" s="29"/>
      <c r="G660" s="29"/>
      <c r="H660" s="29"/>
      <c r="I660" s="20" t="str">
        <f aca="false">IF(A660="","",N(F660)+N(G660)+N(H660))</f>
        <v/>
      </c>
      <c r="J660" s="21" t="str">
        <f aca="false">IF(A660="","",UPPER(TRIM(A660))&amp;"|"&amp;UPPER(SUBSTITUTE(SUBSTITUTE(SUBSTITUTE(SUBSTITUTE(SUBSTITUTE(TRIM(C660)," ",""),"-",""),"/",""),"\",""),".","")))</f>
        <v/>
      </c>
      <c r="K660" s="24" t="str">
        <f aca="false">IF(A660="","",IF(ISNA(MATCH(J660,'Purchase Register'!$J$6:$J$1005,0)),IF(COUNTIFS('Purchase Register'!$A$6:$A$1005,A660,'Purchase Register'!$E$6:$E$1005,"&gt;="&amp;(E660-Summary!$B$5),'Purchase Register'!$E$6:$E$1005,"&lt;="&amp;(E660+Summary!$B$5))&gt;0,"Possible match – invoice no. differs","Not in books"),"In books"))</f>
        <v/>
      </c>
      <c r="L660" s="25" t="str">
        <f aca="false">IF(A660="","",IF(COUNTIF(A$6:A660,A660)=1,COUNTIF(L$5:L659,"&gt;0")+1,""))</f>
        <v/>
      </c>
    </row>
    <row r="661" customFormat="false" ht="15" hidden="false" customHeight="true" outlineLevel="0" collapsed="false">
      <c r="A661" s="27"/>
      <c r="B661" s="27"/>
      <c r="C661" s="27"/>
      <c r="D661" s="28"/>
      <c r="E661" s="29"/>
      <c r="F661" s="29"/>
      <c r="G661" s="29"/>
      <c r="H661" s="29"/>
      <c r="I661" s="20" t="str">
        <f aca="false">IF(A661="","",N(F661)+N(G661)+N(H661))</f>
        <v/>
      </c>
      <c r="J661" s="21" t="str">
        <f aca="false">IF(A661="","",UPPER(TRIM(A661))&amp;"|"&amp;UPPER(SUBSTITUTE(SUBSTITUTE(SUBSTITUTE(SUBSTITUTE(SUBSTITUTE(TRIM(C661)," ",""),"-",""),"/",""),"\",""),".","")))</f>
        <v/>
      </c>
      <c r="K661" s="24" t="str">
        <f aca="false">IF(A661="","",IF(ISNA(MATCH(J661,'Purchase Register'!$J$6:$J$1005,0)),IF(COUNTIFS('Purchase Register'!$A$6:$A$1005,A661,'Purchase Register'!$E$6:$E$1005,"&gt;="&amp;(E661-Summary!$B$5),'Purchase Register'!$E$6:$E$1005,"&lt;="&amp;(E661+Summary!$B$5))&gt;0,"Possible match – invoice no. differs","Not in books"),"In books"))</f>
        <v/>
      </c>
      <c r="L661" s="25" t="str">
        <f aca="false">IF(A661="","",IF(COUNTIF(A$6:A661,A661)=1,COUNTIF(L$5:L660,"&gt;0")+1,""))</f>
        <v/>
      </c>
    </row>
    <row r="662" customFormat="false" ht="15" hidden="false" customHeight="true" outlineLevel="0" collapsed="false">
      <c r="A662" s="27"/>
      <c r="B662" s="27"/>
      <c r="C662" s="27"/>
      <c r="D662" s="28"/>
      <c r="E662" s="29"/>
      <c r="F662" s="29"/>
      <c r="G662" s="29"/>
      <c r="H662" s="29"/>
      <c r="I662" s="20" t="str">
        <f aca="false">IF(A662="","",N(F662)+N(G662)+N(H662))</f>
        <v/>
      </c>
      <c r="J662" s="21" t="str">
        <f aca="false">IF(A662="","",UPPER(TRIM(A662))&amp;"|"&amp;UPPER(SUBSTITUTE(SUBSTITUTE(SUBSTITUTE(SUBSTITUTE(SUBSTITUTE(TRIM(C662)," ",""),"-",""),"/",""),"\",""),".","")))</f>
        <v/>
      </c>
      <c r="K662" s="24" t="str">
        <f aca="false">IF(A662="","",IF(ISNA(MATCH(J662,'Purchase Register'!$J$6:$J$1005,0)),IF(COUNTIFS('Purchase Register'!$A$6:$A$1005,A662,'Purchase Register'!$E$6:$E$1005,"&gt;="&amp;(E662-Summary!$B$5),'Purchase Register'!$E$6:$E$1005,"&lt;="&amp;(E662+Summary!$B$5))&gt;0,"Possible match – invoice no. differs","Not in books"),"In books"))</f>
        <v/>
      </c>
      <c r="L662" s="25" t="str">
        <f aca="false">IF(A662="","",IF(COUNTIF(A$6:A662,A662)=1,COUNTIF(L$5:L661,"&gt;0")+1,""))</f>
        <v/>
      </c>
    </row>
    <row r="663" customFormat="false" ht="15" hidden="false" customHeight="true" outlineLevel="0" collapsed="false">
      <c r="A663" s="27"/>
      <c r="B663" s="27"/>
      <c r="C663" s="27"/>
      <c r="D663" s="28"/>
      <c r="E663" s="29"/>
      <c r="F663" s="29"/>
      <c r="G663" s="29"/>
      <c r="H663" s="29"/>
      <c r="I663" s="20" t="str">
        <f aca="false">IF(A663="","",N(F663)+N(G663)+N(H663))</f>
        <v/>
      </c>
      <c r="J663" s="21" t="str">
        <f aca="false">IF(A663="","",UPPER(TRIM(A663))&amp;"|"&amp;UPPER(SUBSTITUTE(SUBSTITUTE(SUBSTITUTE(SUBSTITUTE(SUBSTITUTE(TRIM(C663)," ",""),"-",""),"/",""),"\",""),".","")))</f>
        <v/>
      </c>
      <c r="K663" s="24" t="str">
        <f aca="false">IF(A663="","",IF(ISNA(MATCH(J663,'Purchase Register'!$J$6:$J$1005,0)),IF(COUNTIFS('Purchase Register'!$A$6:$A$1005,A663,'Purchase Register'!$E$6:$E$1005,"&gt;="&amp;(E663-Summary!$B$5),'Purchase Register'!$E$6:$E$1005,"&lt;="&amp;(E663+Summary!$B$5))&gt;0,"Possible match – invoice no. differs","Not in books"),"In books"))</f>
        <v/>
      </c>
      <c r="L663" s="25" t="str">
        <f aca="false">IF(A663="","",IF(COUNTIF(A$6:A663,A663)=1,COUNTIF(L$5:L662,"&gt;0")+1,""))</f>
        <v/>
      </c>
    </row>
    <row r="664" customFormat="false" ht="15" hidden="false" customHeight="true" outlineLevel="0" collapsed="false">
      <c r="A664" s="27"/>
      <c r="B664" s="27"/>
      <c r="C664" s="27"/>
      <c r="D664" s="28"/>
      <c r="E664" s="29"/>
      <c r="F664" s="29"/>
      <c r="G664" s="29"/>
      <c r="H664" s="29"/>
      <c r="I664" s="20" t="str">
        <f aca="false">IF(A664="","",N(F664)+N(G664)+N(H664))</f>
        <v/>
      </c>
      <c r="J664" s="21" t="str">
        <f aca="false">IF(A664="","",UPPER(TRIM(A664))&amp;"|"&amp;UPPER(SUBSTITUTE(SUBSTITUTE(SUBSTITUTE(SUBSTITUTE(SUBSTITUTE(TRIM(C664)," ",""),"-",""),"/",""),"\",""),".","")))</f>
        <v/>
      </c>
      <c r="K664" s="24" t="str">
        <f aca="false">IF(A664="","",IF(ISNA(MATCH(J664,'Purchase Register'!$J$6:$J$1005,0)),IF(COUNTIFS('Purchase Register'!$A$6:$A$1005,A664,'Purchase Register'!$E$6:$E$1005,"&gt;="&amp;(E664-Summary!$B$5),'Purchase Register'!$E$6:$E$1005,"&lt;="&amp;(E664+Summary!$B$5))&gt;0,"Possible match – invoice no. differs","Not in books"),"In books"))</f>
        <v/>
      </c>
      <c r="L664" s="25" t="str">
        <f aca="false">IF(A664="","",IF(COUNTIF(A$6:A664,A664)=1,COUNTIF(L$5:L663,"&gt;0")+1,""))</f>
        <v/>
      </c>
    </row>
    <row r="665" customFormat="false" ht="15" hidden="false" customHeight="true" outlineLevel="0" collapsed="false">
      <c r="A665" s="27"/>
      <c r="B665" s="27"/>
      <c r="C665" s="27"/>
      <c r="D665" s="28"/>
      <c r="E665" s="29"/>
      <c r="F665" s="29"/>
      <c r="G665" s="29"/>
      <c r="H665" s="29"/>
      <c r="I665" s="20" t="str">
        <f aca="false">IF(A665="","",N(F665)+N(G665)+N(H665))</f>
        <v/>
      </c>
      <c r="J665" s="21" t="str">
        <f aca="false">IF(A665="","",UPPER(TRIM(A665))&amp;"|"&amp;UPPER(SUBSTITUTE(SUBSTITUTE(SUBSTITUTE(SUBSTITUTE(SUBSTITUTE(TRIM(C665)," ",""),"-",""),"/",""),"\",""),".","")))</f>
        <v/>
      </c>
      <c r="K665" s="24" t="str">
        <f aca="false">IF(A665="","",IF(ISNA(MATCH(J665,'Purchase Register'!$J$6:$J$1005,0)),IF(COUNTIFS('Purchase Register'!$A$6:$A$1005,A665,'Purchase Register'!$E$6:$E$1005,"&gt;="&amp;(E665-Summary!$B$5),'Purchase Register'!$E$6:$E$1005,"&lt;="&amp;(E665+Summary!$B$5))&gt;0,"Possible match – invoice no. differs","Not in books"),"In books"))</f>
        <v/>
      </c>
      <c r="L665" s="25" t="str">
        <f aca="false">IF(A665="","",IF(COUNTIF(A$6:A665,A665)=1,COUNTIF(L$5:L664,"&gt;0")+1,""))</f>
        <v/>
      </c>
    </row>
    <row r="666" customFormat="false" ht="15" hidden="false" customHeight="true" outlineLevel="0" collapsed="false">
      <c r="A666" s="27"/>
      <c r="B666" s="27"/>
      <c r="C666" s="27"/>
      <c r="D666" s="28"/>
      <c r="E666" s="29"/>
      <c r="F666" s="29"/>
      <c r="G666" s="29"/>
      <c r="H666" s="29"/>
      <c r="I666" s="20" t="str">
        <f aca="false">IF(A666="","",N(F666)+N(G666)+N(H666))</f>
        <v/>
      </c>
      <c r="J666" s="21" t="str">
        <f aca="false">IF(A666="","",UPPER(TRIM(A666))&amp;"|"&amp;UPPER(SUBSTITUTE(SUBSTITUTE(SUBSTITUTE(SUBSTITUTE(SUBSTITUTE(TRIM(C666)," ",""),"-",""),"/",""),"\",""),".","")))</f>
        <v/>
      </c>
      <c r="K666" s="24" t="str">
        <f aca="false">IF(A666="","",IF(ISNA(MATCH(J666,'Purchase Register'!$J$6:$J$1005,0)),IF(COUNTIFS('Purchase Register'!$A$6:$A$1005,A666,'Purchase Register'!$E$6:$E$1005,"&gt;="&amp;(E666-Summary!$B$5),'Purchase Register'!$E$6:$E$1005,"&lt;="&amp;(E666+Summary!$B$5))&gt;0,"Possible match – invoice no. differs","Not in books"),"In books"))</f>
        <v/>
      </c>
      <c r="L666" s="25" t="str">
        <f aca="false">IF(A666="","",IF(COUNTIF(A$6:A666,A666)=1,COUNTIF(L$5:L665,"&gt;0")+1,""))</f>
        <v/>
      </c>
    </row>
    <row r="667" customFormat="false" ht="15" hidden="false" customHeight="true" outlineLevel="0" collapsed="false">
      <c r="A667" s="27"/>
      <c r="B667" s="27"/>
      <c r="C667" s="27"/>
      <c r="D667" s="28"/>
      <c r="E667" s="29"/>
      <c r="F667" s="29"/>
      <c r="G667" s="29"/>
      <c r="H667" s="29"/>
      <c r="I667" s="20" t="str">
        <f aca="false">IF(A667="","",N(F667)+N(G667)+N(H667))</f>
        <v/>
      </c>
      <c r="J667" s="21" t="str">
        <f aca="false">IF(A667="","",UPPER(TRIM(A667))&amp;"|"&amp;UPPER(SUBSTITUTE(SUBSTITUTE(SUBSTITUTE(SUBSTITUTE(SUBSTITUTE(TRIM(C667)," ",""),"-",""),"/",""),"\",""),".","")))</f>
        <v/>
      </c>
      <c r="K667" s="24" t="str">
        <f aca="false">IF(A667="","",IF(ISNA(MATCH(J667,'Purchase Register'!$J$6:$J$1005,0)),IF(COUNTIFS('Purchase Register'!$A$6:$A$1005,A667,'Purchase Register'!$E$6:$E$1005,"&gt;="&amp;(E667-Summary!$B$5),'Purchase Register'!$E$6:$E$1005,"&lt;="&amp;(E667+Summary!$B$5))&gt;0,"Possible match – invoice no. differs","Not in books"),"In books"))</f>
        <v/>
      </c>
      <c r="L667" s="25" t="str">
        <f aca="false">IF(A667="","",IF(COUNTIF(A$6:A667,A667)=1,COUNTIF(L$5:L666,"&gt;0")+1,""))</f>
        <v/>
      </c>
    </row>
    <row r="668" customFormat="false" ht="15" hidden="false" customHeight="true" outlineLevel="0" collapsed="false">
      <c r="A668" s="27"/>
      <c r="B668" s="27"/>
      <c r="C668" s="27"/>
      <c r="D668" s="28"/>
      <c r="E668" s="29"/>
      <c r="F668" s="29"/>
      <c r="G668" s="29"/>
      <c r="H668" s="29"/>
      <c r="I668" s="20" t="str">
        <f aca="false">IF(A668="","",N(F668)+N(G668)+N(H668))</f>
        <v/>
      </c>
      <c r="J668" s="21" t="str">
        <f aca="false">IF(A668="","",UPPER(TRIM(A668))&amp;"|"&amp;UPPER(SUBSTITUTE(SUBSTITUTE(SUBSTITUTE(SUBSTITUTE(SUBSTITUTE(TRIM(C668)," ",""),"-",""),"/",""),"\",""),".","")))</f>
        <v/>
      </c>
      <c r="K668" s="24" t="str">
        <f aca="false">IF(A668="","",IF(ISNA(MATCH(J668,'Purchase Register'!$J$6:$J$1005,0)),IF(COUNTIFS('Purchase Register'!$A$6:$A$1005,A668,'Purchase Register'!$E$6:$E$1005,"&gt;="&amp;(E668-Summary!$B$5),'Purchase Register'!$E$6:$E$1005,"&lt;="&amp;(E668+Summary!$B$5))&gt;0,"Possible match – invoice no. differs","Not in books"),"In books"))</f>
        <v/>
      </c>
      <c r="L668" s="25" t="str">
        <f aca="false">IF(A668="","",IF(COUNTIF(A$6:A668,A668)=1,COUNTIF(L$5:L667,"&gt;0")+1,""))</f>
        <v/>
      </c>
    </row>
    <row r="669" customFormat="false" ht="15" hidden="false" customHeight="true" outlineLevel="0" collapsed="false">
      <c r="A669" s="27"/>
      <c r="B669" s="27"/>
      <c r="C669" s="27"/>
      <c r="D669" s="28"/>
      <c r="E669" s="29"/>
      <c r="F669" s="29"/>
      <c r="G669" s="29"/>
      <c r="H669" s="29"/>
      <c r="I669" s="20" t="str">
        <f aca="false">IF(A669="","",N(F669)+N(G669)+N(H669))</f>
        <v/>
      </c>
      <c r="J669" s="21" t="str">
        <f aca="false">IF(A669="","",UPPER(TRIM(A669))&amp;"|"&amp;UPPER(SUBSTITUTE(SUBSTITUTE(SUBSTITUTE(SUBSTITUTE(SUBSTITUTE(TRIM(C669)," ",""),"-",""),"/",""),"\",""),".","")))</f>
        <v/>
      </c>
      <c r="K669" s="24" t="str">
        <f aca="false">IF(A669="","",IF(ISNA(MATCH(J669,'Purchase Register'!$J$6:$J$1005,0)),IF(COUNTIFS('Purchase Register'!$A$6:$A$1005,A669,'Purchase Register'!$E$6:$E$1005,"&gt;="&amp;(E669-Summary!$B$5),'Purchase Register'!$E$6:$E$1005,"&lt;="&amp;(E669+Summary!$B$5))&gt;0,"Possible match – invoice no. differs","Not in books"),"In books"))</f>
        <v/>
      </c>
      <c r="L669" s="25" t="str">
        <f aca="false">IF(A669="","",IF(COUNTIF(A$6:A669,A669)=1,COUNTIF(L$5:L668,"&gt;0")+1,""))</f>
        <v/>
      </c>
    </row>
    <row r="670" customFormat="false" ht="15" hidden="false" customHeight="true" outlineLevel="0" collapsed="false">
      <c r="A670" s="27"/>
      <c r="B670" s="27"/>
      <c r="C670" s="27"/>
      <c r="D670" s="28"/>
      <c r="E670" s="29"/>
      <c r="F670" s="29"/>
      <c r="G670" s="29"/>
      <c r="H670" s="29"/>
      <c r="I670" s="20" t="str">
        <f aca="false">IF(A670="","",N(F670)+N(G670)+N(H670))</f>
        <v/>
      </c>
      <c r="J670" s="21" t="str">
        <f aca="false">IF(A670="","",UPPER(TRIM(A670))&amp;"|"&amp;UPPER(SUBSTITUTE(SUBSTITUTE(SUBSTITUTE(SUBSTITUTE(SUBSTITUTE(TRIM(C670)," ",""),"-",""),"/",""),"\",""),".","")))</f>
        <v/>
      </c>
      <c r="K670" s="24" t="str">
        <f aca="false">IF(A670="","",IF(ISNA(MATCH(J670,'Purchase Register'!$J$6:$J$1005,0)),IF(COUNTIFS('Purchase Register'!$A$6:$A$1005,A670,'Purchase Register'!$E$6:$E$1005,"&gt;="&amp;(E670-Summary!$B$5),'Purchase Register'!$E$6:$E$1005,"&lt;="&amp;(E670+Summary!$B$5))&gt;0,"Possible match – invoice no. differs","Not in books"),"In books"))</f>
        <v/>
      </c>
      <c r="L670" s="25" t="str">
        <f aca="false">IF(A670="","",IF(COUNTIF(A$6:A670,A670)=1,COUNTIF(L$5:L669,"&gt;0")+1,""))</f>
        <v/>
      </c>
    </row>
    <row r="671" customFormat="false" ht="15" hidden="false" customHeight="true" outlineLevel="0" collapsed="false">
      <c r="A671" s="27"/>
      <c r="B671" s="27"/>
      <c r="C671" s="27"/>
      <c r="D671" s="28"/>
      <c r="E671" s="29"/>
      <c r="F671" s="29"/>
      <c r="G671" s="29"/>
      <c r="H671" s="29"/>
      <c r="I671" s="20" t="str">
        <f aca="false">IF(A671="","",N(F671)+N(G671)+N(H671))</f>
        <v/>
      </c>
      <c r="J671" s="21" t="str">
        <f aca="false">IF(A671="","",UPPER(TRIM(A671))&amp;"|"&amp;UPPER(SUBSTITUTE(SUBSTITUTE(SUBSTITUTE(SUBSTITUTE(SUBSTITUTE(TRIM(C671)," ",""),"-",""),"/",""),"\",""),".","")))</f>
        <v/>
      </c>
      <c r="K671" s="24" t="str">
        <f aca="false">IF(A671="","",IF(ISNA(MATCH(J671,'Purchase Register'!$J$6:$J$1005,0)),IF(COUNTIFS('Purchase Register'!$A$6:$A$1005,A671,'Purchase Register'!$E$6:$E$1005,"&gt;="&amp;(E671-Summary!$B$5),'Purchase Register'!$E$6:$E$1005,"&lt;="&amp;(E671+Summary!$B$5))&gt;0,"Possible match – invoice no. differs","Not in books"),"In books"))</f>
        <v/>
      </c>
      <c r="L671" s="25" t="str">
        <f aca="false">IF(A671="","",IF(COUNTIF(A$6:A671,A671)=1,COUNTIF(L$5:L670,"&gt;0")+1,""))</f>
        <v/>
      </c>
    </row>
    <row r="672" customFormat="false" ht="15" hidden="false" customHeight="true" outlineLevel="0" collapsed="false">
      <c r="A672" s="27"/>
      <c r="B672" s="27"/>
      <c r="C672" s="27"/>
      <c r="D672" s="28"/>
      <c r="E672" s="29"/>
      <c r="F672" s="29"/>
      <c r="G672" s="29"/>
      <c r="H672" s="29"/>
      <c r="I672" s="20" t="str">
        <f aca="false">IF(A672="","",N(F672)+N(G672)+N(H672))</f>
        <v/>
      </c>
      <c r="J672" s="21" t="str">
        <f aca="false">IF(A672="","",UPPER(TRIM(A672))&amp;"|"&amp;UPPER(SUBSTITUTE(SUBSTITUTE(SUBSTITUTE(SUBSTITUTE(SUBSTITUTE(TRIM(C672)," ",""),"-",""),"/",""),"\",""),".","")))</f>
        <v/>
      </c>
      <c r="K672" s="24" t="str">
        <f aca="false">IF(A672="","",IF(ISNA(MATCH(J672,'Purchase Register'!$J$6:$J$1005,0)),IF(COUNTIFS('Purchase Register'!$A$6:$A$1005,A672,'Purchase Register'!$E$6:$E$1005,"&gt;="&amp;(E672-Summary!$B$5),'Purchase Register'!$E$6:$E$1005,"&lt;="&amp;(E672+Summary!$B$5))&gt;0,"Possible match – invoice no. differs","Not in books"),"In books"))</f>
        <v/>
      </c>
      <c r="L672" s="25" t="str">
        <f aca="false">IF(A672="","",IF(COUNTIF(A$6:A672,A672)=1,COUNTIF(L$5:L671,"&gt;0")+1,""))</f>
        <v/>
      </c>
    </row>
    <row r="673" customFormat="false" ht="15" hidden="false" customHeight="true" outlineLevel="0" collapsed="false">
      <c r="A673" s="27"/>
      <c r="B673" s="27"/>
      <c r="C673" s="27"/>
      <c r="D673" s="28"/>
      <c r="E673" s="29"/>
      <c r="F673" s="29"/>
      <c r="G673" s="29"/>
      <c r="H673" s="29"/>
      <c r="I673" s="20" t="str">
        <f aca="false">IF(A673="","",N(F673)+N(G673)+N(H673))</f>
        <v/>
      </c>
      <c r="J673" s="21" t="str">
        <f aca="false">IF(A673="","",UPPER(TRIM(A673))&amp;"|"&amp;UPPER(SUBSTITUTE(SUBSTITUTE(SUBSTITUTE(SUBSTITUTE(SUBSTITUTE(TRIM(C673)," ",""),"-",""),"/",""),"\",""),".","")))</f>
        <v/>
      </c>
      <c r="K673" s="24" t="str">
        <f aca="false">IF(A673="","",IF(ISNA(MATCH(J673,'Purchase Register'!$J$6:$J$1005,0)),IF(COUNTIFS('Purchase Register'!$A$6:$A$1005,A673,'Purchase Register'!$E$6:$E$1005,"&gt;="&amp;(E673-Summary!$B$5),'Purchase Register'!$E$6:$E$1005,"&lt;="&amp;(E673+Summary!$B$5))&gt;0,"Possible match – invoice no. differs","Not in books"),"In books"))</f>
        <v/>
      </c>
      <c r="L673" s="25" t="str">
        <f aca="false">IF(A673="","",IF(COUNTIF(A$6:A673,A673)=1,COUNTIF(L$5:L672,"&gt;0")+1,""))</f>
        <v/>
      </c>
    </row>
    <row r="674" customFormat="false" ht="15" hidden="false" customHeight="true" outlineLevel="0" collapsed="false">
      <c r="A674" s="27"/>
      <c r="B674" s="27"/>
      <c r="C674" s="27"/>
      <c r="D674" s="28"/>
      <c r="E674" s="29"/>
      <c r="F674" s="29"/>
      <c r="G674" s="29"/>
      <c r="H674" s="29"/>
      <c r="I674" s="20" t="str">
        <f aca="false">IF(A674="","",N(F674)+N(G674)+N(H674))</f>
        <v/>
      </c>
      <c r="J674" s="21" t="str">
        <f aca="false">IF(A674="","",UPPER(TRIM(A674))&amp;"|"&amp;UPPER(SUBSTITUTE(SUBSTITUTE(SUBSTITUTE(SUBSTITUTE(SUBSTITUTE(TRIM(C674)," ",""),"-",""),"/",""),"\",""),".","")))</f>
        <v/>
      </c>
      <c r="K674" s="24" t="str">
        <f aca="false">IF(A674="","",IF(ISNA(MATCH(J674,'Purchase Register'!$J$6:$J$1005,0)),IF(COUNTIFS('Purchase Register'!$A$6:$A$1005,A674,'Purchase Register'!$E$6:$E$1005,"&gt;="&amp;(E674-Summary!$B$5),'Purchase Register'!$E$6:$E$1005,"&lt;="&amp;(E674+Summary!$B$5))&gt;0,"Possible match – invoice no. differs","Not in books"),"In books"))</f>
        <v/>
      </c>
      <c r="L674" s="25" t="str">
        <f aca="false">IF(A674="","",IF(COUNTIF(A$6:A674,A674)=1,COUNTIF(L$5:L673,"&gt;0")+1,""))</f>
        <v/>
      </c>
    </row>
    <row r="675" customFormat="false" ht="15" hidden="false" customHeight="true" outlineLevel="0" collapsed="false">
      <c r="A675" s="27"/>
      <c r="B675" s="27"/>
      <c r="C675" s="27"/>
      <c r="D675" s="28"/>
      <c r="E675" s="29"/>
      <c r="F675" s="29"/>
      <c r="G675" s="29"/>
      <c r="H675" s="29"/>
      <c r="I675" s="20" t="str">
        <f aca="false">IF(A675="","",N(F675)+N(G675)+N(H675))</f>
        <v/>
      </c>
      <c r="J675" s="21" t="str">
        <f aca="false">IF(A675="","",UPPER(TRIM(A675))&amp;"|"&amp;UPPER(SUBSTITUTE(SUBSTITUTE(SUBSTITUTE(SUBSTITUTE(SUBSTITUTE(TRIM(C675)," ",""),"-",""),"/",""),"\",""),".","")))</f>
        <v/>
      </c>
      <c r="K675" s="24" t="str">
        <f aca="false">IF(A675="","",IF(ISNA(MATCH(J675,'Purchase Register'!$J$6:$J$1005,0)),IF(COUNTIFS('Purchase Register'!$A$6:$A$1005,A675,'Purchase Register'!$E$6:$E$1005,"&gt;="&amp;(E675-Summary!$B$5),'Purchase Register'!$E$6:$E$1005,"&lt;="&amp;(E675+Summary!$B$5))&gt;0,"Possible match – invoice no. differs","Not in books"),"In books"))</f>
        <v/>
      </c>
      <c r="L675" s="25" t="str">
        <f aca="false">IF(A675="","",IF(COUNTIF(A$6:A675,A675)=1,COUNTIF(L$5:L674,"&gt;0")+1,""))</f>
        <v/>
      </c>
    </row>
    <row r="676" customFormat="false" ht="15" hidden="false" customHeight="true" outlineLevel="0" collapsed="false">
      <c r="A676" s="27"/>
      <c r="B676" s="27"/>
      <c r="C676" s="27"/>
      <c r="D676" s="28"/>
      <c r="E676" s="29"/>
      <c r="F676" s="29"/>
      <c r="G676" s="29"/>
      <c r="H676" s="29"/>
      <c r="I676" s="20" t="str">
        <f aca="false">IF(A676="","",N(F676)+N(G676)+N(H676))</f>
        <v/>
      </c>
      <c r="J676" s="21" t="str">
        <f aca="false">IF(A676="","",UPPER(TRIM(A676))&amp;"|"&amp;UPPER(SUBSTITUTE(SUBSTITUTE(SUBSTITUTE(SUBSTITUTE(SUBSTITUTE(TRIM(C676)," ",""),"-",""),"/",""),"\",""),".","")))</f>
        <v/>
      </c>
      <c r="K676" s="24" t="str">
        <f aca="false">IF(A676="","",IF(ISNA(MATCH(J676,'Purchase Register'!$J$6:$J$1005,0)),IF(COUNTIFS('Purchase Register'!$A$6:$A$1005,A676,'Purchase Register'!$E$6:$E$1005,"&gt;="&amp;(E676-Summary!$B$5),'Purchase Register'!$E$6:$E$1005,"&lt;="&amp;(E676+Summary!$B$5))&gt;0,"Possible match – invoice no. differs","Not in books"),"In books"))</f>
        <v/>
      </c>
      <c r="L676" s="25" t="str">
        <f aca="false">IF(A676="","",IF(COUNTIF(A$6:A676,A676)=1,COUNTIF(L$5:L675,"&gt;0")+1,""))</f>
        <v/>
      </c>
    </row>
    <row r="677" customFormat="false" ht="15" hidden="false" customHeight="true" outlineLevel="0" collapsed="false">
      <c r="A677" s="27"/>
      <c r="B677" s="27"/>
      <c r="C677" s="27"/>
      <c r="D677" s="28"/>
      <c r="E677" s="29"/>
      <c r="F677" s="29"/>
      <c r="G677" s="29"/>
      <c r="H677" s="29"/>
      <c r="I677" s="20" t="str">
        <f aca="false">IF(A677="","",N(F677)+N(G677)+N(H677))</f>
        <v/>
      </c>
      <c r="J677" s="21" t="str">
        <f aca="false">IF(A677="","",UPPER(TRIM(A677))&amp;"|"&amp;UPPER(SUBSTITUTE(SUBSTITUTE(SUBSTITUTE(SUBSTITUTE(SUBSTITUTE(TRIM(C677)," ",""),"-",""),"/",""),"\",""),".","")))</f>
        <v/>
      </c>
      <c r="K677" s="24" t="str">
        <f aca="false">IF(A677="","",IF(ISNA(MATCH(J677,'Purchase Register'!$J$6:$J$1005,0)),IF(COUNTIFS('Purchase Register'!$A$6:$A$1005,A677,'Purchase Register'!$E$6:$E$1005,"&gt;="&amp;(E677-Summary!$B$5),'Purchase Register'!$E$6:$E$1005,"&lt;="&amp;(E677+Summary!$B$5))&gt;0,"Possible match – invoice no. differs","Not in books"),"In books"))</f>
        <v/>
      </c>
      <c r="L677" s="25" t="str">
        <f aca="false">IF(A677="","",IF(COUNTIF(A$6:A677,A677)=1,COUNTIF(L$5:L676,"&gt;0")+1,""))</f>
        <v/>
      </c>
    </row>
    <row r="678" customFormat="false" ht="15" hidden="false" customHeight="true" outlineLevel="0" collapsed="false">
      <c r="A678" s="27"/>
      <c r="B678" s="27"/>
      <c r="C678" s="27"/>
      <c r="D678" s="28"/>
      <c r="E678" s="29"/>
      <c r="F678" s="29"/>
      <c r="G678" s="29"/>
      <c r="H678" s="29"/>
      <c r="I678" s="20" t="str">
        <f aca="false">IF(A678="","",N(F678)+N(G678)+N(H678))</f>
        <v/>
      </c>
      <c r="J678" s="21" t="str">
        <f aca="false">IF(A678="","",UPPER(TRIM(A678))&amp;"|"&amp;UPPER(SUBSTITUTE(SUBSTITUTE(SUBSTITUTE(SUBSTITUTE(SUBSTITUTE(TRIM(C678)," ",""),"-",""),"/",""),"\",""),".","")))</f>
        <v/>
      </c>
      <c r="K678" s="24" t="str">
        <f aca="false">IF(A678="","",IF(ISNA(MATCH(J678,'Purchase Register'!$J$6:$J$1005,0)),IF(COUNTIFS('Purchase Register'!$A$6:$A$1005,A678,'Purchase Register'!$E$6:$E$1005,"&gt;="&amp;(E678-Summary!$B$5),'Purchase Register'!$E$6:$E$1005,"&lt;="&amp;(E678+Summary!$B$5))&gt;0,"Possible match – invoice no. differs","Not in books"),"In books"))</f>
        <v/>
      </c>
      <c r="L678" s="25" t="str">
        <f aca="false">IF(A678="","",IF(COUNTIF(A$6:A678,A678)=1,COUNTIF(L$5:L677,"&gt;0")+1,""))</f>
        <v/>
      </c>
    </row>
    <row r="679" customFormat="false" ht="15" hidden="false" customHeight="true" outlineLevel="0" collapsed="false">
      <c r="A679" s="27"/>
      <c r="B679" s="27"/>
      <c r="C679" s="27"/>
      <c r="D679" s="28"/>
      <c r="E679" s="29"/>
      <c r="F679" s="29"/>
      <c r="G679" s="29"/>
      <c r="H679" s="29"/>
      <c r="I679" s="20" t="str">
        <f aca="false">IF(A679="","",N(F679)+N(G679)+N(H679))</f>
        <v/>
      </c>
      <c r="J679" s="21" t="str">
        <f aca="false">IF(A679="","",UPPER(TRIM(A679))&amp;"|"&amp;UPPER(SUBSTITUTE(SUBSTITUTE(SUBSTITUTE(SUBSTITUTE(SUBSTITUTE(TRIM(C679)," ",""),"-",""),"/",""),"\",""),".","")))</f>
        <v/>
      </c>
      <c r="K679" s="24" t="str">
        <f aca="false">IF(A679="","",IF(ISNA(MATCH(J679,'Purchase Register'!$J$6:$J$1005,0)),IF(COUNTIFS('Purchase Register'!$A$6:$A$1005,A679,'Purchase Register'!$E$6:$E$1005,"&gt;="&amp;(E679-Summary!$B$5),'Purchase Register'!$E$6:$E$1005,"&lt;="&amp;(E679+Summary!$B$5))&gt;0,"Possible match – invoice no. differs","Not in books"),"In books"))</f>
        <v/>
      </c>
      <c r="L679" s="25" t="str">
        <f aca="false">IF(A679="","",IF(COUNTIF(A$6:A679,A679)=1,COUNTIF(L$5:L678,"&gt;0")+1,""))</f>
        <v/>
      </c>
    </row>
    <row r="680" customFormat="false" ht="15" hidden="false" customHeight="true" outlineLevel="0" collapsed="false">
      <c r="A680" s="27"/>
      <c r="B680" s="27"/>
      <c r="C680" s="27"/>
      <c r="D680" s="28"/>
      <c r="E680" s="29"/>
      <c r="F680" s="29"/>
      <c r="G680" s="29"/>
      <c r="H680" s="29"/>
      <c r="I680" s="20" t="str">
        <f aca="false">IF(A680="","",N(F680)+N(G680)+N(H680))</f>
        <v/>
      </c>
      <c r="J680" s="21" t="str">
        <f aca="false">IF(A680="","",UPPER(TRIM(A680))&amp;"|"&amp;UPPER(SUBSTITUTE(SUBSTITUTE(SUBSTITUTE(SUBSTITUTE(SUBSTITUTE(TRIM(C680)," ",""),"-",""),"/",""),"\",""),".","")))</f>
        <v/>
      </c>
      <c r="K680" s="24" t="str">
        <f aca="false">IF(A680="","",IF(ISNA(MATCH(J680,'Purchase Register'!$J$6:$J$1005,0)),IF(COUNTIFS('Purchase Register'!$A$6:$A$1005,A680,'Purchase Register'!$E$6:$E$1005,"&gt;="&amp;(E680-Summary!$B$5),'Purchase Register'!$E$6:$E$1005,"&lt;="&amp;(E680+Summary!$B$5))&gt;0,"Possible match – invoice no. differs","Not in books"),"In books"))</f>
        <v/>
      </c>
      <c r="L680" s="25" t="str">
        <f aca="false">IF(A680="","",IF(COUNTIF(A$6:A680,A680)=1,COUNTIF(L$5:L679,"&gt;0")+1,""))</f>
        <v/>
      </c>
    </row>
    <row r="681" customFormat="false" ht="15" hidden="false" customHeight="true" outlineLevel="0" collapsed="false">
      <c r="A681" s="27"/>
      <c r="B681" s="27"/>
      <c r="C681" s="27"/>
      <c r="D681" s="28"/>
      <c r="E681" s="29"/>
      <c r="F681" s="29"/>
      <c r="G681" s="29"/>
      <c r="H681" s="29"/>
      <c r="I681" s="20" t="str">
        <f aca="false">IF(A681="","",N(F681)+N(G681)+N(H681))</f>
        <v/>
      </c>
      <c r="J681" s="21" t="str">
        <f aca="false">IF(A681="","",UPPER(TRIM(A681))&amp;"|"&amp;UPPER(SUBSTITUTE(SUBSTITUTE(SUBSTITUTE(SUBSTITUTE(SUBSTITUTE(TRIM(C681)," ",""),"-",""),"/",""),"\",""),".","")))</f>
        <v/>
      </c>
      <c r="K681" s="24" t="str">
        <f aca="false">IF(A681="","",IF(ISNA(MATCH(J681,'Purchase Register'!$J$6:$J$1005,0)),IF(COUNTIFS('Purchase Register'!$A$6:$A$1005,A681,'Purchase Register'!$E$6:$E$1005,"&gt;="&amp;(E681-Summary!$B$5),'Purchase Register'!$E$6:$E$1005,"&lt;="&amp;(E681+Summary!$B$5))&gt;0,"Possible match – invoice no. differs","Not in books"),"In books"))</f>
        <v/>
      </c>
      <c r="L681" s="25" t="str">
        <f aca="false">IF(A681="","",IF(COUNTIF(A$6:A681,A681)=1,COUNTIF(L$5:L680,"&gt;0")+1,""))</f>
        <v/>
      </c>
    </row>
    <row r="682" customFormat="false" ht="15" hidden="false" customHeight="true" outlineLevel="0" collapsed="false">
      <c r="A682" s="27"/>
      <c r="B682" s="27"/>
      <c r="C682" s="27"/>
      <c r="D682" s="28"/>
      <c r="E682" s="29"/>
      <c r="F682" s="29"/>
      <c r="G682" s="29"/>
      <c r="H682" s="29"/>
      <c r="I682" s="20" t="str">
        <f aca="false">IF(A682="","",N(F682)+N(G682)+N(H682))</f>
        <v/>
      </c>
      <c r="J682" s="21" t="str">
        <f aca="false">IF(A682="","",UPPER(TRIM(A682))&amp;"|"&amp;UPPER(SUBSTITUTE(SUBSTITUTE(SUBSTITUTE(SUBSTITUTE(SUBSTITUTE(TRIM(C682)," ",""),"-",""),"/",""),"\",""),".","")))</f>
        <v/>
      </c>
      <c r="K682" s="24" t="str">
        <f aca="false">IF(A682="","",IF(ISNA(MATCH(J682,'Purchase Register'!$J$6:$J$1005,0)),IF(COUNTIFS('Purchase Register'!$A$6:$A$1005,A682,'Purchase Register'!$E$6:$E$1005,"&gt;="&amp;(E682-Summary!$B$5),'Purchase Register'!$E$6:$E$1005,"&lt;="&amp;(E682+Summary!$B$5))&gt;0,"Possible match – invoice no. differs","Not in books"),"In books"))</f>
        <v/>
      </c>
      <c r="L682" s="25" t="str">
        <f aca="false">IF(A682="","",IF(COUNTIF(A$6:A682,A682)=1,COUNTIF(L$5:L681,"&gt;0")+1,""))</f>
        <v/>
      </c>
    </row>
    <row r="683" customFormat="false" ht="15" hidden="false" customHeight="true" outlineLevel="0" collapsed="false">
      <c r="A683" s="27"/>
      <c r="B683" s="27"/>
      <c r="C683" s="27"/>
      <c r="D683" s="28"/>
      <c r="E683" s="29"/>
      <c r="F683" s="29"/>
      <c r="G683" s="29"/>
      <c r="H683" s="29"/>
      <c r="I683" s="20" t="str">
        <f aca="false">IF(A683="","",N(F683)+N(G683)+N(H683))</f>
        <v/>
      </c>
      <c r="J683" s="21" t="str">
        <f aca="false">IF(A683="","",UPPER(TRIM(A683))&amp;"|"&amp;UPPER(SUBSTITUTE(SUBSTITUTE(SUBSTITUTE(SUBSTITUTE(SUBSTITUTE(TRIM(C683)," ",""),"-",""),"/",""),"\",""),".","")))</f>
        <v/>
      </c>
      <c r="K683" s="24" t="str">
        <f aca="false">IF(A683="","",IF(ISNA(MATCH(J683,'Purchase Register'!$J$6:$J$1005,0)),IF(COUNTIFS('Purchase Register'!$A$6:$A$1005,A683,'Purchase Register'!$E$6:$E$1005,"&gt;="&amp;(E683-Summary!$B$5),'Purchase Register'!$E$6:$E$1005,"&lt;="&amp;(E683+Summary!$B$5))&gt;0,"Possible match – invoice no. differs","Not in books"),"In books"))</f>
        <v/>
      </c>
      <c r="L683" s="25" t="str">
        <f aca="false">IF(A683="","",IF(COUNTIF(A$6:A683,A683)=1,COUNTIF(L$5:L682,"&gt;0")+1,""))</f>
        <v/>
      </c>
    </row>
    <row r="684" customFormat="false" ht="15" hidden="false" customHeight="true" outlineLevel="0" collapsed="false">
      <c r="A684" s="27"/>
      <c r="B684" s="27"/>
      <c r="C684" s="27"/>
      <c r="D684" s="28"/>
      <c r="E684" s="29"/>
      <c r="F684" s="29"/>
      <c r="G684" s="29"/>
      <c r="H684" s="29"/>
      <c r="I684" s="20" t="str">
        <f aca="false">IF(A684="","",N(F684)+N(G684)+N(H684))</f>
        <v/>
      </c>
      <c r="J684" s="21" t="str">
        <f aca="false">IF(A684="","",UPPER(TRIM(A684))&amp;"|"&amp;UPPER(SUBSTITUTE(SUBSTITUTE(SUBSTITUTE(SUBSTITUTE(SUBSTITUTE(TRIM(C684)," ",""),"-",""),"/",""),"\",""),".","")))</f>
        <v/>
      </c>
      <c r="K684" s="24" t="str">
        <f aca="false">IF(A684="","",IF(ISNA(MATCH(J684,'Purchase Register'!$J$6:$J$1005,0)),IF(COUNTIFS('Purchase Register'!$A$6:$A$1005,A684,'Purchase Register'!$E$6:$E$1005,"&gt;="&amp;(E684-Summary!$B$5),'Purchase Register'!$E$6:$E$1005,"&lt;="&amp;(E684+Summary!$B$5))&gt;0,"Possible match – invoice no. differs","Not in books"),"In books"))</f>
        <v/>
      </c>
      <c r="L684" s="25" t="str">
        <f aca="false">IF(A684="","",IF(COUNTIF(A$6:A684,A684)=1,COUNTIF(L$5:L683,"&gt;0")+1,""))</f>
        <v/>
      </c>
    </row>
    <row r="685" customFormat="false" ht="15" hidden="false" customHeight="true" outlineLevel="0" collapsed="false">
      <c r="A685" s="27"/>
      <c r="B685" s="27"/>
      <c r="C685" s="27"/>
      <c r="D685" s="28"/>
      <c r="E685" s="29"/>
      <c r="F685" s="29"/>
      <c r="G685" s="29"/>
      <c r="H685" s="29"/>
      <c r="I685" s="20" t="str">
        <f aca="false">IF(A685="","",N(F685)+N(G685)+N(H685))</f>
        <v/>
      </c>
      <c r="J685" s="21" t="str">
        <f aca="false">IF(A685="","",UPPER(TRIM(A685))&amp;"|"&amp;UPPER(SUBSTITUTE(SUBSTITUTE(SUBSTITUTE(SUBSTITUTE(SUBSTITUTE(TRIM(C685)," ",""),"-",""),"/",""),"\",""),".","")))</f>
        <v/>
      </c>
      <c r="K685" s="24" t="str">
        <f aca="false">IF(A685="","",IF(ISNA(MATCH(J685,'Purchase Register'!$J$6:$J$1005,0)),IF(COUNTIFS('Purchase Register'!$A$6:$A$1005,A685,'Purchase Register'!$E$6:$E$1005,"&gt;="&amp;(E685-Summary!$B$5),'Purchase Register'!$E$6:$E$1005,"&lt;="&amp;(E685+Summary!$B$5))&gt;0,"Possible match – invoice no. differs","Not in books"),"In books"))</f>
        <v/>
      </c>
      <c r="L685" s="25" t="str">
        <f aca="false">IF(A685="","",IF(COUNTIF(A$6:A685,A685)=1,COUNTIF(L$5:L684,"&gt;0")+1,""))</f>
        <v/>
      </c>
    </row>
    <row r="686" customFormat="false" ht="15" hidden="false" customHeight="true" outlineLevel="0" collapsed="false">
      <c r="A686" s="27"/>
      <c r="B686" s="27"/>
      <c r="C686" s="27"/>
      <c r="D686" s="28"/>
      <c r="E686" s="29"/>
      <c r="F686" s="29"/>
      <c r="G686" s="29"/>
      <c r="H686" s="29"/>
      <c r="I686" s="20" t="str">
        <f aca="false">IF(A686="","",N(F686)+N(G686)+N(H686))</f>
        <v/>
      </c>
      <c r="J686" s="21" t="str">
        <f aca="false">IF(A686="","",UPPER(TRIM(A686))&amp;"|"&amp;UPPER(SUBSTITUTE(SUBSTITUTE(SUBSTITUTE(SUBSTITUTE(SUBSTITUTE(TRIM(C686)," ",""),"-",""),"/",""),"\",""),".","")))</f>
        <v/>
      </c>
      <c r="K686" s="24" t="str">
        <f aca="false">IF(A686="","",IF(ISNA(MATCH(J686,'Purchase Register'!$J$6:$J$1005,0)),IF(COUNTIFS('Purchase Register'!$A$6:$A$1005,A686,'Purchase Register'!$E$6:$E$1005,"&gt;="&amp;(E686-Summary!$B$5),'Purchase Register'!$E$6:$E$1005,"&lt;="&amp;(E686+Summary!$B$5))&gt;0,"Possible match – invoice no. differs","Not in books"),"In books"))</f>
        <v/>
      </c>
      <c r="L686" s="25" t="str">
        <f aca="false">IF(A686="","",IF(COUNTIF(A$6:A686,A686)=1,COUNTIF(L$5:L685,"&gt;0")+1,""))</f>
        <v/>
      </c>
    </row>
    <row r="687" customFormat="false" ht="15" hidden="false" customHeight="true" outlineLevel="0" collapsed="false">
      <c r="A687" s="27"/>
      <c r="B687" s="27"/>
      <c r="C687" s="27"/>
      <c r="D687" s="28"/>
      <c r="E687" s="29"/>
      <c r="F687" s="29"/>
      <c r="G687" s="29"/>
      <c r="H687" s="29"/>
      <c r="I687" s="20" t="str">
        <f aca="false">IF(A687="","",N(F687)+N(G687)+N(H687))</f>
        <v/>
      </c>
      <c r="J687" s="21" t="str">
        <f aca="false">IF(A687="","",UPPER(TRIM(A687))&amp;"|"&amp;UPPER(SUBSTITUTE(SUBSTITUTE(SUBSTITUTE(SUBSTITUTE(SUBSTITUTE(TRIM(C687)," ",""),"-",""),"/",""),"\",""),".","")))</f>
        <v/>
      </c>
      <c r="K687" s="24" t="str">
        <f aca="false">IF(A687="","",IF(ISNA(MATCH(J687,'Purchase Register'!$J$6:$J$1005,0)),IF(COUNTIFS('Purchase Register'!$A$6:$A$1005,A687,'Purchase Register'!$E$6:$E$1005,"&gt;="&amp;(E687-Summary!$B$5),'Purchase Register'!$E$6:$E$1005,"&lt;="&amp;(E687+Summary!$B$5))&gt;0,"Possible match – invoice no. differs","Not in books"),"In books"))</f>
        <v/>
      </c>
      <c r="L687" s="25" t="str">
        <f aca="false">IF(A687="","",IF(COUNTIF(A$6:A687,A687)=1,COUNTIF(L$5:L686,"&gt;0")+1,""))</f>
        <v/>
      </c>
    </row>
    <row r="688" customFormat="false" ht="15" hidden="false" customHeight="true" outlineLevel="0" collapsed="false">
      <c r="A688" s="27"/>
      <c r="B688" s="27"/>
      <c r="C688" s="27"/>
      <c r="D688" s="28"/>
      <c r="E688" s="29"/>
      <c r="F688" s="29"/>
      <c r="G688" s="29"/>
      <c r="H688" s="29"/>
      <c r="I688" s="20" t="str">
        <f aca="false">IF(A688="","",N(F688)+N(G688)+N(H688))</f>
        <v/>
      </c>
      <c r="J688" s="21" t="str">
        <f aca="false">IF(A688="","",UPPER(TRIM(A688))&amp;"|"&amp;UPPER(SUBSTITUTE(SUBSTITUTE(SUBSTITUTE(SUBSTITUTE(SUBSTITUTE(TRIM(C688)," ",""),"-",""),"/",""),"\",""),".","")))</f>
        <v/>
      </c>
      <c r="K688" s="24" t="str">
        <f aca="false">IF(A688="","",IF(ISNA(MATCH(J688,'Purchase Register'!$J$6:$J$1005,0)),IF(COUNTIFS('Purchase Register'!$A$6:$A$1005,A688,'Purchase Register'!$E$6:$E$1005,"&gt;="&amp;(E688-Summary!$B$5),'Purchase Register'!$E$6:$E$1005,"&lt;="&amp;(E688+Summary!$B$5))&gt;0,"Possible match – invoice no. differs","Not in books"),"In books"))</f>
        <v/>
      </c>
      <c r="L688" s="25" t="str">
        <f aca="false">IF(A688="","",IF(COUNTIF(A$6:A688,A688)=1,COUNTIF(L$5:L687,"&gt;0")+1,""))</f>
        <v/>
      </c>
    </row>
    <row r="689" customFormat="false" ht="15" hidden="false" customHeight="true" outlineLevel="0" collapsed="false">
      <c r="A689" s="27"/>
      <c r="B689" s="27"/>
      <c r="C689" s="27"/>
      <c r="D689" s="28"/>
      <c r="E689" s="29"/>
      <c r="F689" s="29"/>
      <c r="G689" s="29"/>
      <c r="H689" s="29"/>
      <c r="I689" s="20" t="str">
        <f aca="false">IF(A689="","",N(F689)+N(G689)+N(H689))</f>
        <v/>
      </c>
      <c r="J689" s="21" t="str">
        <f aca="false">IF(A689="","",UPPER(TRIM(A689))&amp;"|"&amp;UPPER(SUBSTITUTE(SUBSTITUTE(SUBSTITUTE(SUBSTITUTE(SUBSTITUTE(TRIM(C689)," ",""),"-",""),"/",""),"\",""),".","")))</f>
        <v/>
      </c>
      <c r="K689" s="24" t="str">
        <f aca="false">IF(A689="","",IF(ISNA(MATCH(J689,'Purchase Register'!$J$6:$J$1005,0)),IF(COUNTIFS('Purchase Register'!$A$6:$A$1005,A689,'Purchase Register'!$E$6:$E$1005,"&gt;="&amp;(E689-Summary!$B$5),'Purchase Register'!$E$6:$E$1005,"&lt;="&amp;(E689+Summary!$B$5))&gt;0,"Possible match – invoice no. differs","Not in books"),"In books"))</f>
        <v/>
      </c>
      <c r="L689" s="25" t="str">
        <f aca="false">IF(A689="","",IF(COUNTIF(A$6:A689,A689)=1,COUNTIF(L$5:L688,"&gt;0")+1,""))</f>
        <v/>
      </c>
    </row>
    <row r="690" customFormat="false" ht="15" hidden="false" customHeight="true" outlineLevel="0" collapsed="false">
      <c r="A690" s="27"/>
      <c r="B690" s="27"/>
      <c r="C690" s="27"/>
      <c r="D690" s="28"/>
      <c r="E690" s="29"/>
      <c r="F690" s="29"/>
      <c r="G690" s="29"/>
      <c r="H690" s="29"/>
      <c r="I690" s="20" t="str">
        <f aca="false">IF(A690="","",N(F690)+N(G690)+N(H690))</f>
        <v/>
      </c>
      <c r="J690" s="21" t="str">
        <f aca="false">IF(A690="","",UPPER(TRIM(A690))&amp;"|"&amp;UPPER(SUBSTITUTE(SUBSTITUTE(SUBSTITUTE(SUBSTITUTE(SUBSTITUTE(TRIM(C690)," ",""),"-",""),"/",""),"\",""),".","")))</f>
        <v/>
      </c>
      <c r="K690" s="24" t="str">
        <f aca="false">IF(A690="","",IF(ISNA(MATCH(J690,'Purchase Register'!$J$6:$J$1005,0)),IF(COUNTIFS('Purchase Register'!$A$6:$A$1005,A690,'Purchase Register'!$E$6:$E$1005,"&gt;="&amp;(E690-Summary!$B$5),'Purchase Register'!$E$6:$E$1005,"&lt;="&amp;(E690+Summary!$B$5))&gt;0,"Possible match – invoice no. differs","Not in books"),"In books"))</f>
        <v/>
      </c>
      <c r="L690" s="25" t="str">
        <f aca="false">IF(A690="","",IF(COUNTIF(A$6:A690,A690)=1,COUNTIF(L$5:L689,"&gt;0")+1,""))</f>
        <v/>
      </c>
    </row>
    <row r="691" customFormat="false" ht="15" hidden="false" customHeight="true" outlineLevel="0" collapsed="false">
      <c r="A691" s="27"/>
      <c r="B691" s="27"/>
      <c r="C691" s="27"/>
      <c r="D691" s="28"/>
      <c r="E691" s="29"/>
      <c r="F691" s="29"/>
      <c r="G691" s="29"/>
      <c r="H691" s="29"/>
      <c r="I691" s="20" t="str">
        <f aca="false">IF(A691="","",N(F691)+N(G691)+N(H691))</f>
        <v/>
      </c>
      <c r="J691" s="21" t="str">
        <f aca="false">IF(A691="","",UPPER(TRIM(A691))&amp;"|"&amp;UPPER(SUBSTITUTE(SUBSTITUTE(SUBSTITUTE(SUBSTITUTE(SUBSTITUTE(TRIM(C691)," ",""),"-",""),"/",""),"\",""),".","")))</f>
        <v/>
      </c>
      <c r="K691" s="24" t="str">
        <f aca="false">IF(A691="","",IF(ISNA(MATCH(J691,'Purchase Register'!$J$6:$J$1005,0)),IF(COUNTIFS('Purchase Register'!$A$6:$A$1005,A691,'Purchase Register'!$E$6:$E$1005,"&gt;="&amp;(E691-Summary!$B$5),'Purchase Register'!$E$6:$E$1005,"&lt;="&amp;(E691+Summary!$B$5))&gt;0,"Possible match – invoice no. differs","Not in books"),"In books"))</f>
        <v/>
      </c>
      <c r="L691" s="25" t="str">
        <f aca="false">IF(A691="","",IF(COUNTIF(A$6:A691,A691)=1,COUNTIF(L$5:L690,"&gt;0")+1,""))</f>
        <v/>
      </c>
    </row>
    <row r="692" customFormat="false" ht="15" hidden="false" customHeight="true" outlineLevel="0" collapsed="false">
      <c r="A692" s="27"/>
      <c r="B692" s="27"/>
      <c r="C692" s="27"/>
      <c r="D692" s="28"/>
      <c r="E692" s="29"/>
      <c r="F692" s="29"/>
      <c r="G692" s="29"/>
      <c r="H692" s="29"/>
      <c r="I692" s="20" t="str">
        <f aca="false">IF(A692="","",N(F692)+N(G692)+N(H692))</f>
        <v/>
      </c>
      <c r="J692" s="21" t="str">
        <f aca="false">IF(A692="","",UPPER(TRIM(A692))&amp;"|"&amp;UPPER(SUBSTITUTE(SUBSTITUTE(SUBSTITUTE(SUBSTITUTE(SUBSTITUTE(TRIM(C692)," ",""),"-",""),"/",""),"\",""),".","")))</f>
        <v/>
      </c>
      <c r="K692" s="24" t="str">
        <f aca="false">IF(A692="","",IF(ISNA(MATCH(J692,'Purchase Register'!$J$6:$J$1005,0)),IF(COUNTIFS('Purchase Register'!$A$6:$A$1005,A692,'Purchase Register'!$E$6:$E$1005,"&gt;="&amp;(E692-Summary!$B$5),'Purchase Register'!$E$6:$E$1005,"&lt;="&amp;(E692+Summary!$B$5))&gt;0,"Possible match – invoice no. differs","Not in books"),"In books"))</f>
        <v/>
      </c>
      <c r="L692" s="25" t="str">
        <f aca="false">IF(A692="","",IF(COUNTIF(A$6:A692,A692)=1,COUNTIF(L$5:L691,"&gt;0")+1,""))</f>
        <v/>
      </c>
    </row>
    <row r="693" customFormat="false" ht="15" hidden="false" customHeight="true" outlineLevel="0" collapsed="false">
      <c r="A693" s="27"/>
      <c r="B693" s="27"/>
      <c r="C693" s="27"/>
      <c r="D693" s="28"/>
      <c r="E693" s="29"/>
      <c r="F693" s="29"/>
      <c r="G693" s="29"/>
      <c r="H693" s="29"/>
      <c r="I693" s="20" t="str">
        <f aca="false">IF(A693="","",N(F693)+N(G693)+N(H693))</f>
        <v/>
      </c>
      <c r="J693" s="21" t="str">
        <f aca="false">IF(A693="","",UPPER(TRIM(A693))&amp;"|"&amp;UPPER(SUBSTITUTE(SUBSTITUTE(SUBSTITUTE(SUBSTITUTE(SUBSTITUTE(TRIM(C693)," ",""),"-",""),"/",""),"\",""),".","")))</f>
        <v/>
      </c>
      <c r="K693" s="24" t="str">
        <f aca="false">IF(A693="","",IF(ISNA(MATCH(J693,'Purchase Register'!$J$6:$J$1005,0)),IF(COUNTIFS('Purchase Register'!$A$6:$A$1005,A693,'Purchase Register'!$E$6:$E$1005,"&gt;="&amp;(E693-Summary!$B$5),'Purchase Register'!$E$6:$E$1005,"&lt;="&amp;(E693+Summary!$B$5))&gt;0,"Possible match – invoice no. differs","Not in books"),"In books"))</f>
        <v/>
      </c>
      <c r="L693" s="25" t="str">
        <f aca="false">IF(A693="","",IF(COUNTIF(A$6:A693,A693)=1,COUNTIF(L$5:L692,"&gt;0")+1,""))</f>
        <v/>
      </c>
    </row>
    <row r="694" customFormat="false" ht="15" hidden="false" customHeight="true" outlineLevel="0" collapsed="false">
      <c r="A694" s="27"/>
      <c r="B694" s="27"/>
      <c r="C694" s="27"/>
      <c r="D694" s="28"/>
      <c r="E694" s="29"/>
      <c r="F694" s="29"/>
      <c r="G694" s="29"/>
      <c r="H694" s="29"/>
      <c r="I694" s="20" t="str">
        <f aca="false">IF(A694="","",N(F694)+N(G694)+N(H694))</f>
        <v/>
      </c>
      <c r="J694" s="21" t="str">
        <f aca="false">IF(A694="","",UPPER(TRIM(A694))&amp;"|"&amp;UPPER(SUBSTITUTE(SUBSTITUTE(SUBSTITUTE(SUBSTITUTE(SUBSTITUTE(TRIM(C694)," ",""),"-",""),"/",""),"\",""),".","")))</f>
        <v/>
      </c>
      <c r="K694" s="24" t="str">
        <f aca="false">IF(A694="","",IF(ISNA(MATCH(J694,'Purchase Register'!$J$6:$J$1005,0)),IF(COUNTIFS('Purchase Register'!$A$6:$A$1005,A694,'Purchase Register'!$E$6:$E$1005,"&gt;="&amp;(E694-Summary!$B$5),'Purchase Register'!$E$6:$E$1005,"&lt;="&amp;(E694+Summary!$B$5))&gt;0,"Possible match – invoice no. differs","Not in books"),"In books"))</f>
        <v/>
      </c>
      <c r="L694" s="25" t="str">
        <f aca="false">IF(A694="","",IF(COUNTIF(A$6:A694,A694)=1,COUNTIF(L$5:L693,"&gt;0")+1,""))</f>
        <v/>
      </c>
    </row>
    <row r="695" customFormat="false" ht="15" hidden="false" customHeight="true" outlineLevel="0" collapsed="false">
      <c r="A695" s="27"/>
      <c r="B695" s="27"/>
      <c r="C695" s="27"/>
      <c r="D695" s="28"/>
      <c r="E695" s="29"/>
      <c r="F695" s="29"/>
      <c r="G695" s="29"/>
      <c r="H695" s="29"/>
      <c r="I695" s="20" t="str">
        <f aca="false">IF(A695="","",N(F695)+N(G695)+N(H695))</f>
        <v/>
      </c>
      <c r="J695" s="21" t="str">
        <f aca="false">IF(A695="","",UPPER(TRIM(A695))&amp;"|"&amp;UPPER(SUBSTITUTE(SUBSTITUTE(SUBSTITUTE(SUBSTITUTE(SUBSTITUTE(TRIM(C695)," ",""),"-",""),"/",""),"\",""),".","")))</f>
        <v/>
      </c>
      <c r="K695" s="24" t="str">
        <f aca="false">IF(A695="","",IF(ISNA(MATCH(J695,'Purchase Register'!$J$6:$J$1005,0)),IF(COUNTIFS('Purchase Register'!$A$6:$A$1005,A695,'Purchase Register'!$E$6:$E$1005,"&gt;="&amp;(E695-Summary!$B$5),'Purchase Register'!$E$6:$E$1005,"&lt;="&amp;(E695+Summary!$B$5))&gt;0,"Possible match – invoice no. differs","Not in books"),"In books"))</f>
        <v/>
      </c>
      <c r="L695" s="25" t="str">
        <f aca="false">IF(A695="","",IF(COUNTIF(A$6:A695,A695)=1,COUNTIF(L$5:L694,"&gt;0")+1,""))</f>
        <v/>
      </c>
    </row>
    <row r="696" customFormat="false" ht="15" hidden="false" customHeight="true" outlineLevel="0" collapsed="false">
      <c r="A696" s="27"/>
      <c r="B696" s="27"/>
      <c r="C696" s="27"/>
      <c r="D696" s="28"/>
      <c r="E696" s="29"/>
      <c r="F696" s="29"/>
      <c r="G696" s="29"/>
      <c r="H696" s="29"/>
      <c r="I696" s="20" t="str">
        <f aca="false">IF(A696="","",N(F696)+N(G696)+N(H696))</f>
        <v/>
      </c>
      <c r="J696" s="21" t="str">
        <f aca="false">IF(A696="","",UPPER(TRIM(A696))&amp;"|"&amp;UPPER(SUBSTITUTE(SUBSTITUTE(SUBSTITUTE(SUBSTITUTE(SUBSTITUTE(TRIM(C696)," ",""),"-",""),"/",""),"\",""),".","")))</f>
        <v/>
      </c>
      <c r="K696" s="24" t="str">
        <f aca="false">IF(A696="","",IF(ISNA(MATCH(J696,'Purchase Register'!$J$6:$J$1005,0)),IF(COUNTIFS('Purchase Register'!$A$6:$A$1005,A696,'Purchase Register'!$E$6:$E$1005,"&gt;="&amp;(E696-Summary!$B$5),'Purchase Register'!$E$6:$E$1005,"&lt;="&amp;(E696+Summary!$B$5))&gt;0,"Possible match – invoice no. differs","Not in books"),"In books"))</f>
        <v/>
      </c>
      <c r="L696" s="25" t="str">
        <f aca="false">IF(A696="","",IF(COUNTIF(A$6:A696,A696)=1,COUNTIF(L$5:L695,"&gt;0")+1,""))</f>
        <v/>
      </c>
    </row>
    <row r="697" customFormat="false" ht="15" hidden="false" customHeight="true" outlineLevel="0" collapsed="false">
      <c r="A697" s="27"/>
      <c r="B697" s="27"/>
      <c r="C697" s="27"/>
      <c r="D697" s="28"/>
      <c r="E697" s="29"/>
      <c r="F697" s="29"/>
      <c r="G697" s="29"/>
      <c r="H697" s="29"/>
      <c r="I697" s="20" t="str">
        <f aca="false">IF(A697="","",N(F697)+N(G697)+N(H697))</f>
        <v/>
      </c>
      <c r="J697" s="21" t="str">
        <f aca="false">IF(A697="","",UPPER(TRIM(A697))&amp;"|"&amp;UPPER(SUBSTITUTE(SUBSTITUTE(SUBSTITUTE(SUBSTITUTE(SUBSTITUTE(TRIM(C697)," ",""),"-",""),"/",""),"\",""),".","")))</f>
        <v/>
      </c>
      <c r="K697" s="24" t="str">
        <f aca="false">IF(A697="","",IF(ISNA(MATCH(J697,'Purchase Register'!$J$6:$J$1005,0)),IF(COUNTIFS('Purchase Register'!$A$6:$A$1005,A697,'Purchase Register'!$E$6:$E$1005,"&gt;="&amp;(E697-Summary!$B$5),'Purchase Register'!$E$6:$E$1005,"&lt;="&amp;(E697+Summary!$B$5))&gt;0,"Possible match – invoice no. differs","Not in books"),"In books"))</f>
        <v/>
      </c>
      <c r="L697" s="25" t="str">
        <f aca="false">IF(A697="","",IF(COUNTIF(A$6:A697,A697)=1,COUNTIF(L$5:L696,"&gt;0")+1,""))</f>
        <v/>
      </c>
    </row>
    <row r="698" customFormat="false" ht="15" hidden="false" customHeight="true" outlineLevel="0" collapsed="false">
      <c r="A698" s="27"/>
      <c r="B698" s="27"/>
      <c r="C698" s="27"/>
      <c r="D698" s="28"/>
      <c r="E698" s="29"/>
      <c r="F698" s="29"/>
      <c r="G698" s="29"/>
      <c r="H698" s="29"/>
      <c r="I698" s="20" t="str">
        <f aca="false">IF(A698="","",N(F698)+N(G698)+N(H698))</f>
        <v/>
      </c>
      <c r="J698" s="21" t="str">
        <f aca="false">IF(A698="","",UPPER(TRIM(A698))&amp;"|"&amp;UPPER(SUBSTITUTE(SUBSTITUTE(SUBSTITUTE(SUBSTITUTE(SUBSTITUTE(TRIM(C698)," ",""),"-",""),"/",""),"\",""),".","")))</f>
        <v/>
      </c>
      <c r="K698" s="24" t="str">
        <f aca="false">IF(A698="","",IF(ISNA(MATCH(J698,'Purchase Register'!$J$6:$J$1005,0)),IF(COUNTIFS('Purchase Register'!$A$6:$A$1005,A698,'Purchase Register'!$E$6:$E$1005,"&gt;="&amp;(E698-Summary!$B$5),'Purchase Register'!$E$6:$E$1005,"&lt;="&amp;(E698+Summary!$B$5))&gt;0,"Possible match – invoice no. differs","Not in books"),"In books"))</f>
        <v/>
      </c>
      <c r="L698" s="25" t="str">
        <f aca="false">IF(A698="","",IF(COUNTIF(A$6:A698,A698)=1,COUNTIF(L$5:L697,"&gt;0")+1,""))</f>
        <v/>
      </c>
    </row>
    <row r="699" customFormat="false" ht="15" hidden="false" customHeight="true" outlineLevel="0" collapsed="false">
      <c r="A699" s="27"/>
      <c r="B699" s="27"/>
      <c r="C699" s="27"/>
      <c r="D699" s="28"/>
      <c r="E699" s="29"/>
      <c r="F699" s="29"/>
      <c r="G699" s="29"/>
      <c r="H699" s="29"/>
      <c r="I699" s="20" t="str">
        <f aca="false">IF(A699="","",N(F699)+N(G699)+N(H699))</f>
        <v/>
      </c>
      <c r="J699" s="21" t="str">
        <f aca="false">IF(A699="","",UPPER(TRIM(A699))&amp;"|"&amp;UPPER(SUBSTITUTE(SUBSTITUTE(SUBSTITUTE(SUBSTITUTE(SUBSTITUTE(TRIM(C699)," ",""),"-",""),"/",""),"\",""),".","")))</f>
        <v/>
      </c>
      <c r="K699" s="24" t="str">
        <f aca="false">IF(A699="","",IF(ISNA(MATCH(J699,'Purchase Register'!$J$6:$J$1005,0)),IF(COUNTIFS('Purchase Register'!$A$6:$A$1005,A699,'Purchase Register'!$E$6:$E$1005,"&gt;="&amp;(E699-Summary!$B$5),'Purchase Register'!$E$6:$E$1005,"&lt;="&amp;(E699+Summary!$B$5))&gt;0,"Possible match – invoice no. differs","Not in books"),"In books"))</f>
        <v/>
      </c>
      <c r="L699" s="25" t="str">
        <f aca="false">IF(A699="","",IF(COUNTIF(A$6:A699,A699)=1,COUNTIF(L$5:L698,"&gt;0")+1,""))</f>
        <v/>
      </c>
    </row>
    <row r="700" customFormat="false" ht="15" hidden="false" customHeight="true" outlineLevel="0" collapsed="false">
      <c r="A700" s="27"/>
      <c r="B700" s="27"/>
      <c r="C700" s="27"/>
      <c r="D700" s="28"/>
      <c r="E700" s="29"/>
      <c r="F700" s="29"/>
      <c r="G700" s="29"/>
      <c r="H700" s="29"/>
      <c r="I700" s="20" t="str">
        <f aca="false">IF(A700="","",N(F700)+N(G700)+N(H700))</f>
        <v/>
      </c>
      <c r="J700" s="21" t="str">
        <f aca="false">IF(A700="","",UPPER(TRIM(A700))&amp;"|"&amp;UPPER(SUBSTITUTE(SUBSTITUTE(SUBSTITUTE(SUBSTITUTE(SUBSTITUTE(TRIM(C700)," ",""),"-",""),"/",""),"\",""),".","")))</f>
        <v/>
      </c>
      <c r="K700" s="24" t="str">
        <f aca="false">IF(A700="","",IF(ISNA(MATCH(J700,'Purchase Register'!$J$6:$J$1005,0)),IF(COUNTIFS('Purchase Register'!$A$6:$A$1005,A700,'Purchase Register'!$E$6:$E$1005,"&gt;="&amp;(E700-Summary!$B$5),'Purchase Register'!$E$6:$E$1005,"&lt;="&amp;(E700+Summary!$B$5))&gt;0,"Possible match – invoice no. differs","Not in books"),"In books"))</f>
        <v/>
      </c>
      <c r="L700" s="25" t="str">
        <f aca="false">IF(A700="","",IF(COUNTIF(A$6:A700,A700)=1,COUNTIF(L$5:L699,"&gt;0")+1,""))</f>
        <v/>
      </c>
    </row>
    <row r="701" customFormat="false" ht="15" hidden="false" customHeight="true" outlineLevel="0" collapsed="false">
      <c r="A701" s="27"/>
      <c r="B701" s="27"/>
      <c r="C701" s="27"/>
      <c r="D701" s="28"/>
      <c r="E701" s="29"/>
      <c r="F701" s="29"/>
      <c r="G701" s="29"/>
      <c r="H701" s="29"/>
      <c r="I701" s="20" t="str">
        <f aca="false">IF(A701="","",N(F701)+N(G701)+N(H701))</f>
        <v/>
      </c>
      <c r="J701" s="21" t="str">
        <f aca="false">IF(A701="","",UPPER(TRIM(A701))&amp;"|"&amp;UPPER(SUBSTITUTE(SUBSTITUTE(SUBSTITUTE(SUBSTITUTE(SUBSTITUTE(TRIM(C701)," ",""),"-",""),"/",""),"\",""),".","")))</f>
        <v/>
      </c>
      <c r="K701" s="24" t="str">
        <f aca="false">IF(A701="","",IF(ISNA(MATCH(J701,'Purchase Register'!$J$6:$J$1005,0)),IF(COUNTIFS('Purchase Register'!$A$6:$A$1005,A701,'Purchase Register'!$E$6:$E$1005,"&gt;="&amp;(E701-Summary!$B$5),'Purchase Register'!$E$6:$E$1005,"&lt;="&amp;(E701+Summary!$B$5))&gt;0,"Possible match – invoice no. differs","Not in books"),"In books"))</f>
        <v/>
      </c>
      <c r="L701" s="25" t="str">
        <f aca="false">IF(A701="","",IF(COUNTIF(A$6:A701,A701)=1,COUNTIF(L$5:L700,"&gt;0")+1,""))</f>
        <v/>
      </c>
    </row>
    <row r="702" customFormat="false" ht="15" hidden="false" customHeight="true" outlineLevel="0" collapsed="false">
      <c r="A702" s="27"/>
      <c r="B702" s="27"/>
      <c r="C702" s="27"/>
      <c r="D702" s="28"/>
      <c r="E702" s="29"/>
      <c r="F702" s="29"/>
      <c r="G702" s="29"/>
      <c r="H702" s="29"/>
      <c r="I702" s="20" t="str">
        <f aca="false">IF(A702="","",N(F702)+N(G702)+N(H702))</f>
        <v/>
      </c>
      <c r="J702" s="21" t="str">
        <f aca="false">IF(A702="","",UPPER(TRIM(A702))&amp;"|"&amp;UPPER(SUBSTITUTE(SUBSTITUTE(SUBSTITUTE(SUBSTITUTE(SUBSTITUTE(TRIM(C702)," ",""),"-",""),"/",""),"\",""),".","")))</f>
        <v/>
      </c>
      <c r="K702" s="24" t="str">
        <f aca="false">IF(A702="","",IF(ISNA(MATCH(J702,'Purchase Register'!$J$6:$J$1005,0)),IF(COUNTIFS('Purchase Register'!$A$6:$A$1005,A702,'Purchase Register'!$E$6:$E$1005,"&gt;="&amp;(E702-Summary!$B$5),'Purchase Register'!$E$6:$E$1005,"&lt;="&amp;(E702+Summary!$B$5))&gt;0,"Possible match – invoice no. differs","Not in books"),"In books"))</f>
        <v/>
      </c>
      <c r="L702" s="25" t="str">
        <f aca="false">IF(A702="","",IF(COUNTIF(A$6:A702,A702)=1,COUNTIF(L$5:L701,"&gt;0")+1,""))</f>
        <v/>
      </c>
    </row>
    <row r="703" customFormat="false" ht="15" hidden="false" customHeight="true" outlineLevel="0" collapsed="false">
      <c r="A703" s="27"/>
      <c r="B703" s="27"/>
      <c r="C703" s="27"/>
      <c r="D703" s="28"/>
      <c r="E703" s="29"/>
      <c r="F703" s="29"/>
      <c r="G703" s="29"/>
      <c r="H703" s="29"/>
      <c r="I703" s="20" t="str">
        <f aca="false">IF(A703="","",N(F703)+N(G703)+N(H703))</f>
        <v/>
      </c>
      <c r="J703" s="21" t="str">
        <f aca="false">IF(A703="","",UPPER(TRIM(A703))&amp;"|"&amp;UPPER(SUBSTITUTE(SUBSTITUTE(SUBSTITUTE(SUBSTITUTE(SUBSTITUTE(TRIM(C703)," ",""),"-",""),"/",""),"\",""),".","")))</f>
        <v/>
      </c>
      <c r="K703" s="24" t="str">
        <f aca="false">IF(A703="","",IF(ISNA(MATCH(J703,'Purchase Register'!$J$6:$J$1005,0)),IF(COUNTIFS('Purchase Register'!$A$6:$A$1005,A703,'Purchase Register'!$E$6:$E$1005,"&gt;="&amp;(E703-Summary!$B$5),'Purchase Register'!$E$6:$E$1005,"&lt;="&amp;(E703+Summary!$B$5))&gt;0,"Possible match – invoice no. differs","Not in books"),"In books"))</f>
        <v/>
      </c>
      <c r="L703" s="25" t="str">
        <f aca="false">IF(A703="","",IF(COUNTIF(A$6:A703,A703)=1,COUNTIF(L$5:L702,"&gt;0")+1,""))</f>
        <v/>
      </c>
    </row>
    <row r="704" customFormat="false" ht="15" hidden="false" customHeight="true" outlineLevel="0" collapsed="false">
      <c r="A704" s="27"/>
      <c r="B704" s="27"/>
      <c r="C704" s="27"/>
      <c r="D704" s="28"/>
      <c r="E704" s="29"/>
      <c r="F704" s="29"/>
      <c r="G704" s="29"/>
      <c r="H704" s="29"/>
      <c r="I704" s="20" t="str">
        <f aca="false">IF(A704="","",N(F704)+N(G704)+N(H704))</f>
        <v/>
      </c>
      <c r="J704" s="21" t="str">
        <f aca="false">IF(A704="","",UPPER(TRIM(A704))&amp;"|"&amp;UPPER(SUBSTITUTE(SUBSTITUTE(SUBSTITUTE(SUBSTITUTE(SUBSTITUTE(TRIM(C704)," ",""),"-",""),"/",""),"\",""),".","")))</f>
        <v/>
      </c>
      <c r="K704" s="24" t="str">
        <f aca="false">IF(A704="","",IF(ISNA(MATCH(J704,'Purchase Register'!$J$6:$J$1005,0)),IF(COUNTIFS('Purchase Register'!$A$6:$A$1005,A704,'Purchase Register'!$E$6:$E$1005,"&gt;="&amp;(E704-Summary!$B$5),'Purchase Register'!$E$6:$E$1005,"&lt;="&amp;(E704+Summary!$B$5))&gt;0,"Possible match – invoice no. differs","Not in books"),"In books"))</f>
        <v/>
      </c>
      <c r="L704" s="25" t="str">
        <f aca="false">IF(A704="","",IF(COUNTIF(A$6:A704,A704)=1,COUNTIF(L$5:L703,"&gt;0")+1,""))</f>
        <v/>
      </c>
    </row>
    <row r="705" customFormat="false" ht="15" hidden="false" customHeight="true" outlineLevel="0" collapsed="false">
      <c r="A705" s="27"/>
      <c r="B705" s="27"/>
      <c r="C705" s="27"/>
      <c r="D705" s="28"/>
      <c r="E705" s="29"/>
      <c r="F705" s="29"/>
      <c r="G705" s="29"/>
      <c r="H705" s="29"/>
      <c r="I705" s="20" t="str">
        <f aca="false">IF(A705="","",N(F705)+N(G705)+N(H705))</f>
        <v/>
      </c>
      <c r="J705" s="21" t="str">
        <f aca="false">IF(A705="","",UPPER(TRIM(A705))&amp;"|"&amp;UPPER(SUBSTITUTE(SUBSTITUTE(SUBSTITUTE(SUBSTITUTE(SUBSTITUTE(TRIM(C705)," ",""),"-",""),"/",""),"\",""),".","")))</f>
        <v/>
      </c>
      <c r="K705" s="24" t="str">
        <f aca="false">IF(A705="","",IF(ISNA(MATCH(J705,'Purchase Register'!$J$6:$J$1005,0)),IF(COUNTIFS('Purchase Register'!$A$6:$A$1005,A705,'Purchase Register'!$E$6:$E$1005,"&gt;="&amp;(E705-Summary!$B$5),'Purchase Register'!$E$6:$E$1005,"&lt;="&amp;(E705+Summary!$B$5))&gt;0,"Possible match – invoice no. differs","Not in books"),"In books"))</f>
        <v/>
      </c>
      <c r="L705" s="25" t="str">
        <f aca="false">IF(A705="","",IF(COUNTIF(A$6:A705,A705)=1,COUNTIF(L$5:L704,"&gt;0")+1,""))</f>
        <v/>
      </c>
    </row>
    <row r="706" customFormat="false" ht="15" hidden="false" customHeight="true" outlineLevel="0" collapsed="false">
      <c r="A706" s="27"/>
      <c r="B706" s="27"/>
      <c r="C706" s="27"/>
      <c r="D706" s="28"/>
      <c r="E706" s="29"/>
      <c r="F706" s="29"/>
      <c r="G706" s="29"/>
      <c r="H706" s="29"/>
      <c r="I706" s="20" t="str">
        <f aca="false">IF(A706="","",N(F706)+N(G706)+N(H706))</f>
        <v/>
      </c>
      <c r="J706" s="21" t="str">
        <f aca="false">IF(A706="","",UPPER(TRIM(A706))&amp;"|"&amp;UPPER(SUBSTITUTE(SUBSTITUTE(SUBSTITUTE(SUBSTITUTE(SUBSTITUTE(TRIM(C706)," ",""),"-",""),"/",""),"\",""),".","")))</f>
        <v/>
      </c>
      <c r="K706" s="24" t="str">
        <f aca="false">IF(A706="","",IF(ISNA(MATCH(J706,'Purchase Register'!$J$6:$J$1005,0)),IF(COUNTIFS('Purchase Register'!$A$6:$A$1005,A706,'Purchase Register'!$E$6:$E$1005,"&gt;="&amp;(E706-Summary!$B$5),'Purchase Register'!$E$6:$E$1005,"&lt;="&amp;(E706+Summary!$B$5))&gt;0,"Possible match – invoice no. differs","Not in books"),"In books"))</f>
        <v/>
      </c>
      <c r="L706" s="25" t="str">
        <f aca="false">IF(A706="","",IF(COUNTIF(A$6:A706,A706)=1,COUNTIF(L$5:L705,"&gt;0")+1,""))</f>
        <v/>
      </c>
    </row>
    <row r="707" customFormat="false" ht="15" hidden="false" customHeight="true" outlineLevel="0" collapsed="false">
      <c r="A707" s="27"/>
      <c r="B707" s="27"/>
      <c r="C707" s="27"/>
      <c r="D707" s="28"/>
      <c r="E707" s="29"/>
      <c r="F707" s="29"/>
      <c r="G707" s="29"/>
      <c r="H707" s="29"/>
      <c r="I707" s="20" t="str">
        <f aca="false">IF(A707="","",N(F707)+N(G707)+N(H707))</f>
        <v/>
      </c>
      <c r="J707" s="21" t="str">
        <f aca="false">IF(A707="","",UPPER(TRIM(A707))&amp;"|"&amp;UPPER(SUBSTITUTE(SUBSTITUTE(SUBSTITUTE(SUBSTITUTE(SUBSTITUTE(TRIM(C707)," ",""),"-",""),"/",""),"\",""),".","")))</f>
        <v/>
      </c>
      <c r="K707" s="24" t="str">
        <f aca="false">IF(A707="","",IF(ISNA(MATCH(J707,'Purchase Register'!$J$6:$J$1005,0)),IF(COUNTIFS('Purchase Register'!$A$6:$A$1005,A707,'Purchase Register'!$E$6:$E$1005,"&gt;="&amp;(E707-Summary!$B$5),'Purchase Register'!$E$6:$E$1005,"&lt;="&amp;(E707+Summary!$B$5))&gt;0,"Possible match – invoice no. differs","Not in books"),"In books"))</f>
        <v/>
      </c>
      <c r="L707" s="25" t="str">
        <f aca="false">IF(A707="","",IF(COUNTIF(A$6:A707,A707)=1,COUNTIF(L$5:L706,"&gt;0")+1,""))</f>
        <v/>
      </c>
    </row>
    <row r="708" customFormat="false" ht="15" hidden="false" customHeight="true" outlineLevel="0" collapsed="false">
      <c r="A708" s="27"/>
      <c r="B708" s="27"/>
      <c r="C708" s="27"/>
      <c r="D708" s="28"/>
      <c r="E708" s="29"/>
      <c r="F708" s="29"/>
      <c r="G708" s="29"/>
      <c r="H708" s="29"/>
      <c r="I708" s="20" t="str">
        <f aca="false">IF(A708="","",N(F708)+N(G708)+N(H708))</f>
        <v/>
      </c>
      <c r="J708" s="21" t="str">
        <f aca="false">IF(A708="","",UPPER(TRIM(A708))&amp;"|"&amp;UPPER(SUBSTITUTE(SUBSTITUTE(SUBSTITUTE(SUBSTITUTE(SUBSTITUTE(TRIM(C708)," ",""),"-",""),"/",""),"\",""),".","")))</f>
        <v/>
      </c>
      <c r="K708" s="24" t="str">
        <f aca="false">IF(A708="","",IF(ISNA(MATCH(J708,'Purchase Register'!$J$6:$J$1005,0)),IF(COUNTIFS('Purchase Register'!$A$6:$A$1005,A708,'Purchase Register'!$E$6:$E$1005,"&gt;="&amp;(E708-Summary!$B$5),'Purchase Register'!$E$6:$E$1005,"&lt;="&amp;(E708+Summary!$B$5))&gt;0,"Possible match – invoice no. differs","Not in books"),"In books"))</f>
        <v/>
      </c>
      <c r="L708" s="25" t="str">
        <f aca="false">IF(A708="","",IF(COUNTIF(A$6:A708,A708)=1,COUNTIF(L$5:L707,"&gt;0")+1,""))</f>
        <v/>
      </c>
    </row>
    <row r="709" customFormat="false" ht="15" hidden="false" customHeight="true" outlineLevel="0" collapsed="false">
      <c r="A709" s="27"/>
      <c r="B709" s="27"/>
      <c r="C709" s="27"/>
      <c r="D709" s="28"/>
      <c r="E709" s="29"/>
      <c r="F709" s="29"/>
      <c r="G709" s="29"/>
      <c r="H709" s="29"/>
      <c r="I709" s="20" t="str">
        <f aca="false">IF(A709="","",N(F709)+N(G709)+N(H709))</f>
        <v/>
      </c>
      <c r="J709" s="21" t="str">
        <f aca="false">IF(A709="","",UPPER(TRIM(A709))&amp;"|"&amp;UPPER(SUBSTITUTE(SUBSTITUTE(SUBSTITUTE(SUBSTITUTE(SUBSTITUTE(TRIM(C709)," ",""),"-",""),"/",""),"\",""),".","")))</f>
        <v/>
      </c>
      <c r="K709" s="24" t="str">
        <f aca="false">IF(A709="","",IF(ISNA(MATCH(J709,'Purchase Register'!$J$6:$J$1005,0)),IF(COUNTIFS('Purchase Register'!$A$6:$A$1005,A709,'Purchase Register'!$E$6:$E$1005,"&gt;="&amp;(E709-Summary!$B$5),'Purchase Register'!$E$6:$E$1005,"&lt;="&amp;(E709+Summary!$B$5))&gt;0,"Possible match – invoice no. differs","Not in books"),"In books"))</f>
        <v/>
      </c>
      <c r="L709" s="25" t="str">
        <f aca="false">IF(A709="","",IF(COUNTIF(A$6:A709,A709)=1,COUNTIF(L$5:L708,"&gt;0")+1,""))</f>
        <v/>
      </c>
    </row>
    <row r="710" customFormat="false" ht="15" hidden="false" customHeight="true" outlineLevel="0" collapsed="false">
      <c r="A710" s="27"/>
      <c r="B710" s="27"/>
      <c r="C710" s="27"/>
      <c r="D710" s="28"/>
      <c r="E710" s="29"/>
      <c r="F710" s="29"/>
      <c r="G710" s="29"/>
      <c r="H710" s="29"/>
      <c r="I710" s="20" t="str">
        <f aca="false">IF(A710="","",N(F710)+N(G710)+N(H710))</f>
        <v/>
      </c>
      <c r="J710" s="21" t="str">
        <f aca="false">IF(A710="","",UPPER(TRIM(A710))&amp;"|"&amp;UPPER(SUBSTITUTE(SUBSTITUTE(SUBSTITUTE(SUBSTITUTE(SUBSTITUTE(TRIM(C710)," ",""),"-",""),"/",""),"\",""),".","")))</f>
        <v/>
      </c>
      <c r="K710" s="24" t="str">
        <f aca="false">IF(A710="","",IF(ISNA(MATCH(J710,'Purchase Register'!$J$6:$J$1005,0)),IF(COUNTIFS('Purchase Register'!$A$6:$A$1005,A710,'Purchase Register'!$E$6:$E$1005,"&gt;="&amp;(E710-Summary!$B$5),'Purchase Register'!$E$6:$E$1005,"&lt;="&amp;(E710+Summary!$B$5))&gt;0,"Possible match – invoice no. differs","Not in books"),"In books"))</f>
        <v/>
      </c>
      <c r="L710" s="25" t="str">
        <f aca="false">IF(A710="","",IF(COUNTIF(A$6:A710,A710)=1,COUNTIF(L$5:L709,"&gt;0")+1,""))</f>
        <v/>
      </c>
    </row>
    <row r="711" customFormat="false" ht="15" hidden="false" customHeight="true" outlineLevel="0" collapsed="false">
      <c r="A711" s="27"/>
      <c r="B711" s="27"/>
      <c r="C711" s="27"/>
      <c r="D711" s="28"/>
      <c r="E711" s="29"/>
      <c r="F711" s="29"/>
      <c r="G711" s="29"/>
      <c r="H711" s="29"/>
      <c r="I711" s="20" t="str">
        <f aca="false">IF(A711="","",N(F711)+N(G711)+N(H711))</f>
        <v/>
      </c>
      <c r="J711" s="21" t="str">
        <f aca="false">IF(A711="","",UPPER(TRIM(A711))&amp;"|"&amp;UPPER(SUBSTITUTE(SUBSTITUTE(SUBSTITUTE(SUBSTITUTE(SUBSTITUTE(TRIM(C711)," ",""),"-",""),"/",""),"\",""),".","")))</f>
        <v/>
      </c>
      <c r="K711" s="24" t="str">
        <f aca="false">IF(A711="","",IF(ISNA(MATCH(J711,'Purchase Register'!$J$6:$J$1005,0)),IF(COUNTIFS('Purchase Register'!$A$6:$A$1005,A711,'Purchase Register'!$E$6:$E$1005,"&gt;="&amp;(E711-Summary!$B$5),'Purchase Register'!$E$6:$E$1005,"&lt;="&amp;(E711+Summary!$B$5))&gt;0,"Possible match – invoice no. differs","Not in books"),"In books"))</f>
        <v/>
      </c>
      <c r="L711" s="25" t="str">
        <f aca="false">IF(A711="","",IF(COUNTIF(A$6:A711,A711)=1,COUNTIF(L$5:L710,"&gt;0")+1,""))</f>
        <v/>
      </c>
    </row>
    <row r="712" customFormat="false" ht="15" hidden="false" customHeight="true" outlineLevel="0" collapsed="false">
      <c r="A712" s="27"/>
      <c r="B712" s="27"/>
      <c r="C712" s="27"/>
      <c r="D712" s="28"/>
      <c r="E712" s="29"/>
      <c r="F712" s="29"/>
      <c r="G712" s="29"/>
      <c r="H712" s="29"/>
      <c r="I712" s="20" t="str">
        <f aca="false">IF(A712="","",N(F712)+N(G712)+N(H712))</f>
        <v/>
      </c>
      <c r="J712" s="21" t="str">
        <f aca="false">IF(A712="","",UPPER(TRIM(A712))&amp;"|"&amp;UPPER(SUBSTITUTE(SUBSTITUTE(SUBSTITUTE(SUBSTITUTE(SUBSTITUTE(TRIM(C712)," ",""),"-",""),"/",""),"\",""),".","")))</f>
        <v/>
      </c>
      <c r="K712" s="24" t="str">
        <f aca="false">IF(A712="","",IF(ISNA(MATCH(J712,'Purchase Register'!$J$6:$J$1005,0)),IF(COUNTIFS('Purchase Register'!$A$6:$A$1005,A712,'Purchase Register'!$E$6:$E$1005,"&gt;="&amp;(E712-Summary!$B$5),'Purchase Register'!$E$6:$E$1005,"&lt;="&amp;(E712+Summary!$B$5))&gt;0,"Possible match – invoice no. differs","Not in books"),"In books"))</f>
        <v/>
      </c>
      <c r="L712" s="25" t="str">
        <f aca="false">IF(A712="","",IF(COUNTIF(A$6:A712,A712)=1,COUNTIF(L$5:L711,"&gt;0")+1,""))</f>
        <v/>
      </c>
    </row>
    <row r="713" customFormat="false" ht="15" hidden="false" customHeight="true" outlineLevel="0" collapsed="false">
      <c r="A713" s="27"/>
      <c r="B713" s="27"/>
      <c r="C713" s="27"/>
      <c r="D713" s="28"/>
      <c r="E713" s="29"/>
      <c r="F713" s="29"/>
      <c r="G713" s="29"/>
      <c r="H713" s="29"/>
      <c r="I713" s="20" t="str">
        <f aca="false">IF(A713="","",N(F713)+N(G713)+N(H713))</f>
        <v/>
      </c>
      <c r="J713" s="21" t="str">
        <f aca="false">IF(A713="","",UPPER(TRIM(A713))&amp;"|"&amp;UPPER(SUBSTITUTE(SUBSTITUTE(SUBSTITUTE(SUBSTITUTE(SUBSTITUTE(TRIM(C713)," ",""),"-",""),"/",""),"\",""),".","")))</f>
        <v/>
      </c>
      <c r="K713" s="24" t="str">
        <f aca="false">IF(A713="","",IF(ISNA(MATCH(J713,'Purchase Register'!$J$6:$J$1005,0)),IF(COUNTIFS('Purchase Register'!$A$6:$A$1005,A713,'Purchase Register'!$E$6:$E$1005,"&gt;="&amp;(E713-Summary!$B$5),'Purchase Register'!$E$6:$E$1005,"&lt;="&amp;(E713+Summary!$B$5))&gt;0,"Possible match – invoice no. differs","Not in books"),"In books"))</f>
        <v/>
      </c>
      <c r="L713" s="25" t="str">
        <f aca="false">IF(A713="","",IF(COUNTIF(A$6:A713,A713)=1,COUNTIF(L$5:L712,"&gt;0")+1,""))</f>
        <v/>
      </c>
    </row>
    <row r="714" customFormat="false" ht="15" hidden="false" customHeight="true" outlineLevel="0" collapsed="false">
      <c r="A714" s="27"/>
      <c r="B714" s="27"/>
      <c r="C714" s="27"/>
      <c r="D714" s="28"/>
      <c r="E714" s="29"/>
      <c r="F714" s="29"/>
      <c r="G714" s="29"/>
      <c r="H714" s="29"/>
      <c r="I714" s="20" t="str">
        <f aca="false">IF(A714="","",N(F714)+N(G714)+N(H714))</f>
        <v/>
      </c>
      <c r="J714" s="21" t="str">
        <f aca="false">IF(A714="","",UPPER(TRIM(A714))&amp;"|"&amp;UPPER(SUBSTITUTE(SUBSTITUTE(SUBSTITUTE(SUBSTITUTE(SUBSTITUTE(TRIM(C714)," ",""),"-",""),"/",""),"\",""),".","")))</f>
        <v/>
      </c>
      <c r="K714" s="24" t="str">
        <f aca="false">IF(A714="","",IF(ISNA(MATCH(J714,'Purchase Register'!$J$6:$J$1005,0)),IF(COUNTIFS('Purchase Register'!$A$6:$A$1005,A714,'Purchase Register'!$E$6:$E$1005,"&gt;="&amp;(E714-Summary!$B$5),'Purchase Register'!$E$6:$E$1005,"&lt;="&amp;(E714+Summary!$B$5))&gt;0,"Possible match – invoice no. differs","Not in books"),"In books"))</f>
        <v/>
      </c>
      <c r="L714" s="25" t="str">
        <f aca="false">IF(A714="","",IF(COUNTIF(A$6:A714,A714)=1,COUNTIF(L$5:L713,"&gt;0")+1,""))</f>
        <v/>
      </c>
    </row>
    <row r="715" customFormat="false" ht="15" hidden="false" customHeight="true" outlineLevel="0" collapsed="false">
      <c r="A715" s="27"/>
      <c r="B715" s="27"/>
      <c r="C715" s="27"/>
      <c r="D715" s="28"/>
      <c r="E715" s="29"/>
      <c r="F715" s="29"/>
      <c r="G715" s="29"/>
      <c r="H715" s="29"/>
      <c r="I715" s="20" t="str">
        <f aca="false">IF(A715="","",N(F715)+N(G715)+N(H715))</f>
        <v/>
      </c>
      <c r="J715" s="21" t="str">
        <f aca="false">IF(A715="","",UPPER(TRIM(A715))&amp;"|"&amp;UPPER(SUBSTITUTE(SUBSTITUTE(SUBSTITUTE(SUBSTITUTE(SUBSTITUTE(TRIM(C715)," ",""),"-",""),"/",""),"\",""),".","")))</f>
        <v/>
      </c>
      <c r="K715" s="24" t="str">
        <f aca="false">IF(A715="","",IF(ISNA(MATCH(J715,'Purchase Register'!$J$6:$J$1005,0)),IF(COUNTIFS('Purchase Register'!$A$6:$A$1005,A715,'Purchase Register'!$E$6:$E$1005,"&gt;="&amp;(E715-Summary!$B$5),'Purchase Register'!$E$6:$E$1005,"&lt;="&amp;(E715+Summary!$B$5))&gt;0,"Possible match – invoice no. differs","Not in books"),"In books"))</f>
        <v/>
      </c>
      <c r="L715" s="25" t="str">
        <f aca="false">IF(A715="","",IF(COUNTIF(A$6:A715,A715)=1,COUNTIF(L$5:L714,"&gt;0")+1,""))</f>
        <v/>
      </c>
    </row>
    <row r="716" customFormat="false" ht="15" hidden="false" customHeight="true" outlineLevel="0" collapsed="false">
      <c r="A716" s="27"/>
      <c r="B716" s="27"/>
      <c r="C716" s="27"/>
      <c r="D716" s="28"/>
      <c r="E716" s="29"/>
      <c r="F716" s="29"/>
      <c r="G716" s="29"/>
      <c r="H716" s="29"/>
      <c r="I716" s="20" t="str">
        <f aca="false">IF(A716="","",N(F716)+N(G716)+N(H716))</f>
        <v/>
      </c>
      <c r="J716" s="21" t="str">
        <f aca="false">IF(A716="","",UPPER(TRIM(A716))&amp;"|"&amp;UPPER(SUBSTITUTE(SUBSTITUTE(SUBSTITUTE(SUBSTITUTE(SUBSTITUTE(TRIM(C716)," ",""),"-",""),"/",""),"\",""),".","")))</f>
        <v/>
      </c>
      <c r="K716" s="24" t="str">
        <f aca="false">IF(A716="","",IF(ISNA(MATCH(J716,'Purchase Register'!$J$6:$J$1005,0)),IF(COUNTIFS('Purchase Register'!$A$6:$A$1005,A716,'Purchase Register'!$E$6:$E$1005,"&gt;="&amp;(E716-Summary!$B$5),'Purchase Register'!$E$6:$E$1005,"&lt;="&amp;(E716+Summary!$B$5))&gt;0,"Possible match – invoice no. differs","Not in books"),"In books"))</f>
        <v/>
      </c>
      <c r="L716" s="25" t="str">
        <f aca="false">IF(A716="","",IF(COUNTIF(A$6:A716,A716)=1,COUNTIF(L$5:L715,"&gt;0")+1,""))</f>
        <v/>
      </c>
    </row>
    <row r="717" customFormat="false" ht="15" hidden="false" customHeight="true" outlineLevel="0" collapsed="false">
      <c r="A717" s="27"/>
      <c r="B717" s="27"/>
      <c r="C717" s="27"/>
      <c r="D717" s="28"/>
      <c r="E717" s="29"/>
      <c r="F717" s="29"/>
      <c r="G717" s="29"/>
      <c r="H717" s="29"/>
      <c r="I717" s="20" t="str">
        <f aca="false">IF(A717="","",N(F717)+N(G717)+N(H717))</f>
        <v/>
      </c>
      <c r="J717" s="21" t="str">
        <f aca="false">IF(A717="","",UPPER(TRIM(A717))&amp;"|"&amp;UPPER(SUBSTITUTE(SUBSTITUTE(SUBSTITUTE(SUBSTITUTE(SUBSTITUTE(TRIM(C717)," ",""),"-",""),"/",""),"\",""),".","")))</f>
        <v/>
      </c>
      <c r="K717" s="24" t="str">
        <f aca="false">IF(A717="","",IF(ISNA(MATCH(J717,'Purchase Register'!$J$6:$J$1005,0)),IF(COUNTIFS('Purchase Register'!$A$6:$A$1005,A717,'Purchase Register'!$E$6:$E$1005,"&gt;="&amp;(E717-Summary!$B$5),'Purchase Register'!$E$6:$E$1005,"&lt;="&amp;(E717+Summary!$B$5))&gt;0,"Possible match – invoice no. differs","Not in books"),"In books"))</f>
        <v/>
      </c>
      <c r="L717" s="25" t="str">
        <f aca="false">IF(A717="","",IF(COUNTIF(A$6:A717,A717)=1,COUNTIF(L$5:L716,"&gt;0")+1,""))</f>
        <v/>
      </c>
    </row>
    <row r="718" customFormat="false" ht="15" hidden="false" customHeight="true" outlineLevel="0" collapsed="false">
      <c r="A718" s="27"/>
      <c r="B718" s="27"/>
      <c r="C718" s="27"/>
      <c r="D718" s="28"/>
      <c r="E718" s="29"/>
      <c r="F718" s="29"/>
      <c r="G718" s="29"/>
      <c r="H718" s="29"/>
      <c r="I718" s="20" t="str">
        <f aca="false">IF(A718="","",N(F718)+N(G718)+N(H718))</f>
        <v/>
      </c>
      <c r="J718" s="21" t="str">
        <f aca="false">IF(A718="","",UPPER(TRIM(A718))&amp;"|"&amp;UPPER(SUBSTITUTE(SUBSTITUTE(SUBSTITUTE(SUBSTITUTE(SUBSTITUTE(TRIM(C718)," ",""),"-",""),"/",""),"\",""),".","")))</f>
        <v/>
      </c>
      <c r="K718" s="24" t="str">
        <f aca="false">IF(A718="","",IF(ISNA(MATCH(J718,'Purchase Register'!$J$6:$J$1005,0)),IF(COUNTIFS('Purchase Register'!$A$6:$A$1005,A718,'Purchase Register'!$E$6:$E$1005,"&gt;="&amp;(E718-Summary!$B$5),'Purchase Register'!$E$6:$E$1005,"&lt;="&amp;(E718+Summary!$B$5))&gt;0,"Possible match – invoice no. differs","Not in books"),"In books"))</f>
        <v/>
      </c>
      <c r="L718" s="25" t="str">
        <f aca="false">IF(A718="","",IF(COUNTIF(A$6:A718,A718)=1,COUNTIF(L$5:L717,"&gt;0")+1,""))</f>
        <v/>
      </c>
    </row>
    <row r="719" customFormat="false" ht="15" hidden="false" customHeight="true" outlineLevel="0" collapsed="false">
      <c r="A719" s="27"/>
      <c r="B719" s="27"/>
      <c r="C719" s="27"/>
      <c r="D719" s="28"/>
      <c r="E719" s="29"/>
      <c r="F719" s="29"/>
      <c r="G719" s="29"/>
      <c r="H719" s="29"/>
      <c r="I719" s="20" t="str">
        <f aca="false">IF(A719="","",N(F719)+N(G719)+N(H719))</f>
        <v/>
      </c>
      <c r="J719" s="21" t="str">
        <f aca="false">IF(A719="","",UPPER(TRIM(A719))&amp;"|"&amp;UPPER(SUBSTITUTE(SUBSTITUTE(SUBSTITUTE(SUBSTITUTE(SUBSTITUTE(TRIM(C719)," ",""),"-",""),"/",""),"\",""),".","")))</f>
        <v/>
      </c>
      <c r="K719" s="24" t="str">
        <f aca="false">IF(A719="","",IF(ISNA(MATCH(J719,'Purchase Register'!$J$6:$J$1005,0)),IF(COUNTIFS('Purchase Register'!$A$6:$A$1005,A719,'Purchase Register'!$E$6:$E$1005,"&gt;="&amp;(E719-Summary!$B$5),'Purchase Register'!$E$6:$E$1005,"&lt;="&amp;(E719+Summary!$B$5))&gt;0,"Possible match – invoice no. differs","Not in books"),"In books"))</f>
        <v/>
      </c>
      <c r="L719" s="25" t="str">
        <f aca="false">IF(A719="","",IF(COUNTIF(A$6:A719,A719)=1,COUNTIF(L$5:L718,"&gt;0")+1,""))</f>
        <v/>
      </c>
    </row>
    <row r="720" customFormat="false" ht="15" hidden="false" customHeight="true" outlineLevel="0" collapsed="false">
      <c r="A720" s="27"/>
      <c r="B720" s="27"/>
      <c r="C720" s="27"/>
      <c r="D720" s="28"/>
      <c r="E720" s="29"/>
      <c r="F720" s="29"/>
      <c r="G720" s="29"/>
      <c r="H720" s="29"/>
      <c r="I720" s="20" t="str">
        <f aca="false">IF(A720="","",N(F720)+N(G720)+N(H720))</f>
        <v/>
      </c>
      <c r="J720" s="21" t="str">
        <f aca="false">IF(A720="","",UPPER(TRIM(A720))&amp;"|"&amp;UPPER(SUBSTITUTE(SUBSTITUTE(SUBSTITUTE(SUBSTITUTE(SUBSTITUTE(TRIM(C720)," ",""),"-",""),"/",""),"\",""),".","")))</f>
        <v/>
      </c>
      <c r="K720" s="24" t="str">
        <f aca="false">IF(A720="","",IF(ISNA(MATCH(J720,'Purchase Register'!$J$6:$J$1005,0)),IF(COUNTIFS('Purchase Register'!$A$6:$A$1005,A720,'Purchase Register'!$E$6:$E$1005,"&gt;="&amp;(E720-Summary!$B$5),'Purchase Register'!$E$6:$E$1005,"&lt;="&amp;(E720+Summary!$B$5))&gt;0,"Possible match – invoice no. differs","Not in books"),"In books"))</f>
        <v/>
      </c>
      <c r="L720" s="25" t="str">
        <f aca="false">IF(A720="","",IF(COUNTIF(A$6:A720,A720)=1,COUNTIF(L$5:L719,"&gt;0")+1,""))</f>
        <v/>
      </c>
    </row>
    <row r="721" customFormat="false" ht="15" hidden="false" customHeight="true" outlineLevel="0" collapsed="false">
      <c r="A721" s="27"/>
      <c r="B721" s="27"/>
      <c r="C721" s="27"/>
      <c r="D721" s="28"/>
      <c r="E721" s="29"/>
      <c r="F721" s="29"/>
      <c r="G721" s="29"/>
      <c r="H721" s="29"/>
      <c r="I721" s="20" t="str">
        <f aca="false">IF(A721="","",N(F721)+N(G721)+N(H721))</f>
        <v/>
      </c>
      <c r="J721" s="21" t="str">
        <f aca="false">IF(A721="","",UPPER(TRIM(A721))&amp;"|"&amp;UPPER(SUBSTITUTE(SUBSTITUTE(SUBSTITUTE(SUBSTITUTE(SUBSTITUTE(TRIM(C721)," ",""),"-",""),"/",""),"\",""),".","")))</f>
        <v/>
      </c>
      <c r="K721" s="24" t="str">
        <f aca="false">IF(A721="","",IF(ISNA(MATCH(J721,'Purchase Register'!$J$6:$J$1005,0)),IF(COUNTIFS('Purchase Register'!$A$6:$A$1005,A721,'Purchase Register'!$E$6:$E$1005,"&gt;="&amp;(E721-Summary!$B$5),'Purchase Register'!$E$6:$E$1005,"&lt;="&amp;(E721+Summary!$B$5))&gt;0,"Possible match – invoice no. differs","Not in books"),"In books"))</f>
        <v/>
      </c>
      <c r="L721" s="25" t="str">
        <f aca="false">IF(A721="","",IF(COUNTIF(A$6:A721,A721)=1,COUNTIF(L$5:L720,"&gt;0")+1,""))</f>
        <v/>
      </c>
    </row>
    <row r="722" customFormat="false" ht="15" hidden="false" customHeight="true" outlineLevel="0" collapsed="false">
      <c r="A722" s="27"/>
      <c r="B722" s="27"/>
      <c r="C722" s="27"/>
      <c r="D722" s="28"/>
      <c r="E722" s="29"/>
      <c r="F722" s="29"/>
      <c r="G722" s="29"/>
      <c r="H722" s="29"/>
      <c r="I722" s="20" t="str">
        <f aca="false">IF(A722="","",N(F722)+N(G722)+N(H722))</f>
        <v/>
      </c>
      <c r="J722" s="21" t="str">
        <f aca="false">IF(A722="","",UPPER(TRIM(A722))&amp;"|"&amp;UPPER(SUBSTITUTE(SUBSTITUTE(SUBSTITUTE(SUBSTITUTE(SUBSTITUTE(TRIM(C722)," ",""),"-",""),"/",""),"\",""),".","")))</f>
        <v/>
      </c>
      <c r="K722" s="24" t="str">
        <f aca="false">IF(A722="","",IF(ISNA(MATCH(J722,'Purchase Register'!$J$6:$J$1005,0)),IF(COUNTIFS('Purchase Register'!$A$6:$A$1005,A722,'Purchase Register'!$E$6:$E$1005,"&gt;="&amp;(E722-Summary!$B$5),'Purchase Register'!$E$6:$E$1005,"&lt;="&amp;(E722+Summary!$B$5))&gt;0,"Possible match – invoice no. differs","Not in books"),"In books"))</f>
        <v/>
      </c>
      <c r="L722" s="25" t="str">
        <f aca="false">IF(A722="","",IF(COUNTIF(A$6:A722,A722)=1,COUNTIF(L$5:L721,"&gt;0")+1,""))</f>
        <v/>
      </c>
    </row>
    <row r="723" customFormat="false" ht="15" hidden="false" customHeight="true" outlineLevel="0" collapsed="false">
      <c r="A723" s="27"/>
      <c r="B723" s="27"/>
      <c r="C723" s="27"/>
      <c r="D723" s="28"/>
      <c r="E723" s="29"/>
      <c r="F723" s="29"/>
      <c r="G723" s="29"/>
      <c r="H723" s="29"/>
      <c r="I723" s="20" t="str">
        <f aca="false">IF(A723="","",N(F723)+N(G723)+N(H723))</f>
        <v/>
      </c>
      <c r="J723" s="21" t="str">
        <f aca="false">IF(A723="","",UPPER(TRIM(A723))&amp;"|"&amp;UPPER(SUBSTITUTE(SUBSTITUTE(SUBSTITUTE(SUBSTITUTE(SUBSTITUTE(TRIM(C723)," ",""),"-",""),"/",""),"\",""),".","")))</f>
        <v/>
      </c>
      <c r="K723" s="24" t="str">
        <f aca="false">IF(A723="","",IF(ISNA(MATCH(J723,'Purchase Register'!$J$6:$J$1005,0)),IF(COUNTIFS('Purchase Register'!$A$6:$A$1005,A723,'Purchase Register'!$E$6:$E$1005,"&gt;="&amp;(E723-Summary!$B$5),'Purchase Register'!$E$6:$E$1005,"&lt;="&amp;(E723+Summary!$B$5))&gt;0,"Possible match – invoice no. differs","Not in books"),"In books"))</f>
        <v/>
      </c>
      <c r="L723" s="25" t="str">
        <f aca="false">IF(A723="","",IF(COUNTIF(A$6:A723,A723)=1,COUNTIF(L$5:L722,"&gt;0")+1,""))</f>
        <v/>
      </c>
    </row>
    <row r="724" customFormat="false" ht="15" hidden="false" customHeight="true" outlineLevel="0" collapsed="false">
      <c r="A724" s="27"/>
      <c r="B724" s="27"/>
      <c r="C724" s="27"/>
      <c r="D724" s="28"/>
      <c r="E724" s="29"/>
      <c r="F724" s="29"/>
      <c r="G724" s="29"/>
      <c r="H724" s="29"/>
      <c r="I724" s="20" t="str">
        <f aca="false">IF(A724="","",N(F724)+N(G724)+N(H724))</f>
        <v/>
      </c>
      <c r="J724" s="21" t="str">
        <f aca="false">IF(A724="","",UPPER(TRIM(A724))&amp;"|"&amp;UPPER(SUBSTITUTE(SUBSTITUTE(SUBSTITUTE(SUBSTITUTE(SUBSTITUTE(TRIM(C724)," ",""),"-",""),"/",""),"\",""),".","")))</f>
        <v/>
      </c>
      <c r="K724" s="24" t="str">
        <f aca="false">IF(A724="","",IF(ISNA(MATCH(J724,'Purchase Register'!$J$6:$J$1005,0)),IF(COUNTIFS('Purchase Register'!$A$6:$A$1005,A724,'Purchase Register'!$E$6:$E$1005,"&gt;="&amp;(E724-Summary!$B$5),'Purchase Register'!$E$6:$E$1005,"&lt;="&amp;(E724+Summary!$B$5))&gt;0,"Possible match – invoice no. differs","Not in books"),"In books"))</f>
        <v/>
      </c>
      <c r="L724" s="25" t="str">
        <f aca="false">IF(A724="","",IF(COUNTIF(A$6:A724,A724)=1,COUNTIF(L$5:L723,"&gt;0")+1,""))</f>
        <v/>
      </c>
    </row>
    <row r="725" customFormat="false" ht="15" hidden="false" customHeight="true" outlineLevel="0" collapsed="false">
      <c r="A725" s="27"/>
      <c r="B725" s="27"/>
      <c r="C725" s="27"/>
      <c r="D725" s="28"/>
      <c r="E725" s="29"/>
      <c r="F725" s="29"/>
      <c r="G725" s="29"/>
      <c r="H725" s="29"/>
      <c r="I725" s="20" t="str">
        <f aca="false">IF(A725="","",N(F725)+N(G725)+N(H725))</f>
        <v/>
      </c>
      <c r="J725" s="21" t="str">
        <f aca="false">IF(A725="","",UPPER(TRIM(A725))&amp;"|"&amp;UPPER(SUBSTITUTE(SUBSTITUTE(SUBSTITUTE(SUBSTITUTE(SUBSTITUTE(TRIM(C725)," ",""),"-",""),"/",""),"\",""),".","")))</f>
        <v/>
      </c>
      <c r="K725" s="24" t="str">
        <f aca="false">IF(A725="","",IF(ISNA(MATCH(J725,'Purchase Register'!$J$6:$J$1005,0)),IF(COUNTIFS('Purchase Register'!$A$6:$A$1005,A725,'Purchase Register'!$E$6:$E$1005,"&gt;="&amp;(E725-Summary!$B$5),'Purchase Register'!$E$6:$E$1005,"&lt;="&amp;(E725+Summary!$B$5))&gt;0,"Possible match – invoice no. differs","Not in books"),"In books"))</f>
        <v/>
      </c>
      <c r="L725" s="25" t="str">
        <f aca="false">IF(A725="","",IF(COUNTIF(A$6:A725,A725)=1,COUNTIF(L$5:L724,"&gt;0")+1,""))</f>
        <v/>
      </c>
    </row>
    <row r="726" customFormat="false" ht="15" hidden="false" customHeight="true" outlineLevel="0" collapsed="false">
      <c r="A726" s="27"/>
      <c r="B726" s="27"/>
      <c r="C726" s="27"/>
      <c r="D726" s="28"/>
      <c r="E726" s="29"/>
      <c r="F726" s="29"/>
      <c r="G726" s="29"/>
      <c r="H726" s="29"/>
      <c r="I726" s="20" t="str">
        <f aca="false">IF(A726="","",N(F726)+N(G726)+N(H726))</f>
        <v/>
      </c>
      <c r="J726" s="21" t="str">
        <f aca="false">IF(A726="","",UPPER(TRIM(A726))&amp;"|"&amp;UPPER(SUBSTITUTE(SUBSTITUTE(SUBSTITUTE(SUBSTITUTE(SUBSTITUTE(TRIM(C726)," ",""),"-",""),"/",""),"\",""),".","")))</f>
        <v/>
      </c>
      <c r="K726" s="24" t="str">
        <f aca="false">IF(A726="","",IF(ISNA(MATCH(J726,'Purchase Register'!$J$6:$J$1005,0)),IF(COUNTIFS('Purchase Register'!$A$6:$A$1005,A726,'Purchase Register'!$E$6:$E$1005,"&gt;="&amp;(E726-Summary!$B$5),'Purchase Register'!$E$6:$E$1005,"&lt;="&amp;(E726+Summary!$B$5))&gt;0,"Possible match – invoice no. differs","Not in books"),"In books"))</f>
        <v/>
      </c>
      <c r="L726" s="25" t="str">
        <f aca="false">IF(A726="","",IF(COUNTIF(A$6:A726,A726)=1,COUNTIF(L$5:L725,"&gt;0")+1,""))</f>
        <v/>
      </c>
    </row>
    <row r="727" customFormat="false" ht="15" hidden="false" customHeight="true" outlineLevel="0" collapsed="false">
      <c r="A727" s="27"/>
      <c r="B727" s="27"/>
      <c r="C727" s="27"/>
      <c r="D727" s="28"/>
      <c r="E727" s="29"/>
      <c r="F727" s="29"/>
      <c r="G727" s="29"/>
      <c r="H727" s="29"/>
      <c r="I727" s="20" t="str">
        <f aca="false">IF(A727="","",N(F727)+N(G727)+N(H727))</f>
        <v/>
      </c>
      <c r="J727" s="21" t="str">
        <f aca="false">IF(A727="","",UPPER(TRIM(A727))&amp;"|"&amp;UPPER(SUBSTITUTE(SUBSTITUTE(SUBSTITUTE(SUBSTITUTE(SUBSTITUTE(TRIM(C727)," ",""),"-",""),"/",""),"\",""),".","")))</f>
        <v/>
      </c>
      <c r="K727" s="24" t="str">
        <f aca="false">IF(A727="","",IF(ISNA(MATCH(J727,'Purchase Register'!$J$6:$J$1005,0)),IF(COUNTIFS('Purchase Register'!$A$6:$A$1005,A727,'Purchase Register'!$E$6:$E$1005,"&gt;="&amp;(E727-Summary!$B$5),'Purchase Register'!$E$6:$E$1005,"&lt;="&amp;(E727+Summary!$B$5))&gt;0,"Possible match – invoice no. differs","Not in books"),"In books"))</f>
        <v/>
      </c>
      <c r="L727" s="25" t="str">
        <f aca="false">IF(A727="","",IF(COUNTIF(A$6:A727,A727)=1,COUNTIF(L$5:L726,"&gt;0")+1,""))</f>
        <v/>
      </c>
    </row>
    <row r="728" customFormat="false" ht="15" hidden="false" customHeight="true" outlineLevel="0" collapsed="false">
      <c r="A728" s="27"/>
      <c r="B728" s="27"/>
      <c r="C728" s="27"/>
      <c r="D728" s="28"/>
      <c r="E728" s="29"/>
      <c r="F728" s="29"/>
      <c r="G728" s="29"/>
      <c r="H728" s="29"/>
      <c r="I728" s="20" t="str">
        <f aca="false">IF(A728="","",N(F728)+N(G728)+N(H728))</f>
        <v/>
      </c>
      <c r="J728" s="21" t="str">
        <f aca="false">IF(A728="","",UPPER(TRIM(A728))&amp;"|"&amp;UPPER(SUBSTITUTE(SUBSTITUTE(SUBSTITUTE(SUBSTITUTE(SUBSTITUTE(TRIM(C728)," ",""),"-",""),"/",""),"\",""),".","")))</f>
        <v/>
      </c>
      <c r="K728" s="24" t="str">
        <f aca="false">IF(A728="","",IF(ISNA(MATCH(J728,'Purchase Register'!$J$6:$J$1005,0)),IF(COUNTIFS('Purchase Register'!$A$6:$A$1005,A728,'Purchase Register'!$E$6:$E$1005,"&gt;="&amp;(E728-Summary!$B$5),'Purchase Register'!$E$6:$E$1005,"&lt;="&amp;(E728+Summary!$B$5))&gt;0,"Possible match – invoice no. differs","Not in books"),"In books"))</f>
        <v/>
      </c>
      <c r="L728" s="25" t="str">
        <f aca="false">IF(A728="","",IF(COUNTIF(A$6:A728,A728)=1,COUNTIF(L$5:L727,"&gt;0")+1,""))</f>
        <v/>
      </c>
    </row>
    <row r="729" customFormat="false" ht="15" hidden="false" customHeight="true" outlineLevel="0" collapsed="false">
      <c r="A729" s="27"/>
      <c r="B729" s="27"/>
      <c r="C729" s="27"/>
      <c r="D729" s="28"/>
      <c r="E729" s="29"/>
      <c r="F729" s="29"/>
      <c r="G729" s="29"/>
      <c r="H729" s="29"/>
      <c r="I729" s="20" t="str">
        <f aca="false">IF(A729="","",N(F729)+N(G729)+N(H729))</f>
        <v/>
      </c>
      <c r="J729" s="21" t="str">
        <f aca="false">IF(A729="","",UPPER(TRIM(A729))&amp;"|"&amp;UPPER(SUBSTITUTE(SUBSTITUTE(SUBSTITUTE(SUBSTITUTE(SUBSTITUTE(TRIM(C729)," ",""),"-",""),"/",""),"\",""),".","")))</f>
        <v/>
      </c>
      <c r="K729" s="24" t="str">
        <f aca="false">IF(A729="","",IF(ISNA(MATCH(J729,'Purchase Register'!$J$6:$J$1005,0)),IF(COUNTIFS('Purchase Register'!$A$6:$A$1005,A729,'Purchase Register'!$E$6:$E$1005,"&gt;="&amp;(E729-Summary!$B$5),'Purchase Register'!$E$6:$E$1005,"&lt;="&amp;(E729+Summary!$B$5))&gt;0,"Possible match – invoice no. differs","Not in books"),"In books"))</f>
        <v/>
      </c>
      <c r="L729" s="25" t="str">
        <f aca="false">IF(A729="","",IF(COUNTIF(A$6:A729,A729)=1,COUNTIF(L$5:L728,"&gt;0")+1,""))</f>
        <v/>
      </c>
    </row>
    <row r="730" customFormat="false" ht="15" hidden="false" customHeight="true" outlineLevel="0" collapsed="false">
      <c r="A730" s="27"/>
      <c r="B730" s="27"/>
      <c r="C730" s="27"/>
      <c r="D730" s="28"/>
      <c r="E730" s="29"/>
      <c r="F730" s="29"/>
      <c r="G730" s="29"/>
      <c r="H730" s="29"/>
      <c r="I730" s="20" t="str">
        <f aca="false">IF(A730="","",N(F730)+N(G730)+N(H730))</f>
        <v/>
      </c>
      <c r="J730" s="21" t="str">
        <f aca="false">IF(A730="","",UPPER(TRIM(A730))&amp;"|"&amp;UPPER(SUBSTITUTE(SUBSTITUTE(SUBSTITUTE(SUBSTITUTE(SUBSTITUTE(TRIM(C730)," ",""),"-",""),"/",""),"\",""),".","")))</f>
        <v/>
      </c>
      <c r="K730" s="24" t="str">
        <f aca="false">IF(A730="","",IF(ISNA(MATCH(J730,'Purchase Register'!$J$6:$J$1005,0)),IF(COUNTIFS('Purchase Register'!$A$6:$A$1005,A730,'Purchase Register'!$E$6:$E$1005,"&gt;="&amp;(E730-Summary!$B$5),'Purchase Register'!$E$6:$E$1005,"&lt;="&amp;(E730+Summary!$B$5))&gt;0,"Possible match – invoice no. differs","Not in books"),"In books"))</f>
        <v/>
      </c>
      <c r="L730" s="25" t="str">
        <f aca="false">IF(A730="","",IF(COUNTIF(A$6:A730,A730)=1,COUNTIF(L$5:L729,"&gt;0")+1,""))</f>
        <v/>
      </c>
    </row>
    <row r="731" customFormat="false" ht="15" hidden="false" customHeight="true" outlineLevel="0" collapsed="false">
      <c r="A731" s="27"/>
      <c r="B731" s="27"/>
      <c r="C731" s="27"/>
      <c r="D731" s="28"/>
      <c r="E731" s="29"/>
      <c r="F731" s="29"/>
      <c r="G731" s="29"/>
      <c r="H731" s="29"/>
      <c r="I731" s="20" t="str">
        <f aca="false">IF(A731="","",N(F731)+N(G731)+N(H731))</f>
        <v/>
      </c>
      <c r="J731" s="21" t="str">
        <f aca="false">IF(A731="","",UPPER(TRIM(A731))&amp;"|"&amp;UPPER(SUBSTITUTE(SUBSTITUTE(SUBSTITUTE(SUBSTITUTE(SUBSTITUTE(TRIM(C731)," ",""),"-",""),"/",""),"\",""),".","")))</f>
        <v/>
      </c>
      <c r="K731" s="24" t="str">
        <f aca="false">IF(A731="","",IF(ISNA(MATCH(J731,'Purchase Register'!$J$6:$J$1005,0)),IF(COUNTIFS('Purchase Register'!$A$6:$A$1005,A731,'Purchase Register'!$E$6:$E$1005,"&gt;="&amp;(E731-Summary!$B$5),'Purchase Register'!$E$6:$E$1005,"&lt;="&amp;(E731+Summary!$B$5))&gt;0,"Possible match – invoice no. differs","Not in books"),"In books"))</f>
        <v/>
      </c>
      <c r="L731" s="25" t="str">
        <f aca="false">IF(A731="","",IF(COUNTIF(A$6:A731,A731)=1,COUNTIF(L$5:L730,"&gt;0")+1,""))</f>
        <v/>
      </c>
    </row>
    <row r="732" customFormat="false" ht="15" hidden="false" customHeight="true" outlineLevel="0" collapsed="false">
      <c r="A732" s="27"/>
      <c r="B732" s="27"/>
      <c r="C732" s="27"/>
      <c r="D732" s="28"/>
      <c r="E732" s="29"/>
      <c r="F732" s="29"/>
      <c r="G732" s="29"/>
      <c r="H732" s="29"/>
      <c r="I732" s="20" t="str">
        <f aca="false">IF(A732="","",N(F732)+N(G732)+N(H732))</f>
        <v/>
      </c>
      <c r="J732" s="21" t="str">
        <f aca="false">IF(A732="","",UPPER(TRIM(A732))&amp;"|"&amp;UPPER(SUBSTITUTE(SUBSTITUTE(SUBSTITUTE(SUBSTITUTE(SUBSTITUTE(TRIM(C732)," ",""),"-",""),"/",""),"\",""),".","")))</f>
        <v/>
      </c>
      <c r="K732" s="24" t="str">
        <f aca="false">IF(A732="","",IF(ISNA(MATCH(J732,'Purchase Register'!$J$6:$J$1005,0)),IF(COUNTIFS('Purchase Register'!$A$6:$A$1005,A732,'Purchase Register'!$E$6:$E$1005,"&gt;="&amp;(E732-Summary!$B$5),'Purchase Register'!$E$6:$E$1005,"&lt;="&amp;(E732+Summary!$B$5))&gt;0,"Possible match – invoice no. differs","Not in books"),"In books"))</f>
        <v/>
      </c>
      <c r="L732" s="25" t="str">
        <f aca="false">IF(A732="","",IF(COUNTIF(A$6:A732,A732)=1,COUNTIF(L$5:L731,"&gt;0")+1,""))</f>
        <v/>
      </c>
    </row>
    <row r="733" customFormat="false" ht="15" hidden="false" customHeight="true" outlineLevel="0" collapsed="false">
      <c r="A733" s="27"/>
      <c r="B733" s="27"/>
      <c r="C733" s="27"/>
      <c r="D733" s="28"/>
      <c r="E733" s="29"/>
      <c r="F733" s="29"/>
      <c r="G733" s="29"/>
      <c r="H733" s="29"/>
      <c r="I733" s="20" t="str">
        <f aca="false">IF(A733="","",N(F733)+N(G733)+N(H733))</f>
        <v/>
      </c>
      <c r="J733" s="21" t="str">
        <f aca="false">IF(A733="","",UPPER(TRIM(A733))&amp;"|"&amp;UPPER(SUBSTITUTE(SUBSTITUTE(SUBSTITUTE(SUBSTITUTE(SUBSTITUTE(TRIM(C733)," ",""),"-",""),"/",""),"\",""),".","")))</f>
        <v/>
      </c>
      <c r="K733" s="24" t="str">
        <f aca="false">IF(A733="","",IF(ISNA(MATCH(J733,'Purchase Register'!$J$6:$J$1005,0)),IF(COUNTIFS('Purchase Register'!$A$6:$A$1005,A733,'Purchase Register'!$E$6:$E$1005,"&gt;="&amp;(E733-Summary!$B$5),'Purchase Register'!$E$6:$E$1005,"&lt;="&amp;(E733+Summary!$B$5))&gt;0,"Possible match – invoice no. differs","Not in books"),"In books"))</f>
        <v/>
      </c>
      <c r="L733" s="25" t="str">
        <f aca="false">IF(A733="","",IF(COUNTIF(A$6:A733,A733)=1,COUNTIF(L$5:L732,"&gt;0")+1,""))</f>
        <v/>
      </c>
    </row>
    <row r="734" customFormat="false" ht="15" hidden="false" customHeight="true" outlineLevel="0" collapsed="false">
      <c r="A734" s="27"/>
      <c r="B734" s="27"/>
      <c r="C734" s="27"/>
      <c r="D734" s="28"/>
      <c r="E734" s="29"/>
      <c r="F734" s="29"/>
      <c r="G734" s="29"/>
      <c r="H734" s="29"/>
      <c r="I734" s="20" t="str">
        <f aca="false">IF(A734="","",N(F734)+N(G734)+N(H734))</f>
        <v/>
      </c>
      <c r="J734" s="21" t="str">
        <f aca="false">IF(A734="","",UPPER(TRIM(A734))&amp;"|"&amp;UPPER(SUBSTITUTE(SUBSTITUTE(SUBSTITUTE(SUBSTITUTE(SUBSTITUTE(TRIM(C734)," ",""),"-",""),"/",""),"\",""),".","")))</f>
        <v/>
      </c>
      <c r="K734" s="24" t="str">
        <f aca="false">IF(A734="","",IF(ISNA(MATCH(J734,'Purchase Register'!$J$6:$J$1005,0)),IF(COUNTIFS('Purchase Register'!$A$6:$A$1005,A734,'Purchase Register'!$E$6:$E$1005,"&gt;="&amp;(E734-Summary!$B$5),'Purchase Register'!$E$6:$E$1005,"&lt;="&amp;(E734+Summary!$B$5))&gt;0,"Possible match – invoice no. differs","Not in books"),"In books"))</f>
        <v/>
      </c>
      <c r="L734" s="25" t="str">
        <f aca="false">IF(A734="","",IF(COUNTIF(A$6:A734,A734)=1,COUNTIF(L$5:L733,"&gt;0")+1,""))</f>
        <v/>
      </c>
    </row>
    <row r="735" customFormat="false" ht="15" hidden="false" customHeight="true" outlineLevel="0" collapsed="false">
      <c r="A735" s="27"/>
      <c r="B735" s="27"/>
      <c r="C735" s="27"/>
      <c r="D735" s="28"/>
      <c r="E735" s="29"/>
      <c r="F735" s="29"/>
      <c r="G735" s="29"/>
      <c r="H735" s="29"/>
      <c r="I735" s="20" t="str">
        <f aca="false">IF(A735="","",N(F735)+N(G735)+N(H735))</f>
        <v/>
      </c>
      <c r="J735" s="21" t="str">
        <f aca="false">IF(A735="","",UPPER(TRIM(A735))&amp;"|"&amp;UPPER(SUBSTITUTE(SUBSTITUTE(SUBSTITUTE(SUBSTITUTE(SUBSTITUTE(TRIM(C735)," ",""),"-",""),"/",""),"\",""),".","")))</f>
        <v/>
      </c>
      <c r="K735" s="24" t="str">
        <f aca="false">IF(A735="","",IF(ISNA(MATCH(J735,'Purchase Register'!$J$6:$J$1005,0)),IF(COUNTIFS('Purchase Register'!$A$6:$A$1005,A735,'Purchase Register'!$E$6:$E$1005,"&gt;="&amp;(E735-Summary!$B$5),'Purchase Register'!$E$6:$E$1005,"&lt;="&amp;(E735+Summary!$B$5))&gt;0,"Possible match – invoice no. differs","Not in books"),"In books"))</f>
        <v/>
      </c>
      <c r="L735" s="25" t="str">
        <f aca="false">IF(A735="","",IF(COUNTIF(A$6:A735,A735)=1,COUNTIF(L$5:L734,"&gt;0")+1,""))</f>
        <v/>
      </c>
    </row>
    <row r="736" customFormat="false" ht="15" hidden="false" customHeight="true" outlineLevel="0" collapsed="false">
      <c r="A736" s="27"/>
      <c r="B736" s="27"/>
      <c r="C736" s="27"/>
      <c r="D736" s="28"/>
      <c r="E736" s="29"/>
      <c r="F736" s="29"/>
      <c r="G736" s="29"/>
      <c r="H736" s="29"/>
      <c r="I736" s="20" t="str">
        <f aca="false">IF(A736="","",N(F736)+N(G736)+N(H736))</f>
        <v/>
      </c>
      <c r="J736" s="21" t="str">
        <f aca="false">IF(A736="","",UPPER(TRIM(A736))&amp;"|"&amp;UPPER(SUBSTITUTE(SUBSTITUTE(SUBSTITUTE(SUBSTITUTE(SUBSTITUTE(TRIM(C736)," ",""),"-",""),"/",""),"\",""),".","")))</f>
        <v/>
      </c>
      <c r="K736" s="24" t="str">
        <f aca="false">IF(A736="","",IF(ISNA(MATCH(J736,'Purchase Register'!$J$6:$J$1005,0)),IF(COUNTIFS('Purchase Register'!$A$6:$A$1005,A736,'Purchase Register'!$E$6:$E$1005,"&gt;="&amp;(E736-Summary!$B$5),'Purchase Register'!$E$6:$E$1005,"&lt;="&amp;(E736+Summary!$B$5))&gt;0,"Possible match – invoice no. differs","Not in books"),"In books"))</f>
        <v/>
      </c>
      <c r="L736" s="25" t="str">
        <f aca="false">IF(A736="","",IF(COUNTIF(A$6:A736,A736)=1,COUNTIF(L$5:L735,"&gt;0")+1,""))</f>
        <v/>
      </c>
    </row>
    <row r="737" customFormat="false" ht="15" hidden="false" customHeight="true" outlineLevel="0" collapsed="false">
      <c r="A737" s="27"/>
      <c r="B737" s="27"/>
      <c r="C737" s="27"/>
      <c r="D737" s="28"/>
      <c r="E737" s="29"/>
      <c r="F737" s="29"/>
      <c r="G737" s="29"/>
      <c r="H737" s="29"/>
      <c r="I737" s="20" t="str">
        <f aca="false">IF(A737="","",N(F737)+N(G737)+N(H737))</f>
        <v/>
      </c>
      <c r="J737" s="21" t="str">
        <f aca="false">IF(A737="","",UPPER(TRIM(A737))&amp;"|"&amp;UPPER(SUBSTITUTE(SUBSTITUTE(SUBSTITUTE(SUBSTITUTE(SUBSTITUTE(TRIM(C737)," ",""),"-",""),"/",""),"\",""),".","")))</f>
        <v/>
      </c>
      <c r="K737" s="24" t="str">
        <f aca="false">IF(A737="","",IF(ISNA(MATCH(J737,'Purchase Register'!$J$6:$J$1005,0)),IF(COUNTIFS('Purchase Register'!$A$6:$A$1005,A737,'Purchase Register'!$E$6:$E$1005,"&gt;="&amp;(E737-Summary!$B$5),'Purchase Register'!$E$6:$E$1005,"&lt;="&amp;(E737+Summary!$B$5))&gt;0,"Possible match – invoice no. differs","Not in books"),"In books"))</f>
        <v/>
      </c>
      <c r="L737" s="25" t="str">
        <f aca="false">IF(A737="","",IF(COUNTIF(A$6:A737,A737)=1,COUNTIF(L$5:L736,"&gt;0")+1,""))</f>
        <v/>
      </c>
    </row>
    <row r="738" customFormat="false" ht="15" hidden="false" customHeight="true" outlineLevel="0" collapsed="false">
      <c r="A738" s="27"/>
      <c r="B738" s="27"/>
      <c r="C738" s="27"/>
      <c r="D738" s="28"/>
      <c r="E738" s="29"/>
      <c r="F738" s="29"/>
      <c r="G738" s="29"/>
      <c r="H738" s="29"/>
      <c r="I738" s="20" t="str">
        <f aca="false">IF(A738="","",N(F738)+N(G738)+N(H738))</f>
        <v/>
      </c>
      <c r="J738" s="21" t="str">
        <f aca="false">IF(A738="","",UPPER(TRIM(A738))&amp;"|"&amp;UPPER(SUBSTITUTE(SUBSTITUTE(SUBSTITUTE(SUBSTITUTE(SUBSTITUTE(TRIM(C738)," ",""),"-",""),"/",""),"\",""),".","")))</f>
        <v/>
      </c>
      <c r="K738" s="24" t="str">
        <f aca="false">IF(A738="","",IF(ISNA(MATCH(J738,'Purchase Register'!$J$6:$J$1005,0)),IF(COUNTIFS('Purchase Register'!$A$6:$A$1005,A738,'Purchase Register'!$E$6:$E$1005,"&gt;="&amp;(E738-Summary!$B$5),'Purchase Register'!$E$6:$E$1005,"&lt;="&amp;(E738+Summary!$B$5))&gt;0,"Possible match – invoice no. differs","Not in books"),"In books"))</f>
        <v/>
      </c>
      <c r="L738" s="25" t="str">
        <f aca="false">IF(A738="","",IF(COUNTIF(A$6:A738,A738)=1,COUNTIF(L$5:L737,"&gt;0")+1,""))</f>
        <v/>
      </c>
    </row>
    <row r="739" customFormat="false" ht="15" hidden="false" customHeight="true" outlineLevel="0" collapsed="false">
      <c r="A739" s="27"/>
      <c r="B739" s="27"/>
      <c r="C739" s="27"/>
      <c r="D739" s="28"/>
      <c r="E739" s="29"/>
      <c r="F739" s="29"/>
      <c r="G739" s="29"/>
      <c r="H739" s="29"/>
      <c r="I739" s="20" t="str">
        <f aca="false">IF(A739="","",N(F739)+N(G739)+N(H739))</f>
        <v/>
      </c>
      <c r="J739" s="21" t="str">
        <f aca="false">IF(A739="","",UPPER(TRIM(A739))&amp;"|"&amp;UPPER(SUBSTITUTE(SUBSTITUTE(SUBSTITUTE(SUBSTITUTE(SUBSTITUTE(TRIM(C739)," ",""),"-",""),"/",""),"\",""),".","")))</f>
        <v/>
      </c>
      <c r="K739" s="24" t="str">
        <f aca="false">IF(A739="","",IF(ISNA(MATCH(J739,'Purchase Register'!$J$6:$J$1005,0)),IF(COUNTIFS('Purchase Register'!$A$6:$A$1005,A739,'Purchase Register'!$E$6:$E$1005,"&gt;="&amp;(E739-Summary!$B$5),'Purchase Register'!$E$6:$E$1005,"&lt;="&amp;(E739+Summary!$B$5))&gt;0,"Possible match – invoice no. differs","Not in books"),"In books"))</f>
        <v/>
      </c>
      <c r="L739" s="25" t="str">
        <f aca="false">IF(A739="","",IF(COUNTIF(A$6:A739,A739)=1,COUNTIF(L$5:L738,"&gt;0")+1,""))</f>
        <v/>
      </c>
    </row>
    <row r="740" customFormat="false" ht="15" hidden="false" customHeight="true" outlineLevel="0" collapsed="false">
      <c r="A740" s="27"/>
      <c r="B740" s="27"/>
      <c r="C740" s="27"/>
      <c r="D740" s="28"/>
      <c r="E740" s="29"/>
      <c r="F740" s="29"/>
      <c r="G740" s="29"/>
      <c r="H740" s="29"/>
      <c r="I740" s="20" t="str">
        <f aca="false">IF(A740="","",N(F740)+N(G740)+N(H740))</f>
        <v/>
      </c>
      <c r="J740" s="21" t="str">
        <f aca="false">IF(A740="","",UPPER(TRIM(A740))&amp;"|"&amp;UPPER(SUBSTITUTE(SUBSTITUTE(SUBSTITUTE(SUBSTITUTE(SUBSTITUTE(TRIM(C740)," ",""),"-",""),"/",""),"\",""),".","")))</f>
        <v/>
      </c>
      <c r="K740" s="24" t="str">
        <f aca="false">IF(A740="","",IF(ISNA(MATCH(J740,'Purchase Register'!$J$6:$J$1005,0)),IF(COUNTIFS('Purchase Register'!$A$6:$A$1005,A740,'Purchase Register'!$E$6:$E$1005,"&gt;="&amp;(E740-Summary!$B$5),'Purchase Register'!$E$6:$E$1005,"&lt;="&amp;(E740+Summary!$B$5))&gt;0,"Possible match – invoice no. differs","Not in books"),"In books"))</f>
        <v/>
      </c>
      <c r="L740" s="25" t="str">
        <f aca="false">IF(A740="","",IF(COUNTIF(A$6:A740,A740)=1,COUNTIF(L$5:L739,"&gt;0")+1,""))</f>
        <v/>
      </c>
    </row>
    <row r="741" customFormat="false" ht="15" hidden="false" customHeight="true" outlineLevel="0" collapsed="false">
      <c r="A741" s="27"/>
      <c r="B741" s="27"/>
      <c r="C741" s="27"/>
      <c r="D741" s="28"/>
      <c r="E741" s="29"/>
      <c r="F741" s="29"/>
      <c r="G741" s="29"/>
      <c r="H741" s="29"/>
      <c r="I741" s="20" t="str">
        <f aca="false">IF(A741="","",N(F741)+N(G741)+N(H741))</f>
        <v/>
      </c>
      <c r="J741" s="21" t="str">
        <f aca="false">IF(A741="","",UPPER(TRIM(A741))&amp;"|"&amp;UPPER(SUBSTITUTE(SUBSTITUTE(SUBSTITUTE(SUBSTITUTE(SUBSTITUTE(TRIM(C741)," ",""),"-",""),"/",""),"\",""),".","")))</f>
        <v/>
      </c>
      <c r="K741" s="24" t="str">
        <f aca="false">IF(A741="","",IF(ISNA(MATCH(J741,'Purchase Register'!$J$6:$J$1005,0)),IF(COUNTIFS('Purchase Register'!$A$6:$A$1005,A741,'Purchase Register'!$E$6:$E$1005,"&gt;="&amp;(E741-Summary!$B$5),'Purchase Register'!$E$6:$E$1005,"&lt;="&amp;(E741+Summary!$B$5))&gt;0,"Possible match – invoice no. differs","Not in books"),"In books"))</f>
        <v/>
      </c>
      <c r="L741" s="25" t="str">
        <f aca="false">IF(A741="","",IF(COUNTIF(A$6:A741,A741)=1,COUNTIF(L$5:L740,"&gt;0")+1,""))</f>
        <v/>
      </c>
    </row>
    <row r="742" customFormat="false" ht="15" hidden="false" customHeight="true" outlineLevel="0" collapsed="false">
      <c r="A742" s="27"/>
      <c r="B742" s="27"/>
      <c r="C742" s="27"/>
      <c r="D742" s="28"/>
      <c r="E742" s="29"/>
      <c r="F742" s="29"/>
      <c r="G742" s="29"/>
      <c r="H742" s="29"/>
      <c r="I742" s="20" t="str">
        <f aca="false">IF(A742="","",N(F742)+N(G742)+N(H742))</f>
        <v/>
      </c>
      <c r="J742" s="21" t="str">
        <f aca="false">IF(A742="","",UPPER(TRIM(A742))&amp;"|"&amp;UPPER(SUBSTITUTE(SUBSTITUTE(SUBSTITUTE(SUBSTITUTE(SUBSTITUTE(TRIM(C742)," ",""),"-",""),"/",""),"\",""),".","")))</f>
        <v/>
      </c>
      <c r="K742" s="24" t="str">
        <f aca="false">IF(A742="","",IF(ISNA(MATCH(J742,'Purchase Register'!$J$6:$J$1005,0)),IF(COUNTIFS('Purchase Register'!$A$6:$A$1005,A742,'Purchase Register'!$E$6:$E$1005,"&gt;="&amp;(E742-Summary!$B$5),'Purchase Register'!$E$6:$E$1005,"&lt;="&amp;(E742+Summary!$B$5))&gt;0,"Possible match – invoice no. differs","Not in books"),"In books"))</f>
        <v/>
      </c>
      <c r="L742" s="25" t="str">
        <f aca="false">IF(A742="","",IF(COUNTIF(A$6:A742,A742)=1,COUNTIF(L$5:L741,"&gt;0")+1,""))</f>
        <v/>
      </c>
    </row>
    <row r="743" customFormat="false" ht="15" hidden="false" customHeight="true" outlineLevel="0" collapsed="false">
      <c r="A743" s="27"/>
      <c r="B743" s="27"/>
      <c r="C743" s="27"/>
      <c r="D743" s="28"/>
      <c r="E743" s="29"/>
      <c r="F743" s="29"/>
      <c r="G743" s="29"/>
      <c r="H743" s="29"/>
      <c r="I743" s="20" t="str">
        <f aca="false">IF(A743="","",N(F743)+N(G743)+N(H743))</f>
        <v/>
      </c>
      <c r="J743" s="21" t="str">
        <f aca="false">IF(A743="","",UPPER(TRIM(A743))&amp;"|"&amp;UPPER(SUBSTITUTE(SUBSTITUTE(SUBSTITUTE(SUBSTITUTE(SUBSTITUTE(TRIM(C743)," ",""),"-",""),"/",""),"\",""),".","")))</f>
        <v/>
      </c>
      <c r="K743" s="24" t="str">
        <f aca="false">IF(A743="","",IF(ISNA(MATCH(J743,'Purchase Register'!$J$6:$J$1005,0)),IF(COUNTIFS('Purchase Register'!$A$6:$A$1005,A743,'Purchase Register'!$E$6:$E$1005,"&gt;="&amp;(E743-Summary!$B$5),'Purchase Register'!$E$6:$E$1005,"&lt;="&amp;(E743+Summary!$B$5))&gt;0,"Possible match – invoice no. differs","Not in books"),"In books"))</f>
        <v/>
      </c>
      <c r="L743" s="25" t="str">
        <f aca="false">IF(A743="","",IF(COUNTIF(A$6:A743,A743)=1,COUNTIF(L$5:L742,"&gt;0")+1,""))</f>
        <v/>
      </c>
    </row>
    <row r="744" customFormat="false" ht="15" hidden="false" customHeight="true" outlineLevel="0" collapsed="false">
      <c r="A744" s="27"/>
      <c r="B744" s="27"/>
      <c r="C744" s="27"/>
      <c r="D744" s="28"/>
      <c r="E744" s="29"/>
      <c r="F744" s="29"/>
      <c r="G744" s="29"/>
      <c r="H744" s="29"/>
      <c r="I744" s="20" t="str">
        <f aca="false">IF(A744="","",N(F744)+N(G744)+N(H744))</f>
        <v/>
      </c>
      <c r="J744" s="21" t="str">
        <f aca="false">IF(A744="","",UPPER(TRIM(A744))&amp;"|"&amp;UPPER(SUBSTITUTE(SUBSTITUTE(SUBSTITUTE(SUBSTITUTE(SUBSTITUTE(TRIM(C744)," ",""),"-",""),"/",""),"\",""),".","")))</f>
        <v/>
      </c>
      <c r="K744" s="24" t="str">
        <f aca="false">IF(A744="","",IF(ISNA(MATCH(J744,'Purchase Register'!$J$6:$J$1005,0)),IF(COUNTIFS('Purchase Register'!$A$6:$A$1005,A744,'Purchase Register'!$E$6:$E$1005,"&gt;="&amp;(E744-Summary!$B$5),'Purchase Register'!$E$6:$E$1005,"&lt;="&amp;(E744+Summary!$B$5))&gt;0,"Possible match – invoice no. differs","Not in books"),"In books"))</f>
        <v/>
      </c>
      <c r="L744" s="25" t="str">
        <f aca="false">IF(A744="","",IF(COUNTIF(A$6:A744,A744)=1,COUNTIF(L$5:L743,"&gt;0")+1,""))</f>
        <v/>
      </c>
    </row>
    <row r="745" customFormat="false" ht="15" hidden="false" customHeight="true" outlineLevel="0" collapsed="false">
      <c r="A745" s="27"/>
      <c r="B745" s="27"/>
      <c r="C745" s="27"/>
      <c r="D745" s="28"/>
      <c r="E745" s="29"/>
      <c r="F745" s="29"/>
      <c r="G745" s="29"/>
      <c r="H745" s="29"/>
      <c r="I745" s="20" t="str">
        <f aca="false">IF(A745="","",N(F745)+N(G745)+N(H745))</f>
        <v/>
      </c>
      <c r="J745" s="21" t="str">
        <f aca="false">IF(A745="","",UPPER(TRIM(A745))&amp;"|"&amp;UPPER(SUBSTITUTE(SUBSTITUTE(SUBSTITUTE(SUBSTITUTE(SUBSTITUTE(TRIM(C745)," ",""),"-",""),"/",""),"\",""),".","")))</f>
        <v/>
      </c>
      <c r="K745" s="24" t="str">
        <f aca="false">IF(A745="","",IF(ISNA(MATCH(J745,'Purchase Register'!$J$6:$J$1005,0)),IF(COUNTIFS('Purchase Register'!$A$6:$A$1005,A745,'Purchase Register'!$E$6:$E$1005,"&gt;="&amp;(E745-Summary!$B$5),'Purchase Register'!$E$6:$E$1005,"&lt;="&amp;(E745+Summary!$B$5))&gt;0,"Possible match – invoice no. differs","Not in books"),"In books"))</f>
        <v/>
      </c>
      <c r="L745" s="25" t="str">
        <f aca="false">IF(A745="","",IF(COUNTIF(A$6:A745,A745)=1,COUNTIF(L$5:L744,"&gt;0")+1,""))</f>
        <v/>
      </c>
    </row>
    <row r="746" customFormat="false" ht="15" hidden="false" customHeight="true" outlineLevel="0" collapsed="false">
      <c r="A746" s="27"/>
      <c r="B746" s="27"/>
      <c r="C746" s="27"/>
      <c r="D746" s="28"/>
      <c r="E746" s="29"/>
      <c r="F746" s="29"/>
      <c r="G746" s="29"/>
      <c r="H746" s="29"/>
      <c r="I746" s="20" t="str">
        <f aca="false">IF(A746="","",N(F746)+N(G746)+N(H746))</f>
        <v/>
      </c>
      <c r="J746" s="21" t="str">
        <f aca="false">IF(A746="","",UPPER(TRIM(A746))&amp;"|"&amp;UPPER(SUBSTITUTE(SUBSTITUTE(SUBSTITUTE(SUBSTITUTE(SUBSTITUTE(TRIM(C746)," ",""),"-",""),"/",""),"\",""),".","")))</f>
        <v/>
      </c>
      <c r="K746" s="24" t="str">
        <f aca="false">IF(A746="","",IF(ISNA(MATCH(J746,'Purchase Register'!$J$6:$J$1005,0)),IF(COUNTIFS('Purchase Register'!$A$6:$A$1005,A746,'Purchase Register'!$E$6:$E$1005,"&gt;="&amp;(E746-Summary!$B$5),'Purchase Register'!$E$6:$E$1005,"&lt;="&amp;(E746+Summary!$B$5))&gt;0,"Possible match – invoice no. differs","Not in books"),"In books"))</f>
        <v/>
      </c>
      <c r="L746" s="25" t="str">
        <f aca="false">IF(A746="","",IF(COUNTIF(A$6:A746,A746)=1,COUNTIF(L$5:L745,"&gt;0")+1,""))</f>
        <v/>
      </c>
    </row>
    <row r="747" customFormat="false" ht="15" hidden="false" customHeight="true" outlineLevel="0" collapsed="false">
      <c r="A747" s="27"/>
      <c r="B747" s="27"/>
      <c r="C747" s="27"/>
      <c r="D747" s="28"/>
      <c r="E747" s="29"/>
      <c r="F747" s="29"/>
      <c r="G747" s="29"/>
      <c r="H747" s="29"/>
      <c r="I747" s="20" t="str">
        <f aca="false">IF(A747="","",N(F747)+N(G747)+N(H747))</f>
        <v/>
      </c>
      <c r="J747" s="21" t="str">
        <f aca="false">IF(A747="","",UPPER(TRIM(A747))&amp;"|"&amp;UPPER(SUBSTITUTE(SUBSTITUTE(SUBSTITUTE(SUBSTITUTE(SUBSTITUTE(TRIM(C747)," ",""),"-",""),"/",""),"\",""),".","")))</f>
        <v/>
      </c>
      <c r="K747" s="24" t="str">
        <f aca="false">IF(A747="","",IF(ISNA(MATCH(J747,'Purchase Register'!$J$6:$J$1005,0)),IF(COUNTIFS('Purchase Register'!$A$6:$A$1005,A747,'Purchase Register'!$E$6:$E$1005,"&gt;="&amp;(E747-Summary!$B$5),'Purchase Register'!$E$6:$E$1005,"&lt;="&amp;(E747+Summary!$B$5))&gt;0,"Possible match – invoice no. differs","Not in books"),"In books"))</f>
        <v/>
      </c>
      <c r="L747" s="25" t="str">
        <f aca="false">IF(A747="","",IF(COUNTIF(A$6:A747,A747)=1,COUNTIF(L$5:L746,"&gt;0")+1,""))</f>
        <v/>
      </c>
    </row>
    <row r="748" customFormat="false" ht="15" hidden="false" customHeight="true" outlineLevel="0" collapsed="false">
      <c r="A748" s="27"/>
      <c r="B748" s="27"/>
      <c r="C748" s="27"/>
      <c r="D748" s="28"/>
      <c r="E748" s="29"/>
      <c r="F748" s="29"/>
      <c r="G748" s="29"/>
      <c r="H748" s="29"/>
      <c r="I748" s="20" t="str">
        <f aca="false">IF(A748="","",N(F748)+N(G748)+N(H748))</f>
        <v/>
      </c>
      <c r="J748" s="21" t="str">
        <f aca="false">IF(A748="","",UPPER(TRIM(A748))&amp;"|"&amp;UPPER(SUBSTITUTE(SUBSTITUTE(SUBSTITUTE(SUBSTITUTE(SUBSTITUTE(TRIM(C748)," ",""),"-",""),"/",""),"\",""),".","")))</f>
        <v/>
      </c>
      <c r="K748" s="24" t="str">
        <f aca="false">IF(A748="","",IF(ISNA(MATCH(J748,'Purchase Register'!$J$6:$J$1005,0)),IF(COUNTIFS('Purchase Register'!$A$6:$A$1005,A748,'Purchase Register'!$E$6:$E$1005,"&gt;="&amp;(E748-Summary!$B$5),'Purchase Register'!$E$6:$E$1005,"&lt;="&amp;(E748+Summary!$B$5))&gt;0,"Possible match – invoice no. differs","Not in books"),"In books"))</f>
        <v/>
      </c>
      <c r="L748" s="25" t="str">
        <f aca="false">IF(A748="","",IF(COUNTIF(A$6:A748,A748)=1,COUNTIF(L$5:L747,"&gt;0")+1,""))</f>
        <v/>
      </c>
    </row>
    <row r="749" customFormat="false" ht="15" hidden="false" customHeight="true" outlineLevel="0" collapsed="false">
      <c r="A749" s="27"/>
      <c r="B749" s="27"/>
      <c r="C749" s="27"/>
      <c r="D749" s="28"/>
      <c r="E749" s="29"/>
      <c r="F749" s="29"/>
      <c r="G749" s="29"/>
      <c r="H749" s="29"/>
      <c r="I749" s="20" t="str">
        <f aca="false">IF(A749="","",N(F749)+N(G749)+N(H749))</f>
        <v/>
      </c>
      <c r="J749" s="21" t="str">
        <f aca="false">IF(A749="","",UPPER(TRIM(A749))&amp;"|"&amp;UPPER(SUBSTITUTE(SUBSTITUTE(SUBSTITUTE(SUBSTITUTE(SUBSTITUTE(TRIM(C749)," ",""),"-",""),"/",""),"\",""),".","")))</f>
        <v/>
      </c>
      <c r="K749" s="24" t="str">
        <f aca="false">IF(A749="","",IF(ISNA(MATCH(J749,'Purchase Register'!$J$6:$J$1005,0)),IF(COUNTIFS('Purchase Register'!$A$6:$A$1005,A749,'Purchase Register'!$E$6:$E$1005,"&gt;="&amp;(E749-Summary!$B$5),'Purchase Register'!$E$6:$E$1005,"&lt;="&amp;(E749+Summary!$B$5))&gt;0,"Possible match – invoice no. differs","Not in books"),"In books"))</f>
        <v/>
      </c>
      <c r="L749" s="25" t="str">
        <f aca="false">IF(A749="","",IF(COUNTIF(A$6:A749,A749)=1,COUNTIF(L$5:L748,"&gt;0")+1,""))</f>
        <v/>
      </c>
    </row>
    <row r="750" customFormat="false" ht="15" hidden="false" customHeight="true" outlineLevel="0" collapsed="false">
      <c r="A750" s="27"/>
      <c r="B750" s="27"/>
      <c r="C750" s="27"/>
      <c r="D750" s="28"/>
      <c r="E750" s="29"/>
      <c r="F750" s="29"/>
      <c r="G750" s="29"/>
      <c r="H750" s="29"/>
      <c r="I750" s="20" t="str">
        <f aca="false">IF(A750="","",N(F750)+N(G750)+N(H750))</f>
        <v/>
      </c>
      <c r="J750" s="21" t="str">
        <f aca="false">IF(A750="","",UPPER(TRIM(A750))&amp;"|"&amp;UPPER(SUBSTITUTE(SUBSTITUTE(SUBSTITUTE(SUBSTITUTE(SUBSTITUTE(TRIM(C750)," ",""),"-",""),"/",""),"\",""),".","")))</f>
        <v/>
      </c>
      <c r="K750" s="24" t="str">
        <f aca="false">IF(A750="","",IF(ISNA(MATCH(J750,'Purchase Register'!$J$6:$J$1005,0)),IF(COUNTIFS('Purchase Register'!$A$6:$A$1005,A750,'Purchase Register'!$E$6:$E$1005,"&gt;="&amp;(E750-Summary!$B$5),'Purchase Register'!$E$6:$E$1005,"&lt;="&amp;(E750+Summary!$B$5))&gt;0,"Possible match – invoice no. differs","Not in books"),"In books"))</f>
        <v/>
      </c>
      <c r="L750" s="25" t="str">
        <f aca="false">IF(A750="","",IF(COUNTIF(A$6:A750,A750)=1,COUNTIF(L$5:L749,"&gt;0")+1,""))</f>
        <v/>
      </c>
    </row>
    <row r="751" customFormat="false" ht="15" hidden="false" customHeight="true" outlineLevel="0" collapsed="false">
      <c r="A751" s="27"/>
      <c r="B751" s="27"/>
      <c r="C751" s="27"/>
      <c r="D751" s="28"/>
      <c r="E751" s="29"/>
      <c r="F751" s="29"/>
      <c r="G751" s="29"/>
      <c r="H751" s="29"/>
      <c r="I751" s="20" t="str">
        <f aca="false">IF(A751="","",N(F751)+N(G751)+N(H751))</f>
        <v/>
      </c>
      <c r="J751" s="21" t="str">
        <f aca="false">IF(A751="","",UPPER(TRIM(A751))&amp;"|"&amp;UPPER(SUBSTITUTE(SUBSTITUTE(SUBSTITUTE(SUBSTITUTE(SUBSTITUTE(TRIM(C751)," ",""),"-",""),"/",""),"\",""),".","")))</f>
        <v/>
      </c>
      <c r="K751" s="24" t="str">
        <f aca="false">IF(A751="","",IF(ISNA(MATCH(J751,'Purchase Register'!$J$6:$J$1005,0)),IF(COUNTIFS('Purchase Register'!$A$6:$A$1005,A751,'Purchase Register'!$E$6:$E$1005,"&gt;="&amp;(E751-Summary!$B$5),'Purchase Register'!$E$6:$E$1005,"&lt;="&amp;(E751+Summary!$B$5))&gt;0,"Possible match – invoice no. differs","Not in books"),"In books"))</f>
        <v/>
      </c>
      <c r="L751" s="25" t="str">
        <f aca="false">IF(A751="","",IF(COUNTIF(A$6:A751,A751)=1,COUNTIF(L$5:L750,"&gt;0")+1,""))</f>
        <v/>
      </c>
    </row>
    <row r="752" customFormat="false" ht="15" hidden="false" customHeight="true" outlineLevel="0" collapsed="false">
      <c r="A752" s="27"/>
      <c r="B752" s="27"/>
      <c r="C752" s="27"/>
      <c r="D752" s="28"/>
      <c r="E752" s="29"/>
      <c r="F752" s="29"/>
      <c r="G752" s="29"/>
      <c r="H752" s="29"/>
      <c r="I752" s="20" t="str">
        <f aca="false">IF(A752="","",N(F752)+N(G752)+N(H752))</f>
        <v/>
      </c>
      <c r="J752" s="21" t="str">
        <f aca="false">IF(A752="","",UPPER(TRIM(A752))&amp;"|"&amp;UPPER(SUBSTITUTE(SUBSTITUTE(SUBSTITUTE(SUBSTITUTE(SUBSTITUTE(TRIM(C752)," ",""),"-",""),"/",""),"\",""),".","")))</f>
        <v/>
      </c>
      <c r="K752" s="24" t="str">
        <f aca="false">IF(A752="","",IF(ISNA(MATCH(J752,'Purchase Register'!$J$6:$J$1005,0)),IF(COUNTIFS('Purchase Register'!$A$6:$A$1005,A752,'Purchase Register'!$E$6:$E$1005,"&gt;="&amp;(E752-Summary!$B$5),'Purchase Register'!$E$6:$E$1005,"&lt;="&amp;(E752+Summary!$B$5))&gt;0,"Possible match – invoice no. differs","Not in books"),"In books"))</f>
        <v/>
      </c>
      <c r="L752" s="25" t="str">
        <f aca="false">IF(A752="","",IF(COUNTIF(A$6:A752,A752)=1,COUNTIF(L$5:L751,"&gt;0")+1,""))</f>
        <v/>
      </c>
    </row>
    <row r="753" customFormat="false" ht="15" hidden="false" customHeight="true" outlineLevel="0" collapsed="false">
      <c r="A753" s="27"/>
      <c r="B753" s="27"/>
      <c r="C753" s="27"/>
      <c r="D753" s="28"/>
      <c r="E753" s="29"/>
      <c r="F753" s="29"/>
      <c r="G753" s="29"/>
      <c r="H753" s="29"/>
      <c r="I753" s="20" t="str">
        <f aca="false">IF(A753="","",N(F753)+N(G753)+N(H753))</f>
        <v/>
      </c>
      <c r="J753" s="21" t="str">
        <f aca="false">IF(A753="","",UPPER(TRIM(A753))&amp;"|"&amp;UPPER(SUBSTITUTE(SUBSTITUTE(SUBSTITUTE(SUBSTITUTE(SUBSTITUTE(TRIM(C753)," ",""),"-",""),"/",""),"\",""),".","")))</f>
        <v/>
      </c>
      <c r="K753" s="24" t="str">
        <f aca="false">IF(A753="","",IF(ISNA(MATCH(J753,'Purchase Register'!$J$6:$J$1005,0)),IF(COUNTIFS('Purchase Register'!$A$6:$A$1005,A753,'Purchase Register'!$E$6:$E$1005,"&gt;="&amp;(E753-Summary!$B$5),'Purchase Register'!$E$6:$E$1005,"&lt;="&amp;(E753+Summary!$B$5))&gt;0,"Possible match – invoice no. differs","Not in books"),"In books"))</f>
        <v/>
      </c>
      <c r="L753" s="25" t="str">
        <f aca="false">IF(A753="","",IF(COUNTIF(A$6:A753,A753)=1,COUNTIF(L$5:L752,"&gt;0")+1,""))</f>
        <v/>
      </c>
    </row>
    <row r="754" customFormat="false" ht="15" hidden="false" customHeight="true" outlineLevel="0" collapsed="false">
      <c r="A754" s="27"/>
      <c r="B754" s="27"/>
      <c r="C754" s="27"/>
      <c r="D754" s="28"/>
      <c r="E754" s="29"/>
      <c r="F754" s="29"/>
      <c r="G754" s="29"/>
      <c r="H754" s="29"/>
      <c r="I754" s="20" t="str">
        <f aca="false">IF(A754="","",N(F754)+N(G754)+N(H754))</f>
        <v/>
      </c>
      <c r="J754" s="21" t="str">
        <f aca="false">IF(A754="","",UPPER(TRIM(A754))&amp;"|"&amp;UPPER(SUBSTITUTE(SUBSTITUTE(SUBSTITUTE(SUBSTITUTE(SUBSTITUTE(TRIM(C754)," ",""),"-",""),"/",""),"\",""),".","")))</f>
        <v/>
      </c>
      <c r="K754" s="24" t="str">
        <f aca="false">IF(A754="","",IF(ISNA(MATCH(J754,'Purchase Register'!$J$6:$J$1005,0)),IF(COUNTIFS('Purchase Register'!$A$6:$A$1005,A754,'Purchase Register'!$E$6:$E$1005,"&gt;="&amp;(E754-Summary!$B$5),'Purchase Register'!$E$6:$E$1005,"&lt;="&amp;(E754+Summary!$B$5))&gt;0,"Possible match – invoice no. differs","Not in books"),"In books"))</f>
        <v/>
      </c>
      <c r="L754" s="25" t="str">
        <f aca="false">IF(A754="","",IF(COUNTIF(A$6:A754,A754)=1,COUNTIF(L$5:L753,"&gt;0")+1,""))</f>
        <v/>
      </c>
    </row>
    <row r="755" customFormat="false" ht="15" hidden="false" customHeight="true" outlineLevel="0" collapsed="false">
      <c r="A755" s="27"/>
      <c r="B755" s="27"/>
      <c r="C755" s="27"/>
      <c r="D755" s="28"/>
      <c r="E755" s="29"/>
      <c r="F755" s="29"/>
      <c r="G755" s="29"/>
      <c r="H755" s="29"/>
      <c r="I755" s="20" t="str">
        <f aca="false">IF(A755="","",N(F755)+N(G755)+N(H755))</f>
        <v/>
      </c>
      <c r="J755" s="21" t="str">
        <f aca="false">IF(A755="","",UPPER(TRIM(A755))&amp;"|"&amp;UPPER(SUBSTITUTE(SUBSTITUTE(SUBSTITUTE(SUBSTITUTE(SUBSTITUTE(TRIM(C755)," ",""),"-",""),"/",""),"\",""),".","")))</f>
        <v/>
      </c>
      <c r="K755" s="24" t="str">
        <f aca="false">IF(A755="","",IF(ISNA(MATCH(J755,'Purchase Register'!$J$6:$J$1005,0)),IF(COUNTIFS('Purchase Register'!$A$6:$A$1005,A755,'Purchase Register'!$E$6:$E$1005,"&gt;="&amp;(E755-Summary!$B$5),'Purchase Register'!$E$6:$E$1005,"&lt;="&amp;(E755+Summary!$B$5))&gt;0,"Possible match – invoice no. differs","Not in books"),"In books"))</f>
        <v/>
      </c>
      <c r="L755" s="25" t="str">
        <f aca="false">IF(A755="","",IF(COUNTIF(A$6:A755,A755)=1,COUNTIF(L$5:L754,"&gt;0")+1,""))</f>
        <v/>
      </c>
    </row>
    <row r="756" customFormat="false" ht="15" hidden="false" customHeight="true" outlineLevel="0" collapsed="false">
      <c r="A756" s="27"/>
      <c r="B756" s="27"/>
      <c r="C756" s="27"/>
      <c r="D756" s="28"/>
      <c r="E756" s="29"/>
      <c r="F756" s="29"/>
      <c r="G756" s="29"/>
      <c r="H756" s="29"/>
      <c r="I756" s="20" t="str">
        <f aca="false">IF(A756="","",N(F756)+N(G756)+N(H756))</f>
        <v/>
      </c>
      <c r="J756" s="21" t="str">
        <f aca="false">IF(A756="","",UPPER(TRIM(A756))&amp;"|"&amp;UPPER(SUBSTITUTE(SUBSTITUTE(SUBSTITUTE(SUBSTITUTE(SUBSTITUTE(TRIM(C756)," ",""),"-",""),"/",""),"\",""),".","")))</f>
        <v/>
      </c>
      <c r="K756" s="24" t="str">
        <f aca="false">IF(A756="","",IF(ISNA(MATCH(J756,'Purchase Register'!$J$6:$J$1005,0)),IF(COUNTIFS('Purchase Register'!$A$6:$A$1005,A756,'Purchase Register'!$E$6:$E$1005,"&gt;="&amp;(E756-Summary!$B$5),'Purchase Register'!$E$6:$E$1005,"&lt;="&amp;(E756+Summary!$B$5))&gt;0,"Possible match – invoice no. differs","Not in books"),"In books"))</f>
        <v/>
      </c>
      <c r="L756" s="25" t="str">
        <f aca="false">IF(A756="","",IF(COUNTIF(A$6:A756,A756)=1,COUNTIF(L$5:L755,"&gt;0")+1,""))</f>
        <v/>
      </c>
    </row>
    <row r="757" customFormat="false" ht="15" hidden="false" customHeight="true" outlineLevel="0" collapsed="false">
      <c r="A757" s="27"/>
      <c r="B757" s="27"/>
      <c r="C757" s="27"/>
      <c r="D757" s="28"/>
      <c r="E757" s="29"/>
      <c r="F757" s="29"/>
      <c r="G757" s="29"/>
      <c r="H757" s="29"/>
      <c r="I757" s="20" t="str">
        <f aca="false">IF(A757="","",N(F757)+N(G757)+N(H757))</f>
        <v/>
      </c>
      <c r="J757" s="21" t="str">
        <f aca="false">IF(A757="","",UPPER(TRIM(A757))&amp;"|"&amp;UPPER(SUBSTITUTE(SUBSTITUTE(SUBSTITUTE(SUBSTITUTE(SUBSTITUTE(TRIM(C757)," ",""),"-",""),"/",""),"\",""),".","")))</f>
        <v/>
      </c>
      <c r="K757" s="24" t="str">
        <f aca="false">IF(A757="","",IF(ISNA(MATCH(J757,'Purchase Register'!$J$6:$J$1005,0)),IF(COUNTIFS('Purchase Register'!$A$6:$A$1005,A757,'Purchase Register'!$E$6:$E$1005,"&gt;="&amp;(E757-Summary!$B$5),'Purchase Register'!$E$6:$E$1005,"&lt;="&amp;(E757+Summary!$B$5))&gt;0,"Possible match – invoice no. differs","Not in books"),"In books"))</f>
        <v/>
      </c>
      <c r="L757" s="25" t="str">
        <f aca="false">IF(A757="","",IF(COUNTIF(A$6:A757,A757)=1,COUNTIF(L$5:L756,"&gt;0")+1,""))</f>
        <v/>
      </c>
    </row>
    <row r="758" customFormat="false" ht="15" hidden="false" customHeight="true" outlineLevel="0" collapsed="false">
      <c r="A758" s="27"/>
      <c r="B758" s="27"/>
      <c r="C758" s="27"/>
      <c r="D758" s="28"/>
      <c r="E758" s="29"/>
      <c r="F758" s="29"/>
      <c r="G758" s="29"/>
      <c r="H758" s="29"/>
      <c r="I758" s="20" t="str">
        <f aca="false">IF(A758="","",N(F758)+N(G758)+N(H758))</f>
        <v/>
      </c>
      <c r="J758" s="21" t="str">
        <f aca="false">IF(A758="","",UPPER(TRIM(A758))&amp;"|"&amp;UPPER(SUBSTITUTE(SUBSTITUTE(SUBSTITUTE(SUBSTITUTE(SUBSTITUTE(TRIM(C758)," ",""),"-",""),"/",""),"\",""),".","")))</f>
        <v/>
      </c>
      <c r="K758" s="24" t="str">
        <f aca="false">IF(A758="","",IF(ISNA(MATCH(J758,'Purchase Register'!$J$6:$J$1005,0)),IF(COUNTIFS('Purchase Register'!$A$6:$A$1005,A758,'Purchase Register'!$E$6:$E$1005,"&gt;="&amp;(E758-Summary!$B$5),'Purchase Register'!$E$6:$E$1005,"&lt;="&amp;(E758+Summary!$B$5))&gt;0,"Possible match – invoice no. differs","Not in books"),"In books"))</f>
        <v/>
      </c>
      <c r="L758" s="25" t="str">
        <f aca="false">IF(A758="","",IF(COUNTIF(A$6:A758,A758)=1,COUNTIF(L$5:L757,"&gt;0")+1,""))</f>
        <v/>
      </c>
    </row>
    <row r="759" customFormat="false" ht="15" hidden="false" customHeight="true" outlineLevel="0" collapsed="false">
      <c r="A759" s="27"/>
      <c r="B759" s="27"/>
      <c r="C759" s="27"/>
      <c r="D759" s="28"/>
      <c r="E759" s="29"/>
      <c r="F759" s="29"/>
      <c r="G759" s="29"/>
      <c r="H759" s="29"/>
      <c r="I759" s="20" t="str">
        <f aca="false">IF(A759="","",N(F759)+N(G759)+N(H759))</f>
        <v/>
      </c>
      <c r="J759" s="21" t="str">
        <f aca="false">IF(A759="","",UPPER(TRIM(A759))&amp;"|"&amp;UPPER(SUBSTITUTE(SUBSTITUTE(SUBSTITUTE(SUBSTITUTE(SUBSTITUTE(TRIM(C759)," ",""),"-",""),"/",""),"\",""),".","")))</f>
        <v/>
      </c>
      <c r="K759" s="24" t="str">
        <f aca="false">IF(A759="","",IF(ISNA(MATCH(J759,'Purchase Register'!$J$6:$J$1005,0)),IF(COUNTIFS('Purchase Register'!$A$6:$A$1005,A759,'Purchase Register'!$E$6:$E$1005,"&gt;="&amp;(E759-Summary!$B$5),'Purchase Register'!$E$6:$E$1005,"&lt;="&amp;(E759+Summary!$B$5))&gt;0,"Possible match – invoice no. differs","Not in books"),"In books"))</f>
        <v/>
      </c>
      <c r="L759" s="25" t="str">
        <f aca="false">IF(A759="","",IF(COUNTIF(A$6:A759,A759)=1,COUNTIF(L$5:L758,"&gt;0")+1,""))</f>
        <v/>
      </c>
    </row>
    <row r="760" customFormat="false" ht="15" hidden="false" customHeight="true" outlineLevel="0" collapsed="false">
      <c r="A760" s="27"/>
      <c r="B760" s="27"/>
      <c r="C760" s="27"/>
      <c r="D760" s="28"/>
      <c r="E760" s="29"/>
      <c r="F760" s="29"/>
      <c r="G760" s="29"/>
      <c r="H760" s="29"/>
      <c r="I760" s="20" t="str">
        <f aca="false">IF(A760="","",N(F760)+N(G760)+N(H760))</f>
        <v/>
      </c>
      <c r="J760" s="21" t="str">
        <f aca="false">IF(A760="","",UPPER(TRIM(A760))&amp;"|"&amp;UPPER(SUBSTITUTE(SUBSTITUTE(SUBSTITUTE(SUBSTITUTE(SUBSTITUTE(TRIM(C760)," ",""),"-",""),"/",""),"\",""),".","")))</f>
        <v/>
      </c>
      <c r="K760" s="24" t="str">
        <f aca="false">IF(A760="","",IF(ISNA(MATCH(J760,'Purchase Register'!$J$6:$J$1005,0)),IF(COUNTIFS('Purchase Register'!$A$6:$A$1005,A760,'Purchase Register'!$E$6:$E$1005,"&gt;="&amp;(E760-Summary!$B$5),'Purchase Register'!$E$6:$E$1005,"&lt;="&amp;(E760+Summary!$B$5))&gt;0,"Possible match – invoice no. differs","Not in books"),"In books"))</f>
        <v/>
      </c>
      <c r="L760" s="25" t="str">
        <f aca="false">IF(A760="","",IF(COUNTIF(A$6:A760,A760)=1,COUNTIF(L$5:L759,"&gt;0")+1,""))</f>
        <v/>
      </c>
    </row>
    <row r="761" customFormat="false" ht="15" hidden="false" customHeight="true" outlineLevel="0" collapsed="false">
      <c r="A761" s="27"/>
      <c r="B761" s="27"/>
      <c r="C761" s="27"/>
      <c r="D761" s="28"/>
      <c r="E761" s="29"/>
      <c r="F761" s="29"/>
      <c r="G761" s="29"/>
      <c r="H761" s="29"/>
      <c r="I761" s="20" t="str">
        <f aca="false">IF(A761="","",N(F761)+N(G761)+N(H761))</f>
        <v/>
      </c>
      <c r="J761" s="21" t="str">
        <f aca="false">IF(A761="","",UPPER(TRIM(A761))&amp;"|"&amp;UPPER(SUBSTITUTE(SUBSTITUTE(SUBSTITUTE(SUBSTITUTE(SUBSTITUTE(TRIM(C761)," ",""),"-",""),"/",""),"\",""),".","")))</f>
        <v/>
      </c>
      <c r="K761" s="24" t="str">
        <f aca="false">IF(A761="","",IF(ISNA(MATCH(J761,'Purchase Register'!$J$6:$J$1005,0)),IF(COUNTIFS('Purchase Register'!$A$6:$A$1005,A761,'Purchase Register'!$E$6:$E$1005,"&gt;="&amp;(E761-Summary!$B$5),'Purchase Register'!$E$6:$E$1005,"&lt;="&amp;(E761+Summary!$B$5))&gt;0,"Possible match – invoice no. differs","Not in books"),"In books"))</f>
        <v/>
      </c>
      <c r="L761" s="25" t="str">
        <f aca="false">IF(A761="","",IF(COUNTIF(A$6:A761,A761)=1,COUNTIF(L$5:L760,"&gt;0")+1,""))</f>
        <v/>
      </c>
    </row>
    <row r="762" customFormat="false" ht="15" hidden="false" customHeight="true" outlineLevel="0" collapsed="false">
      <c r="A762" s="27"/>
      <c r="B762" s="27"/>
      <c r="C762" s="27"/>
      <c r="D762" s="28"/>
      <c r="E762" s="29"/>
      <c r="F762" s="29"/>
      <c r="G762" s="29"/>
      <c r="H762" s="29"/>
      <c r="I762" s="20" t="str">
        <f aca="false">IF(A762="","",N(F762)+N(G762)+N(H762))</f>
        <v/>
      </c>
      <c r="J762" s="21" t="str">
        <f aca="false">IF(A762="","",UPPER(TRIM(A762))&amp;"|"&amp;UPPER(SUBSTITUTE(SUBSTITUTE(SUBSTITUTE(SUBSTITUTE(SUBSTITUTE(TRIM(C762)," ",""),"-",""),"/",""),"\",""),".","")))</f>
        <v/>
      </c>
      <c r="K762" s="24" t="str">
        <f aca="false">IF(A762="","",IF(ISNA(MATCH(J762,'Purchase Register'!$J$6:$J$1005,0)),IF(COUNTIFS('Purchase Register'!$A$6:$A$1005,A762,'Purchase Register'!$E$6:$E$1005,"&gt;="&amp;(E762-Summary!$B$5),'Purchase Register'!$E$6:$E$1005,"&lt;="&amp;(E762+Summary!$B$5))&gt;0,"Possible match – invoice no. differs","Not in books"),"In books"))</f>
        <v/>
      </c>
      <c r="L762" s="25" t="str">
        <f aca="false">IF(A762="","",IF(COUNTIF(A$6:A762,A762)=1,COUNTIF(L$5:L761,"&gt;0")+1,""))</f>
        <v/>
      </c>
    </row>
    <row r="763" customFormat="false" ht="15" hidden="false" customHeight="true" outlineLevel="0" collapsed="false">
      <c r="A763" s="27"/>
      <c r="B763" s="27"/>
      <c r="C763" s="27"/>
      <c r="D763" s="28"/>
      <c r="E763" s="29"/>
      <c r="F763" s="29"/>
      <c r="G763" s="29"/>
      <c r="H763" s="29"/>
      <c r="I763" s="20" t="str">
        <f aca="false">IF(A763="","",N(F763)+N(G763)+N(H763))</f>
        <v/>
      </c>
      <c r="J763" s="21" t="str">
        <f aca="false">IF(A763="","",UPPER(TRIM(A763))&amp;"|"&amp;UPPER(SUBSTITUTE(SUBSTITUTE(SUBSTITUTE(SUBSTITUTE(SUBSTITUTE(TRIM(C763)," ",""),"-",""),"/",""),"\",""),".","")))</f>
        <v/>
      </c>
      <c r="K763" s="24" t="str">
        <f aca="false">IF(A763="","",IF(ISNA(MATCH(J763,'Purchase Register'!$J$6:$J$1005,0)),IF(COUNTIFS('Purchase Register'!$A$6:$A$1005,A763,'Purchase Register'!$E$6:$E$1005,"&gt;="&amp;(E763-Summary!$B$5),'Purchase Register'!$E$6:$E$1005,"&lt;="&amp;(E763+Summary!$B$5))&gt;0,"Possible match – invoice no. differs","Not in books"),"In books"))</f>
        <v/>
      </c>
      <c r="L763" s="25" t="str">
        <f aca="false">IF(A763="","",IF(COUNTIF(A$6:A763,A763)=1,COUNTIF(L$5:L762,"&gt;0")+1,""))</f>
        <v/>
      </c>
    </row>
    <row r="764" customFormat="false" ht="15" hidden="false" customHeight="true" outlineLevel="0" collapsed="false">
      <c r="A764" s="27"/>
      <c r="B764" s="27"/>
      <c r="C764" s="27"/>
      <c r="D764" s="28"/>
      <c r="E764" s="29"/>
      <c r="F764" s="29"/>
      <c r="G764" s="29"/>
      <c r="H764" s="29"/>
      <c r="I764" s="20" t="str">
        <f aca="false">IF(A764="","",N(F764)+N(G764)+N(H764))</f>
        <v/>
      </c>
      <c r="J764" s="21" t="str">
        <f aca="false">IF(A764="","",UPPER(TRIM(A764))&amp;"|"&amp;UPPER(SUBSTITUTE(SUBSTITUTE(SUBSTITUTE(SUBSTITUTE(SUBSTITUTE(TRIM(C764)," ",""),"-",""),"/",""),"\",""),".","")))</f>
        <v/>
      </c>
      <c r="K764" s="24" t="str">
        <f aca="false">IF(A764="","",IF(ISNA(MATCH(J764,'Purchase Register'!$J$6:$J$1005,0)),IF(COUNTIFS('Purchase Register'!$A$6:$A$1005,A764,'Purchase Register'!$E$6:$E$1005,"&gt;="&amp;(E764-Summary!$B$5),'Purchase Register'!$E$6:$E$1005,"&lt;="&amp;(E764+Summary!$B$5))&gt;0,"Possible match – invoice no. differs","Not in books"),"In books"))</f>
        <v/>
      </c>
      <c r="L764" s="25" t="str">
        <f aca="false">IF(A764="","",IF(COUNTIF(A$6:A764,A764)=1,COUNTIF(L$5:L763,"&gt;0")+1,""))</f>
        <v/>
      </c>
    </row>
    <row r="765" customFormat="false" ht="15" hidden="false" customHeight="true" outlineLevel="0" collapsed="false">
      <c r="A765" s="27"/>
      <c r="B765" s="27"/>
      <c r="C765" s="27"/>
      <c r="D765" s="28"/>
      <c r="E765" s="29"/>
      <c r="F765" s="29"/>
      <c r="G765" s="29"/>
      <c r="H765" s="29"/>
      <c r="I765" s="20" t="str">
        <f aca="false">IF(A765="","",N(F765)+N(G765)+N(H765))</f>
        <v/>
      </c>
      <c r="J765" s="21" t="str">
        <f aca="false">IF(A765="","",UPPER(TRIM(A765))&amp;"|"&amp;UPPER(SUBSTITUTE(SUBSTITUTE(SUBSTITUTE(SUBSTITUTE(SUBSTITUTE(TRIM(C765)," ",""),"-",""),"/",""),"\",""),".","")))</f>
        <v/>
      </c>
      <c r="K765" s="24" t="str">
        <f aca="false">IF(A765="","",IF(ISNA(MATCH(J765,'Purchase Register'!$J$6:$J$1005,0)),IF(COUNTIFS('Purchase Register'!$A$6:$A$1005,A765,'Purchase Register'!$E$6:$E$1005,"&gt;="&amp;(E765-Summary!$B$5),'Purchase Register'!$E$6:$E$1005,"&lt;="&amp;(E765+Summary!$B$5))&gt;0,"Possible match – invoice no. differs","Not in books"),"In books"))</f>
        <v/>
      </c>
      <c r="L765" s="25" t="str">
        <f aca="false">IF(A765="","",IF(COUNTIF(A$6:A765,A765)=1,COUNTIF(L$5:L764,"&gt;0")+1,""))</f>
        <v/>
      </c>
    </row>
    <row r="766" customFormat="false" ht="15" hidden="false" customHeight="true" outlineLevel="0" collapsed="false">
      <c r="A766" s="27"/>
      <c r="B766" s="27"/>
      <c r="C766" s="27"/>
      <c r="D766" s="28"/>
      <c r="E766" s="29"/>
      <c r="F766" s="29"/>
      <c r="G766" s="29"/>
      <c r="H766" s="29"/>
      <c r="I766" s="20" t="str">
        <f aca="false">IF(A766="","",N(F766)+N(G766)+N(H766))</f>
        <v/>
      </c>
      <c r="J766" s="21" t="str">
        <f aca="false">IF(A766="","",UPPER(TRIM(A766))&amp;"|"&amp;UPPER(SUBSTITUTE(SUBSTITUTE(SUBSTITUTE(SUBSTITUTE(SUBSTITUTE(TRIM(C766)," ",""),"-",""),"/",""),"\",""),".","")))</f>
        <v/>
      </c>
      <c r="K766" s="24" t="str">
        <f aca="false">IF(A766="","",IF(ISNA(MATCH(J766,'Purchase Register'!$J$6:$J$1005,0)),IF(COUNTIFS('Purchase Register'!$A$6:$A$1005,A766,'Purchase Register'!$E$6:$E$1005,"&gt;="&amp;(E766-Summary!$B$5),'Purchase Register'!$E$6:$E$1005,"&lt;="&amp;(E766+Summary!$B$5))&gt;0,"Possible match – invoice no. differs","Not in books"),"In books"))</f>
        <v/>
      </c>
      <c r="L766" s="25" t="str">
        <f aca="false">IF(A766="","",IF(COUNTIF(A$6:A766,A766)=1,COUNTIF(L$5:L765,"&gt;0")+1,""))</f>
        <v/>
      </c>
    </row>
    <row r="767" customFormat="false" ht="15" hidden="false" customHeight="true" outlineLevel="0" collapsed="false">
      <c r="A767" s="27"/>
      <c r="B767" s="27"/>
      <c r="C767" s="27"/>
      <c r="D767" s="28"/>
      <c r="E767" s="29"/>
      <c r="F767" s="29"/>
      <c r="G767" s="29"/>
      <c r="H767" s="29"/>
      <c r="I767" s="20" t="str">
        <f aca="false">IF(A767="","",N(F767)+N(G767)+N(H767))</f>
        <v/>
      </c>
      <c r="J767" s="21" t="str">
        <f aca="false">IF(A767="","",UPPER(TRIM(A767))&amp;"|"&amp;UPPER(SUBSTITUTE(SUBSTITUTE(SUBSTITUTE(SUBSTITUTE(SUBSTITUTE(TRIM(C767)," ",""),"-",""),"/",""),"\",""),".","")))</f>
        <v/>
      </c>
      <c r="K767" s="24" t="str">
        <f aca="false">IF(A767="","",IF(ISNA(MATCH(J767,'Purchase Register'!$J$6:$J$1005,0)),IF(COUNTIFS('Purchase Register'!$A$6:$A$1005,A767,'Purchase Register'!$E$6:$E$1005,"&gt;="&amp;(E767-Summary!$B$5),'Purchase Register'!$E$6:$E$1005,"&lt;="&amp;(E767+Summary!$B$5))&gt;0,"Possible match – invoice no. differs","Not in books"),"In books"))</f>
        <v/>
      </c>
      <c r="L767" s="25" t="str">
        <f aca="false">IF(A767="","",IF(COUNTIF(A$6:A767,A767)=1,COUNTIF(L$5:L766,"&gt;0")+1,""))</f>
        <v/>
      </c>
    </row>
    <row r="768" customFormat="false" ht="15" hidden="false" customHeight="true" outlineLevel="0" collapsed="false">
      <c r="A768" s="27"/>
      <c r="B768" s="27"/>
      <c r="C768" s="27"/>
      <c r="D768" s="28"/>
      <c r="E768" s="29"/>
      <c r="F768" s="29"/>
      <c r="G768" s="29"/>
      <c r="H768" s="29"/>
      <c r="I768" s="20" t="str">
        <f aca="false">IF(A768="","",N(F768)+N(G768)+N(H768))</f>
        <v/>
      </c>
      <c r="J768" s="21" t="str">
        <f aca="false">IF(A768="","",UPPER(TRIM(A768))&amp;"|"&amp;UPPER(SUBSTITUTE(SUBSTITUTE(SUBSTITUTE(SUBSTITUTE(SUBSTITUTE(TRIM(C768)," ",""),"-",""),"/",""),"\",""),".","")))</f>
        <v/>
      </c>
      <c r="K768" s="24" t="str">
        <f aca="false">IF(A768="","",IF(ISNA(MATCH(J768,'Purchase Register'!$J$6:$J$1005,0)),IF(COUNTIFS('Purchase Register'!$A$6:$A$1005,A768,'Purchase Register'!$E$6:$E$1005,"&gt;="&amp;(E768-Summary!$B$5),'Purchase Register'!$E$6:$E$1005,"&lt;="&amp;(E768+Summary!$B$5))&gt;0,"Possible match – invoice no. differs","Not in books"),"In books"))</f>
        <v/>
      </c>
      <c r="L768" s="25" t="str">
        <f aca="false">IF(A768="","",IF(COUNTIF(A$6:A768,A768)=1,COUNTIF(L$5:L767,"&gt;0")+1,""))</f>
        <v/>
      </c>
    </row>
    <row r="769" customFormat="false" ht="15" hidden="false" customHeight="true" outlineLevel="0" collapsed="false">
      <c r="A769" s="27"/>
      <c r="B769" s="27"/>
      <c r="C769" s="27"/>
      <c r="D769" s="28"/>
      <c r="E769" s="29"/>
      <c r="F769" s="29"/>
      <c r="G769" s="29"/>
      <c r="H769" s="29"/>
      <c r="I769" s="20" t="str">
        <f aca="false">IF(A769="","",N(F769)+N(G769)+N(H769))</f>
        <v/>
      </c>
      <c r="J769" s="21" t="str">
        <f aca="false">IF(A769="","",UPPER(TRIM(A769))&amp;"|"&amp;UPPER(SUBSTITUTE(SUBSTITUTE(SUBSTITUTE(SUBSTITUTE(SUBSTITUTE(TRIM(C769)," ",""),"-",""),"/",""),"\",""),".","")))</f>
        <v/>
      </c>
      <c r="K769" s="24" t="str">
        <f aca="false">IF(A769="","",IF(ISNA(MATCH(J769,'Purchase Register'!$J$6:$J$1005,0)),IF(COUNTIFS('Purchase Register'!$A$6:$A$1005,A769,'Purchase Register'!$E$6:$E$1005,"&gt;="&amp;(E769-Summary!$B$5),'Purchase Register'!$E$6:$E$1005,"&lt;="&amp;(E769+Summary!$B$5))&gt;0,"Possible match – invoice no. differs","Not in books"),"In books"))</f>
        <v/>
      </c>
      <c r="L769" s="25" t="str">
        <f aca="false">IF(A769="","",IF(COUNTIF(A$6:A769,A769)=1,COUNTIF(L$5:L768,"&gt;0")+1,""))</f>
        <v/>
      </c>
    </row>
    <row r="770" customFormat="false" ht="15" hidden="false" customHeight="true" outlineLevel="0" collapsed="false">
      <c r="A770" s="27"/>
      <c r="B770" s="27"/>
      <c r="C770" s="27"/>
      <c r="D770" s="28"/>
      <c r="E770" s="29"/>
      <c r="F770" s="29"/>
      <c r="G770" s="29"/>
      <c r="H770" s="29"/>
      <c r="I770" s="20" t="str">
        <f aca="false">IF(A770="","",N(F770)+N(G770)+N(H770))</f>
        <v/>
      </c>
      <c r="J770" s="21" t="str">
        <f aca="false">IF(A770="","",UPPER(TRIM(A770))&amp;"|"&amp;UPPER(SUBSTITUTE(SUBSTITUTE(SUBSTITUTE(SUBSTITUTE(SUBSTITUTE(TRIM(C770)," ",""),"-",""),"/",""),"\",""),".","")))</f>
        <v/>
      </c>
      <c r="K770" s="24" t="str">
        <f aca="false">IF(A770="","",IF(ISNA(MATCH(J770,'Purchase Register'!$J$6:$J$1005,0)),IF(COUNTIFS('Purchase Register'!$A$6:$A$1005,A770,'Purchase Register'!$E$6:$E$1005,"&gt;="&amp;(E770-Summary!$B$5),'Purchase Register'!$E$6:$E$1005,"&lt;="&amp;(E770+Summary!$B$5))&gt;0,"Possible match – invoice no. differs","Not in books"),"In books"))</f>
        <v/>
      </c>
      <c r="L770" s="25" t="str">
        <f aca="false">IF(A770="","",IF(COUNTIF(A$6:A770,A770)=1,COUNTIF(L$5:L769,"&gt;0")+1,""))</f>
        <v/>
      </c>
    </row>
    <row r="771" customFormat="false" ht="15" hidden="false" customHeight="true" outlineLevel="0" collapsed="false">
      <c r="A771" s="27"/>
      <c r="B771" s="27"/>
      <c r="C771" s="27"/>
      <c r="D771" s="28"/>
      <c r="E771" s="29"/>
      <c r="F771" s="29"/>
      <c r="G771" s="29"/>
      <c r="H771" s="29"/>
      <c r="I771" s="20" t="str">
        <f aca="false">IF(A771="","",N(F771)+N(G771)+N(H771))</f>
        <v/>
      </c>
      <c r="J771" s="21" t="str">
        <f aca="false">IF(A771="","",UPPER(TRIM(A771))&amp;"|"&amp;UPPER(SUBSTITUTE(SUBSTITUTE(SUBSTITUTE(SUBSTITUTE(SUBSTITUTE(TRIM(C771)," ",""),"-",""),"/",""),"\",""),".","")))</f>
        <v/>
      </c>
      <c r="K771" s="24" t="str">
        <f aca="false">IF(A771="","",IF(ISNA(MATCH(J771,'Purchase Register'!$J$6:$J$1005,0)),IF(COUNTIFS('Purchase Register'!$A$6:$A$1005,A771,'Purchase Register'!$E$6:$E$1005,"&gt;="&amp;(E771-Summary!$B$5),'Purchase Register'!$E$6:$E$1005,"&lt;="&amp;(E771+Summary!$B$5))&gt;0,"Possible match – invoice no. differs","Not in books"),"In books"))</f>
        <v/>
      </c>
      <c r="L771" s="25" t="str">
        <f aca="false">IF(A771="","",IF(COUNTIF(A$6:A771,A771)=1,COUNTIF(L$5:L770,"&gt;0")+1,""))</f>
        <v/>
      </c>
    </row>
    <row r="772" customFormat="false" ht="15" hidden="false" customHeight="true" outlineLevel="0" collapsed="false">
      <c r="A772" s="27"/>
      <c r="B772" s="27"/>
      <c r="C772" s="27"/>
      <c r="D772" s="28"/>
      <c r="E772" s="29"/>
      <c r="F772" s="29"/>
      <c r="G772" s="29"/>
      <c r="H772" s="29"/>
      <c r="I772" s="20" t="str">
        <f aca="false">IF(A772="","",N(F772)+N(G772)+N(H772))</f>
        <v/>
      </c>
      <c r="J772" s="21" t="str">
        <f aca="false">IF(A772="","",UPPER(TRIM(A772))&amp;"|"&amp;UPPER(SUBSTITUTE(SUBSTITUTE(SUBSTITUTE(SUBSTITUTE(SUBSTITUTE(TRIM(C772)," ",""),"-",""),"/",""),"\",""),".","")))</f>
        <v/>
      </c>
      <c r="K772" s="24" t="str">
        <f aca="false">IF(A772="","",IF(ISNA(MATCH(J772,'Purchase Register'!$J$6:$J$1005,0)),IF(COUNTIFS('Purchase Register'!$A$6:$A$1005,A772,'Purchase Register'!$E$6:$E$1005,"&gt;="&amp;(E772-Summary!$B$5),'Purchase Register'!$E$6:$E$1005,"&lt;="&amp;(E772+Summary!$B$5))&gt;0,"Possible match – invoice no. differs","Not in books"),"In books"))</f>
        <v/>
      </c>
      <c r="L772" s="25" t="str">
        <f aca="false">IF(A772="","",IF(COUNTIF(A$6:A772,A772)=1,COUNTIF(L$5:L771,"&gt;0")+1,""))</f>
        <v/>
      </c>
    </row>
    <row r="773" customFormat="false" ht="15" hidden="false" customHeight="true" outlineLevel="0" collapsed="false">
      <c r="A773" s="27"/>
      <c r="B773" s="27"/>
      <c r="C773" s="27"/>
      <c r="D773" s="28"/>
      <c r="E773" s="29"/>
      <c r="F773" s="29"/>
      <c r="G773" s="29"/>
      <c r="H773" s="29"/>
      <c r="I773" s="20" t="str">
        <f aca="false">IF(A773="","",N(F773)+N(G773)+N(H773))</f>
        <v/>
      </c>
      <c r="J773" s="21" t="str">
        <f aca="false">IF(A773="","",UPPER(TRIM(A773))&amp;"|"&amp;UPPER(SUBSTITUTE(SUBSTITUTE(SUBSTITUTE(SUBSTITUTE(SUBSTITUTE(TRIM(C773)," ",""),"-",""),"/",""),"\",""),".","")))</f>
        <v/>
      </c>
      <c r="K773" s="24" t="str">
        <f aca="false">IF(A773="","",IF(ISNA(MATCH(J773,'Purchase Register'!$J$6:$J$1005,0)),IF(COUNTIFS('Purchase Register'!$A$6:$A$1005,A773,'Purchase Register'!$E$6:$E$1005,"&gt;="&amp;(E773-Summary!$B$5),'Purchase Register'!$E$6:$E$1005,"&lt;="&amp;(E773+Summary!$B$5))&gt;0,"Possible match – invoice no. differs","Not in books"),"In books"))</f>
        <v/>
      </c>
      <c r="L773" s="25" t="str">
        <f aca="false">IF(A773="","",IF(COUNTIF(A$6:A773,A773)=1,COUNTIF(L$5:L772,"&gt;0")+1,""))</f>
        <v/>
      </c>
    </row>
    <row r="774" customFormat="false" ht="15" hidden="false" customHeight="true" outlineLevel="0" collapsed="false">
      <c r="A774" s="27"/>
      <c r="B774" s="27"/>
      <c r="C774" s="27"/>
      <c r="D774" s="28"/>
      <c r="E774" s="29"/>
      <c r="F774" s="29"/>
      <c r="G774" s="29"/>
      <c r="H774" s="29"/>
      <c r="I774" s="20" t="str">
        <f aca="false">IF(A774="","",N(F774)+N(G774)+N(H774))</f>
        <v/>
      </c>
      <c r="J774" s="21" t="str">
        <f aca="false">IF(A774="","",UPPER(TRIM(A774))&amp;"|"&amp;UPPER(SUBSTITUTE(SUBSTITUTE(SUBSTITUTE(SUBSTITUTE(SUBSTITUTE(TRIM(C774)," ",""),"-",""),"/",""),"\",""),".","")))</f>
        <v/>
      </c>
      <c r="K774" s="24" t="str">
        <f aca="false">IF(A774="","",IF(ISNA(MATCH(J774,'Purchase Register'!$J$6:$J$1005,0)),IF(COUNTIFS('Purchase Register'!$A$6:$A$1005,A774,'Purchase Register'!$E$6:$E$1005,"&gt;="&amp;(E774-Summary!$B$5),'Purchase Register'!$E$6:$E$1005,"&lt;="&amp;(E774+Summary!$B$5))&gt;0,"Possible match – invoice no. differs","Not in books"),"In books"))</f>
        <v/>
      </c>
      <c r="L774" s="25" t="str">
        <f aca="false">IF(A774="","",IF(COUNTIF(A$6:A774,A774)=1,COUNTIF(L$5:L773,"&gt;0")+1,""))</f>
        <v/>
      </c>
    </row>
    <row r="775" customFormat="false" ht="15" hidden="false" customHeight="true" outlineLevel="0" collapsed="false">
      <c r="A775" s="27"/>
      <c r="B775" s="27"/>
      <c r="C775" s="27"/>
      <c r="D775" s="28"/>
      <c r="E775" s="29"/>
      <c r="F775" s="29"/>
      <c r="G775" s="29"/>
      <c r="H775" s="29"/>
      <c r="I775" s="20" t="str">
        <f aca="false">IF(A775="","",N(F775)+N(G775)+N(H775))</f>
        <v/>
      </c>
      <c r="J775" s="21" t="str">
        <f aca="false">IF(A775="","",UPPER(TRIM(A775))&amp;"|"&amp;UPPER(SUBSTITUTE(SUBSTITUTE(SUBSTITUTE(SUBSTITUTE(SUBSTITUTE(TRIM(C775)," ",""),"-",""),"/",""),"\",""),".","")))</f>
        <v/>
      </c>
      <c r="K775" s="24" t="str">
        <f aca="false">IF(A775="","",IF(ISNA(MATCH(J775,'Purchase Register'!$J$6:$J$1005,0)),IF(COUNTIFS('Purchase Register'!$A$6:$A$1005,A775,'Purchase Register'!$E$6:$E$1005,"&gt;="&amp;(E775-Summary!$B$5),'Purchase Register'!$E$6:$E$1005,"&lt;="&amp;(E775+Summary!$B$5))&gt;0,"Possible match – invoice no. differs","Not in books"),"In books"))</f>
        <v/>
      </c>
      <c r="L775" s="25" t="str">
        <f aca="false">IF(A775="","",IF(COUNTIF(A$6:A775,A775)=1,COUNTIF(L$5:L774,"&gt;0")+1,""))</f>
        <v/>
      </c>
    </row>
    <row r="776" customFormat="false" ht="15" hidden="false" customHeight="true" outlineLevel="0" collapsed="false">
      <c r="A776" s="27"/>
      <c r="B776" s="27"/>
      <c r="C776" s="27"/>
      <c r="D776" s="28"/>
      <c r="E776" s="29"/>
      <c r="F776" s="29"/>
      <c r="G776" s="29"/>
      <c r="H776" s="29"/>
      <c r="I776" s="20" t="str">
        <f aca="false">IF(A776="","",N(F776)+N(G776)+N(H776))</f>
        <v/>
      </c>
      <c r="J776" s="21" t="str">
        <f aca="false">IF(A776="","",UPPER(TRIM(A776))&amp;"|"&amp;UPPER(SUBSTITUTE(SUBSTITUTE(SUBSTITUTE(SUBSTITUTE(SUBSTITUTE(TRIM(C776)," ",""),"-",""),"/",""),"\",""),".","")))</f>
        <v/>
      </c>
      <c r="K776" s="24" t="str">
        <f aca="false">IF(A776="","",IF(ISNA(MATCH(J776,'Purchase Register'!$J$6:$J$1005,0)),IF(COUNTIFS('Purchase Register'!$A$6:$A$1005,A776,'Purchase Register'!$E$6:$E$1005,"&gt;="&amp;(E776-Summary!$B$5),'Purchase Register'!$E$6:$E$1005,"&lt;="&amp;(E776+Summary!$B$5))&gt;0,"Possible match – invoice no. differs","Not in books"),"In books"))</f>
        <v/>
      </c>
      <c r="L776" s="25" t="str">
        <f aca="false">IF(A776="","",IF(COUNTIF(A$6:A776,A776)=1,COUNTIF(L$5:L775,"&gt;0")+1,""))</f>
        <v/>
      </c>
    </row>
    <row r="777" customFormat="false" ht="15" hidden="false" customHeight="true" outlineLevel="0" collapsed="false">
      <c r="A777" s="27"/>
      <c r="B777" s="27"/>
      <c r="C777" s="27"/>
      <c r="D777" s="28"/>
      <c r="E777" s="29"/>
      <c r="F777" s="29"/>
      <c r="G777" s="29"/>
      <c r="H777" s="29"/>
      <c r="I777" s="20" t="str">
        <f aca="false">IF(A777="","",N(F777)+N(G777)+N(H777))</f>
        <v/>
      </c>
      <c r="J777" s="21" t="str">
        <f aca="false">IF(A777="","",UPPER(TRIM(A777))&amp;"|"&amp;UPPER(SUBSTITUTE(SUBSTITUTE(SUBSTITUTE(SUBSTITUTE(SUBSTITUTE(TRIM(C777)," ",""),"-",""),"/",""),"\",""),".","")))</f>
        <v/>
      </c>
      <c r="K777" s="24" t="str">
        <f aca="false">IF(A777="","",IF(ISNA(MATCH(J777,'Purchase Register'!$J$6:$J$1005,0)),IF(COUNTIFS('Purchase Register'!$A$6:$A$1005,A777,'Purchase Register'!$E$6:$E$1005,"&gt;="&amp;(E777-Summary!$B$5),'Purchase Register'!$E$6:$E$1005,"&lt;="&amp;(E777+Summary!$B$5))&gt;0,"Possible match – invoice no. differs","Not in books"),"In books"))</f>
        <v/>
      </c>
      <c r="L777" s="25" t="str">
        <f aca="false">IF(A777="","",IF(COUNTIF(A$6:A777,A777)=1,COUNTIF(L$5:L776,"&gt;0")+1,""))</f>
        <v/>
      </c>
    </row>
    <row r="778" customFormat="false" ht="15" hidden="false" customHeight="true" outlineLevel="0" collapsed="false">
      <c r="A778" s="27"/>
      <c r="B778" s="27"/>
      <c r="C778" s="27"/>
      <c r="D778" s="28"/>
      <c r="E778" s="29"/>
      <c r="F778" s="29"/>
      <c r="G778" s="29"/>
      <c r="H778" s="29"/>
      <c r="I778" s="20" t="str">
        <f aca="false">IF(A778="","",N(F778)+N(G778)+N(H778))</f>
        <v/>
      </c>
      <c r="J778" s="21" t="str">
        <f aca="false">IF(A778="","",UPPER(TRIM(A778))&amp;"|"&amp;UPPER(SUBSTITUTE(SUBSTITUTE(SUBSTITUTE(SUBSTITUTE(SUBSTITUTE(TRIM(C778)," ",""),"-",""),"/",""),"\",""),".","")))</f>
        <v/>
      </c>
      <c r="K778" s="24" t="str">
        <f aca="false">IF(A778="","",IF(ISNA(MATCH(J778,'Purchase Register'!$J$6:$J$1005,0)),IF(COUNTIFS('Purchase Register'!$A$6:$A$1005,A778,'Purchase Register'!$E$6:$E$1005,"&gt;="&amp;(E778-Summary!$B$5),'Purchase Register'!$E$6:$E$1005,"&lt;="&amp;(E778+Summary!$B$5))&gt;0,"Possible match – invoice no. differs","Not in books"),"In books"))</f>
        <v/>
      </c>
      <c r="L778" s="25" t="str">
        <f aca="false">IF(A778="","",IF(COUNTIF(A$6:A778,A778)=1,COUNTIF(L$5:L777,"&gt;0")+1,""))</f>
        <v/>
      </c>
    </row>
    <row r="779" customFormat="false" ht="15" hidden="false" customHeight="true" outlineLevel="0" collapsed="false">
      <c r="A779" s="27"/>
      <c r="B779" s="27"/>
      <c r="C779" s="27"/>
      <c r="D779" s="28"/>
      <c r="E779" s="29"/>
      <c r="F779" s="29"/>
      <c r="G779" s="29"/>
      <c r="H779" s="29"/>
      <c r="I779" s="20" t="str">
        <f aca="false">IF(A779="","",N(F779)+N(G779)+N(H779))</f>
        <v/>
      </c>
      <c r="J779" s="21" t="str">
        <f aca="false">IF(A779="","",UPPER(TRIM(A779))&amp;"|"&amp;UPPER(SUBSTITUTE(SUBSTITUTE(SUBSTITUTE(SUBSTITUTE(SUBSTITUTE(TRIM(C779)," ",""),"-",""),"/",""),"\",""),".","")))</f>
        <v/>
      </c>
      <c r="K779" s="24" t="str">
        <f aca="false">IF(A779="","",IF(ISNA(MATCH(J779,'Purchase Register'!$J$6:$J$1005,0)),IF(COUNTIFS('Purchase Register'!$A$6:$A$1005,A779,'Purchase Register'!$E$6:$E$1005,"&gt;="&amp;(E779-Summary!$B$5),'Purchase Register'!$E$6:$E$1005,"&lt;="&amp;(E779+Summary!$B$5))&gt;0,"Possible match – invoice no. differs","Not in books"),"In books"))</f>
        <v/>
      </c>
      <c r="L779" s="25" t="str">
        <f aca="false">IF(A779="","",IF(COUNTIF(A$6:A779,A779)=1,COUNTIF(L$5:L778,"&gt;0")+1,""))</f>
        <v/>
      </c>
    </row>
    <row r="780" customFormat="false" ht="15" hidden="false" customHeight="true" outlineLevel="0" collapsed="false">
      <c r="A780" s="27"/>
      <c r="B780" s="27"/>
      <c r="C780" s="27"/>
      <c r="D780" s="28"/>
      <c r="E780" s="29"/>
      <c r="F780" s="29"/>
      <c r="G780" s="29"/>
      <c r="H780" s="29"/>
      <c r="I780" s="20" t="str">
        <f aca="false">IF(A780="","",N(F780)+N(G780)+N(H780))</f>
        <v/>
      </c>
      <c r="J780" s="21" t="str">
        <f aca="false">IF(A780="","",UPPER(TRIM(A780))&amp;"|"&amp;UPPER(SUBSTITUTE(SUBSTITUTE(SUBSTITUTE(SUBSTITUTE(SUBSTITUTE(TRIM(C780)," ",""),"-",""),"/",""),"\",""),".","")))</f>
        <v/>
      </c>
      <c r="K780" s="24" t="str">
        <f aca="false">IF(A780="","",IF(ISNA(MATCH(J780,'Purchase Register'!$J$6:$J$1005,0)),IF(COUNTIFS('Purchase Register'!$A$6:$A$1005,A780,'Purchase Register'!$E$6:$E$1005,"&gt;="&amp;(E780-Summary!$B$5),'Purchase Register'!$E$6:$E$1005,"&lt;="&amp;(E780+Summary!$B$5))&gt;0,"Possible match – invoice no. differs","Not in books"),"In books"))</f>
        <v/>
      </c>
      <c r="L780" s="25" t="str">
        <f aca="false">IF(A780="","",IF(COUNTIF(A$6:A780,A780)=1,COUNTIF(L$5:L779,"&gt;0")+1,""))</f>
        <v/>
      </c>
    </row>
    <row r="781" customFormat="false" ht="15" hidden="false" customHeight="true" outlineLevel="0" collapsed="false">
      <c r="A781" s="27"/>
      <c r="B781" s="27"/>
      <c r="C781" s="27"/>
      <c r="D781" s="28"/>
      <c r="E781" s="29"/>
      <c r="F781" s="29"/>
      <c r="G781" s="29"/>
      <c r="H781" s="29"/>
      <c r="I781" s="20" t="str">
        <f aca="false">IF(A781="","",N(F781)+N(G781)+N(H781))</f>
        <v/>
      </c>
      <c r="J781" s="21" t="str">
        <f aca="false">IF(A781="","",UPPER(TRIM(A781))&amp;"|"&amp;UPPER(SUBSTITUTE(SUBSTITUTE(SUBSTITUTE(SUBSTITUTE(SUBSTITUTE(TRIM(C781)," ",""),"-",""),"/",""),"\",""),".","")))</f>
        <v/>
      </c>
      <c r="K781" s="24" t="str">
        <f aca="false">IF(A781="","",IF(ISNA(MATCH(J781,'Purchase Register'!$J$6:$J$1005,0)),IF(COUNTIFS('Purchase Register'!$A$6:$A$1005,A781,'Purchase Register'!$E$6:$E$1005,"&gt;="&amp;(E781-Summary!$B$5),'Purchase Register'!$E$6:$E$1005,"&lt;="&amp;(E781+Summary!$B$5))&gt;0,"Possible match – invoice no. differs","Not in books"),"In books"))</f>
        <v/>
      </c>
      <c r="L781" s="25" t="str">
        <f aca="false">IF(A781="","",IF(COUNTIF(A$6:A781,A781)=1,COUNTIF(L$5:L780,"&gt;0")+1,""))</f>
        <v/>
      </c>
    </row>
    <row r="782" customFormat="false" ht="15" hidden="false" customHeight="true" outlineLevel="0" collapsed="false">
      <c r="A782" s="27"/>
      <c r="B782" s="27"/>
      <c r="C782" s="27"/>
      <c r="D782" s="28"/>
      <c r="E782" s="29"/>
      <c r="F782" s="29"/>
      <c r="G782" s="29"/>
      <c r="H782" s="29"/>
      <c r="I782" s="20" t="str">
        <f aca="false">IF(A782="","",N(F782)+N(G782)+N(H782))</f>
        <v/>
      </c>
      <c r="J782" s="21" t="str">
        <f aca="false">IF(A782="","",UPPER(TRIM(A782))&amp;"|"&amp;UPPER(SUBSTITUTE(SUBSTITUTE(SUBSTITUTE(SUBSTITUTE(SUBSTITUTE(TRIM(C782)," ",""),"-",""),"/",""),"\",""),".","")))</f>
        <v/>
      </c>
      <c r="K782" s="24" t="str">
        <f aca="false">IF(A782="","",IF(ISNA(MATCH(J782,'Purchase Register'!$J$6:$J$1005,0)),IF(COUNTIFS('Purchase Register'!$A$6:$A$1005,A782,'Purchase Register'!$E$6:$E$1005,"&gt;="&amp;(E782-Summary!$B$5),'Purchase Register'!$E$6:$E$1005,"&lt;="&amp;(E782+Summary!$B$5))&gt;0,"Possible match – invoice no. differs","Not in books"),"In books"))</f>
        <v/>
      </c>
      <c r="L782" s="25" t="str">
        <f aca="false">IF(A782="","",IF(COUNTIF(A$6:A782,A782)=1,COUNTIF(L$5:L781,"&gt;0")+1,""))</f>
        <v/>
      </c>
    </row>
    <row r="783" customFormat="false" ht="15" hidden="false" customHeight="true" outlineLevel="0" collapsed="false">
      <c r="A783" s="27"/>
      <c r="B783" s="27"/>
      <c r="C783" s="27"/>
      <c r="D783" s="28"/>
      <c r="E783" s="29"/>
      <c r="F783" s="29"/>
      <c r="G783" s="29"/>
      <c r="H783" s="29"/>
      <c r="I783" s="20" t="str">
        <f aca="false">IF(A783="","",N(F783)+N(G783)+N(H783))</f>
        <v/>
      </c>
      <c r="J783" s="21" t="str">
        <f aca="false">IF(A783="","",UPPER(TRIM(A783))&amp;"|"&amp;UPPER(SUBSTITUTE(SUBSTITUTE(SUBSTITUTE(SUBSTITUTE(SUBSTITUTE(TRIM(C783)," ",""),"-",""),"/",""),"\",""),".","")))</f>
        <v/>
      </c>
      <c r="K783" s="24" t="str">
        <f aca="false">IF(A783="","",IF(ISNA(MATCH(J783,'Purchase Register'!$J$6:$J$1005,0)),IF(COUNTIFS('Purchase Register'!$A$6:$A$1005,A783,'Purchase Register'!$E$6:$E$1005,"&gt;="&amp;(E783-Summary!$B$5),'Purchase Register'!$E$6:$E$1005,"&lt;="&amp;(E783+Summary!$B$5))&gt;0,"Possible match – invoice no. differs","Not in books"),"In books"))</f>
        <v/>
      </c>
      <c r="L783" s="25" t="str">
        <f aca="false">IF(A783="","",IF(COUNTIF(A$6:A783,A783)=1,COUNTIF(L$5:L782,"&gt;0")+1,""))</f>
        <v/>
      </c>
    </row>
    <row r="784" customFormat="false" ht="15" hidden="false" customHeight="true" outlineLevel="0" collapsed="false">
      <c r="A784" s="27"/>
      <c r="B784" s="27"/>
      <c r="C784" s="27"/>
      <c r="D784" s="28"/>
      <c r="E784" s="29"/>
      <c r="F784" s="29"/>
      <c r="G784" s="29"/>
      <c r="H784" s="29"/>
      <c r="I784" s="20" t="str">
        <f aca="false">IF(A784="","",N(F784)+N(G784)+N(H784))</f>
        <v/>
      </c>
      <c r="J784" s="21" t="str">
        <f aca="false">IF(A784="","",UPPER(TRIM(A784))&amp;"|"&amp;UPPER(SUBSTITUTE(SUBSTITUTE(SUBSTITUTE(SUBSTITUTE(SUBSTITUTE(TRIM(C784)," ",""),"-",""),"/",""),"\",""),".","")))</f>
        <v/>
      </c>
      <c r="K784" s="24" t="str">
        <f aca="false">IF(A784="","",IF(ISNA(MATCH(J784,'Purchase Register'!$J$6:$J$1005,0)),IF(COUNTIFS('Purchase Register'!$A$6:$A$1005,A784,'Purchase Register'!$E$6:$E$1005,"&gt;="&amp;(E784-Summary!$B$5),'Purchase Register'!$E$6:$E$1005,"&lt;="&amp;(E784+Summary!$B$5))&gt;0,"Possible match – invoice no. differs","Not in books"),"In books"))</f>
        <v/>
      </c>
      <c r="L784" s="25" t="str">
        <f aca="false">IF(A784="","",IF(COUNTIF(A$6:A784,A784)=1,COUNTIF(L$5:L783,"&gt;0")+1,""))</f>
        <v/>
      </c>
    </row>
    <row r="785" customFormat="false" ht="15" hidden="false" customHeight="true" outlineLevel="0" collapsed="false">
      <c r="A785" s="27"/>
      <c r="B785" s="27"/>
      <c r="C785" s="27"/>
      <c r="D785" s="28"/>
      <c r="E785" s="29"/>
      <c r="F785" s="29"/>
      <c r="G785" s="29"/>
      <c r="H785" s="29"/>
      <c r="I785" s="20" t="str">
        <f aca="false">IF(A785="","",N(F785)+N(G785)+N(H785))</f>
        <v/>
      </c>
      <c r="J785" s="21" t="str">
        <f aca="false">IF(A785="","",UPPER(TRIM(A785))&amp;"|"&amp;UPPER(SUBSTITUTE(SUBSTITUTE(SUBSTITUTE(SUBSTITUTE(SUBSTITUTE(TRIM(C785)," ",""),"-",""),"/",""),"\",""),".","")))</f>
        <v/>
      </c>
      <c r="K785" s="24" t="str">
        <f aca="false">IF(A785="","",IF(ISNA(MATCH(J785,'Purchase Register'!$J$6:$J$1005,0)),IF(COUNTIFS('Purchase Register'!$A$6:$A$1005,A785,'Purchase Register'!$E$6:$E$1005,"&gt;="&amp;(E785-Summary!$B$5),'Purchase Register'!$E$6:$E$1005,"&lt;="&amp;(E785+Summary!$B$5))&gt;0,"Possible match – invoice no. differs","Not in books"),"In books"))</f>
        <v/>
      </c>
      <c r="L785" s="25" t="str">
        <f aca="false">IF(A785="","",IF(COUNTIF(A$6:A785,A785)=1,COUNTIF(L$5:L784,"&gt;0")+1,""))</f>
        <v/>
      </c>
    </row>
    <row r="786" customFormat="false" ht="15" hidden="false" customHeight="true" outlineLevel="0" collapsed="false">
      <c r="A786" s="27"/>
      <c r="B786" s="27"/>
      <c r="C786" s="27"/>
      <c r="D786" s="28"/>
      <c r="E786" s="29"/>
      <c r="F786" s="29"/>
      <c r="G786" s="29"/>
      <c r="H786" s="29"/>
      <c r="I786" s="20" t="str">
        <f aca="false">IF(A786="","",N(F786)+N(G786)+N(H786))</f>
        <v/>
      </c>
      <c r="J786" s="21" t="str">
        <f aca="false">IF(A786="","",UPPER(TRIM(A786))&amp;"|"&amp;UPPER(SUBSTITUTE(SUBSTITUTE(SUBSTITUTE(SUBSTITUTE(SUBSTITUTE(TRIM(C786)," ",""),"-",""),"/",""),"\",""),".","")))</f>
        <v/>
      </c>
      <c r="K786" s="24" t="str">
        <f aca="false">IF(A786="","",IF(ISNA(MATCH(J786,'Purchase Register'!$J$6:$J$1005,0)),IF(COUNTIFS('Purchase Register'!$A$6:$A$1005,A786,'Purchase Register'!$E$6:$E$1005,"&gt;="&amp;(E786-Summary!$B$5),'Purchase Register'!$E$6:$E$1005,"&lt;="&amp;(E786+Summary!$B$5))&gt;0,"Possible match – invoice no. differs","Not in books"),"In books"))</f>
        <v/>
      </c>
      <c r="L786" s="25" t="str">
        <f aca="false">IF(A786="","",IF(COUNTIF(A$6:A786,A786)=1,COUNTIF(L$5:L785,"&gt;0")+1,""))</f>
        <v/>
      </c>
    </row>
    <row r="787" customFormat="false" ht="15" hidden="false" customHeight="true" outlineLevel="0" collapsed="false">
      <c r="A787" s="27"/>
      <c r="B787" s="27"/>
      <c r="C787" s="27"/>
      <c r="D787" s="28"/>
      <c r="E787" s="29"/>
      <c r="F787" s="29"/>
      <c r="G787" s="29"/>
      <c r="H787" s="29"/>
      <c r="I787" s="20" t="str">
        <f aca="false">IF(A787="","",N(F787)+N(G787)+N(H787))</f>
        <v/>
      </c>
      <c r="J787" s="21" t="str">
        <f aca="false">IF(A787="","",UPPER(TRIM(A787))&amp;"|"&amp;UPPER(SUBSTITUTE(SUBSTITUTE(SUBSTITUTE(SUBSTITUTE(SUBSTITUTE(TRIM(C787)," ",""),"-",""),"/",""),"\",""),".","")))</f>
        <v/>
      </c>
      <c r="K787" s="24" t="str">
        <f aca="false">IF(A787="","",IF(ISNA(MATCH(J787,'Purchase Register'!$J$6:$J$1005,0)),IF(COUNTIFS('Purchase Register'!$A$6:$A$1005,A787,'Purchase Register'!$E$6:$E$1005,"&gt;="&amp;(E787-Summary!$B$5),'Purchase Register'!$E$6:$E$1005,"&lt;="&amp;(E787+Summary!$B$5))&gt;0,"Possible match – invoice no. differs","Not in books"),"In books"))</f>
        <v/>
      </c>
      <c r="L787" s="25" t="str">
        <f aca="false">IF(A787="","",IF(COUNTIF(A$6:A787,A787)=1,COUNTIF(L$5:L786,"&gt;0")+1,""))</f>
        <v/>
      </c>
    </row>
    <row r="788" customFormat="false" ht="15" hidden="false" customHeight="true" outlineLevel="0" collapsed="false">
      <c r="A788" s="27"/>
      <c r="B788" s="27"/>
      <c r="C788" s="27"/>
      <c r="D788" s="28"/>
      <c r="E788" s="29"/>
      <c r="F788" s="29"/>
      <c r="G788" s="29"/>
      <c r="H788" s="29"/>
      <c r="I788" s="20" t="str">
        <f aca="false">IF(A788="","",N(F788)+N(G788)+N(H788))</f>
        <v/>
      </c>
      <c r="J788" s="21" t="str">
        <f aca="false">IF(A788="","",UPPER(TRIM(A788))&amp;"|"&amp;UPPER(SUBSTITUTE(SUBSTITUTE(SUBSTITUTE(SUBSTITUTE(SUBSTITUTE(TRIM(C788)," ",""),"-",""),"/",""),"\",""),".","")))</f>
        <v/>
      </c>
      <c r="K788" s="24" t="str">
        <f aca="false">IF(A788="","",IF(ISNA(MATCH(J788,'Purchase Register'!$J$6:$J$1005,0)),IF(COUNTIFS('Purchase Register'!$A$6:$A$1005,A788,'Purchase Register'!$E$6:$E$1005,"&gt;="&amp;(E788-Summary!$B$5),'Purchase Register'!$E$6:$E$1005,"&lt;="&amp;(E788+Summary!$B$5))&gt;0,"Possible match – invoice no. differs","Not in books"),"In books"))</f>
        <v/>
      </c>
      <c r="L788" s="25" t="str">
        <f aca="false">IF(A788="","",IF(COUNTIF(A$6:A788,A788)=1,COUNTIF(L$5:L787,"&gt;0")+1,""))</f>
        <v/>
      </c>
    </row>
    <row r="789" customFormat="false" ht="15" hidden="false" customHeight="true" outlineLevel="0" collapsed="false">
      <c r="A789" s="27"/>
      <c r="B789" s="27"/>
      <c r="C789" s="27"/>
      <c r="D789" s="28"/>
      <c r="E789" s="29"/>
      <c r="F789" s="29"/>
      <c r="G789" s="29"/>
      <c r="H789" s="29"/>
      <c r="I789" s="20" t="str">
        <f aca="false">IF(A789="","",N(F789)+N(G789)+N(H789))</f>
        <v/>
      </c>
      <c r="J789" s="21" t="str">
        <f aca="false">IF(A789="","",UPPER(TRIM(A789))&amp;"|"&amp;UPPER(SUBSTITUTE(SUBSTITUTE(SUBSTITUTE(SUBSTITUTE(SUBSTITUTE(TRIM(C789)," ",""),"-",""),"/",""),"\",""),".","")))</f>
        <v/>
      </c>
      <c r="K789" s="24" t="str">
        <f aca="false">IF(A789="","",IF(ISNA(MATCH(J789,'Purchase Register'!$J$6:$J$1005,0)),IF(COUNTIFS('Purchase Register'!$A$6:$A$1005,A789,'Purchase Register'!$E$6:$E$1005,"&gt;="&amp;(E789-Summary!$B$5),'Purchase Register'!$E$6:$E$1005,"&lt;="&amp;(E789+Summary!$B$5))&gt;0,"Possible match – invoice no. differs","Not in books"),"In books"))</f>
        <v/>
      </c>
      <c r="L789" s="25" t="str">
        <f aca="false">IF(A789="","",IF(COUNTIF(A$6:A789,A789)=1,COUNTIF(L$5:L788,"&gt;0")+1,""))</f>
        <v/>
      </c>
    </row>
    <row r="790" customFormat="false" ht="15" hidden="false" customHeight="true" outlineLevel="0" collapsed="false">
      <c r="A790" s="27"/>
      <c r="B790" s="27"/>
      <c r="C790" s="27"/>
      <c r="D790" s="28"/>
      <c r="E790" s="29"/>
      <c r="F790" s="29"/>
      <c r="G790" s="29"/>
      <c r="H790" s="29"/>
      <c r="I790" s="20" t="str">
        <f aca="false">IF(A790="","",N(F790)+N(G790)+N(H790))</f>
        <v/>
      </c>
      <c r="J790" s="21" t="str">
        <f aca="false">IF(A790="","",UPPER(TRIM(A790))&amp;"|"&amp;UPPER(SUBSTITUTE(SUBSTITUTE(SUBSTITUTE(SUBSTITUTE(SUBSTITUTE(TRIM(C790)," ",""),"-",""),"/",""),"\",""),".","")))</f>
        <v/>
      </c>
      <c r="K790" s="24" t="str">
        <f aca="false">IF(A790="","",IF(ISNA(MATCH(J790,'Purchase Register'!$J$6:$J$1005,0)),IF(COUNTIFS('Purchase Register'!$A$6:$A$1005,A790,'Purchase Register'!$E$6:$E$1005,"&gt;="&amp;(E790-Summary!$B$5),'Purchase Register'!$E$6:$E$1005,"&lt;="&amp;(E790+Summary!$B$5))&gt;0,"Possible match – invoice no. differs","Not in books"),"In books"))</f>
        <v/>
      </c>
      <c r="L790" s="25" t="str">
        <f aca="false">IF(A790="","",IF(COUNTIF(A$6:A790,A790)=1,COUNTIF(L$5:L789,"&gt;0")+1,""))</f>
        <v/>
      </c>
    </row>
    <row r="791" customFormat="false" ht="15" hidden="false" customHeight="true" outlineLevel="0" collapsed="false">
      <c r="A791" s="27"/>
      <c r="B791" s="27"/>
      <c r="C791" s="27"/>
      <c r="D791" s="28"/>
      <c r="E791" s="29"/>
      <c r="F791" s="29"/>
      <c r="G791" s="29"/>
      <c r="H791" s="29"/>
      <c r="I791" s="20" t="str">
        <f aca="false">IF(A791="","",N(F791)+N(G791)+N(H791))</f>
        <v/>
      </c>
      <c r="J791" s="21" t="str">
        <f aca="false">IF(A791="","",UPPER(TRIM(A791))&amp;"|"&amp;UPPER(SUBSTITUTE(SUBSTITUTE(SUBSTITUTE(SUBSTITUTE(SUBSTITUTE(TRIM(C791)," ",""),"-",""),"/",""),"\",""),".","")))</f>
        <v/>
      </c>
      <c r="K791" s="24" t="str">
        <f aca="false">IF(A791="","",IF(ISNA(MATCH(J791,'Purchase Register'!$J$6:$J$1005,0)),IF(COUNTIFS('Purchase Register'!$A$6:$A$1005,A791,'Purchase Register'!$E$6:$E$1005,"&gt;="&amp;(E791-Summary!$B$5),'Purchase Register'!$E$6:$E$1005,"&lt;="&amp;(E791+Summary!$B$5))&gt;0,"Possible match – invoice no. differs","Not in books"),"In books"))</f>
        <v/>
      </c>
      <c r="L791" s="25" t="str">
        <f aca="false">IF(A791="","",IF(COUNTIF(A$6:A791,A791)=1,COUNTIF(L$5:L790,"&gt;0")+1,""))</f>
        <v/>
      </c>
    </row>
    <row r="792" customFormat="false" ht="15" hidden="false" customHeight="true" outlineLevel="0" collapsed="false">
      <c r="A792" s="27"/>
      <c r="B792" s="27"/>
      <c r="C792" s="27"/>
      <c r="D792" s="28"/>
      <c r="E792" s="29"/>
      <c r="F792" s="29"/>
      <c r="G792" s="29"/>
      <c r="H792" s="29"/>
      <c r="I792" s="20" t="str">
        <f aca="false">IF(A792="","",N(F792)+N(G792)+N(H792))</f>
        <v/>
      </c>
      <c r="J792" s="21" t="str">
        <f aca="false">IF(A792="","",UPPER(TRIM(A792))&amp;"|"&amp;UPPER(SUBSTITUTE(SUBSTITUTE(SUBSTITUTE(SUBSTITUTE(SUBSTITUTE(TRIM(C792)," ",""),"-",""),"/",""),"\",""),".","")))</f>
        <v/>
      </c>
      <c r="K792" s="24" t="str">
        <f aca="false">IF(A792="","",IF(ISNA(MATCH(J792,'Purchase Register'!$J$6:$J$1005,0)),IF(COUNTIFS('Purchase Register'!$A$6:$A$1005,A792,'Purchase Register'!$E$6:$E$1005,"&gt;="&amp;(E792-Summary!$B$5),'Purchase Register'!$E$6:$E$1005,"&lt;="&amp;(E792+Summary!$B$5))&gt;0,"Possible match – invoice no. differs","Not in books"),"In books"))</f>
        <v/>
      </c>
      <c r="L792" s="25" t="str">
        <f aca="false">IF(A792="","",IF(COUNTIF(A$6:A792,A792)=1,COUNTIF(L$5:L791,"&gt;0")+1,""))</f>
        <v/>
      </c>
    </row>
    <row r="793" customFormat="false" ht="15" hidden="false" customHeight="true" outlineLevel="0" collapsed="false">
      <c r="A793" s="27"/>
      <c r="B793" s="27"/>
      <c r="C793" s="27"/>
      <c r="D793" s="28"/>
      <c r="E793" s="29"/>
      <c r="F793" s="29"/>
      <c r="G793" s="29"/>
      <c r="H793" s="29"/>
      <c r="I793" s="20" t="str">
        <f aca="false">IF(A793="","",N(F793)+N(G793)+N(H793))</f>
        <v/>
      </c>
      <c r="J793" s="21" t="str">
        <f aca="false">IF(A793="","",UPPER(TRIM(A793))&amp;"|"&amp;UPPER(SUBSTITUTE(SUBSTITUTE(SUBSTITUTE(SUBSTITUTE(SUBSTITUTE(TRIM(C793)," ",""),"-",""),"/",""),"\",""),".","")))</f>
        <v/>
      </c>
      <c r="K793" s="24" t="str">
        <f aca="false">IF(A793="","",IF(ISNA(MATCH(J793,'Purchase Register'!$J$6:$J$1005,0)),IF(COUNTIFS('Purchase Register'!$A$6:$A$1005,A793,'Purchase Register'!$E$6:$E$1005,"&gt;="&amp;(E793-Summary!$B$5),'Purchase Register'!$E$6:$E$1005,"&lt;="&amp;(E793+Summary!$B$5))&gt;0,"Possible match – invoice no. differs","Not in books"),"In books"))</f>
        <v/>
      </c>
      <c r="L793" s="25" t="str">
        <f aca="false">IF(A793="","",IF(COUNTIF(A$6:A793,A793)=1,COUNTIF(L$5:L792,"&gt;0")+1,""))</f>
        <v/>
      </c>
    </row>
    <row r="794" customFormat="false" ht="15" hidden="false" customHeight="true" outlineLevel="0" collapsed="false">
      <c r="A794" s="27"/>
      <c r="B794" s="27"/>
      <c r="C794" s="27"/>
      <c r="D794" s="28"/>
      <c r="E794" s="29"/>
      <c r="F794" s="29"/>
      <c r="G794" s="29"/>
      <c r="H794" s="29"/>
      <c r="I794" s="20" t="str">
        <f aca="false">IF(A794="","",N(F794)+N(G794)+N(H794))</f>
        <v/>
      </c>
      <c r="J794" s="21" t="str">
        <f aca="false">IF(A794="","",UPPER(TRIM(A794))&amp;"|"&amp;UPPER(SUBSTITUTE(SUBSTITUTE(SUBSTITUTE(SUBSTITUTE(SUBSTITUTE(TRIM(C794)," ",""),"-",""),"/",""),"\",""),".","")))</f>
        <v/>
      </c>
      <c r="K794" s="24" t="str">
        <f aca="false">IF(A794="","",IF(ISNA(MATCH(J794,'Purchase Register'!$J$6:$J$1005,0)),IF(COUNTIFS('Purchase Register'!$A$6:$A$1005,A794,'Purchase Register'!$E$6:$E$1005,"&gt;="&amp;(E794-Summary!$B$5),'Purchase Register'!$E$6:$E$1005,"&lt;="&amp;(E794+Summary!$B$5))&gt;0,"Possible match – invoice no. differs","Not in books"),"In books"))</f>
        <v/>
      </c>
      <c r="L794" s="25" t="str">
        <f aca="false">IF(A794="","",IF(COUNTIF(A$6:A794,A794)=1,COUNTIF(L$5:L793,"&gt;0")+1,""))</f>
        <v/>
      </c>
    </row>
    <row r="795" customFormat="false" ht="15" hidden="false" customHeight="true" outlineLevel="0" collapsed="false">
      <c r="A795" s="27"/>
      <c r="B795" s="27"/>
      <c r="C795" s="27"/>
      <c r="D795" s="28"/>
      <c r="E795" s="29"/>
      <c r="F795" s="29"/>
      <c r="G795" s="29"/>
      <c r="H795" s="29"/>
      <c r="I795" s="20" t="str">
        <f aca="false">IF(A795="","",N(F795)+N(G795)+N(H795))</f>
        <v/>
      </c>
      <c r="J795" s="21" t="str">
        <f aca="false">IF(A795="","",UPPER(TRIM(A795))&amp;"|"&amp;UPPER(SUBSTITUTE(SUBSTITUTE(SUBSTITUTE(SUBSTITUTE(SUBSTITUTE(TRIM(C795)," ",""),"-",""),"/",""),"\",""),".","")))</f>
        <v/>
      </c>
      <c r="K795" s="24" t="str">
        <f aca="false">IF(A795="","",IF(ISNA(MATCH(J795,'Purchase Register'!$J$6:$J$1005,0)),IF(COUNTIFS('Purchase Register'!$A$6:$A$1005,A795,'Purchase Register'!$E$6:$E$1005,"&gt;="&amp;(E795-Summary!$B$5),'Purchase Register'!$E$6:$E$1005,"&lt;="&amp;(E795+Summary!$B$5))&gt;0,"Possible match – invoice no. differs","Not in books"),"In books"))</f>
        <v/>
      </c>
      <c r="L795" s="25" t="str">
        <f aca="false">IF(A795="","",IF(COUNTIF(A$6:A795,A795)=1,COUNTIF(L$5:L794,"&gt;0")+1,""))</f>
        <v/>
      </c>
    </row>
    <row r="796" customFormat="false" ht="15" hidden="false" customHeight="true" outlineLevel="0" collapsed="false">
      <c r="A796" s="27"/>
      <c r="B796" s="27"/>
      <c r="C796" s="27"/>
      <c r="D796" s="28"/>
      <c r="E796" s="29"/>
      <c r="F796" s="29"/>
      <c r="G796" s="29"/>
      <c r="H796" s="29"/>
      <c r="I796" s="20" t="str">
        <f aca="false">IF(A796="","",N(F796)+N(G796)+N(H796))</f>
        <v/>
      </c>
      <c r="J796" s="21" t="str">
        <f aca="false">IF(A796="","",UPPER(TRIM(A796))&amp;"|"&amp;UPPER(SUBSTITUTE(SUBSTITUTE(SUBSTITUTE(SUBSTITUTE(SUBSTITUTE(TRIM(C796)," ",""),"-",""),"/",""),"\",""),".","")))</f>
        <v/>
      </c>
      <c r="K796" s="24" t="str">
        <f aca="false">IF(A796="","",IF(ISNA(MATCH(J796,'Purchase Register'!$J$6:$J$1005,0)),IF(COUNTIFS('Purchase Register'!$A$6:$A$1005,A796,'Purchase Register'!$E$6:$E$1005,"&gt;="&amp;(E796-Summary!$B$5),'Purchase Register'!$E$6:$E$1005,"&lt;="&amp;(E796+Summary!$B$5))&gt;0,"Possible match – invoice no. differs","Not in books"),"In books"))</f>
        <v/>
      </c>
      <c r="L796" s="25" t="str">
        <f aca="false">IF(A796="","",IF(COUNTIF(A$6:A796,A796)=1,COUNTIF(L$5:L795,"&gt;0")+1,""))</f>
        <v/>
      </c>
    </row>
    <row r="797" customFormat="false" ht="15" hidden="false" customHeight="true" outlineLevel="0" collapsed="false">
      <c r="A797" s="27"/>
      <c r="B797" s="27"/>
      <c r="C797" s="27"/>
      <c r="D797" s="28"/>
      <c r="E797" s="29"/>
      <c r="F797" s="29"/>
      <c r="G797" s="29"/>
      <c r="H797" s="29"/>
      <c r="I797" s="20" t="str">
        <f aca="false">IF(A797="","",N(F797)+N(G797)+N(H797))</f>
        <v/>
      </c>
      <c r="J797" s="21" t="str">
        <f aca="false">IF(A797="","",UPPER(TRIM(A797))&amp;"|"&amp;UPPER(SUBSTITUTE(SUBSTITUTE(SUBSTITUTE(SUBSTITUTE(SUBSTITUTE(TRIM(C797)," ",""),"-",""),"/",""),"\",""),".","")))</f>
        <v/>
      </c>
      <c r="K797" s="24" t="str">
        <f aca="false">IF(A797="","",IF(ISNA(MATCH(J797,'Purchase Register'!$J$6:$J$1005,0)),IF(COUNTIFS('Purchase Register'!$A$6:$A$1005,A797,'Purchase Register'!$E$6:$E$1005,"&gt;="&amp;(E797-Summary!$B$5),'Purchase Register'!$E$6:$E$1005,"&lt;="&amp;(E797+Summary!$B$5))&gt;0,"Possible match – invoice no. differs","Not in books"),"In books"))</f>
        <v/>
      </c>
      <c r="L797" s="25" t="str">
        <f aca="false">IF(A797="","",IF(COUNTIF(A$6:A797,A797)=1,COUNTIF(L$5:L796,"&gt;0")+1,""))</f>
        <v/>
      </c>
    </row>
    <row r="798" customFormat="false" ht="15" hidden="false" customHeight="true" outlineLevel="0" collapsed="false">
      <c r="A798" s="27"/>
      <c r="B798" s="27"/>
      <c r="C798" s="27"/>
      <c r="D798" s="28"/>
      <c r="E798" s="29"/>
      <c r="F798" s="29"/>
      <c r="G798" s="29"/>
      <c r="H798" s="29"/>
      <c r="I798" s="20" t="str">
        <f aca="false">IF(A798="","",N(F798)+N(G798)+N(H798))</f>
        <v/>
      </c>
      <c r="J798" s="21" t="str">
        <f aca="false">IF(A798="","",UPPER(TRIM(A798))&amp;"|"&amp;UPPER(SUBSTITUTE(SUBSTITUTE(SUBSTITUTE(SUBSTITUTE(SUBSTITUTE(TRIM(C798)," ",""),"-",""),"/",""),"\",""),".","")))</f>
        <v/>
      </c>
      <c r="K798" s="24" t="str">
        <f aca="false">IF(A798="","",IF(ISNA(MATCH(J798,'Purchase Register'!$J$6:$J$1005,0)),IF(COUNTIFS('Purchase Register'!$A$6:$A$1005,A798,'Purchase Register'!$E$6:$E$1005,"&gt;="&amp;(E798-Summary!$B$5),'Purchase Register'!$E$6:$E$1005,"&lt;="&amp;(E798+Summary!$B$5))&gt;0,"Possible match – invoice no. differs","Not in books"),"In books"))</f>
        <v/>
      </c>
      <c r="L798" s="25" t="str">
        <f aca="false">IF(A798="","",IF(COUNTIF(A$6:A798,A798)=1,COUNTIF(L$5:L797,"&gt;0")+1,""))</f>
        <v/>
      </c>
    </row>
    <row r="799" customFormat="false" ht="15" hidden="false" customHeight="true" outlineLevel="0" collapsed="false">
      <c r="A799" s="27"/>
      <c r="B799" s="27"/>
      <c r="C799" s="27"/>
      <c r="D799" s="28"/>
      <c r="E799" s="29"/>
      <c r="F799" s="29"/>
      <c r="G799" s="29"/>
      <c r="H799" s="29"/>
      <c r="I799" s="20" t="str">
        <f aca="false">IF(A799="","",N(F799)+N(G799)+N(H799))</f>
        <v/>
      </c>
      <c r="J799" s="21" t="str">
        <f aca="false">IF(A799="","",UPPER(TRIM(A799))&amp;"|"&amp;UPPER(SUBSTITUTE(SUBSTITUTE(SUBSTITUTE(SUBSTITUTE(SUBSTITUTE(TRIM(C799)," ",""),"-",""),"/",""),"\",""),".","")))</f>
        <v/>
      </c>
      <c r="K799" s="24" t="str">
        <f aca="false">IF(A799="","",IF(ISNA(MATCH(J799,'Purchase Register'!$J$6:$J$1005,0)),IF(COUNTIFS('Purchase Register'!$A$6:$A$1005,A799,'Purchase Register'!$E$6:$E$1005,"&gt;="&amp;(E799-Summary!$B$5),'Purchase Register'!$E$6:$E$1005,"&lt;="&amp;(E799+Summary!$B$5))&gt;0,"Possible match – invoice no. differs","Not in books"),"In books"))</f>
        <v/>
      </c>
      <c r="L799" s="25" t="str">
        <f aca="false">IF(A799="","",IF(COUNTIF(A$6:A799,A799)=1,COUNTIF(L$5:L798,"&gt;0")+1,""))</f>
        <v/>
      </c>
    </row>
    <row r="800" customFormat="false" ht="15" hidden="false" customHeight="true" outlineLevel="0" collapsed="false">
      <c r="A800" s="27"/>
      <c r="B800" s="27"/>
      <c r="C800" s="27"/>
      <c r="D800" s="28"/>
      <c r="E800" s="29"/>
      <c r="F800" s="29"/>
      <c r="G800" s="29"/>
      <c r="H800" s="29"/>
      <c r="I800" s="20" t="str">
        <f aca="false">IF(A800="","",N(F800)+N(G800)+N(H800))</f>
        <v/>
      </c>
      <c r="J800" s="21" t="str">
        <f aca="false">IF(A800="","",UPPER(TRIM(A800))&amp;"|"&amp;UPPER(SUBSTITUTE(SUBSTITUTE(SUBSTITUTE(SUBSTITUTE(SUBSTITUTE(TRIM(C800)," ",""),"-",""),"/",""),"\",""),".","")))</f>
        <v/>
      </c>
      <c r="K800" s="24" t="str">
        <f aca="false">IF(A800="","",IF(ISNA(MATCH(J800,'Purchase Register'!$J$6:$J$1005,0)),IF(COUNTIFS('Purchase Register'!$A$6:$A$1005,A800,'Purchase Register'!$E$6:$E$1005,"&gt;="&amp;(E800-Summary!$B$5),'Purchase Register'!$E$6:$E$1005,"&lt;="&amp;(E800+Summary!$B$5))&gt;0,"Possible match – invoice no. differs","Not in books"),"In books"))</f>
        <v/>
      </c>
      <c r="L800" s="25" t="str">
        <f aca="false">IF(A800="","",IF(COUNTIF(A$6:A800,A800)=1,COUNTIF(L$5:L799,"&gt;0")+1,""))</f>
        <v/>
      </c>
    </row>
    <row r="801" customFormat="false" ht="15" hidden="false" customHeight="true" outlineLevel="0" collapsed="false">
      <c r="A801" s="27"/>
      <c r="B801" s="27"/>
      <c r="C801" s="27"/>
      <c r="D801" s="28"/>
      <c r="E801" s="29"/>
      <c r="F801" s="29"/>
      <c r="G801" s="29"/>
      <c r="H801" s="29"/>
      <c r="I801" s="20" t="str">
        <f aca="false">IF(A801="","",N(F801)+N(G801)+N(H801))</f>
        <v/>
      </c>
      <c r="J801" s="21" t="str">
        <f aca="false">IF(A801="","",UPPER(TRIM(A801))&amp;"|"&amp;UPPER(SUBSTITUTE(SUBSTITUTE(SUBSTITUTE(SUBSTITUTE(SUBSTITUTE(TRIM(C801)," ",""),"-",""),"/",""),"\",""),".","")))</f>
        <v/>
      </c>
      <c r="K801" s="24" t="str">
        <f aca="false">IF(A801="","",IF(ISNA(MATCH(J801,'Purchase Register'!$J$6:$J$1005,0)),IF(COUNTIFS('Purchase Register'!$A$6:$A$1005,A801,'Purchase Register'!$E$6:$E$1005,"&gt;="&amp;(E801-Summary!$B$5),'Purchase Register'!$E$6:$E$1005,"&lt;="&amp;(E801+Summary!$B$5))&gt;0,"Possible match – invoice no. differs","Not in books"),"In books"))</f>
        <v/>
      </c>
      <c r="L801" s="25" t="str">
        <f aca="false">IF(A801="","",IF(COUNTIF(A$6:A801,A801)=1,COUNTIF(L$5:L800,"&gt;0")+1,""))</f>
        <v/>
      </c>
    </row>
    <row r="802" customFormat="false" ht="15" hidden="false" customHeight="true" outlineLevel="0" collapsed="false">
      <c r="A802" s="27"/>
      <c r="B802" s="27"/>
      <c r="C802" s="27"/>
      <c r="D802" s="28"/>
      <c r="E802" s="29"/>
      <c r="F802" s="29"/>
      <c r="G802" s="29"/>
      <c r="H802" s="29"/>
      <c r="I802" s="20" t="str">
        <f aca="false">IF(A802="","",N(F802)+N(G802)+N(H802))</f>
        <v/>
      </c>
      <c r="J802" s="21" t="str">
        <f aca="false">IF(A802="","",UPPER(TRIM(A802))&amp;"|"&amp;UPPER(SUBSTITUTE(SUBSTITUTE(SUBSTITUTE(SUBSTITUTE(SUBSTITUTE(TRIM(C802)," ",""),"-",""),"/",""),"\",""),".","")))</f>
        <v/>
      </c>
      <c r="K802" s="24" t="str">
        <f aca="false">IF(A802="","",IF(ISNA(MATCH(J802,'Purchase Register'!$J$6:$J$1005,0)),IF(COUNTIFS('Purchase Register'!$A$6:$A$1005,A802,'Purchase Register'!$E$6:$E$1005,"&gt;="&amp;(E802-Summary!$B$5),'Purchase Register'!$E$6:$E$1005,"&lt;="&amp;(E802+Summary!$B$5))&gt;0,"Possible match – invoice no. differs","Not in books"),"In books"))</f>
        <v/>
      </c>
      <c r="L802" s="25" t="str">
        <f aca="false">IF(A802="","",IF(COUNTIF(A$6:A802,A802)=1,COUNTIF(L$5:L801,"&gt;0")+1,""))</f>
        <v/>
      </c>
    </row>
    <row r="803" customFormat="false" ht="15" hidden="false" customHeight="true" outlineLevel="0" collapsed="false">
      <c r="A803" s="27"/>
      <c r="B803" s="27"/>
      <c r="C803" s="27"/>
      <c r="D803" s="28"/>
      <c r="E803" s="29"/>
      <c r="F803" s="29"/>
      <c r="G803" s="29"/>
      <c r="H803" s="29"/>
      <c r="I803" s="20" t="str">
        <f aca="false">IF(A803="","",N(F803)+N(G803)+N(H803))</f>
        <v/>
      </c>
      <c r="J803" s="21" t="str">
        <f aca="false">IF(A803="","",UPPER(TRIM(A803))&amp;"|"&amp;UPPER(SUBSTITUTE(SUBSTITUTE(SUBSTITUTE(SUBSTITUTE(SUBSTITUTE(TRIM(C803)," ",""),"-",""),"/",""),"\",""),".","")))</f>
        <v/>
      </c>
      <c r="K803" s="24" t="str">
        <f aca="false">IF(A803="","",IF(ISNA(MATCH(J803,'Purchase Register'!$J$6:$J$1005,0)),IF(COUNTIFS('Purchase Register'!$A$6:$A$1005,A803,'Purchase Register'!$E$6:$E$1005,"&gt;="&amp;(E803-Summary!$B$5),'Purchase Register'!$E$6:$E$1005,"&lt;="&amp;(E803+Summary!$B$5))&gt;0,"Possible match – invoice no. differs","Not in books"),"In books"))</f>
        <v/>
      </c>
      <c r="L803" s="25" t="str">
        <f aca="false">IF(A803="","",IF(COUNTIF(A$6:A803,A803)=1,COUNTIF(L$5:L802,"&gt;0")+1,""))</f>
        <v/>
      </c>
    </row>
    <row r="804" customFormat="false" ht="15" hidden="false" customHeight="true" outlineLevel="0" collapsed="false">
      <c r="A804" s="27"/>
      <c r="B804" s="27"/>
      <c r="C804" s="27"/>
      <c r="D804" s="28"/>
      <c r="E804" s="29"/>
      <c r="F804" s="29"/>
      <c r="G804" s="29"/>
      <c r="H804" s="29"/>
      <c r="I804" s="20" t="str">
        <f aca="false">IF(A804="","",N(F804)+N(G804)+N(H804))</f>
        <v/>
      </c>
      <c r="J804" s="21" t="str">
        <f aca="false">IF(A804="","",UPPER(TRIM(A804))&amp;"|"&amp;UPPER(SUBSTITUTE(SUBSTITUTE(SUBSTITUTE(SUBSTITUTE(SUBSTITUTE(TRIM(C804)," ",""),"-",""),"/",""),"\",""),".","")))</f>
        <v/>
      </c>
      <c r="K804" s="24" t="str">
        <f aca="false">IF(A804="","",IF(ISNA(MATCH(J804,'Purchase Register'!$J$6:$J$1005,0)),IF(COUNTIFS('Purchase Register'!$A$6:$A$1005,A804,'Purchase Register'!$E$6:$E$1005,"&gt;="&amp;(E804-Summary!$B$5),'Purchase Register'!$E$6:$E$1005,"&lt;="&amp;(E804+Summary!$B$5))&gt;0,"Possible match – invoice no. differs","Not in books"),"In books"))</f>
        <v/>
      </c>
      <c r="L804" s="25" t="str">
        <f aca="false">IF(A804="","",IF(COUNTIF(A$6:A804,A804)=1,COUNTIF(L$5:L803,"&gt;0")+1,""))</f>
        <v/>
      </c>
    </row>
    <row r="805" customFormat="false" ht="15" hidden="false" customHeight="true" outlineLevel="0" collapsed="false">
      <c r="A805" s="27"/>
      <c r="B805" s="27"/>
      <c r="C805" s="27"/>
      <c r="D805" s="28"/>
      <c r="E805" s="29"/>
      <c r="F805" s="29"/>
      <c r="G805" s="29"/>
      <c r="H805" s="29"/>
      <c r="I805" s="20" t="str">
        <f aca="false">IF(A805="","",N(F805)+N(G805)+N(H805))</f>
        <v/>
      </c>
      <c r="J805" s="21" t="str">
        <f aca="false">IF(A805="","",UPPER(TRIM(A805))&amp;"|"&amp;UPPER(SUBSTITUTE(SUBSTITUTE(SUBSTITUTE(SUBSTITUTE(SUBSTITUTE(TRIM(C805)," ",""),"-",""),"/",""),"\",""),".","")))</f>
        <v/>
      </c>
      <c r="K805" s="24" t="str">
        <f aca="false">IF(A805="","",IF(ISNA(MATCH(J805,'Purchase Register'!$J$6:$J$1005,0)),IF(COUNTIFS('Purchase Register'!$A$6:$A$1005,A805,'Purchase Register'!$E$6:$E$1005,"&gt;="&amp;(E805-Summary!$B$5),'Purchase Register'!$E$6:$E$1005,"&lt;="&amp;(E805+Summary!$B$5))&gt;0,"Possible match – invoice no. differs","Not in books"),"In books"))</f>
        <v/>
      </c>
      <c r="L805" s="25" t="str">
        <f aca="false">IF(A805="","",IF(COUNTIF(A$6:A805,A805)=1,COUNTIF(L$5:L804,"&gt;0")+1,""))</f>
        <v/>
      </c>
    </row>
    <row r="806" customFormat="false" ht="15" hidden="false" customHeight="true" outlineLevel="0" collapsed="false">
      <c r="A806" s="27"/>
      <c r="B806" s="27"/>
      <c r="C806" s="27"/>
      <c r="D806" s="28"/>
      <c r="E806" s="29"/>
      <c r="F806" s="29"/>
      <c r="G806" s="29"/>
      <c r="H806" s="29"/>
      <c r="I806" s="20" t="str">
        <f aca="false">IF(A806="","",N(F806)+N(G806)+N(H806))</f>
        <v/>
      </c>
      <c r="J806" s="21" t="str">
        <f aca="false">IF(A806="","",UPPER(TRIM(A806))&amp;"|"&amp;UPPER(SUBSTITUTE(SUBSTITUTE(SUBSTITUTE(SUBSTITUTE(SUBSTITUTE(TRIM(C806)," ",""),"-",""),"/",""),"\",""),".","")))</f>
        <v/>
      </c>
      <c r="K806" s="24" t="str">
        <f aca="false">IF(A806="","",IF(ISNA(MATCH(J806,'Purchase Register'!$J$6:$J$1005,0)),IF(COUNTIFS('Purchase Register'!$A$6:$A$1005,A806,'Purchase Register'!$E$6:$E$1005,"&gt;="&amp;(E806-Summary!$B$5),'Purchase Register'!$E$6:$E$1005,"&lt;="&amp;(E806+Summary!$B$5))&gt;0,"Possible match – invoice no. differs","Not in books"),"In books"))</f>
        <v/>
      </c>
      <c r="L806" s="25" t="str">
        <f aca="false">IF(A806="","",IF(COUNTIF(A$6:A806,A806)=1,COUNTIF(L$5:L805,"&gt;0")+1,""))</f>
        <v/>
      </c>
    </row>
    <row r="807" customFormat="false" ht="15" hidden="false" customHeight="true" outlineLevel="0" collapsed="false">
      <c r="A807" s="27"/>
      <c r="B807" s="27"/>
      <c r="C807" s="27"/>
      <c r="D807" s="28"/>
      <c r="E807" s="29"/>
      <c r="F807" s="29"/>
      <c r="G807" s="29"/>
      <c r="H807" s="29"/>
      <c r="I807" s="20" t="str">
        <f aca="false">IF(A807="","",N(F807)+N(G807)+N(H807))</f>
        <v/>
      </c>
      <c r="J807" s="21" t="str">
        <f aca="false">IF(A807="","",UPPER(TRIM(A807))&amp;"|"&amp;UPPER(SUBSTITUTE(SUBSTITUTE(SUBSTITUTE(SUBSTITUTE(SUBSTITUTE(TRIM(C807)," ",""),"-",""),"/",""),"\",""),".","")))</f>
        <v/>
      </c>
      <c r="K807" s="24" t="str">
        <f aca="false">IF(A807="","",IF(ISNA(MATCH(J807,'Purchase Register'!$J$6:$J$1005,0)),IF(COUNTIFS('Purchase Register'!$A$6:$A$1005,A807,'Purchase Register'!$E$6:$E$1005,"&gt;="&amp;(E807-Summary!$B$5),'Purchase Register'!$E$6:$E$1005,"&lt;="&amp;(E807+Summary!$B$5))&gt;0,"Possible match – invoice no. differs","Not in books"),"In books"))</f>
        <v/>
      </c>
      <c r="L807" s="25" t="str">
        <f aca="false">IF(A807="","",IF(COUNTIF(A$6:A807,A807)=1,COUNTIF(L$5:L806,"&gt;0")+1,""))</f>
        <v/>
      </c>
    </row>
    <row r="808" customFormat="false" ht="15" hidden="false" customHeight="true" outlineLevel="0" collapsed="false">
      <c r="A808" s="27"/>
      <c r="B808" s="27"/>
      <c r="C808" s="27"/>
      <c r="D808" s="28"/>
      <c r="E808" s="29"/>
      <c r="F808" s="29"/>
      <c r="G808" s="29"/>
      <c r="H808" s="29"/>
      <c r="I808" s="20" t="str">
        <f aca="false">IF(A808="","",N(F808)+N(G808)+N(H808))</f>
        <v/>
      </c>
      <c r="J808" s="21" t="str">
        <f aca="false">IF(A808="","",UPPER(TRIM(A808))&amp;"|"&amp;UPPER(SUBSTITUTE(SUBSTITUTE(SUBSTITUTE(SUBSTITUTE(SUBSTITUTE(TRIM(C808)," ",""),"-",""),"/",""),"\",""),".","")))</f>
        <v/>
      </c>
      <c r="K808" s="24" t="str">
        <f aca="false">IF(A808="","",IF(ISNA(MATCH(J808,'Purchase Register'!$J$6:$J$1005,0)),IF(COUNTIFS('Purchase Register'!$A$6:$A$1005,A808,'Purchase Register'!$E$6:$E$1005,"&gt;="&amp;(E808-Summary!$B$5),'Purchase Register'!$E$6:$E$1005,"&lt;="&amp;(E808+Summary!$B$5))&gt;0,"Possible match – invoice no. differs","Not in books"),"In books"))</f>
        <v/>
      </c>
      <c r="L808" s="25" t="str">
        <f aca="false">IF(A808="","",IF(COUNTIF(A$6:A808,A808)=1,COUNTIF(L$5:L807,"&gt;0")+1,""))</f>
        <v/>
      </c>
    </row>
    <row r="809" customFormat="false" ht="15" hidden="false" customHeight="true" outlineLevel="0" collapsed="false">
      <c r="A809" s="27"/>
      <c r="B809" s="27"/>
      <c r="C809" s="27"/>
      <c r="D809" s="28"/>
      <c r="E809" s="29"/>
      <c r="F809" s="29"/>
      <c r="G809" s="29"/>
      <c r="H809" s="29"/>
      <c r="I809" s="20" t="str">
        <f aca="false">IF(A809="","",N(F809)+N(G809)+N(H809))</f>
        <v/>
      </c>
      <c r="J809" s="21" t="str">
        <f aca="false">IF(A809="","",UPPER(TRIM(A809))&amp;"|"&amp;UPPER(SUBSTITUTE(SUBSTITUTE(SUBSTITUTE(SUBSTITUTE(SUBSTITUTE(TRIM(C809)," ",""),"-",""),"/",""),"\",""),".","")))</f>
        <v/>
      </c>
      <c r="K809" s="24" t="str">
        <f aca="false">IF(A809="","",IF(ISNA(MATCH(J809,'Purchase Register'!$J$6:$J$1005,0)),IF(COUNTIFS('Purchase Register'!$A$6:$A$1005,A809,'Purchase Register'!$E$6:$E$1005,"&gt;="&amp;(E809-Summary!$B$5),'Purchase Register'!$E$6:$E$1005,"&lt;="&amp;(E809+Summary!$B$5))&gt;0,"Possible match – invoice no. differs","Not in books"),"In books"))</f>
        <v/>
      </c>
      <c r="L809" s="25" t="str">
        <f aca="false">IF(A809="","",IF(COUNTIF(A$6:A809,A809)=1,COUNTIF(L$5:L808,"&gt;0")+1,""))</f>
        <v/>
      </c>
    </row>
    <row r="810" customFormat="false" ht="15" hidden="false" customHeight="true" outlineLevel="0" collapsed="false">
      <c r="A810" s="27"/>
      <c r="B810" s="27"/>
      <c r="C810" s="27"/>
      <c r="D810" s="28"/>
      <c r="E810" s="29"/>
      <c r="F810" s="29"/>
      <c r="G810" s="29"/>
      <c r="H810" s="29"/>
      <c r="I810" s="20" t="str">
        <f aca="false">IF(A810="","",N(F810)+N(G810)+N(H810))</f>
        <v/>
      </c>
      <c r="J810" s="21" t="str">
        <f aca="false">IF(A810="","",UPPER(TRIM(A810))&amp;"|"&amp;UPPER(SUBSTITUTE(SUBSTITUTE(SUBSTITUTE(SUBSTITUTE(SUBSTITUTE(TRIM(C810)," ",""),"-",""),"/",""),"\",""),".","")))</f>
        <v/>
      </c>
      <c r="K810" s="24" t="str">
        <f aca="false">IF(A810="","",IF(ISNA(MATCH(J810,'Purchase Register'!$J$6:$J$1005,0)),IF(COUNTIFS('Purchase Register'!$A$6:$A$1005,A810,'Purchase Register'!$E$6:$E$1005,"&gt;="&amp;(E810-Summary!$B$5),'Purchase Register'!$E$6:$E$1005,"&lt;="&amp;(E810+Summary!$B$5))&gt;0,"Possible match – invoice no. differs","Not in books"),"In books"))</f>
        <v/>
      </c>
      <c r="L810" s="25" t="str">
        <f aca="false">IF(A810="","",IF(COUNTIF(A$6:A810,A810)=1,COUNTIF(L$5:L809,"&gt;0")+1,""))</f>
        <v/>
      </c>
    </row>
    <row r="811" customFormat="false" ht="15" hidden="false" customHeight="true" outlineLevel="0" collapsed="false">
      <c r="A811" s="27"/>
      <c r="B811" s="27"/>
      <c r="C811" s="27"/>
      <c r="D811" s="28"/>
      <c r="E811" s="29"/>
      <c r="F811" s="29"/>
      <c r="G811" s="29"/>
      <c r="H811" s="29"/>
      <c r="I811" s="20" t="str">
        <f aca="false">IF(A811="","",N(F811)+N(G811)+N(H811))</f>
        <v/>
      </c>
      <c r="J811" s="21" t="str">
        <f aca="false">IF(A811="","",UPPER(TRIM(A811))&amp;"|"&amp;UPPER(SUBSTITUTE(SUBSTITUTE(SUBSTITUTE(SUBSTITUTE(SUBSTITUTE(TRIM(C811)," ",""),"-",""),"/",""),"\",""),".","")))</f>
        <v/>
      </c>
      <c r="K811" s="24" t="str">
        <f aca="false">IF(A811="","",IF(ISNA(MATCH(J811,'Purchase Register'!$J$6:$J$1005,0)),IF(COUNTIFS('Purchase Register'!$A$6:$A$1005,A811,'Purchase Register'!$E$6:$E$1005,"&gt;="&amp;(E811-Summary!$B$5),'Purchase Register'!$E$6:$E$1005,"&lt;="&amp;(E811+Summary!$B$5))&gt;0,"Possible match – invoice no. differs","Not in books"),"In books"))</f>
        <v/>
      </c>
      <c r="L811" s="25" t="str">
        <f aca="false">IF(A811="","",IF(COUNTIF(A$6:A811,A811)=1,COUNTIF(L$5:L810,"&gt;0")+1,""))</f>
        <v/>
      </c>
    </row>
    <row r="812" customFormat="false" ht="15" hidden="false" customHeight="true" outlineLevel="0" collapsed="false">
      <c r="A812" s="27"/>
      <c r="B812" s="27"/>
      <c r="C812" s="27"/>
      <c r="D812" s="28"/>
      <c r="E812" s="29"/>
      <c r="F812" s="29"/>
      <c r="G812" s="29"/>
      <c r="H812" s="29"/>
      <c r="I812" s="20" t="str">
        <f aca="false">IF(A812="","",N(F812)+N(G812)+N(H812))</f>
        <v/>
      </c>
      <c r="J812" s="21" t="str">
        <f aca="false">IF(A812="","",UPPER(TRIM(A812))&amp;"|"&amp;UPPER(SUBSTITUTE(SUBSTITUTE(SUBSTITUTE(SUBSTITUTE(SUBSTITUTE(TRIM(C812)," ",""),"-",""),"/",""),"\",""),".","")))</f>
        <v/>
      </c>
      <c r="K812" s="24" t="str">
        <f aca="false">IF(A812="","",IF(ISNA(MATCH(J812,'Purchase Register'!$J$6:$J$1005,0)),IF(COUNTIFS('Purchase Register'!$A$6:$A$1005,A812,'Purchase Register'!$E$6:$E$1005,"&gt;="&amp;(E812-Summary!$B$5),'Purchase Register'!$E$6:$E$1005,"&lt;="&amp;(E812+Summary!$B$5))&gt;0,"Possible match – invoice no. differs","Not in books"),"In books"))</f>
        <v/>
      </c>
      <c r="L812" s="25" t="str">
        <f aca="false">IF(A812="","",IF(COUNTIF(A$6:A812,A812)=1,COUNTIF(L$5:L811,"&gt;0")+1,""))</f>
        <v/>
      </c>
    </row>
    <row r="813" customFormat="false" ht="15" hidden="false" customHeight="true" outlineLevel="0" collapsed="false">
      <c r="A813" s="27"/>
      <c r="B813" s="27"/>
      <c r="C813" s="27"/>
      <c r="D813" s="28"/>
      <c r="E813" s="29"/>
      <c r="F813" s="29"/>
      <c r="G813" s="29"/>
      <c r="H813" s="29"/>
      <c r="I813" s="20" t="str">
        <f aca="false">IF(A813="","",N(F813)+N(G813)+N(H813))</f>
        <v/>
      </c>
      <c r="J813" s="21" t="str">
        <f aca="false">IF(A813="","",UPPER(TRIM(A813))&amp;"|"&amp;UPPER(SUBSTITUTE(SUBSTITUTE(SUBSTITUTE(SUBSTITUTE(SUBSTITUTE(TRIM(C813)," ",""),"-",""),"/",""),"\",""),".","")))</f>
        <v/>
      </c>
      <c r="K813" s="24" t="str">
        <f aca="false">IF(A813="","",IF(ISNA(MATCH(J813,'Purchase Register'!$J$6:$J$1005,0)),IF(COUNTIFS('Purchase Register'!$A$6:$A$1005,A813,'Purchase Register'!$E$6:$E$1005,"&gt;="&amp;(E813-Summary!$B$5),'Purchase Register'!$E$6:$E$1005,"&lt;="&amp;(E813+Summary!$B$5))&gt;0,"Possible match – invoice no. differs","Not in books"),"In books"))</f>
        <v/>
      </c>
      <c r="L813" s="25" t="str">
        <f aca="false">IF(A813="","",IF(COUNTIF(A$6:A813,A813)=1,COUNTIF(L$5:L812,"&gt;0")+1,""))</f>
        <v/>
      </c>
    </row>
    <row r="814" customFormat="false" ht="15" hidden="false" customHeight="true" outlineLevel="0" collapsed="false">
      <c r="A814" s="27"/>
      <c r="B814" s="27"/>
      <c r="C814" s="27"/>
      <c r="D814" s="28"/>
      <c r="E814" s="29"/>
      <c r="F814" s="29"/>
      <c r="G814" s="29"/>
      <c r="H814" s="29"/>
      <c r="I814" s="20" t="str">
        <f aca="false">IF(A814="","",N(F814)+N(G814)+N(H814))</f>
        <v/>
      </c>
      <c r="J814" s="21" t="str">
        <f aca="false">IF(A814="","",UPPER(TRIM(A814))&amp;"|"&amp;UPPER(SUBSTITUTE(SUBSTITUTE(SUBSTITUTE(SUBSTITUTE(SUBSTITUTE(TRIM(C814)," ",""),"-",""),"/",""),"\",""),".","")))</f>
        <v/>
      </c>
      <c r="K814" s="24" t="str">
        <f aca="false">IF(A814="","",IF(ISNA(MATCH(J814,'Purchase Register'!$J$6:$J$1005,0)),IF(COUNTIFS('Purchase Register'!$A$6:$A$1005,A814,'Purchase Register'!$E$6:$E$1005,"&gt;="&amp;(E814-Summary!$B$5),'Purchase Register'!$E$6:$E$1005,"&lt;="&amp;(E814+Summary!$B$5))&gt;0,"Possible match – invoice no. differs","Not in books"),"In books"))</f>
        <v/>
      </c>
      <c r="L814" s="25" t="str">
        <f aca="false">IF(A814="","",IF(COUNTIF(A$6:A814,A814)=1,COUNTIF(L$5:L813,"&gt;0")+1,""))</f>
        <v/>
      </c>
    </row>
    <row r="815" customFormat="false" ht="15" hidden="false" customHeight="true" outlineLevel="0" collapsed="false">
      <c r="A815" s="27"/>
      <c r="B815" s="27"/>
      <c r="C815" s="27"/>
      <c r="D815" s="28"/>
      <c r="E815" s="29"/>
      <c r="F815" s="29"/>
      <c r="G815" s="29"/>
      <c r="H815" s="29"/>
      <c r="I815" s="20" t="str">
        <f aca="false">IF(A815="","",N(F815)+N(G815)+N(H815))</f>
        <v/>
      </c>
      <c r="J815" s="21" t="str">
        <f aca="false">IF(A815="","",UPPER(TRIM(A815))&amp;"|"&amp;UPPER(SUBSTITUTE(SUBSTITUTE(SUBSTITUTE(SUBSTITUTE(SUBSTITUTE(TRIM(C815)," ",""),"-",""),"/",""),"\",""),".","")))</f>
        <v/>
      </c>
      <c r="K815" s="24" t="str">
        <f aca="false">IF(A815="","",IF(ISNA(MATCH(J815,'Purchase Register'!$J$6:$J$1005,0)),IF(COUNTIFS('Purchase Register'!$A$6:$A$1005,A815,'Purchase Register'!$E$6:$E$1005,"&gt;="&amp;(E815-Summary!$B$5),'Purchase Register'!$E$6:$E$1005,"&lt;="&amp;(E815+Summary!$B$5))&gt;0,"Possible match – invoice no. differs","Not in books"),"In books"))</f>
        <v/>
      </c>
      <c r="L815" s="25" t="str">
        <f aca="false">IF(A815="","",IF(COUNTIF(A$6:A815,A815)=1,COUNTIF(L$5:L814,"&gt;0")+1,""))</f>
        <v/>
      </c>
    </row>
    <row r="816" customFormat="false" ht="15" hidden="false" customHeight="true" outlineLevel="0" collapsed="false">
      <c r="A816" s="27"/>
      <c r="B816" s="27"/>
      <c r="C816" s="27"/>
      <c r="D816" s="28"/>
      <c r="E816" s="29"/>
      <c r="F816" s="29"/>
      <c r="G816" s="29"/>
      <c r="H816" s="29"/>
      <c r="I816" s="20" t="str">
        <f aca="false">IF(A816="","",N(F816)+N(G816)+N(H816))</f>
        <v/>
      </c>
      <c r="J816" s="21" t="str">
        <f aca="false">IF(A816="","",UPPER(TRIM(A816))&amp;"|"&amp;UPPER(SUBSTITUTE(SUBSTITUTE(SUBSTITUTE(SUBSTITUTE(SUBSTITUTE(TRIM(C816)," ",""),"-",""),"/",""),"\",""),".","")))</f>
        <v/>
      </c>
      <c r="K816" s="24" t="str">
        <f aca="false">IF(A816="","",IF(ISNA(MATCH(J816,'Purchase Register'!$J$6:$J$1005,0)),IF(COUNTIFS('Purchase Register'!$A$6:$A$1005,A816,'Purchase Register'!$E$6:$E$1005,"&gt;="&amp;(E816-Summary!$B$5),'Purchase Register'!$E$6:$E$1005,"&lt;="&amp;(E816+Summary!$B$5))&gt;0,"Possible match – invoice no. differs","Not in books"),"In books"))</f>
        <v/>
      </c>
      <c r="L816" s="25" t="str">
        <f aca="false">IF(A816="","",IF(COUNTIF(A$6:A816,A816)=1,COUNTIF(L$5:L815,"&gt;0")+1,""))</f>
        <v/>
      </c>
    </row>
    <row r="817" customFormat="false" ht="15" hidden="false" customHeight="true" outlineLevel="0" collapsed="false">
      <c r="A817" s="27"/>
      <c r="B817" s="27"/>
      <c r="C817" s="27"/>
      <c r="D817" s="28"/>
      <c r="E817" s="29"/>
      <c r="F817" s="29"/>
      <c r="G817" s="29"/>
      <c r="H817" s="29"/>
      <c r="I817" s="20" t="str">
        <f aca="false">IF(A817="","",N(F817)+N(G817)+N(H817))</f>
        <v/>
      </c>
      <c r="J817" s="21" t="str">
        <f aca="false">IF(A817="","",UPPER(TRIM(A817))&amp;"|"&amp;UPPER(SUBSTITUTE(SUBSTITUTE(SUBSTITUTE(SUBSTITUTE(SUBSTITUTE(TRIM(C817)," ",""),"-",""),"/",""),"\",""),".","")))</f>
        <v/>
      </c>
      <c r="K817" s="24" t="str">
        <f aca="false">IF(A817="","",IF(ISNA(MATCH(J817,'Purchase Register'!$J$6:$J$1005,0)),IF(COUNTIFS('Purchase Register'!$A$6:$A$1005,A817,'Purchase Register'!$E$6:$E$1005,"&gt;="&amp;(E817-Summary!$B$5),'Purchase Register'!$E$6:$E$1005,"&lt;="&amp;(E817+Summary!$B$5))&gt;0,"Possible match – invoice no. differs","Not in books"),"In books"))</f>
        <v/>
      </c>
      <c r="L817" s="25" t="str">
        <f aca="false">IF(A817="","",IF(COUNTIF(A$6:A817,A817)=1,COUNTIF(L$5:L816,"&gt;0")+1,""))</f>
        <v/>
      </c>
    </row>
    <row r="818" customFormat="false" ht="15" hidden="false" customHeight="true" outlineLevel="0" collapsed="false">
      <c r="A818" s="27"/>
      <c r="B818" s="27"/>
      <c r="C818" s="27"/>
      <c r="D818" s="28"/>
      <c r="E818" s="29"/>
      <c r="F818" s="29"/>
      <c r="G818" s="29"/>
      <c r="H818" s="29"/>
      <c r="I818" s="20" t="str">
        <f aca="false">IF(A818="","",N(F818)+N(G818)+N(H818))</f>
        <v/>
      </c>
      <c r="J818" s="21" t="str">
        <f aca="false">IF(A818="","",UPPER(TRIM(A818))&amp;"|"&amp;UPPER(SUBSTITUTE(SUBSTITUTE(SUBSTITUTE(SUBSTITUTE(SUBSTITUTE(TRIM(C818)," ",""),"-",""),"/",""),"\",""),".","")))</f>
        <v/>
      </c>
      <c r="K818" s="24" t="str">
        <f aca="false">IF(A818="","",IF(ISNA(MATCH(J818,'Purchase Register'!$J$6:$J$1005,0)),IF(COUNTIFS('Purchase Register'!$A$6:$A$1005,A818,'Purchase Register'!$E$6:$E$1005,"&gt;="&amp;(E818-Summary!$B$5),'Purchase Register'!$E$6:$E$1005,"&lt;="&amp;(E818+Summary!$B$5))&gt;0,"Possible match – invoice no. differs","Not in books"),"In books"))</f>
        <v/>
      </c>
      <c r="L818" s="25" t="str">
        <f aca="false">IF(A818="","",IF(COUNTIF(A$6:A818,A818)=1,COUNTIF(L$5:L817,"&gt;0")+1,""))</f>
        <v/>
      </c>
    </row>
    <row r="819" customFormat="false" ht="15" hidden="false" customHeight="true" outlineLevel="0" collapsed="false">
      <c r="A819" s="27"/>
      <c r="B819" s="27"/>
      <c r="C819" s="27"/>
      <c r="D819" s="28"/>
      <c r="E819" s="29"/>
      <c r="F819" s="29"/>
      <c r="G819" s="29"/>
      <c r="H819" s="29"/>
      <c r="I819" s="20" t="str">
        <f aca="false">IF(A819="","",N(F819)+N(G819)+N(H819))</f>
        <v/>
      </c>
      <c r="J819" s="21" t="str">
        <f aca="false">IF(A819="","",UPPER(TRIM(A819))&amp;"|"&amp;UPPER(SUBSTITUTE(SUBSTITUTE(SUBSTITUTE(SUBSTITUTE(SUBSTITUTE(TRIM(C819)," ",""),"-",""),"/",""),"\",""),".","")))</f>
        <v/>
      </c>
      <c r="K819" s="24" t="str">
        <f aca="false">IF(A819="","",IF(ISNA(MATCH(J819,'Purchase Register'!$J$6:$J$1005,0)),IF(COUNTIFS('Purchase Register'!$A$6:$A$1005,A819,'Purchase Register'!$E$6:$E$1005,"&gt;="&amp;(E819-Summary!$B$5),'Purchase Register'!$E$6:$E$1005,"&lt;="&amp;(E819+Summary!$B$5))&gt;0,"Possible match – invoice no. differs","Not in books"),"In books"))</f>
        <v/>
      </c>
      <c r="L819" s="25" t="str">
        <f aca="false">IF(A819="","",IF(COUNTIF(A$6:A819,A819)=1,COUNTIF(L$5:L818,"&gt;0")+1,""))</f>
        <v/>
      </c>
    </row>
    <row r="820" customFormat="false" ht="15" hidden="false" customHeight="true" outlineLevel="0" collapsed="false">
      <c r="A820" s="27"/>
      <c r="B820" s="27"/>
      <c r="C820" s="27"/>
      <c r="D820" s="28"/>
      <c r="E820" s="29"/>
      <c r="F820" s="29"/>
      <c r="G820" s="29"/>
      <c r="H820" s="29"/>
      <c r="I820" s="20" t="str">
        <f aca="false">IF(A820="","",N(F820)+N(G820)+N(H820))</f>
        <v/>
      </c>
      <c r="J820" s="21" t="str">
        <f aca="false">IF(A820="","",UPPER(TRIM(A820))&amp;"|"&amp;UPPER(SUBSTITUTE(SUBSTITUTE(SUBSTITUTE(SUBSTITUTE(SUBSTITUTE(TRIM(C820)," ",""),"-",""),"/",""),"\",""),".","")))</f>
        <v/>
      </c>
      <c r="K820" s="24" t="str">
        <f aca="false">IF(A820="","",IF(ISNA(MATCH(J820,'Purchase Register'!$J$6:$J$1005,0)),IF(COUNTIFS('Purchase Register'!$A$6:$A$1005,A820,'Purchase Register'!$E$6:$E$1005,"&gt;="&amp;(E820-Summary!$B$5),'Purchase Register'!$E$6:$E$1005,"&lt;="&amp;(E820+Summary!$B$5))&gt;0,"Possible match – invoice no. differs","Not in books"),"In books"))</f>
        <v/>
      </c>
      <c r="L820" s="25" t="str">
        <f aca="false">IF(A820="","",IF(COUNTIF(A$6:A820,A820)=1,COUNTIF(L$5:L819,"&gt;0")+1,""))</f>
        <v/>
      </c>
    </row>
    <row r="821" customFormat="false" ht="15" hidden="false" customHeight="true" outlineLevel="0" collapsed="false">
      <c r="A821" s="27"/>
      <c r="B821" s="27"/>
      <c r="C821" s="27"/>
      <c r="D821" s="28"/>
      <c r="E821" s="29"/>
      <c r="F821" s="29"/>
      <c r="G821" s="29"/>
      <c r="H821" s="29"/>
      <c r="I821" s="20" t="str">
        <f aca="false">IF(A821="","",N(F821)+N(G821)+N(H821))</f>
        <v/>
      </c>
      <c r="J821" s="21" t="str">
        <f aca="false">IF(A821="","",UPPER(TRIM(A821))&amp;"|"&amp;UPPER(SUBSTITUTE(SUBSTITUTE(SUBSTITUTE(SUBSTITUTE(SUBSTITUTE(TRIM(C821)," ",""),"-",""),"/",""),"\",""),".","")))</f>
        <v/>
      </c>
      <c r="K821" s="24" t="str">
        <f aca="false">IF(A821="","",IF(ISNA(MATCH(J821,'Purchase Register'!$J$6:$J$1005,0)),IF(COUNTIFS('Purchase Register'!$A$6:$A$1005,A821,'Purchase Register'!$E$6:$E$1005,"&gt;="&amp;(E821-Summary!$B$5),'Purchase Register'!$E$6:$E$1005,"&lt;="&amp;(E821+Summary!$B$5))&gt;0,"Possible match – invoice no. differs","Not in books"),"In books"))</f>
        <v/>
      </c>
      <c r="L821" s="25" t="str">
        <f aca="false">IF(A821="","",IF(COUNTIF(A$6:A821,A821)=1,COUNTIF(L$5:L820,"&gt;0")+1,""))</f>
        <v/>
      </c>
    </row>
    <row r="822" customFormat="false" ht="15" hidden="false" customHeight="true" outlineLevel="0" collapsed="false">
      <c r="A822" s="27"/>
      <c r="B822" s="27"/>
      <c r="C822" s="27"/>
      <c r="D822" s="28"/>
      <c r="E822" s="29"/>
      <c r="F822" s="29"/>
      <c r="G822" s="29"/>
      <c r="H822" s="29"/>
      <c r="I822" s="20" t="str">
        <f aca="false">IF(A822="","",N(F822)+N(G822)+N(H822))</f>
        <v/>
      </c>
      <c r="J822" s="21" t="str">
        <f aca="false">IF(A822="","",UPPER(TRIM(A822))&amp;"|"&amp;UPPER(SUBSTITUTE(SUBSTITUTE(SUBSTITUTE(SUBSTITUTE(SUBSTITUTE(TRIM(C822)," ",""),"-",""),"/",""),"\",""),".","")))</f>
        <v/>
      </c>
      <c r="K822" s="24" t="str">
        <f aca="false">IF(A822="","",IF(ISNA(MATCH(J822,'Purchase Register'!$J$6:$J$1005,0)),IF(COUNTIFS('Purchase Register'!$A$6:$A$1005,A822,'Purchase Register'!$E$6:$E$1005,"&gt;="&amp;(E822-Summary!$B$5),'Purchase Register'!$E$6:$E$1005,"&lt;="&amp;(E822+Summary!$B$5))&gt;0,"Possible match – invoice no. differs","Not in books"),"In books"))</f>
        <v/>
      </c>
      <c r="L822" s="25" t="str">
        <f aca="false">IF(A822="","",IF(COUNTIF(A$6:A822,A822)=1,COUNTIF(L$5:L821,"&gt;0")+1,""))</f>
        <v/>
      </c>
    </row>
    <row r="823" customFormat="false" ht="15" hidden="false" customHeight="true" outlineLevel="0" collapsed="false">
      <c r="A823" s="27"/>
      <c r="B823" s="27"/>
      <c r="C823" s="27"/>
      <c r="D823" s="28"/>
      <c r="E823" s="29"/>
      <c r="F823" s="29"/>
      <c r="G823" s="29"/>
      <c r="H823" s="29"/>
      <c r="I823" s="20" t="str">
        <f aca="false">IF(A823="","",N(F823)+N(G823)+N(H823))</f>
        <v/>
      </c>
      <c r="J823" s="21" t="str">
        <f aca="false">IF(A823="","",UPPER(TRIM(A823))&amp;"|"&amp;UPPER(SUBSTITUTE(SUBSTITUTE(SUBSTITUTE(SUBSTITUTE(SUBSTITUTE(TRIM(C823)," ",""),"-",""),"/",""),"\",""),".","")))</f>
        <v/>
      </c>
      <c r="K823" s="24" t="str">
        <f aca="false">IF(A823="","",IF(ISNA(MATCH(J823,'Purchase Register'!$J$6:$J$1005,0)),IF(COUNTIFS('Purchase Register'!$A$6:$A$1005,A823,'Purchase Register'!$E$6:$E$1005,"&gt;="&amp;(E823-Summary!$B$5),'Purchase Register'!$E$6:$E$1005,"&lt;="&amp;(E823+Summary!$B$5))&gt;0,"Possible match – invoice no. differs","Not in books"),"In books"))</f>
        <v/>
      </c>
      <c r="L823" s="25" t="str">
        <f aca="false">IF(A823="","",IF(COUNTIF(A$6:A823,A823)=1,COUNTIF(L$5:L822,"&gt;0")+1,""))</f>
        <v/>
      </c>
    </row>
    <row r="824" customFormat="false" ht="15" hidden="false" customHeight="true" outlineLevel="0" collapsed="false">
      <c r="A824" s="27"/>
      <c r="B824" s="27"/>
      <c r="C824" s="27"/>
      <c r="D824" s="28"/>
      <c r="E824" s="29"/>
      <c r="F824" s="29"/>
      <c r="G824" s="29"/>
      <c r="H824" s="29"/>
      <c r="I824" s="20" t="str">
        <f aca="false">IF(A824="","",N(F824)+N(G824)+N(H824))</f>
        <v/>
      </c>
      <c r="J824" s="21" t="str">
        <f aca="false">IF(A824="","",UPPER(TRIM(A824))&amp;"|"&amp;UPPER(SUBSTITUTE(SUBSTITUTE(SUBSTITUTE(SUBSTITUTE(SUBSTITUTE(TRIM(C824)," ",""),"-",""),"/",""),"\",""),".","")))</f>
        <v/>
      </c>
      <c r="K824" s="24" t="str">
        <f aca="false">IF(A824="","",IF(ISNA(MATCH(J824,'Purchase Register'!$J$6:$J$1005,0)),IF(COUNTIFS('Purchase Register'!$A$6:$A$1005,A824,'Purchase Register'!$E$6:$E$1005,"&gt;="&amp;(E824-Summary!$B$5),'Purchase Register'!$E$6:$E$1005,"&lt;="&amp;(E824+Summary!$B$5))&gt;0,"Possible match – invoice no. differs","Not in books"),"In books"))</f>
        <v/>
      </c>
      <c r="L824" s="25" t="str">
        <f aca="false">IF(A824="","",IF(COUNTIF(A$6:A824,A824)=1,COUNTIF(L$5:L823,"&gt;0")+1,""))</f>
        <v/>
      </c>
    </row>
    <row r="825" customFormat="false" ht="15" hidden="false" customHeight="true" outlineLevel="0" collapsed="false">
      <c r="A825" s="27"/>
      <c r="B825" s="27"/>
      <c r="C825" s="27"/>
      <c r="D825" s="28"/>
      <c r="E825" s="29"/>
      <c r="F825" s="29"/>
      <c r="G825" s="29"/>
      <c r="H825" s="29"/>
      <c r="I825" s="20" t="str">
        <f aca="false">IF(A825="","",N(F825)+N(G825)+N(H825))</f>
        <v/>
      </c>
      <c r="J825" s="21" t="str">
        <f aca="false">IF(A825="","",UPPER(TRIM(A825))&amp;"|"&amp;UPPER(SUBSTITUTE(SUBSTITUTE(SUBSTITUTE(SUBSTITUTE(SUBSTITUTE(TRIM(C825)," ",""),"-",""),"/",""),"\",""),".","")))</f>
        <v/>
      </c>
      <c r="K825" s="24" t="str">
        <f aca="false">IF(A825="","",IF(ISNA(MATCH(J825,'Purchase Register'!$J$6:$J$1005,0)),IF(COUNTIFS('Purchase Register'!$A$6:$A$1005,A825,'Purchase Register'!$E$6:$E$1005,"&gt;="&amp;(E825-Summary!$B$5),'Purchase Register'!$E$6:$E$1005,"&lt;="&amp;(E825+Summary!$B$5))&gt;0,"Possible match – invoice no. differs","Not in books"),"In books"))</f>
        <v/>
      </c>
      <c r="L825" s="25" t="str">
        <f aca="false">IF(A825="","",IF(COUNTIF(A$6:A825,A825)=1,COUNTIF(L$5:L824,"&gt;0")+1,""))</f>
        <v/>
      </c>
    </row>
    <row r="826" customFormat="false" ht="15" hidden="false" customHeight="true" outlineLevel="0" collapsed="false">
      <c r="A826" s="27"/>
      <c r="B826" s="27"/>
      <c r="C826" s="27"/>
      <c r="D826" s="28"/>
      <c r="E826" s="29"/>
      <c r="F826" s="29"/>
      <c r="G826" s="29"/>
      <c r="H826" s="29"/>
      <c r="I826" s="20" t="str">
        <f aca="false">IF(A826="","",N(F826)+N(G826)+N(H826))</f>
        <v/>
      </c>
      <c r="J826" s="21" t="str">
        <f aca="false">IF(A826="","",UPPER(TRIM(A826))&amp;"|"&amp;UPPER(SUBSTITUTE(SUBSTITUTE(SUBSTITUTE(SUBSTITUTE(SUBSTITUTE(TRIM(C826)," ",""),"-",""),"/",""),"\",""),".","")))</f>
        <v/>
      </c>
      <c r="K826" s="24" t="str">
        <f aca="false">IF(A826="","",IF(ISNA(MATCH(J826,'Purchase Register'!$J$6:$J$1005,0)),IF(COUNTIFS('Purchase Register'!$A$6:$A$1005,A826,'Purchase Register'!$E$6:$E$1005,"&gt;="&amp;(E826-Summary!$B$5),'Purchase Register'!$E$6:$E$1005,"&lt;="&amp;(E826+Summary!$B$5))&gt;0,"Possible match – invoice no. differs","Not in books"),"In books"))</f>
        <v/>
      </c>
      <c r="L826" s="25" t="str">
        <f aca="false">IF(A826="","",IF(COUNTIF(A$6:A826,A826)=1,COUNTIF(L$5:L825,"&gt;0")+1,""))</f>
        <v/>
      </c>
    </row>
    <row r="827" customFormat="false" ht="15" hidden="false" customHeight="true" outlineLevel="0" collapsed="false">
      <c r="A827" s="27"/>
      <c r="B827" s="27"/>
      <c r="C827" s="27"/>
      <c r="D827" s="28"/>
      <c r="E827" s="29"/>
      <c r="F827" s="29"/>
      <c r="G827" s="29"/>
      <c r="H827" s="29"/>
      <c r="I827" s="20" t="str">
        <f aca="false">IF(A827="","",N(F827)+N(G827)+N(H827))</f>
        <v/>
      </c>
      <c r="J827" s="21" t="str">
        <f aca="false">IF(A827="","",UPPER(TRIM(A827))&amp;"|"&amp;UPPER(SUBSTITUTE(SUBSTITUTE(SUBSTITUTE(SUBSTITUTE(SUBSTITUTE(TRIM(C827)," ",""),"-",""),"/",""),"\",""),".","")))</f>
        <v/>
      </c>
      <c r="K827" s="24" t="str">
        <f aca="false">IF(A827="","",IF(ISNA(MATCH(J827,'Purchase Register'!$J$6:$J$1005,0)),IF(COUNTIFS('Purchase Register'!$A$6:$A$1005,A827,'Purchase Register'!$E$6:$E$1005,"&gt;="&amp;(E827-Summary!$B$5),'Purchase Register'!$E$6:$E$1005,"&lt;="&amp;(E827+Summary!$B$5))&gt;0,"Possible match – invoice no. differs","Not in books"),"In books"))</f>
        <v/>
      </c>
      <c r="L827" s="25" t="str">
        <f aca="false">IF(A827="","",IF(COUNTIF(A$6:A827,A827)=1,COUNTIF(L$5:L826,"&gt;0")+1,""))</f>
        <v/>
      </c>
    </row>
    <row r="828" customFormat="false" ht="15" hidden="false" customHeight="true" outlineLevel="0" collapsed="false">
      <c r="A828" s="27"/>
      <c r="B828" s="27"/>
      <c r="C828" s="27"/>
      <c r="D828" s="28"/>
      <c r="E828" s="29"/>
      <c r="F828" s="29"/>
      <c r="G828" s="29"/>
      <c r="H828" s="29"/>
      <c r="I828" s="20" t="str">
        <f aca="false">IF(A828="","",N(F828)+N(G828)+N(H828))</f>
        <v/>
      </c>
      <c r="J828" s="21" t="str">
        <f aca="false">IF(A828="","",UPPER(TRIM(A828))&amp;"|"&amp;UPPER(SUBSTITUTE(SUBSTITUTE(SUBSTITUTE(SUBSTITUTE(SUBSTITUTE(TRIM(C828)," ",""),"-",""),"/",""),"\",""),".","")))</f>
        <v/>
      </c>
      <c r="K828" s="24" t="str">
        <f aca="false">IF(A828="","",IF(ISNA(MATCH(J828,'Purchase Register'!$J$6:$J$1005,0)),IF(COUNTIFS('Purchase Register'!$A$6:$A$1005,A828,'Purchase Register'!$E$6:$E$1005,"&gt;="&amp;(E828-Summary!$B$5),'Purchase Register'!$E$6:$E$1005,"&lt;="&amp;(E828+Summary!$B$5))&gt;0,"Possible match – invoice no. differs","Not in books"),"In books"))</f>
        <v/>
      </c>
      <c r="L828" s="25" t="str">
        <f aca="false">IF(A828="","",IF(COUNTIF(A$6:A828,A828)=1,COUNTIF(L$5:L827,"&gt;0")+1,""))</f>
        <v/>
      </c>
    </row>
    <row r="829" customFormat="false" ht="15" hidden="false" customHeight="true" outlineLevel="0" collapsed="false">
      <c r="A829" s="27"/>
      <c r="B829" s="27"/>
      <c r="C829" s="27"/>
      <c r="D829" s="28"/>
      <c r="E829" s="29"/>
      <c r="F829" s="29"/>
      <c r="G829" s="29"/>
      <c r="H829" s="29"/>
      <c r="I829" s="20" t="str">
        <f aca="false">IF(A829="","",N(F829)+N(G829)+N(H829))</f>
        <v/>
      </c>
      <c r="J829" s="21" t="str">
        <f aca="false">IF(A829="","",UPPER(TRIM(A829))&amp;"|"&amp;UPPER(SUBSTITUTE(SUBSTITUTE(SUBSTITUTE(SUBSTITUTE(SUBSTITUTE(TRIM(C829)," ",""),"-",""),"/",""),"\",""),".","")))</f>
        <v/>
      </c>
      <c r="K829" s="24" t="str">
        <f aca="false">IF(A829="","",IF(ISNA(MATCH(J829,'Purchase Register'!$J$6:$J$1005,0)),IF(COUNTIFS('Purchase Register'!$A$6:$A$1005,A829,'Purchase Register'!$E$6:$E$1005,"&gt;="&amp;(E829-Summary!$B$5),'Purchase Register'!$E$6:$E$1005,"&lt;="&amp;(E829+Summary!$B$5))&gt;0,"Possible match – invoice no. differs","Not in books"),"In books"))</f>
        <v/>
      </c>
      <c r="L829" s="25" t="str">
        <f aca="false">IF(A829="","",IF(COUNTIF(A$6:A829,A829)=1,COUNTIF(L$5:L828,"&gt;0")+1,""))</f>
        <v/>
      </c>
    </row>
    <row r="830" customFormat="false" ht="15" hidden="false" customHeight="true" outlineLevel="0" collapsed="false">
      <c r="A830" s="27"/>
      <c r="B830" s="27"/>
      <c r="C830" s="27"/>
      <c r="D830" s="28"/>
      <c r="E830" s="29"/>
      <c r="F830" s="29"/>
      <c r="G830" s="29"/>
      <c r="H830" s="29"/>
      <c r="I830" s="20" t="str">
        <f aca="false">IF(A830="","",N(F830)+N(G830)+N(H830))</f>
        <v/>
      </c>
      <c r="J830" s="21" t="str">
        <f aca="false">IF(A830="","",UPPER(TRIM(A830))&amp;"|"&amp;UPPER(SUBSTITUTE(SUBSTITUTE(SUBSTITUTE(SUBSTITUTE(SUBSTITUTE(TRIM(C830)," ",""),"-",""),"/",""),"\",""),".","")))</f>
        <v/>
      </c>
      <c r="K830" s="24" t="str">
        <f aca="false">IF(A830="","",IF(ISNA(MATCH(J830,'Purchase Register'!$J$6:$J$1005,0)),IF(COUNTIFS('Purchase Register'!$A$6:$A$1005,A830,'Purchase Register'!$E$6:$E$1005,"&gt;="&amp;(E830-Summary!$B$5),'Purchase Register'!$E$6:$E$1005,"&lt;="&amp;(E830+Summary!$B$5))&gt;0,"Possible match – invoice no. differs","Not in books"),"In books"))</f>
        <v/>
      </c>
      <c r="L830" s="25" t="str">
        <f aca="false">IF(A830="","",IF(COUNTIF(A$6:A830,A830)=1,COUNTIF(L$5:L829,"&gt;0")+1,""))</f>
        <v/>
      </c>
    </row>
    <row r="831" customFormat="false" ht="15" hidden="false" customHeight="true" outlineLevel="0" collapsed="false">
      <c r="A831" s="27"/>
      <c r="B831" s="27"/>
      <c r="C831" s="27"/>
      <c r="D831" s="28"/>
      <c r="E831" s="29"/>
      <c r="F831" s="29"/>
      <c r="G831" s="29"/>
      <c r="H831" s="29"/>
      <c r="I831" s="20" t="str">
        <f aca="false">IF(A831="","",N(F831)+N(G831)+N(H831))</f>
        <v/>
      </c>
      <c r="J831" s="21" t="str">
        <f aca="false">IF(A831="","",UPPER(TRIM(A831))&amp;"|"&amp;UPPER(SUBSTITUTE(SUBSTITUTE(SUBSTITUTE(SUBSTITUTE(SUBSTITUTE(TRIM(C831)," ",""),"-",""),"/",""),"\",""),".","")))</f>
        <v/>
      </c>
      <c r="K831" s="24" t="str">
        <f aca="false">IF(A831="","",IF(ISNA(MATCH(J831,'Purchase Register'!$J$6:$J$1005,0)),IF(COUNTIFS('Purchase Register'!$A$6:$A$1005,A831,'Purchase Register'!$E$6:$E$1005,"&gt;="&amp;(E831-Summary!$B$5),'Purchase Register'!$E$6:$E$1005,"&lt;="&amp;(E831+Summary!$B$5))&gt;0,"Possible match – invoice no. differs","Not in books"),"In books"))</f>
        <v/>
      </c>
      <c r="L831" s="25" t="str">
        <f aca="false">IF(A831="","",IF(COUNTIF(A$6:A831,A831)=1,COUNTIF(L$5:L830,"&gt;0")+1,""))</f>
        <v/>
      </c>
    </row>
    <row r="832" customFormat="false" ht="15" hidden="false" customHeight="true" outlineLevel="0" collapsed="false">
      <c r="A832" s="27"/>
      <c r="B832" s="27"/>
      <c r="C832" s="27"/>
      <c r="D832" s="28"/>
      <c r="E832" s="29"/>
      <c r="F832" s="29"/>
      <c r="G832" s="29"/>
      <c r="H832" s="29"/>
      <c r="I832" s="20" t="str">
        <f aca="false">IF(A832="","",N(F832)+N(G832)+N(H832))</f>
        <v/>
      </c>
      <c r="J832" s="21" t="str">
        <f aca="false">IF(A832="","",UPPER(TRIM(A832))&amp;"|"&amp;UPPER(SUBSTITUTE(SUBSTITUTE(SUBSTITUTE(SUBSTITUTE(SUBSTITUTE(TRIM(C832)," ",""),"-",""),"/",""),"\",""),".","")))</f>
        <v/>
      </c>
      <c r="K832" s="24" t="str">
        <f aca="false">IF(A832="","",IF(ISNA(MATCH(J832,'Purchase Register'!$J$6:$J$1005,0)),IF(COUNTIFS('Purchase Register'!$A$6:$A$1005,A832,'Purchase Register'!$E$6:$E$1005,"&gt;="&amp;(E832-Summary!$B$5),'Purchase Register'!$E$6:$E$1005,"&lt;="&amp;(E832+Summary!$B$5))&gt;0,"Possible match – invoice no. differs","Not in books"),"In books"))</f>
        <v/>
      </c>
      <c r="L832" s="25" t="str">
        <f aca="false">IF(A832="","",IF(COUNTIF(A$6:A832,A832)=1,COUNTIF(L$5:L831,"&gt;0")+1,""))</f>
        <v/>
      </c>
    </row>
    <row r="833" customFormat="false" ht="15" hidden="false" customHeight="true" outlineLevel="0" collapsed="false">
      <c r="A833" s="27"/>
      <c r="B833" s="27"/>
      <c r="C833" s="27"/>
      <c r="D833" s="28"/>
      <c r="E833" s="29"/>
      <c r="F833" s="29"/>
      <c r="G833" s="29"/>
      <c r="H833" s="29"/>
      <c r="I833" s="20" t="str">
        <f aca="false">IF(A833="","",N(F833)+N(G833)+N(H833))</f>
        <v/>
      </c>
      <c r="J833" s="21" t="str">
        <f aca="false">IF(A833="","",UPPER(TRIM(A833))&amp;"|"&amp;UPPER(SUBSTITUTE(SUBSTITUTE(SUBSTITUTE(SUBSTITUTE(SUBSTITUTE(TRIM(C833)," ",""),"-",""),"/",""),"\",""),".","")))</f>
        <v/>
      </c>
      <c r="K833" s="24" t="str">
        <f aca="false">IF(A833="","",IF(ISNA(MATCH(J833,'Purchase Register'!$J$6:$J$1005,0)),IF(COUNTIFS('Purchase Register'!$A$6:$A$1005,A833,'Purchase Register'!$E$6:$E$1005,"&gt;="&amp;(E833-Summary!$B$5),'Purchase Register'!$E$6:$E$1005,"&lt;="&amp;(E833+Summary!$B$5))&gt;0,"Possible match – invoice no. differs","Not in books"),"In books"))</f>
        <v/>
      </c>
      <c r="L833" s="25" t="str">
        <f aca="false">IF(A833="","",IF(COUNTIF(A$6:A833,A833)=1,COUNTIF(L$5:L832,"&gt;0")+1,""))</f>
        <v/>
      </c>
    </row>
    <row r="834" customFormat="false" ht="15" hidden="false" customHeight="true" outlineLevel="0" collapsed="false">
      <c r="A834" s="27"/>
      <c r="B834" s="27"/>
      <c r="C834" s="27"/>
      <c r="D834" s="28"/>
      <c r="E834" s="29"/>
      <c r="F834" s="29"/>
      <c r="G834" s="29"/>
      <c r="H834" s="29"/>
      <c r="I834" s="20" t="str">
        <f aca="false">IF(A834="","",N(F834)+N(G834)+N(H834))</f>
        <v/>
      </c>
      <c r="J834" s="21" t="str">
        <f aca="false">IF(A834="","",UPPER(TRIM(A834))&amp;"|"&amp;UPPER(SUBSTITUTE(SUBSTITUTE(SUBSTITUTE(SUBSTITUTE(SUBSTITUTE(TRIM(C834)," ",""),"-",""),"/",""),"\",""),".","")))</f>
        <v/>
      </c>
      <c r="K834" s="24" t="str">
        <f aca="false">IF(A834="","",IF(ISNA(MATCH(J834,'Purchase Register'!$J$6:$J$1005,0)),IF(COUNTIFS('Purchase Register'!$A$6:$A$1005,A834,'Purchase Register'!$E$6:$E$1005,"&gt;="&amp;(E834-Summary!$B$5),'Purchase Register'!$E$6:$E$1005,"&lt;="&amp;(E834+Summary!$B$5))&gt;0,"Possible match – invoice no. differs","Not in books"),"In books"))</f>
        <v/>
      </c>
      <c r="L834" s="25" t="str">
        <f aca="false">IF(A834="","",IF(COUNTIF(A$6:A834,A834)=1,COUNTIF(L$5:L833,"&gt;0")+1,""))</f>
        <v/>
      </c>
    </row>
    <row r="835" customFormat="false" ht="15" hidden="false" customHeight="true" outlineLevel="0" collapsed="false">
      <c r="A835" s="27"/>
      <c r="B835" s="27"/>
      <c r="C835" s="27"/>
      <c r="D835" s="28"/>
      <c r="E835" s="29"/>
      <c r="F835" s="29"/>
      <c r="G835" s="29"/>
      <c r="H835" s="29"/>
      <c r="I835" s="20" t="str">
        <f aca="false">IF(A835="","",N(F835)+N(G835)+N(H835))</f>
        <v/>
      </c>
      <c r="J835" s="21" t="str">
        <f aca="false">IF(A835="","",UPPER(TRIM(A835))&amp;"|"&amp;UPPER(SUBSTITUTE(SUBSTITUTE(SUBSTITUTE(SUBSTITUTE(SUBSTITUTE(TRIM(C835)," ",""),"-",""),"/",""),"\",""),".","")))</f>
        <v/>
      </c>
      <c r="K835" s="24" t="str">
        <f aca="false">IF(A835="","",IF(ISNA(MATCH(J835,'Purchase Register'!$J$6:$J$1005,0)),IF(COUNTIFS('Purchase Register'!$A$6:$A$1005,A835,'Purchase Register'!$E$6:$E$1005,"&gt;="&amp;(E835-Summary!$B$5),'Purchase Register'!$E$6:$E$1005,"&lt;="&amp;(E835+Summary!$B$5))&gt;0,"Possible match – invoice no. differs","Not in books"),"In books"))</f>
        <v/>
      </c>
      <c r="L835" s="25" t="str">
        <f aca="false">IF(A835="","",IF(COUNTIF(A$6:A835,A835)=1,COUNTIF(L$5:L834,"&gt;0")+1,""))</f>
        <v/>
      </c>
    </row>
    <row r="836" customFormat="false" ht="15" hidden="false" customHeight="true" outlineLevel="0" collapsed="false">
      <c r="A836" s="27"/>
      <c r="B836" s="27"/>
      <c r="C836" s="27"/>
      <c r="D836" s="28"/>
      <c r="E836" s="29"/>
      <c r="F836" s="29"/>
      <c r="G836" s="29"/>
      <c r="H836" s="29"/>
      <c r="I836" s="20" t="str">
        <f aca="false">IF(A836="","",N(F836)+N(G836)+N(H836))</f>
        <v/>
      </c>
      <c r="J836" s="21" t="str">
        <f aca="false">IF(A836="","",UPPER(TRIM(A836))&amp;"|"&amp;UPPER(SUBSTITUTE(SUBSTITUTE(SUBSTITUTE(SUBSTITUTE(SUBSTITUTE(TRIM(C836)," ",""),"-",""),"/",""),"\",""),".","")))</f>
        <v/>
      </c>
      <c r="K836" s="24" t="str">
        <f aca="false">IF(A836="","",IF(ISNA(MATCH(J836,'Purchase Register'!$J$6:$J$1005,0)),IF(COUNTIFS('Purchase Register'!$A$6:$A$1005,A836,'Purchase Register'!$E$6:$E$1005,"&gt;="&amp;(E836-Summary!$B$5),'Purchase Register'!$E$6:$E$1005,"&lt;="&amp;(E836+Summary!$B$5))&gt;0,"Possible match – invoice no. differs","Not in books"),"In books"))</f>
        <v/>
      </c>
      <c r="L836" s="25" t="str">
        <f aca="false">IF(A836="","",IF(COUNTIF(A$6:A836,A836)=1,COUNTIF(L$5:L835,"&gt;0")+1,""))</f>
        <v/>
      </c>
    </row>
    <row r="837" customFormat="false" ht="15" hidden="false" customHeight="true" outlineLevel="0" collapsed="false">
      <c r="A837" s="27"/>
      <c r="B837" s="27"/>
      <c r="C837" s="27"/>
      <c r="D837" s="28"/>
      <c r="E837" s="29"/>
      <c r="F837" s="29"/>
      <c r="G837" s="29"/>
      <c r="H837" s="29"/>
      <c r="I837" s="20" t="str">
        <f aca="false">IF(A837="","",N(F837)+N(G837)+N(H837))</f>
        <v/>
      </c>
      <c r="J837" s="21" t="str">
        <f aca="false">IF(A837="","",UPPER(TRIM(A837))&amp;"|"&amp;UPPER(SUBSTITUTE(SUBSTITUTE(SUBSTITUTE(SUBSTITUTE(SUBSTITUTE(TRIM(C837)," ",""),"-",""),"/",""),"\",""),".","")))</f>
        <v/>
      </c>
      <c r="K837" s="24" t="str">
        <f aca="false">IF(A837="","",IF(ISNA(MATCH(J837,'Purchase Register'!$J$6:$J$1005,0)),IF(COUNTIFS('Purchase Register'!$A$6:$A$1005,A837,'Purchase Register'!$E$6:$E$1005,"&gt;="&amp;(E837-Summary!$B$5),'Purchase Register'!$E$6:$E$1005,"&lt;="&amp;(E837+Summary!$B$5))&gt;0,"Possible match – invoice no. differs","Not in books"),"In books"))</f>
        <v/>
      </c>
      <c r="L837" s="25" t="str">
        <f aca="false">IF(A837="","",IF(COUNTIF(A$6:A837,A837)=1,COUNTIF(L$5:L836,"&gt;0")+1,""))</f>
        <v/>
      </c>
    </row>
    <row r="838" customFormat="false" ht="15" hidden="false" customHeight="true" outlineLevel="0" collapsed="false">
      <c r="A838" s="27"/>
      <c r="B838" s="27"/>
      <c r="C838" s="27"/>
      <c r="D838" s="28"/>
      <c r="E838" s="29"/>
      <c r="F838" s="29"/>
      <c r="G838" s="29"/>
      <c r="H838" s="29"/>
      <c r="I838" s="20" t="str">
        <f aca="false">IF(A838="","",N(F838)+N(G838)+N(H838))</f>
        <v/>
      </c>
      <c r="J838" s="21" t="str">
        <f aca="false">IF(A838="","",UPPER(TRIM(A838))&amp;"|"&amp;UPPER(SUBSTITUTE(SUBSTITUTE(SUBSTITUTE(SUBSTITUTE(SUBSTITUTE(TRIM(C838)," ",""),"-",""),"/",""),"\",""),".","")))</f>
        <v/>
      </c>
      <c r="K838" s="24" t="str">
        <f aca="false">IF(A838="","",IF(ISNA(MATCH(J838,'Purchase Register'!$J$6:$J$1005,0)),IF(COUNTIFS('Purchase Register'!$A$6:$A$1005,A838,'Purchase Register'!$E$6:$E$1005,"&gt;="&amp;(E838-Summary!$B$5),'Purchase Register'!$E$6:$E$1005,"&lt;="&amp;(E838+Summary!$B$5))&gt;0,"Possible match – invoice no. differs","Not in books"),"In books"))</f>
        <v/>
      </c>
      <c r="L838" s="25" t="str">
        <f aca="false">IF(A838="","",IF(COUNTIF(A$6:A838,A838)=1,COUNTIF(L$5:L837,"&gt;0")+1,""))</f>
        <v/>
      </c>
    </row>
    <row r="839" customFormat="false" ht="15" hidden="false" customHeight="true" outlineLevel="0" collapsed="false">
      <c r="A839" s="27"/>
      <c r="B839" s="27"/>
      <c r="C839" s="27"/>
      <c r="D839" s="28"/>
      <c r="E839" s="29"/>
      <c r="F839" s="29"/>
      <c r="G839" s="29"/>
      <c r="H839" s="29"/>
      <c r="I839" s="20" t="str">
        <f aca="false">IF(A839="","",N(F839)+N(G839)+N(H839))</f>
        <v/>
      </c>
      <c r="J839" s="21" t="str">
        <f aca="false">IF(A839="","",UPPER(TRIM(A839))&amp;"|"&amp;UPPER(SUBSTITUTE(SUBSTITUTE(SUBSTITUTE(SUBSTITUTE(SUBSTITUTE(TRIM(C839)," ",""),"-",""),"/",""),"\",""),".","")))</f>
        <v/>
      </c>
      <c r="K839" s="24" t="str">
        <f aca="false">IF(A839="","",IF(ISNA(MATCH(J839,'Purchase Register'!$J$6:$J$1005,0)),IF(COUNTIFS('Purchase Register'!$A$6:$A$1005,A839,'Purchase Register'!$E$6:$E$1005,"&gt;="&amp;(E839-Summary!$B$5),'Purchase Register'!$E$6:$E$1005,"&lt;="&amp;(E839+Summary!$B$5))&gt;0,"Possible match – invoice no. differs","Not in books"),"In books"))</f>
        <v/>
      </c>
      <c r="L839" s="25" t="str">
        <f aca="false">IF(A839="","",IF(COUNTIF(A$6:A839,A839)=1,COUNTIF(L$5:L838,"&gt;0")+1,""))</f>
        <v/>
      </c>
    </row>
    <row r="840" customFormat="false" ht="15" hidden="false" customHeight="true" outlineLevel="0" collapsed="false">
      <c r="A840" s="27"/>
      <c r="B840" s="27"/>
      <c r="C840" s="27"/>
      <c r="D840" s="28"/>
      <c r="E840" s="29"/>
      <c r="F840" s="29"/>
      <c r="G840" s="29"/>
      <c r="H840" s="29"/>
      <c r="I840" s="20" t="str">
        <f aca="false">IF(A840="","",N(F840)+N(G840)+N(H840))</f>
        <v/>
      </c>
      <c r="J840" s="21" t="str">
        <f aca="false">IF(A840="","",UPPER(TRIM(A840))&amp;"|"&amp;UPPER(SUBSTITUTE(SUBSTITUTE(SUBSTITUTE(SUBSTITUTE(SUBSTITUTE(TRIM(C840)," ",""),"-",""),"/",""),"\",""),".","")))</f>
        <v/>
      </c>
      <c r="K840" s="24" t="str">
        <f aca="false">IF(A840="","",IF(ISNA(MATCH(J840,'Purchase Register'!$J$6:$J$1005,0)),IF(COUNTIFS('Purchase Register'!$A$6:$A$1005,A840,'Purchase Register'!$E$6:$E$1005,"&gt;="&amp;(E840-Summary!$B$5),'Purchase Register'!$E$6:$E$1005,"&lt;="&amp;(E840+Summary!$B$5))&gt;0,"Possible match – invoice no. differs","Not in books"),"In books"))</f>
        <v/>
      </c>
      <c r="L840" s="25" t="str">
        <f aca="false">IF(A840="","",IF(COUNTIF(A$6:A840,A840)=1,COUNTIF(L$5:L839,"&gt;0")+1,""))</f>
        <v/>
      </c>
    </row>
    <row r="841" customFormat="false" ht="15" hidden="false" customHeight="true" outlineLevel="0" collapsed="false">
      <c r="A841" s="27"/>
      <c r="B841" s="27"/>
      <c r="C841" s="27"/>
      <c r="D841" s="28"/>
      <c r="E841" s="29"/>
      <c r="F841" s="29"/>
      <c r="G841" s="29"/>
      <c r="H841" s="29"/>
      <c r="I841" s="20" t="str">
        <f aca="false">IF(A841="","",N(F841)+N(G841)+N(H841))</f>
        <v/>
      </c>
      <c r="J841" s="21" t="str">
        <f aca="false">IF(A841="","",UPPER(TRIM(A841))&amp;"|"&amp;UPPER(SUBSTITUTE(SUBSTITUTE(SUBSTITUTE(SUBSTITUTE(SUBSTITUTE(TRIM(C841)," ",""),"-",""),"/",""),"\",""),".","")))</f>
        <v/>
      </c>
      <c r="K841" s="24" t="str">
        <f aca="false">IF(A841="","",IF(ISNA(MATCH(J841,'Purchase Register'!$J$6:$J$1005,0)),IF(COUNTIFS('Purchase Register'!$A$6:$A$1005,A841,'Purchase Register'!$E$6:$E$1005,"&gt;="&amp;(E841-Summary!$B$5),'Purchase Register'!$E$6:$E$1005,"&lt;="&amp;(E841+Summary!$B$5))&gt;0,"Possible match – invoice no. differs","Not in books"),"In books"))</f>
        <v/>
      </c>
      <c r="L841" s="25" t="str">
        <f aca="false">IF(A841="","",IF(COUNTIF(A$6:A841,A841)=1,COUNTIF(L$5:L840,"&gt;0")+1,""))</f>
        <v/>
      </c>
    </row>
    <row r="842" customFormat="false" ht="15" hidden="false" customHeight="true" outlineLevel="0" collapsed="false">
      <c r="A842" s="27"/>
      <c r="B842" s="27"/>
      <c r="C842" s="27"/>
      <c r="D842" s="28"/>
      <c r="E842" s="29"/>
      <c r="F842" s="29"/>
      <c r="G842" s="29"/>
      <c r="H842" s="29"/>
      <c r="I842" s="20" t="str">
        <f aca="false">IF(A842="","",N(F842)+N(G842)+N(H842))</f>
        <v/>
      </c>
      <c r="J842" s="21" t="str">
        <f aca="false">IF(A842="","",UPPER(TRIM(A842))&amp;"|"&amp;UPPER(SUBSTITUTE(SUBSTITUTE(SUBSTITUTE(SUBSTITUTE(SUBSTITUTE(TRIM(C842)," ",""),"-",""),"/",""),"\",""),".","")))</f>
        <v/>
      </c>
      <c r="K842" s="24" t="str">
        <f aca="false">IF(A842="","",IF(ISNA(MATCH(J842,'Purchase Register'!$J$6:$J$1005,0)),IF(COUNTIFS('Purchase Register'!$A$6:$A$1005,A842,'Purchase Register'!$E$6:$E$1005,"&gt;="&amp;(E842-Summary!$B$5),'Purchase Register'!$E$6:$E$1005,"&lt;="&amp;(E842+Summary!$B$5))&gt;0,"Possible match – invoice no. differs","Not in books"),"In books"))</f>
        <v/>
      </c>
      <c r="L842" s="25" t="str">
        <f aca="false">IF(A842="","",IF(COUNTIF(A$6:A842,A842)=1,COUNTIF(L$5:L841,"&gt;0")+1,""))</f>
        <v/>
      </c>
    </row>
    <row r="843" customFormat="false" ht="15" hidden="false" customHeight="true" outlineLevel="0" collapsed="false">
      <c r="A843" s="27"/>
      <c r="B843" s="27"/>
      <c r="C843" s="27"/>
      <c r="D843" s="28"/>
      <c r="E843" s="29"/>
      <c r="F843" s="29"/>
      <c r="G843" s="29"/>
      <c r="H843" s="29"/>
      <c r="I843" s="20" t="str">
        <f aca="false">IF(A843="","",N(F843)+N(G843)+N(H843))</f>
        <v/>
      </c>
      <c r="J843" s="21" t="str">
        <f aca="false">IF(A843="","",UPPER(TRIM(A843))&amp;"|"&amp;UPPER(SUBSTITUTE(SUBSTITUTE(SUBSTITUTE(SUBSTITUTE(SUBSTITUTE(TRIM(C843)," ",""),"-",""),"/",""),"\",""),".","")))</f>
        <v/>
      </c>
      <c r="K843" s="24" t="str">
        <f aca="false">IF(A843="","",IF(ISNA(MATCH(J843,'Purchase Register'!$J$6:$J$1005,0)),IF(COUNTIFS('Purchase Register'!$A$6:$A$1005,A843,'Purchase Register'!$E$6:$E$1005,"&gt;="&amp;(E843-Summary!$B$5),'Purchase Register'!$E$6:$E$1005,"&lt;="&amp;(E843+Summary!$B$5))&gt;0,"Possible match – invoice no. differs","Not in books"),"In books"))</f>
        <v/>
      </c>
      <c r="L843" s="25" t="str">
        <f aca="false">IF(A843="","",IF(COUNTIF(A$6:A843,A843)=1,COUNTIF(L$5:L842,"&gt;0")+1,""))</f>
        <v/>
      </c>
    </row>
    <row r="844" customFormat="false" ht="15" hidden="false" customHeight="true" outlineLevel="0" collapsed="false">
      <c r="A844" s="27"/>
      <c r="B844" s="27"/>
      <c r="C844" s="27"/>
      <c r="D844" s="28"/>
      <c r="E844" s="29"/>
      <c r="F844" s="29"/>
      <c r="G844" s="29"/>
      <c r="H844" s="29"/>
      <c r="I844" s="20" t="str">
        <f aca="false">IF(A844="","",N(F844)+N(G844)+N(H844))</f>
        <v/>
      </c>
      <c r="J844" s="21" t="str">
        <f aca="false">IF(A844="","",UPPER(TRIM(A844))&amp;"|"&amp;UPPER(SUBSTITUTE(SUBSTITUTE(SUBSTITUTE(SUBSTITUTE(SUBSTITUTE(TRIM(C844)," ",""),"-",""),"/",""),"\",""),".","")))</f>
        <v/>
      </c>
      <c r="K844" s="24" t="str">
        <f aca="false">IF(A844="","",IF(ISNA(MATCH(J844,'Purchase Register'!$J$6:$J$1005,0)),IF(COUNTIFS('Purchase Register'!$A$6:$A$1005,A844,'Purchase Register'!$E$6:$E$1005,"&gt;="&amp;(E844-Summary!$B$5),'Purchase Register'!$E$6:$E$1005,"&lt;="&amp;(E844+Summary!$B$5))&gt;0,"Possible match – invoice no. differs","Not in books"),"In books"))</f>
        <v/>
      </c>
      <c r="L844" s="25" t="str">
        <f aca="false">IF(A844="","",IF(COUNTIF(A$6:A844,A844)=1,COUNTIF(L$5:L843,"&gt;0")+1,""))</f>
        <v/>
      </c>
    </row>
    <row r="845" customFormat="false" ht="15" hidden="false" customHeight="true" outlineLevel="0" collapsed="false">
      <c r="A845" s="27"/>
      <c r="B845" s="27"/>
      <c r="C845" s="27"/>
      <c r="D845" s="28"/>
      <c r="E845" s="29"/>
      <c r="F845" s="29"/>
      <c r="G845" s="29"/>
      <c r="H845" s="29"/>
      <c r="I845" s="20" t="str">
        <f aca="false">IF(A845="","",N(F845)+N(G845)+N(H845))</f>
        <v/>
      </c>
      <c r="J845" s="21" t="str">
        <f aca="false">IF(A845="","",UPPER(TRIM(A845))&amp;"|"&amp;UPPER(SUBSTITUTE(SUBSTITUTE(SUBSTITUTE(SUBSTITUTE(SUBSTITUTE(TRIM(C845)," ",""),"-",""),"/",""),"\",""),".","")))</f>
        <v/>
      </c>
      <c r="K845" s="24" t="str">
        <f aca="false">IF(A845="","",IF(ISNA(MATCH(J845,'Purchase Register'!$J$6:$J$1005,0)),IF(COUNTIFS('Purchase Register'!$A$6:$A$1005,A845,'Purchase Register'!$E$6:$E$1005,"&gt;="&amp;(E845-Summary!$B$5),'Purchase Register'!$E$6:$E$1005,"&lt;="&amp;(E845+Summary!$B$5))&gt;0,"Possible match – invoice no. differs","Not in books"),"In books"))</f>
        <v/>
      </c>
      <c r="L845" s="25" t="str">
        <f aca="false">IF(A845="","",IF(COUNTIF(A$6:A845,A845)=1,COUNTIF(L$5:L844,"&gt;0")+1,""))</f>
        <v/>
      </c>
    </row>
    <row r="846" customFormat="false" ht="15" hidden="false" customHeight="true" outlineLevel="0" collapsed="false">
      <c r="A846" s="27"/>
      <c r="B846" s="27"/>
      <c r="C846" s="27"/>
      <c r="D846" s="28"/>
      <c r="E846" s="29"/>
      <c r="F846" s="29"/>
      <c r="G846" s="29"/>
      <c r="H846" s="29"/>
      <c r="I846" s="20" t="str">
        <f aca="false">IF(A846="","",N(F846)+N(G846)+N(H846))</f>
        <v/>
      </c>
      <c r="J846" s="21" t="str">
        <f aca="false">IF(A846="","",UPPER(TRIM(A846))&amp;"|"&amp;UPPER(SUBSTITUTE(SUBSTITUTE(SUBSTITUTE(SUBSTITUTE(SUBSTITUTE(TRIM(C846)," ",""),"-",""),"/",""),"\",""),".","")))</f>
        <v/>
      </c>
      <c r="K846" s="24" t="str">
        <f aca="false">IF(A846="","",IF(ISNA(MATCH(J846,'Purchase Register'!$J$6:$J$1005,0)),IF(COUNTIFS('Purchase Register'!$A$6:$A$1005,A846,'Purchase Register'!$E$6:$E$1005,"&gt;="&amp;(E846-Summary!$B$5),'Purchase Register'!$E$6:$E$1005,"&lt;="&amp;(E846+Summary!$B$5))&gt;0,"Possible match – invoice no. differs","Not in books"),"In books"))</f>
        <v/>
      </c>
      <c r="L846" s="25" t="str">
        <f aca="false">IF(A846="","",IF(COUNTIF(A$6:A846,A846)=1,COUNTIF(L$5:L845,"&gt;0")+1,""))</f>
        <v/>
      </c>
    </row>
    <row r="847" customFormat="false" ht="15" hidden="false" customHeight="true" outlineLevel="0" collapsed="false">
      <c r="A847" s="27"/>
      <c r="B847" s="27"/>
      <c r="C847" s="27"/>
      <c r="D847" s="28"/>
      <c r="E847" s="29"/>
      <c r="F847" s="29"/>
      <c r="G847" s="29"/>
      <c r="H847" s="29"/>
      <c r="I847" s="20" t="str">
        <f aca="false">IF(A847="","",N(F847)+N(G847)+N(H847))</f>
        <v/>
      </c>
      <c r="J847" s="21" t="str">
        <f aca="false">IF(A847="","",UPPER(TRIM(A847))&amp;"|"&amp;UPPER(SUBSTITUTE(SUBSTITUTE(SUBSTITUTE(SUBSTITUTE(SUBSTITUTE(TRIM(C847)," ",""),"-",""),"/",""),"\",""),".","")))</f>
        <v/>
      </c>
      <c r="K847" s="24" t="str">
        <f aca="false">IF(A847="","",IF(ISNA(MATCH(J847,'Purchase Register'!$J$6:$J$1005,0)),IF(COUNTIFS('Purchase Register'!$A$6:$A$1005,A847,'Purchase Register'!$E$6:$E$1005,"&gt;="&amp;(E847-Summary!$B$5),'Purchase Register'!$E$6:$E$1005,"&lt;="&amp;(E847+Summary!$B$5))&gt;0,"Possible match – invoice no. differs","Not in books"),"In books"))</f>
        <v/>
      </c>
      <c r="L847" s="25" t="str">
        <f aca="false">IF(A847="","",IF(COUNTIF(A$6:A847,A847)=1,COUNTIF(L$5:L846,"&gt;0")+1,""))</f>
        <v/>
      </c>
    </row>
    <row r="848" customFormat="false" ht="15" hidden="false" customHeight="true" outlineLevel="0" collapsed="false">
      <c r="A848" s="27"/>
      <c r="B848" s="27"/>
      <c r="C848" s="27"/>
      <c r="D848" s="28"/>
      <c r="E848" s="29"/>
      <c r="F848" s="29"/>
      <c r="G848" s="29"/>
      <c r="H848" s="29"/>
      <c r="I848" s="20" t="str">
        <f aca="false">IF(A848="","",N(F848)+N(G848)+N(H848))</f>
        <v/>
      </c>
      <c r="J848" s="21" t="str">
        <f aca="false">IF(A848="","",UPPER(TRIM(A848))&amp;"|"&amp;UPPER(SUBSTITUTE(SUBSTITUTE(SUBSTITUTE(SUBSTITUTE(SUBSTITUTE(TRIM(C848)," ",""),"-",""),"/",""),"\",""),".","")))</f>
        <v/>
      </c>
      <c r="K848" s="24" t="str">
        <f aca="false">IF(A848="","",IF(ISNA(MATCH(J848,'Purchase Register'!$J$6:$J$1005,0)),IF(COUNTIFS('Purchase Register'!$A$6:$A$1005,A848,'Purchase Register'!$E$6:$E$1005,"&gt;="&amp;(E848-Summary!$B$5),'Purchase Register'!$E$6:$E$1005,"&lt;="&amp;(E848+Summary!$B$5))&gt;0,"Possible match – invoice no. differs","Not in books"),"In books"))</f>
        <v/>
      </c>
      <c r="L848" s="25" t="str">
        <f aca="false">IF(A848="","",IF(COUNTIF(A$6:A848,A848)=1,COUNTIF(L$5:L847,"&gt;0")+1,""))</f>
        <v/>
      </c>
    </row>
    <row r="849" customFormat="false" ht="15" hidden="false" customHeight="true" outlineLevel="0" collapsed="false">
      <c r="A849" s="27"/>
      <c r="B849" s="27"/>
      <c r="C849" s="27"/>
      <c r="D849" s="28"/>
      <c r="E849" s="29"/>
      <c r="F849" s="29"/>
      <c r="G849" s="29"/>
      <c r="H849" s="29"/>
      <c r="I849" s="20" t="str">
        <f aca="false">IF(A849="","",N(F849)+N(G849)+N(H849))</f>
        <v/>
      </c>
      <c r="J849" s="21" t="str">
        <f aca="false">IF(A849="","",UPPER(TRIM(A849))&amp;"|"&amp;UPPER(SUBSTITUTE(SUBSTITUTE(SUBSTITUTE(SUBSTITUTE(SUBSTITUTE(TRIM(C849)," ",""),"-",""),"/",""),"\",""),".","")))</f>
        <v/>
      </c>
      <c r="K849" s="24" t="str">
        <f aca="false">IF(A849="","",IF(ISNA(MATCH(J849,'Purchase Register'!$J$6:$J$1005,0)),IF(COUNTIFS('Purchase Register'!$A$6:$A$1005,A849,'Purchase Register'!$E$6:$E$1005,"&gt;="&amp;(E849-Summary!$B$5),'Purchase Register'!$E$6:$E$1005,"&lt;="&amp;(E849+Summary!$B$5))&gt;0,"Possible match – invoice no. differs","Not in books"),"In books"))</f>
        <v/>
      </c>
      <c r="L849" s="25" t="str">
        <f aca="false">IF(A849="","",IF(COUNTIF(A$6:A849,A849)=1,COUNTIF(L$5:L848,"&gt;0")+1,""))</f>
        <v/>
      </c>
    </row>
    <row r="850" customFormat="false" ht="15" hidden="false" customHeight="true" outlineLevel="0" collapsed="false">
      <c r="A850" s="27"/>
      <c r="B850" s="27"/>
      <c r="C850" s="27"/>
      <c r="D850" s="28"/>
      <c r="E850" s="29"/>
      <c r="F850" s="29"/>
      <c r="G850" s="29"/>
      <c r="H850" s="29"/>
      <c r="I850" s="20" t="str">
        <f aca="false">IF(A850="","",N(F850)+N(G850)+N(H850))</f>
        <v/>
      </c>
      <c r="J850" s="21" t="str">
        <f aca="false">IF(A850="","",UPPER(TRIM(A850))&amp;"|"&amp;UPPER(SUBSTITUTE(SUBSTITUTE(SUBSTITUTE(SUBSTITUTE(SUBSTITUTE(TRIM(C850)," ",""),"-",""),"/",""),"\",""),".","")))</f>
        <v/>
      </c>
      <c r="K850" s="24" t="str">
        <f aca="false">IF(A850="","",IF(ISNA(MATCH(J850,'Purchase Register'!$J$6:$J$1005,0)),IF(COUNTIFS('Purchase Register'!$A$6:$A$1005,A850,'Purchase Register'!$E$6:$E$1005,"&gt;="&amp;(E850-Summary!$B$5),'Purchase Register'!$E$6:$E$1005,"&lt;="&amp;(E850+Summary!$B$5))&gt;0,"Possible match – invoice no. differs","Not in books"),"In books"))</f>
        <v/>
      </c>
      <c r="L850" s="25" t="str">
        <f aca="false">IF(A850="","",IF(COUNTIF(A$6:A850,A850)=1,COUNTIF(L$5:L849,"&gt;0")+1,""))</f>
        <v/>
      </c>
    </row>
    <row r="851" customFormat="false" ht="15" hidden="false" customHeight="true" outlineLevel="0" collapsed="false">
      <c r="A851" s="27"/>
      <c r="B851" s="27"/>
      <c r="C851" s="27"/>
      <c r="D851" s="28"/>
      <c r="E851" s="29"/>
      <c r="F851" s="29"/>
      <c r="G851" s="29"/>
      <c r="H851" s="29"/>
      <c r="I851" s="20" t="str">
        <f aca="false">IF(A851="","",N(F851)+N(G851)+N(H851))</f>
        <v/>
      </c>
      <c r="J851" s="21" t="str">
        <f aca="false">IF(A851="","",UPPER(TRIM(A851))&amp;"|"&amp;UPPER(SUBSTITUTE(SUBSTITUTE(SUBSTITUTE(SUBSTITUTE(SUBSTITUTE(TRIM(C851)," ",""),"-",""),"/",""),"\",""),".","")))</f>
        <v/>
      </c>
      <c r="K851" s="24" t="str">
        <f aca="false">IF(A851="","",IF(ISNA(MATCH(J851,'Purchase Register'!$J$6:$J$1005,0)),IF(COUNTIFS('Purchase Register'!$A$6:$A$1005,A851,'Purchase Register'!$E$6:$E$1005,"&gt;="&amp;(E851-Summary!$B$5),'Purchase Register'!$E$6:$E$1005,"&lt;="&amp;(E851+Summary!$B$5))&gt;0,"Possible match – invoice no. differs","Not in books"),"In books"))</f>
        <v/>
      </c>
      <c r="L851" s="25" t="str">
        <f aca="false">IF(A851="","",IF(COUNTIF(A$6:A851,A851)=1,COUNTIF(L$5:L850,"&gt;0")+1,""))</f>
        <v/>
      </c>
    </row>
    <row r="852" customFormat="false" ht="15" hidden="false" customHeight="true" outlineLevel="0" collapsed="false">
      <c r="A852" s="27"/>
      <c r="B852" s="27"/>
      <c r="C852" s="27"/>
      <c r="D852" s="28"/>
      <c r="E852" s="29"/>
      <c r="F852" s="29"/>
      <c r="G852" s="29"/>
      <c r="H852" s="29"/>
      <c r="I852" s="20" t="str">
        <f aca="false">IF(A852="","",N(F852)+N(G852)+N(H852))</f>
        <v/>
      </c>
      <c r="J852" s="21" t="str">
        <f aca="false">IF(A852="","",UPPER(TRIM(A852))&amp;"|"&amp;UPPER(SUBSTITUTE(SUBSTITUTE(SUBSTITUTE(SUBSTITUTE(SUBSTITUTE(TRIM(C852)," ",""),"-",""),"/",""),"\",""),".","")))</f>
        <v/>
      </c>
      <c r="K852" s="24" t="str">
        <f aca="false">IF(A852="","",IF(ISNA(MATCH(J852,'Purchase Register'!$J$6:$J$1005,0)),IF(COUNTIFS('Purchase Register'!$A$6:$A$1005,A852,'Purchase Register'!$E$6:$E$1005,"&gt;="&amp;(E852-Summary!$B$5),'Purchase Register'!$E$6:$E$1005,"&lt;="&amp;(E852+Summary!$B$5))&gt;0,"Possible match – invoice no. differs","Not in books"),"In books"))</f>
        <v/>
      </c>
      <c r="L852" s="25" t="str">
        <f aca="false">IF(A852="","",IF(COUNTIF(A$6:A852,A852)=1,COUNTIF(L$5:L851,"&gt;0")+1,""))</f>
        <v/>
      </c>
    </row>
    <row r="853" customFormat="false" ht="15" hidden="false" customHeight="true" outlineLevel="0" collapsed="false">
      <c r="A853" s="27"/>
      <c r="B853" s="27"/>
      <c r="C853" s="27"/>
      <c r="D853" s="28"/>
      <c r="E853" s="29"/>
      <c r="F853" s="29"/>
      <c r="G853" s="29"/>
      <c r="H853" s="29"/>
      <c r="I853" s="20" t="str">
        <f aca="false">IF(A853="","",N(F853)+N(G853)+N(H853))</f>
        <v/>
      </c>
      <c r="J853" s="21" t="str">
        <f aca="false">IF(A853="","",UPPER(TRIM(A853))&amp;"|"&amp;UPPER(SUBSTITUTE(SUBSTITUTE(SUBSTITUTE(SUBSTITUTE(SUBSTITUTE(TRIM(C853)," ",""),"-",""),"/",""),"\",""),".","")))</f>
        <v/>
      </c>
      <c r="K853" s="24" t="str">
        <f aca="false">IF(A853="","",IF(ISNA(MATCH(J853,'Purchase Register'!$J$6:$J$1005,0)),IF(COUNTIFS('Purchase Register'!$A$6:$A$1005,A853,'Purchase Register'!$E$6:$E$1005,"&gt;="&amp;(E853-Summary!$B$5),'Purchase Register'!$E$6:$E$1005,"&lt;="&amp;(E853+Summary!$B$5))&gt;0,"Possible match – invoice no. differs","Not in books"),"In books"))</f>
        <v/>
      </c>
      <c r="L853" s="25" t="str">
        <f aca="false">IF(A853="","",IF(COUNTIF(A$6:A853,A853)=1,COUNTIF(L$5:L852,"&gt;0")+1,""))</f>
        <v/>
      </c>
    </row>
    <row r="854" customFormat="false" ht="15" hidden="false" customHeight="true" outlineLevel="0" collapsed="false">
      <c r="A854" s="27"/>
      <c r="B854" s="27"/>
      <c r="C854" s="27"/>
      <c r="D854" s="28"/>
      <c r="E854" s="29"/>
      <c r="F854" s="29"/>
      <c r="G854" s="29"/>
      <c r="H854" s="29"/>
      <c r="I854" s="20" t="str">
        <f aca="false">IF(A854="","",N(F854)+N(G854)+N(H854))</f>
        <v/>
      </c>
      <c r="J854" s="21" t="str">
        <f aca="false">IF(A854="","",UPPER(TRIM(A854))&amp;"|"&amp;UPPER(SUBSTITUTE(SUBSTITUTE(SUBSTITUTE(SUBSTITUTE(SUBSTITUTE(TRIM(C854)," ",""),"-",""),"/",""),"\",""),".","")))</f>
        <v/>
      </c>
      <c r="K854" s="24" t="str">
        <f aca="false">IF(A854="","",IF(ISNA(MATCH(J854,'Purchase Register'!$J$6:$J$1005,0)),IF(COUNTIFS('Purchase Register'!$A$6:$A$1005,A854,'Purchase Register'!$E$6:$E$1005,"&gt;="&amp;(E854-Summary!$B$5),'Purchase Register'!$E$6:$E$1005,"&lt;="&amp;(E854+Summary!$B$5))&gt;0,"Possible match – invoice no. differs","Not in books"),"In books"))</f>
        <v/>
      </c>
      <c r="L854" s="25" t="str">
        <f aca="false">IF(A854="","",IF(COUNTIF(A$6:A854,A854)=1,COUNTIF(L$5:L853,"&gt;0")+1,""))</f>
        <v/>
      </c>
    </row>
    <row r="855" customFormat="false" ht="15" hidden="false" customHeight="true" outlineLevel="0" collapsed="false">
      <c r="A855" s="27"/>
      <c r="B855" s="27"/>
      <c r="C855" s="27"/>
      <c r="D855" s="28"/>
      <c r="E855" s="29"/>
      <c r="F855" s="29"/>
      <c r="G855" s="29"/>
      <c r="H855" s="29"/>
      <c r="I855" s="20" t="str">
        <f aca="false">IF(A855="","",N(F855)+N(G855)+N(H855))</f>
        <v/>
      </c>
      <c r="J855" s="21" t="str">
        <f aca="false">IF(A855="","",UPPER(TRIM(A855))&amp;"|"&amp;UPPER(SUBSTITUTE(SUBSTITUTE(SUBSTITUTE(SUBSTITUTE(SUBSTITUTE(TRIM(C855)," ",""),"-",""),"/",""),"\",""),".","")))</f>
        <v/>
      </c>
      <c r="K855" s="24" t="str">
        <f aca="false">IF(A855="","",IF(ISNA(MATCH(J855,'Purchase Register'!$J$6:$J$1005,0)),IF(COUNTIFS('Purchase Register'!$A$6:$A$1005,A855,'Purchase Register'!$E$6:$E$1005,"&gt;="&amp;(E855-Summary!$B$5),'Purchase Register'!$E$6:$E$1005,"&lt;="&amp;(E855+Summary!$B$5))&gt;0,"Possible match – invoice no. differs","Not in books"),"In books"))</f>
        <v/>
      </c>
      <c r="L855" s="25" t="str">
        <f aca="false">IF(A855="","",IF(COUNTIF(A$6:A855,A855)=1,COUNTIF(L$5:L854,"&gt;0")+1,""))</f>
        <v/>
      </c>
    </row>
    <row r="856" customFormat="false" ht="15" hidden="false" customHeight="true" outlineLevel="0" collapsed="false">
      <c r="A856" s="27"/>
      <c r="B856" s="27"/>
      <c r="C856" s="27"/>
      <c r="D856" s="28"/>
      <c r="E856" s="29"/>
      <c r="F856" s="29"/>
      <c r="G856" s="29"/>
      <c r="H856" s="29"/>
      <c r="I856" s="20" t="str">
        <f aca="false">IF(A856="","",N(F856)+N(G856)+N(H856))</f>
        <v/>
      </c>
      <c r="J856" s="21" t="str">
        <f aca="false">IF(A856="","",UPPER(TRIM(A856))&amp;"|"&amp;UPPER(SUBSTITUTE(SUBSTITUTE(SUBSTITUTE(SUBSTITUTE(SUBSTITUTE(TRIM(C856)," ",""),"-",""),"/",""),"\",""),".","")))</f>
        <v/>
      </c>
      <c r="K856" s="24" t="str">
        <f aca="false">IF(A856="","",IF(ISNA(MATCH(J856,'Purchase Register'!$J$6:$J$1005,0)),IF(COUNTIFS('Purchase Register'!$A$6:$A$1005,A856,'Purchase Register'!$E$6:$E$1005,"&gt;="&amp;(E856-Summary!$B$5),'Purchase Register'!$E$6:$E$1005,"&lt;="&amp;(E856+Summary!$B$5))&gt;0,"Possible match – invoice no. differs","Not in books"),"In books"))</f>
        <v/>
      </c>
      <c r="L856" s="25" t="str">
        <f aca="false">IF(A856="","",IF(COUNTIF(A$6:A856,A856)=1,COUNTIF(L$5:L855,"&gt;0")+1,""))</f>
        <v/>
      </c>
    </row>
    <row r="857" customFormat="false" ht="15" hidden="false" customHeight="true" outlineLevel="0" collapsed="false">
      <c r="A857" s="27"/>
      <c r="B857" s="27"/>
      <c r="C857" s="27"/>
      <c r="D857" s="28"/>
      <c r="E857" s="29"/>
      <c r="F857" s="29"/>
      <c r="G857" s="29"/>
      <c r="H857" s="29"/>
      <c r="I857" s="20" t="str">
        <f aca="false">IF(A857="","",N(F857)+N(G857)+N(H857))</f>
        <v/>
      </c>
      <c r="J857" s="21" t="str">
        <f aca="false">IF(A857="","",UPPER(TRIM(A857))&amp;"|"&amp;UPPER(SUBSTITUTE(SUBSTITUTE(SUBSTITUTE(SUBSTITUTE(SUBSTITUTE(TRIM(C857)," ",""),"-",""),"/",""),"\",""),".","")))</f>
        <v/>
      </c>
      <c r="K857" s="24" t="str">
        <f aca="false">IF(A857="","",IF(ISNA(MATCH(J857,'Purchase Register'!$J$6:$J$1005,0)),IF(COUNTIFS('Purchase Register'!$A$6:$A$1005,A857,'Purchase Register'!$E$6:$E$1005,"&gt;="&amp;(E857-Summary!$B$5),'Purchase Register'!$E$6:$E$1005,"&lt;="&amp;(E857+Summary!$B$5))&gt;0,"Possible match – invoice no. differs","Not in books"),"In books"))</f>
        <v/>
      </c>
      <c r="L857" s="25" t="str">
        <f aca="false">IF(A857="","",IF(COUNTIF(A$6:A857,A857)=1,COUNTIF(L$5:L856,"&gt;0")+1,""))</f>
        <v/>
      </c>
    </row>
    <row r="858" customFormat="false" ht="15" hidden="false" customHeight="true" outlineLevel="0" collapsed="false">
      <c r="A858" s="27"/>
      <c r="B858" s="27"/>
      <c r="C858" s="27"/>
      <c r="D858" s="28"/>
      <c r="E858" s="29"/>
      <c r="F858" s="29"/>
      <c r="G858" s="29"/>
      <c r="H858" s="29"/>
      <c r="I858" s="20" t="str">
        <f aca="false">IF(A858="","",N(F858)+N(G858)+N(H858))</f>
        <v/>
      </c>
      <c r="J858" s="21" t="str">
        <f aca="false">IF(A858="","",UPPER(TRIM(A858))&amp;"|"&amp;UPPER(SUBSTITUTE(SUBSTITUTE(SUBSTITUTE(SUBSTITUTE(SUBSTITUTE(TRIM(C858)," ",""),"-",""),"/",""),"\",""),".","")))</f>
        <v/>
      </c>
      <c r="K858" s="24" t="str">
        <f aca="false">IF(A858="","",IF(ISNA(MATCH(J858,'Purchase Register'!$J$6:$J$1005,0)),IF(COUNTIFS('Purchase Register'!$A$6:$A$1005,A858,'Purchase Register'!$E$6:$E$1005,"&gt;="&amp;(E858-Summary!$B$5),'Purchase Register'!$E$6:$E$1005,"&lt;="&amp;(E858+Summary!$B$5))&gt;0,"Possible match – invoice no. differs","Not in books"),"In books"))</f>
        <v/>
      </c>
      <c r="L858" s="25" t="str">
        <f aca="false">IF(A858="","",IF(COUNTIF(A$6:A858,A858)=1,COUNTIF(L$5:L857,"&gt;0")+1,""))</f>
        <v/>
      </c>
    </row>
    <row r="859" customFormat="false" ht="15" hidden="false" customHeight="true" outlineLevel="0" collapsed="false">
      <c r="A859" s="27"/>
      <c r="B859" s="27"/>
      <c r="C859" s="27"/>
      <c r="D859" s="28"/>
      <c r="E859" s="29"/>
      <c r="F859" s="29"/>
      <c r="G859" s="29"/>
      <c r="H859" s="29"/>
      <c r="I859" s="20" t="str">
        <f aca="false">IF(A859="","",N(F859)+N(G859)+N(H859))</f>
        <v/>
      </c>
      <c r="J859" s="21" t="str">
        <f aca="false">IF(A859="","",UPPER(TRIM(A859))&amp;"|"&amp;UPPER(SUBSTITUTE(SUBSTITUTE(SUBSTITUTE(SUBSTITUTE(SUBSTITUTE(TRIM(C859)," ",""),"-",""),"/",""),"\",""),".","")))</f>
        <v/>
      </c>
      <c r="K859" s="24" t="str">
        <f aca="false">IF(A859="","",IF(ISNA(MATCH(J859,'Purchase Register'!$J$6:$J$1005,0)),IF(COUNTIFS('Purchase Register'!$A$6:$A$1005,A859,'Purchase Register'!$E$6:$E$1005,"&gt;="&amp;(E859-Summary!$B$5),'Purchase Register'!$E$6:$E$1005,"&lt;="&amp;(E859+Summary!$B$5))&gt;0,"Possible match – invoice no. differs","Not in books"),"In books"))</f>
        <v/>
      </c>
      <c r="L859" s="25" t="str">
        <f aca="false">IF(A859="","",IF(COUNTIF(A$6:A859,A859)=1,COUNTIF(L$5:L858,"&gt;0")+1,""))</f>
        <v/>
      </c>
    </row>
    <row r="860" customFormat="false" ht="15" hidden="false" customHeight="true" outlineLevel="0" collapsed="false">
      <c r="A860" s="27"/>
      <c r="B860" s="27"/>
      <c r="C860" s="27"/>
      <c r="D860" s="28"/>
      <c r="E860" s="29"/>
      <c r="F860" s="29"/>
      <c r="G860" s="29"/>
      <c r="H860" s="29"/>
      <c r="I860" s="20" t="str">
        <f aca="false">IF(A860="","",N(F860)+N(G860)+N(H860))</f>
        <v/>
      </c>
      <c r="J860" s="21" t="str">
        <f aca="false">IF(A860="","",UPPER(TRIM(A860))&amp;"|"&amp;UPPER(SUBSTITUTE(SUBSTITUTE(SUBSTITUTE(SUBSTITUTE(SUBSTITUTE(TRIM(C860)," ",""),"-",""),"/",""),"\",""),".","")))</f>
        <v/>
      </c>
      <c r="K860" s="24" t="str">
        <f aca="false">IF(A860="","",IF(ISNA(MATCH(J860,'Purchase Register'!$J$6:$J$1005,0)),IF(COUNTIFS('Purchase Register'!$A$6:$A$1005,A860,'Purchase Register'!$E$6:$E$1005,"&gt;="&amp;(E860-Summary!$B$5),'Purchase Register'!$E$6:$E$1005,"&lt;="&amp;(E860+Summary!$B$5))&gt;0,"Possible match – invoice no. differs","Not in books"),"In books"))</f>
        <v/>
      </c>
      <c r="L860" s="25" t="str">
        <f aca="false">IF(A860="","",IF(COUNTIF(A$6:A860,A860)=1,COUNTIF(L$5:L859,"&gt;0")+1,""))</f>
        <v/>
      </c>
    </row>
    <row r="861" customFormat="false" ht="15" hidden="false" customHeight="true" outlineLevel="0" collapsed="false">
      <c r="A861" s="27"/>
      <c r="B861" s="27"/>
      <c r="C861" s="27"/>
      <c r="D861" s="28"/>
      <c r="E861" s="29"/>
      <c r="F861" s="29"/>
      <c r="G861" s="29"/>
      <c r="H861" s="29"/>
      <c r="I861" s="20" t="str">
        <f aca="false">IF(A861="","",N(F861)+N(G861)+N(H861))</f>
        <v/>
      </c>
      <c r="J861" s="21" t="str">
        <f aca="false">IF(A861="","",UPPER(TRIM(A861))&amp;"|"&amp;UPPER(SUBSTITUTE(SUBSTITUTE(SUBSTITUTE(SUBSTITUTE(SUBSTITUTE(TRIM(C861)," ",""),"-",""),"/",""),"\",""),".","")))</f>
        <v/>
      </c>
      <c r="K861" s="24" t="str">
        <f aca="false">IF(A861="","",IF(ISNA(MATCH(J861,'Purchase Register'!$J$6:$J$1005,0)),IF(COUNTIFS('Purchase Register'!$A$6:$A$1005,A861,'Purchase Register'!$E$6:$E$1005,"&gt;="&amp;(E861-Summary!$B$5),'Purchase Register'!$E$6:$E$1005,"&lt;="&amp;(E861+Summary!$B$5))&gt;0,"Possible match – invoice no. differs","Not in books"),"In books"))</f>
        <v/>
      </c>
      <c r="L861" s="25" t="str">
        <f aca="false">IF(A861="","",IF(COUNTIF(A$6:A861,A861)=1,COUNTIF(L$5:L860,"&gt;0")+1,""))</f>
        <v/>
      </c>
    </row>
    <row r="862" customFormat="false" ht="15" hidden="false" customHeight="true" outlineLevel="0" collapsed="false">
      <c r="A862" s="27"/>
      <c r="B862" s="27"/>
      <c r="C862" s="27"/>
      <c r="D862" s="28"/>
      <c r="E862" s="29"/>
      <c r="F862" s="29"/>
      <c r="G862" s="29"/>
      <c r="H862" s="29"/>
      <c r="I862" s="20" t="str">
        <f aca="false">IF(A862="","",N(F862)+N(G862)+N(H862))</f>
        <v/>
      </c>
      <c r="J862" s="21" t="str">
        <f aca="false">IF(A862="","",UPPER(TRIM(A862))&amp;"|"&amp;UPPER(SUBSTITUTE(SUBSTITUTE(SUBSTITUTE(SUBSTITUTE(SUBSTITUTE(TRIM(C862)," ",""),"-",""),"/",""),"\",""),".","")))</f>
        <v/>
      </c>
      <c r="K862" s="24" t="str">
        <f aca="false">IF(A862="","",IF(ISNA(MATCH(J862,'Purchase Register'!$J$6:$J$1005,0)),IF(COUNTIFS('Purchase Register'!$A$6:$A$1005,A862,'Purchase Register'!$E$6:$E$1005,"&gt;="&amp;(E862-Summary!$B$5),'Purchase Register'!$E$6:$E$1005,"&lt;="&amp;(E862+Summary!$B$5))&gt;0,"Possible match – invoice no. differs","Not in books"),"In books"))</f>
        <v/>
      </c>
      <c r="L862" s="25" t="str">
        <f aca="false">IF(A862="","",IF(COUNTIF(A$6:A862,A862)=1,COUNTIF(L$5:L861,"&gt;0")+1,""))</f>
        <v/>
      </c>
    </row>
    <row r="863" customFormat="false" ht="15" hidden="false" customHeight="true" outlineLevel="0" collapsed="false">
      <c r="A863" s="27"/>
      <c r="B863" s="27"/>
      <c r="C863" s="27"/>
      <c r="D863" s="28"/>
      <c r="E863" s="29"/>
      <c r="F863" s="29"/>
      <c r="G863" s="29"/>
      <c r="H863" s="29"/>
      <c r="I863" s="20" t="str">
        <f aca="false">IF(A863="","",N(F863)+N(G863)+N(H863))</f>
        <v/>
      </c>
      <c r="J863" s="21" t="str">
        <f aca="false">IF(A863="","",UPPER(TRIM(A863))&amp;"|"&amp;UPPER(SUBSTITUTE(SUBSTITUTE(SUBSTITUTE(SUBSTITUTE(SUBSTITUTE(TRIM(C863)," ",""),"-",""),"/",""),"\",""),".","")))</f>
        <v/>
      </c>
      <c r="K863" s="24" t="str">
        <f aca="false">IF(A863="","",IF(ISNA(MATCH(J863,'Purchase Register'!$J$6:$J$1005,0)),IF(COUNTIFS('Purchase Register'!$A$6:$A$1005,A863,'Purchase Register'!$E$6:$E$1005,"&gt;="&amp;(E863-Summary!$B$5),'Purchase Register'!$E$6:$E$1005,"&lt;="&amp;(E863+Summary!$B$5))&gt;0,"Possible match – invoice no. differs","Not in books"),"In books"))</f>
        <v/>
      </c>
      <c r="L863" s="25" t="str">
        <f aca="false">IF(A863="","",IF(COUNTIF(A$6:A863,A863)=1,COUNTIF(L$5:L862,"&gt;0")+1,""))</f>
        <v/>
      </c>
    </row>
    <row r="864" customFormat="false" ht="15" hidden="false" customHeight="true" outlineLevel="0" collapsed="false">
      <c r="A864" s="27"/>
      <c r="B864" s="27"/>
      <c r="C864" s="27"/>
      <c r="D864" s="28"/>
      <c r="E864" s="29"/>
      <c r="F864" s="29"/>
      <c r="G864" s="29"/>
      <c r="H864" s="29"/>
      <c r="I864" s="20" t="str">
        <f aca="false">IF(A864="","",N(F864)+N(G864)+N(H864))</f>
        <v/>
      </c>
      <c r="J864" s="21" t="str">
        <f aca="false">IF(A864="","",UPPER(TRIM(A864))&amp;"|"&amp;UPPER(SUBSTITUTE(SUBSTITUTE(SUBSTITUTE(SUBSTITUTE(SUBSTITUTE(TRIM(C864)," ",""),"-",""),"/",""),"\",""),".","")))</f>
        <v/>
      </c>
      <c r="K864" s="24" t="str">
        <f aca="false">IF(A864="","",IF(ISNA(MATCH(J864,'Purchase Register'!$J$6:$J$1005,0)),IF(COUNTIFS('Purchase Register'!$A$6:$A$1005,A864,'Purchase Register'!$E$6:$E$1005,"&gt;="&amp;(E864-Summary!$B$5),'Purchase Register'!$E$6:$E$1005,"&lt;="&amp;(E864+Summary!$B$5))&gt;0,"Possible match – invoice no. differs","Not in books"),"In books"))</f>
        <v/>
      </c>
      <c r="L864" s="25" t="str">
        <f aca="false">IF(A864="","",IF(COUNTIF(A$6:A864,A864)=1,COUNTIF(L$5:L863,"&gt;0")+1,""))</f>
        <v/>
      </c>
    </row>
    <row r="865" customFormat="false" ht="15" hidden="false" customHeight="true" outlineLevel="0" collapsed="false">
      <c r="A865" s="27"/>
      <c r="B865" s="27"/>
      <c r="C865" s="27"/>
      <c r="D865" s="28"/>
      <c r="E865" s="29"/>
      <c r="F865" s="29"/>
      <c r="G865" s="29"/>
      <c r="H865" s="29"/>
      <c r="I865" s="20" t="str">
        <f aca="false">IF(A865="","",N(F865)+N(G865)+N(H865))</f>
        <v/>
      </c>
      <c r="J865" s="21" t="str">
        <f aca="false">IF(A865="","",UPPER(TRIM(A865))&amp;"|"&amp;UPPER(SUBSTITUTE(SUBSTITUTE(SUBSTITUTE(SUBSTITUTE(SUBSTITUTE(TRIM(C865)," ",""),"-",""),"/",""),"\",""),".","")))</f>
        <v/>
      </c>
      <c r="K865" s="24" t="str">
        <f aca="false">IF(A865="","",IF(ISNA(MATCH(J865,'Purchase Register'!$J$6:$J$1005,0)),IF(COUNTIFS('Purchase Register'!$A$6:$A$1005,A865,'Purchase Register'!$E$6:$E$1005,"&gt;="&amp;(E865-Summary!$B$5),'Purchase Register'!$E$6:$E$1005,"&lt;="&amp;(E865+Summary!$B$5))&gt;0,"Possible match – invoice no. differs","Not in books"),"In books"))</f>
        <v/>
      </c>
      <c r="L865" s="25" t="str">
        <f aca="false">IF(A865="","",IF(COUNTIF(A$6:A865,A865)=1,COUNTIF(L$5:L864,"&gt;0")+1,""))</f>
        <v/>
      </c>
    </row>
    <row r="866" customFormat="false" ht="15" hidden="false" customHeight="true" outlineLevel="0" collapsed="false">
      <c r="A866" s="27"/>
      <c r="B866" s="27"/>
      <c r="C866" s="27"/>
      <c r="D866" s="28"/>
      <c r="E866" s="29"/>
      <c r="F866" s="29"/>
      <c r="G866" s="29"/>
      <c r="H866" s="29"/>
      <c r="I866" s="20" t="str">
        <f aca="false">IF(A866="","",N(F866)+N(G866)+N(H866))</f>
        <v/>
      </c>
      <c r="J866" s="21" t="str">
        <f aca="false">IF(A866="","",UPPER(TRIM(A866))&amp;"|"&amp;UPPER(SUBSTITUTE(SUBSTITUTE(SUBSTITUTE(SUBSTITUTE(SUBSTITUTE(TRIM(C866)," ",""),"-",""),"/",""),"\",""),".","")))</f>
        <v/>
      </c>
      <c r="K866" s="24" t="str">
        <f aca="false">IF(A866="","",IF(ISNA(MATCH(J866,'Purchase Register'!$J$6:$J$1005,0)),IF(COUNTIFS('Purchase Register'!$A$6:$A$1005,A866,'Purchase Register'!$E$6:$E$1005,"&gt;="&amp;(E866-Summary!$B$5),'Purchase Register'!$E$6:$E$1005,"&lt;="&amp;(E866+Summary!$B$5))&gt;0,"Possible match – invoice no. differs","Not in books"),"In books"))</f>
        <v/>
      </c>
      <c r="L866" s="25" t="str">
        <f aca="false">IF(A866="","",IF(COUNTIF(A$6:A866,A866)=1,COUNTIF(L$5:L865,"&gt;0")+1,""))</f>
        <v/>
      </c>
    </row>
    <row r="867" customFormat="false" ht="15" hidden="false" customHeight="true" outlineLevel="0" collapsed="false">
      <c r="A867" s="27"/>
      <c r="B867" s="27"/>
      <c r="C867" s="27"/>
      <c r="D867" s="28"/>
      <c r="E867" s="29"/>
      <c r="F867" s="29"/>
      <c r="G867" s="29"/>
      <c r="H867" s="29"/>
      <c r="I867" s="20" t="str">
        <f aca="false">IF(A867="","",N(F867)+N(G867)+N(H867))</f>
        <v/>
      </c>
      <c r="J867" s="21" t="str">
        <f aca="false">IF(A867="","",UPPER(TRIM(A867))&amp;"|"&amp;UPPER(SUBSTITUTE(SUBSTITUTE(SUBSTITUTE(SUBSTITUTE(SUBSTITUTE(TRIM(C867)," ",""),"-",""),"/",""),"\",""),".","")))</f>
        <v/>
      </c>
      <c r="K867" s="24" t="str">
        <f aca="false">IF(A867="","",IF(ISNA(MATCH(J867,'Purchase Register'!$J$6:$J$1005,0)),IF(COUNTIFS('Purchase Register'!$A$6:$A$1005,A867,'Purchase Register'!$E$6:$E$1005,"&gt;="&amp;(E867-Summary!$B$5),'Purchase Register'!$E$6:$E$1005,"&lt;="&amp;(E867+Summary!$B$5))&gt;0,"Possible match – invoice no. differs","Not in books"),"In books"))</f>
        <v/>
      </c>
      <c r="L867" s="25" t="str">
        <f aca="false">IF(A867="","",IF(COUNTIF(A$6:A867,A867)=1,COUNTIF(L$5:L866,"&gt;0")+1,""))</f>
        <v/>
      </c>
    </row>
    <row r="868" customFormat="false" ht="15" hidden="false" customHeight="true" outlineLevel="0" collapsed="false">
      <c r="A868" s="27"/>
      <c r="B868" s="27"/>
      <c r="C868" s="27"/>
      <c r="D868" s="28"/>
      <c r="E868" s="29"/>
      <c r="F868" s="29"/>
      <c r="G868" s="29"/>
      <c r="H868" s="29"/>
      <c r="I868" s="20" t="str">
        <f aca="false">IF(A868="","",N(F868)+N(G868)+N(H868))</f>
        <v/>
      </c>
      <c r="J868" s="21" t="str">
        <f aca="false">IF(A868="","",UPPER(TRIM(A868))&amp;"|"&amp;UPPER(SUBSTITUTE(SUBSTITUTE(SUBSTITUTE(SUBSTITUTE(SUBSTITUTE(TRIM(C868)," ",""),"-",""),"/",""),"\",""),".","")))</f>
        <v/>
      </c>
      <c r="K868" s="24" t="str">
        <f aca="false">IF(A868="","",IF(ISNA(MATCH(J868,'Purchase Register'!$J$6:$J$1005,0)),IF(COUNTIFS('Purchase Register'!$A$6:$A$1005,A868,'Purchase Register'!$E$6:$E$1005,"&gt;="&amp;(E868-Summary!$B$5),'Purchase Register'!$E$6:$E$1005,"&lt;="&amp;(E868+Summary!$B$5))&gt;0,"Possible match – invoice no. differs","Not in books"),"In books"))</f>
        <v/>
      </c>
      <c r="L868" s="25" t="str">
        <f aca="false">IF(A868="","",IF(COUNTIF(A$6:A868,A868)=1,COUNTIF(L$5:L867,"&gt;0")+1,""))</f>
        <v/>
      </c>
    </row>
    <row r="869" customFormat="false" ht="15" hidden="false" customHeight="true" outlineLevel="0" collapsed="false">
      <c r="A869" s="27"/>
      <c r="B869" s="27"/>
      <c r="C869" s="27"/>
      <c r="D869" s="28"/>
      <c r="E869" s="29"/>
      <c r="F869" s="29"/>
      <c r="G869" s="29"/>
      <c r="H869" s="29"/>
      <c r="I869" s="20" t="str">
        <f aca="false">IF(A869="","",N(F869)+N(G869)+N(H869))</f>
        <v/>
      </c>
      <c r="J869" s="21" t="str">
        <f aca="false">IF(A869="","",UPPER(TRIM(A869))&amp;"|"&amp;UPPER(SUBSTITUTE(SUBSTITUTE(SUBSTITUTE(SUBSTITUTE(SUBSTITUTE(TRIM(C869)," ",""),"-",""),"/",""),"\",""),".","")))</f>
        <v/>
      </c>
      <c r="K869" s="24" t="str">
        <f aca="false">IF(A869="","",IF(ISNA(MATCH(J869,'Purchase Register'!$J$6:$J$1005,0)),IF(COUNTIFS('Purchase Register'!$A$6:$A$1005,A869,'Purchase Register'!$E$6:$E$1005,"&gt;="&amp;(E869-Summary!$B$5),'Purchase Register'!$E$6:$E$1005,"&lt;="&amp;(E869+Summary!$B$5))&gt;0,"Possible match – invoice no. differs","Not in books"),"In books"))</f>
        <v/>
      </c>
      <c r="L869" s="25" t="str">
        <f aca="false">IF(A869="","",IF(COUNTIF(A$6:A869,A869)=1,COUNTIF(L$5:L868,"&gt;0")+1,""))</f>
        <v/>
      </c>
    </row>
    <row r="870" customFormat="false" ht="15" hidden="false" customHeight="true" outlineLevel="0" collapsed="false">
      <c r="A870" s="27"/>
      <c r="B870" s="27"/>
      <c r="C870" s="27"/>
      <c r="D870" s="28"/>
      <c r="E870" s="29"/>
      <c r="F870" s="29"/>
      <c r="G870" s="29"/>
      <c r="H870" s="29"/>
      <c r="I870" s="20" t="str">
        <f aca="false">IF(A870="","",N(F870)+N(G870)+N(H870))</f>
        <v/>
      </c>
      <c r="J870" s="21" t="str">
        <f aca="false">IF(A870="","",UPPER(TRIM(A870))&amp;"|"&amp;UPPER(SUBSTITUTE(SUBSTITUTE(SUBSTITUTE(SUBSTITUTE(SUBSTITUTE(TRIM(C870)," ",""),"-",""),"/",""),"\",""),".","")))</f>
        <v/>
      </c>
      <c r="K870" s="24" t="str">
        <f aca="false">IF(A870="","",IF(ISNA(MATCH(J870,'Purchase Register'!$J$6:$J$1005,0)),IF(COUNTIFS('Purchase Register'!$A$6:$A$1005,A870,'Purchase Register'!$E$6:$E$1005,"&gt;="&amp;(E870-Summary!$B$5),'Purchase Register'!$E$6:$E$1005,"&lt;="&amp;(E870+Summary!$B$5))&gt;0,"Possible match – invoice no. differs","Not in books"),"In books"))</f>
        <v/>
      </c>
      <c r="L870" s="25" t="str">
        <f aca="false">IF(A870="","",IF(COUNTIF(A$6:A870,A870)=1,COUNTIF(L$5:L869,"&gt;0")+1,""))</f>
        <v/>
      </c>
    </row>
    <row r="871" customFormat="false" ht="15" hidden="false" customHeight="true" outlineLevel="0" collapsed="false">
      <c r="A871" s="27"/>
      <c r="B871" s="27"/>
      <c r="C871" s="27"/>
      <c r="D871" s="28"/>
      <c r="E871" s="29"/>
      <c r="F871" s="29"/>
      <c r="G871" s="29"/>
      <c r="H871" s="29"/>
      <c r="I871" s="20" t="str">
        <f aca="false">IF(A871="","",N(F871)+N(G871)+N(H871))</f>
        <v/>
      </c>
      <c r="J871" s="21" t="str">
        <f aca="false">IF(A871="","",UPPER(TRIM(A871))&amp;"|"&amp;UPPER(SUBSTITUTE(SUBSTITUTE(SUBSTITUTE(SUBSTITUTE(SUBSTITUTE(TRIM(C871)," ",""),"-",""),"/",""),"\",""),".","")))</f>
        <v/>
      </c>
      <c r="K871" s="24" t="str">
        <f aca="false">IF(A871="","",IF(ISNA(MATCH(J871,'Purchase Register'!$J$6:$J$1005,0)),IF(COUNTIFS('Purchase Register'!$A$6:$A$1005,A871,'Purchase Register'!$E$6:$E$1005,"&gt;="&amp;(E871-Summary!$B$5),'Purchase Register'!$E$6:$E$1005,"&lt;="&amp;(E871+Summary!$B$5))&gt;0,"Possible match – invoice no. differs","Not in books"),"In books"))</f>
        <v/>
      </c>
      <c r="L871" s="25" t="str">
        <f aca="false">IF(A871="","",IF(COUNTIF(A$6:A871,A871)=1,COUNTIF(L$5:L870,"&gt;0")+1,""))</f>
        <v/>
      </c>
    </row>
    <row r="872" customFormat="false" ht="15" hidden="false" customHeight="true" outlineLevel="0" collapsed="false">
      <c r="A872" s="27"/>
      <c r="B872" s="27"/>
      <c r="C872" s="27"/>
      <c r="D872" s="28"/>
      <c r="E872" s="29"/>
      <c r="F872" s="29"/>
      <c r="G872" s="29"/>
      <c r="H872" s="29"/>
      <c r="I872" s="20" t="str">
        <f aca="false">IF(A872="","",N(F872)+N(G872)+N(H872))</f>
        <v/>
      </c>
      <c r="J872" s="21" t="str">
        <f aca="false">IF(A872="","",UPPER(TRIM(A872))&amp;"|"&amp;UPPER(SUBSTITUTE(SUBSTITUTE(SUBSTITUTE(SUBSTITUTE(SUBSTITUTE(TRIM(C872)," ",""),"-",""),"/",""),"\",""),".","")))</f>
        <v/>
      </c>
      <c r="K872" s="24" t="str">
        <f aca="false">IF(A872="","",IF(ISNA(MATCH(J872,'Purchase Register'!$J$6:$J$1005,0)),IF(COUNTIFS('Purchase Register'!$A$6:$A$1005,A872,'Purchase Register'!$E$6:$E$1005,"&gt;="&amp;(E872-Summary!$B$5),'Purchase Register'!$E$6:$E$1005,"&lt;="&amp;(E872+Summary!$B$5))&gt;0,"Possible match – invoice no. differs","Not in books"),"In books"))</f>
        <v/>
      </c>
      <c r="L872" s="25" t="str">
        <f aca="false">IF(A872="","",IF(COUNTIF(A$6:A872,A872)=1,COUNTIF(L$5:L871,"&gt;0")+1,""))</f>
        <v/>
      </c>
    </row>
    <row r="873" customFormat="false" ht="15" hidden="false" customHeight="true" outlineLevel="0" collapsed="false">
      <c r="A873" s="27"/>
      <c r="B873" s="27"/>
      <c r="C873" s="27"/>
      <c r="D873" s="28"/>
      <c r="E873" s="29"/>
      <c r="F873" s="29"/>
      <c r="G873" s="29"/>
      <c r="H873" s="29"/>
      <c r="I873" s="20" t="str">
        <f aca="false">IF(A873="","",N(F873)+N(G873)+N(H873))</f>
        <v/>
      </c>
      <c r="J873" s="21" t="str">
        <f aca="false">IF(A873="","",UPPER(TRIM(A873))&amp;"|"&amp;UPPER(SUBSTITUTE(SUBSTITUTE(SUBSTITUTE(SUBSTITUTE(SUBSTITUTE(TRIM(C873)," ",""),"-",""),"/",""),"\",""),".","")))</f>
        <v/>
      </c>
      <c r="K873" s="24" t="str">
        <f aca="false">IF(A873="","",IF(ISNA(MATCH(J873,'Purchase Register'!$J$6:$J$1005,0)),IF(COUNTIFS('Purchase Register'!$A$6:$A$1005,A873,'Purchase Register'!$E$6:$E$1005,"&gt;="&amp;(E873-Summary!$B$5),'Purchase Register'!$E$6:$E$1005,"&lt;="&amp;(E873+Summary!$B$5))&gt;0,"Possible match – invoice no. differs","Not in books"),"In books"))</f>
        <v/>
      </c>
      <c r="L873" s="25" t="str">
        <f aca="false">IF(A873="","",IF(COUNTIF(A$6:A873,A873)=1,COUNTIF(L$5:L872,"&gt;0")+1,""))</f>
        <v/>
      </c>
    </row>
    <row r="874" customFormat="false" ht="15" hidden="false" customHeight="true" outlineLevel="0" collapsed="false">
      <c r="A874" s="27"/>
      <c r="B874" s="27"/>
      <c r="C874" s="27"/>
      <c r="D874" s="28"/>
      <c r="E874" s="29"/>
      <c r="F874" s="29"/>
      <c r="G874" s="29"/>
      <c r="H874" s="29"/>
      <c r="I874" s="20" t="str">
        <f aca="false">IF(A874="","",N(F874)+N(G874)+N(H874))</f>
        <v/>
      </c>
      <c r="J874" s="21" t="str">
        <f aca="false">IF(A874="","",UPPER(TRIM(A874))&amp;"|"&amp;UPPER(SUBSTITUTE(SUBSTITUTE(SUBSTITUTE(SUBSTITUTE(SUBSTITUTE(TRIM(C874)," ",""),"-",""),"/",""),"\",""),".","")))</f>
        <v/>
      </c>
      <c r="K874" s="24" t="str">
        <f aca="false">IF(A874="","",IF(ISNA(MATCH(J874,'Purchase Register'!$J$6:$J$1005,0)),IF(COUNTIFS('Purchase Register'!$A$6:$A$1005,A874,'Purchase Register'!$E$6:$E$1005,"&gt;="&amp;(E874-Summary!$B$5),'Purchase Register'!$E$6:$E$1005,"&lt;="&amp;(E874+Summary!$B$5))&gt;0,"Possible match – invoice no. differs","Not in books"),"In books"))</f>
        <v/>
      </c>
      <c r="L874" s="25" t="str">
        <f aca="false">IF(A874="","",IF(COUNTIF(A$6:A874,A874)=1,COUNTIF(L$5:L873,"&gt;0")+1,""))</f>
        <v/>
      </c>
    </row>
    <row r="875" customFormat="false" ht="15" hidden="false" customHeight="true" outlineLevel="0" collapsed="false">
      <c r="A875" s="27"/>
      <c r="B875" s="27"/>
      <c r="C875" s="27"/>
      <c r="D875" s="28"/>
      <c r="E875" s="29"/>
      <c r="F875" s="29"/>
      <c r="G875" s="29"/>
      <c r="H875" s="29"/>
      <c r="I875" s="20" t="str">
        <f aca="false">IF(A875="","",N(F875)+N(G875)+N(H875))</f>
        <v/>
      </c>
      <c r="J875" s="21" t="str">
        <f aca="false">IF(A875="","",UPPER(TRIM(A875))&amp;"|"&amp;UPPER(SUBSTITUTE(SUBSTITUTE(SUBSTITUTE(SUBSTITUTE(SUBSTITUTE(TRIM(C875)," ",""),"-",""),"/",""),"\",""),".","")))</f>
        <v/>
      </c>
      <c r="K875" s="24" t="str">
        <f aca="false">IF(A875="","",IF(ISNA(MATCH(J875,'Purchase Register'!$J$6:$J$1005,0)),IF(COUNTIFS('Purchase Register'!$A$6:$A$1005,A875,'Purchase Register'!$E$6:$E$1005,"&gt;="&amp;(E875-Summary!$B$5),'Purchase Register'!$E$6:$E$1005,"&lt;="&amp;(E875+Summary!$B$5))&gt;0,"Possible match – invoice no. differs","Not in books"),"In books"))</f>
        <v/>
      </c>
      <c r="L875" s="25" t="str">
        <f aca="false">IF(A875="","",IF(COUNTIF(A$6:A875,A875)=1,COUNTIF(L$5:L874,"&gt;0")+1,""))</f>
        <v/>
      </c>
    </row>
    <row r="876" customFormat="false" ht="15" hidden="false" customHeight="true" outlineLevel="0" collapsed="false">
      <c r="A876" s="27"/>
      <c r="B876" s="27"/>
      <c r="C876" s="27"/>
      <c r="D876" s="28"/>
      <c r="E876" s="29"/>
      <c r="F876" s="29"/>
      <c r="G876" s="29"/>
      <c r="H876" s="29"/>
      <c r="I876" s="20" t="str">
        <f aca="false">IF(A876="","",N(F876)+N(G876)+N(H876))</f>
        <v/>
      </c>
      <c r="J876" s="21" t="str">
        <f aca="false">IF(A876="","",UPPER(TRIM(A876))&amp;"|"&amp;UPPER(SUBSTITUTE(SUBSTITUTE(SUBSTITUTE(SUBSTITUTE(SUBSTITUTE(TRIM(C876)," ",""),"-",""),"/",""),"\",""),".","")))</f>
        <v/>
      </c>
      <c r="K876" s="24" t="str">
        <f aca="false">IF(A876="","",IF(ISNA(MATCH(J876,'Purchase Register'!$J$6:$J$1005,0)),IF(COUNTIFS('Purchase Register'!$A$6:$A$1005,A876,'Purchase Register'!$E$6:$E$1005,"&gt;="&amp;(E876-Summary!$B$5),'Purchase Register'!$E$6:$E$1005,"&lt;="&amp;(E876+Summary!$B$5))&gt;0,"Possible match – invoice no. differs","Not in books"),"In books"))</f>
        <v/>
      </c>
      <c r="L876" s="25" t="str">
        <f aca="false">IF(A876="","",IF(COUNTIF(A$6:A876,A876)=1,COUNTIF(L$5:L875,"&gt;0")+1,""))</f>
        <v/>
      </c>
    </row>
    <row r="877" customFormat="false" ht="15" hidden="false" customHeight="true" outlineLevel="0" collapsed="false">
      <c r="A877" s="27"/>
      <c r="B877" s="27"/>
      <c r="C877" s="27"/>
      <c r="D877" s="28"/>
      <c r="E877" s="29"/>
      <c r="F877" s="29"/>
      <c r="G877" s="29"/>
      <c r="H877" s="29"/>
      <c r="I877" s="20" t="str">
        <f aca="false">IF(A877="","",N(F877)+N(G877)+N(H877))</f>
        <v/>
      </c>
      <c r="J877" s="21" t="str">
        <f aca="false">IF(A877="","",UPPER(TRIM(A877))&amp;"|"&amp;UPPER(SUBSTITUTE(SUBSTITUTE(SUBSTITUTE(SUBSTITUTE(SUBSTITUTE(TRIM(C877)," ",""),"-",""),"/",""),"\",""),".","")))</f>
        <v/>
      </c>
      <c r="K877" s="24" t="str">
        <f aca="false">IF(A877="","",IF(ISNA(MATCH(J877,'Purchase Register'!$J$6:$J$1005,0)),IF(COUNTIFS('Purchase Register'!$A$6:$A$1005,A877,'Purchase Register'!$E$6:$E$1005,"&gt;="&amp;(E877-Summary!$B$5),'Purchase Register'!$E$6:$E$1005,"&lt;="&amp;(E877+Summary!$B$5))&gt;0,"Possible match – invoice no. differs","Not in books"),"In books"))</f>
        <v/>
      </c>
      <c r="L877" s="25" t="str">
        <f aca="false">IF(A877="","",IF(COUNTIF(A$6:A877,A877)=1,COUNTIF(L$5:L876,"&gt;0")+1,""))</f>
        <v/>
      </c>
    </row>
    <row r="878" customFormat="false" ht="15" hidden="false" customHeight="true" outlineLevel="0" collapsed="false">
      <c r="A878" s="27"/>
      <c r="B878" s="27"/>
      <c r="C878" s="27"/>
      <c r="D878" s="28"/>
      <c r="E878" s="29"/>
      <c r="F878" s="29"/>
      <c r="G878" s="29"/>
      <c r="H878" s="29"/>
      <c r="I878" s="20" t="str">
        <f aca="false">IF(A878="","",N(F878)+N(G878)+N(H878))</f>
        <v/>
      </c>
      <c r="J878" s="21" t="str">
        <f aca="false">IF(A878="","",UPPER(TRIM(A878))&amp;"|"&amp;UPPER(SUBSTITUTE(SUBSTITUTE(SUBSTITUTE(SUBSTITUTE(SUBSTITUTE(TRIM(C878)," ",""),"-",""),"/",""),"\",""),".","")))</f>
        <v/>
      </c>
      <c r="K878" s="24" t="str">
        <f aca="false">IF(A878="","",IF(ISNA(MATCH(J878,'Purchase Register'!$J$6:$J$1005,0)),IF(COUNTIFS('Purchase Register'!$A$6:$A$1005,A878,'Purchase Register'!$E$6:$E$1005,"&gt;="&amp;(E878-Summary!$B$5),'Purchase Register'!$E$6:$E$1005,"&lt;="&amp;(E878+Summary!$B$5))&gt;0,"Possible match – invoice no. differs","Not in books"),"In books"))</f>
        <v/>
      </c>
      <c r="L878" s="25" t="str">
        <f aca="false">IF(A878="","",IF(COUNTIF(A$6:A878,A878)=1,COUNTIF(L$5:L877,"&gt;0")+1,""))</f>
        <v/>
      </c>
    </row>
    <row r="879" customFormat="false" ht="15" hidden="false" customHeight="true" outlineLevel="0" collapsed="false">
      <c r="A879" s="27"/>
      <c r="B879" s="27"/>
      <c r="C879" s="27"/>
      <c r="D879" s="28"/>
      <c r="E879" s="29"/>
      <c r="F879" s="29"/>
      <c r="G879" s="29"/>
      <c r="H879" s="29"/>
      <c r="I879" s="20" t="str">
        <f aca="false">IF(A879="","",N(F879)+N(G879)+N(H879))</f>
        <v/>
      </c>
      <c r="J879" s="21" t="str">
        <f aca="false">IF(A879="","",UPPER(TRIM(A879))&amp;"|"&amp;UPPER(SUBSTITUTE(SUBSTITUTE(SUBSTITUTE(SUBSTITUTE(SUBSTITUTE(TRIM(C879)," ",""),"-",""),"/",""),"\",""),".","")))</f>
        <v/>
      </c>
      <c r="K879" s="24" t="str">
        <f aca="false">IF(A879="","",IF(ISNA(MATCH(J879,'Purchase Register'!$J$6:$J$1005,0)),IF(COUNTIFS('Purchase Register'!$A$6:$A$1005,A879,'Purchase Register'!$E$6:$E$1005,"&gt;="&amp;(E879-Summary!$B$5),'Purchase Register'!$E$6:$E$1005,"&lt;="&amp;(E879+Summary!$B$5))&gt;0,"Possible match – invoice no. differs","Not in books"),"In books"))</f>
        <v/>
      </c>
      <c r="L879" s="25" t="str">
        <f aca="false">IF(A879="","",IF(COUNTIF(A$6:A879,A879)=1,COUNTIF(L$5:L878,"&gt;0")+1,""))</f>
        <v/>
      </c>
    </row>
    <row r="880" customFormat="false" ht="15" hidden="false" customHeight="true" outlineLevel="0" collapsed="false">
      <c r="A880" s="27"/>
      <c r="B880" s="27"/>
      <c r="C880" s="27"/>
      <c r="D880" s="28"/>
      <c r="E880" s="29"/>
      <c r="F880" s="29"/>
      <c r="G880" s="29"/>
      <c r="H880" s="29"/>
      <c r="I880" s="20" t="str">
        <f aca="false">IF(A880="","",N(F880)+N(G880)+N(H880))</f>
        <v/>
      </c>
      <c r="J880" s="21" t="str">
        <f aca="false">IF(A880="","",UPPER(TRIM(A880))&amp;"|"&amp;UPPER(SUBSTITUTE(SUBSTITUTE(SUBSTITUTE(SUBSTITUTE(SUBSTITUTE(TRIM(C880)," ",""),"-",""),"/",""),"\",""),".","")))</f>
        <v/>
      </c>
      <c r="K880" s="24" t="str">
        <f aca="false">IF(A880="","",IF(ISNA(MATCH(J880,'Purchase Register'!$J$6:$J$1005,0)),IF(COUNTIFS('Purchase Register'!$A$6:$A$1005,A880,'Purchase Register'!$E$6:$E$1005,"&gt;="&amp;(E880-Summary!$B$5),'Purchase Register'!$E$6:$E$1005,"&lt;="&amp;(E880+Summary!$B$5))&gt;0,"Possible match – invoice no. differs","Not in books"),"In books"))</f>
        <v/>
      </c>
      <c r="L880" s="25" t="str">
        <f aca="false">IF(A880="","",IF(COUNTIF(A$6:A880,A880)=1,COUNTIF(L$5:L879,"&gt;0")+1,""))</f>
        <v/>
      </c>
    </row>
    <row r="881" customFormat="false" ht="15" hidden="false" customHeight="true" outlineLevel="0" collapsed="false">
      <c r="A881" s="27"/>
      <c r="B881" s="27"/>
      <c r="C881" s="27"/>
      <c r="D881" s="28"/>
      <c r="E881" s="29"/>
      <c r="F881" s="29"/>
      <c r="G881" s="29"/>
      <c r="H881" s="29"/>
      <c r="I881" s="20" t="str">
        <f aca="false">IF(A881="","",N(F881)+N(G881)+N(H881))</f>
        <v/>
      </c>
      <c r="J881" s="21" t="str">
        <f aca="false">IF(A881="","",UPPER(TRIM(A881))&amp;"|"&amp;UPPER(SUBSTITUTE(SUBSTITUTE(SUBSTITUTE(SUBSTITUTE(SUBSTITUTE(TRIM(C881)," ",""),"-",""),"/",""),"\",""),".","")))</f>
        <v/>
      </c>
      <c r="K881" s="24" t="str">
        <f aca="false">IF(A881="","",IF(ISNA(MATCH(J881,'Purchase Register'!$J$6:$J$1005,0)),IF(COUNTIFS('Purchase Register'!$A$6:$A$1005,A881,'Purchase Register'!$E$6:$E$1005,"&gt;="&amp;(E881-Summary!$B$5),'Purchase Register'!$E$6:$E$1005,"&lt;="&amp;(E881+Summary!$B$5))&gt;0,"Possible match – invoice no. differs","Not in books"),"In books"))</f>
        <v/>
      </c>
      <c r="L881" s="25" t="str">
        <f aca="false">IF(A881="","",IF(COUNTIF(A$6:A881,A881)=1,COUNTIF(L$5:L880,"&gt;0")+1,""))</f>
        <v/>
      </c>
    </row>
    <row r="882" customFormat="false" ht="15" hidden="false" customHeight="true" outlineLevel="0" collapsed="false">
      <c r="A882" s="27"/>
      <c r="B882" s="27"/>
      <c r="C882" s="27"/>
      <c r="D882" s="28"/>
      <c r="E882" s="29"/>
      <c r="F882" s="29"/>
      <c r="G882" s="29"/>
      <c r="H882" s="29"/>
      <c r="I882" s="20" t="str">
        <f aca="false">IF(A882="","",N(F882)+N(G882)+N(H882))</f>
        <v/>
      </c>
      <c r="J882" s="21" t="str">
        <f aca="false">IF(A882="","",UPPER(TRIM(A882))&amp;"|"&amp;UPPER(SUBSTITUTE(SUBSTITUTE(SUBSTITUTE(SUBSTITUTE(SUBSTITUTE(TRIM(C882)," ",""),"-",""),"/",""),"\",""),".","")))</f>
        <v/>
      </c>
      <c r="K882" s="24" t="str">
        <f aca="false">IF(A882="","",IF(ISNA(MATCH(J882,'Purchase Register'!$J$6:$J$1005,0)),IF(COUNTIFS('Purchase Register'!$A$6:$A$1005,A882,'Purchase Register'!$E$6:$E$1005,"&gt;="&amp;(E882-Summary!$B$5),'Purchase Register'!$E$6:$E$1005,"&lt;="&amp;(E882+Summary!$B$5))&gt;0,"Possible match – invoice no. differs","Not in books"),"In books"))</f>
        <v/>
      </c>
      <c r="L882" s="25" t="str">
        <f aca="false">IF(A882="","",IF(COUNTIF(A$6:A882,A882)=1,COUNTIF(L$5:L881,"&gt;0")+1,""))</f>
        <v/>
      </c>
    </row>
    <row r="883" customFormat="false" ht="15" hidden="false" customHeight="true" outlineLevel="0" collapsed="false">
      <c r="A883" s="27"/>
      <c r="B883" s="27"/>
      <c r="C883" s="27"/>
      <c r="D883" s="28"/>
      <c r="E883" s="29"/>
      <c r="F883" s="29"/>
      <c r="G883" s="29"/>
      <c r="H883" s="29"/>
      <c r="I883" s="20" t="str">
        <f aca="false">IF(A883="","",N(F883)+N(G883)+N(H883))</f>
        <v/>
      </c>
      <c r="J883" s="21" t="str">
        <f aca="false">IF(A883="","",UPPER(TRIM(A883))&amp;"|"&amp;UPPER(SUBSTITUTE(SUBSTITUTE(SUBSTITUTE(SUBSTITUTE(SUBSTITUTE(TRIM(C883)," ",""),"-",""),"/",""),"\",""),".","")))</f>
        <v/>
      </c>
      <c r="K883" s="24" t="str">
        <f aca="false">IF(A883="","",IF(ISNA(MATCH(J883,'Purchase Register'!$J$6:$J$1005,0)),IF(COUNTIFS('Purchase Register'!$A$6:$A$1005,A883,'Purchase Register'!$E$6:$E$1005,"&gt;="&amp;(E883-Summary!$B$5),'Purchase Register'!$E$6:$E$1005,"&lt;="&amp;(E883+Summary!$B$5))&gt;0,"Possible match – invoice no. differs","Not in books"),"In books"))</f>
        <v/>
      </c>
      <c r="L883" s="25" t="str">
        <f aca="false">IF(A883="","",IF(COUNTIF(A$6:A883,A883)=1,COUNTIF(L$5:L882,"&gt;0")+1,""))</f>
        <v/>
      </c>
    </row>
    <row r="884" customFormat="false" ht="15" hidden="false" customHeight="true" outlineLevel="0" collapsed="false">
      <c r="A884" s="27"/>
      <c r="B884" s="27"/>
      <c r="C884" s="27"/>
      <c r="D884" s="28"/>
      <c r="E884" s="29"/>
      <c r="F884" s="29"/>
      <c r="G884" s="29"/>
      <c r="H884" s="29"/>
      <c r="I884" s="20" t="str">
        <f aca="false">IF(A884="","",N(F884)+N(G884)+N(H884))</f>
        <v/>
      </c>
      <c r="J884" s="21" t="str">
        <f aca="false">IF(A884="","",UPPER(TRIM(A884))&amp;"|"&amp;UPPER(SUBSTITUTE(SUBSTITUTE(SUBSTITUTE(SUBSTITUTE(SUBSTITUTE(TRIM(C884)," ",""),"-",""),"/",""),"\",""),".","")))</f>
        <v/>
      </c>
      <c r="K884" s="24" t="str">
        <f aca="false">IF(A884="","",IF(ISNA(MATCH(J884,'Purchase Register'!$J$6:$J$1005,0)),IF(COUNTIFS('Purchase Register'!$A$6:$A$1005,A884,'Purchase Register'!$E$6:$E$1005,"&gt;="&amp;(E884-Summary!$B$5),'Purchase Register'!$E$6:$E$1005,"&lt;="&amp;(E884+Summary!$B$5))&gt;0,"Possible match – invoice no. differs","Not in books"),"In books"))</f>
        <v/>
      </c>
      <c r="L884" s="25" t="str">
        <f aca="false">IF(A884="","",IF(COUNTIF(A$6:A884,A884)=1,COUNTIF(L$5:L883,"&gt;0")+1,""))</f>
        <v/>
      </c>
    </row>
    <row r="885" customFormat="false" ht="15" hidden="false" customHeight="true" outlineLevel="0" collapsed="false">
      <c r="A885" s="27"/>
      <c r="B885" s="27"/>
      <c r="C885" s="27"/>
      <c r="D885" s="28"/>
      <c r="E885" s="29"/>
      <c r="F885" s="29"/>
      <c r="G885" s="29"/>
      <c r="H885" s="29"/>
      <c r="I885" s="20" t="str">
        <f aca="false">IF(A885="","",N(F885)+N(G885)+N(H885))</f>
        <v/>
      </c>
      <c r="J885" s="21" t="str">
        <f aca="false">IF(A885="","",UPPER(TRIM(A885))&amp;"|"&amp;UPPER(SUBSTITUTE(SUBSTITUTE(SUBSTITUTE(SUBSTITUTE(SUBSTITUTE(TRIM(C885)," ",""),"-",""),"/",""),"\",""),".","")))</f>
        <v/>
      </c>
      <c r="K885" s="24" t="str">
        <f aca="false">IF(A885="","",IF(ISNA(MATCH(J885,'Purchase Register'!$J$6:$J$1005,0)),IF(COUNTIFS('Purchase Register'!$A$6:$A$1005,A885,'Purchase Register'!$E$6:$E$1005,"&gt;="&amp;(E885-Summary!$B$5),'Purchase Register'!$E$6:$E$1005,"&lt;="&amp;(E885+Summary!$B$5))&gt;0,"Possible match – invoice no. differs","Not in books"),"In books"))</f>
        <v/>
      </c>
      <c r="L885" s="25" t="str">
        <f aca="false">IF(A885="","",IF(COUNTIF(A$6:A885,A885)=1,COUNTIF(L$5:L884,"&gt;0")+1,""))</f>
        <v/>
      </c>
    </row>
    <row r="886" customFormat="false" ht="15" hidden="false" customHeight="true" outlineLevel="0" collapsed="false">
      <c r="A886" s="27"/>
      <c r="B886" s="27"/>
      <c r="C886" s="27"/>
      <c r="D886" s="28"/>
      <c r="E886" s="29"/>
      <c r="F886" s="29"/>
      <c r="G886" s="29"/>
      <c r="H886" s="29"/>
      <c r="I886" s="20" t="str">
        <f aca="false">IF(A886="","",N(F886)+N(G886)+N(H886))</f>
        <v/>
      </c>
      <c r="J886" s="21" t="str">
        <f aca="false">IF(A886="","",UPPER(TRIM(A886))&amp;"|"&amp;UPPER(SUBSTITUTE(SUBSTITUTE(SUBSTITUTE(SUBSTITUTE(SUBSTITUTE(TRIM(C886)," ",""),"-",""),"/",""),"\",""),".","")))</f>
        <v/>
      </c>
      <c r="K886" s="24" t="str">
        <f aca="false">IF(A886="","",IF(ISNA(MATCH(J886,'Purchase Register'!$J$6:$J$1005,0)),IF(COUNTIFS('Purchase Register'!$A$6:$A$1005,A886,'Purchase Register'!$E$6:$E$1005,"&gt;="&amp;(E886-Summary!$B$5),'Purchase Register'!$E$6:$E$1005,"&lt;="&amp;(E886+Summary!$B$5))&gt;0,"Possible match – invoice no. differs","Not in books"),"In books"))</f>
        <v/>
      </c>
      <c r="L886" s="25" t="str">
        <f aca="false">IF(A886="","",IF(COUNTIF(A$6:A886,A886)=1,COUNTIF(L$5:L885,"&gt;0")+1,""))</f>
        <v/>
      </c>
    </row>
    <row r="887" customFormat="false" ht="15" hidden="false" customHeight="true" outlineLevel="0" collapsed="false">
      <c r="A887" s="27"/>
      <c r="B887" s="27"/>
      <c r="C887" s="27"/>
      <c r="D887" s="28"/>
      <c r="E887" s="29"/>
      <c r="F887" s="29"/>
      <c r="G887" s="29"/>
      <c r="H887" s="29"/>
      <c r="I887" s="20" t="str">
        <f aca="false">IF(A887="","",N(F887)+N(G887)+N(H887))</f>
        <v/>
      </c>
      <c r="J887" s="21" t="str">
        <f aca="false">IF(A887="","",UPPER(TRIM(A887))&amp;"|"&amp;UPPER(SUBSTITUTE(SUBSTITUTE(SUBSTITUTE(SUBSTITUTE(SUBSTITUTE(TRIM(C887)," ",""),"-",""),"/",""),"\",""),".","")))</f>
        <v/>
      </c>
      <c r="K887" s="24" t="str">
        <f aca="false">IF(A887="","",IF(ISNA(MATCH(J887,'Purchase Register'!$J$6:$J$1005,0)),IF(COUNTIFS('Purchase Register'!$A$6:$A$1005,A887,'Purchase Register'!$E$6:$E$1005,"&gt;="&amp;(E887-Summary!$B$5),'Purchase Register'!$E$6:$E$1005,"&lt;="&amp;(E887+Summary!$B$5))&gt;0,"Possible match – invoice no. differs","Not in books"),"In books"))</f>
        <v/>
      </c>
      <c r="L887" s="25" t="str">
        <f aca="false">IF(A887="","",IF(COUNTIF(A$6:A887,A887)=1,COUNTIF(L$5:L886,"&gt;0")+1,""))</f>
        <v/>
      </c>
    </row>
    <row r="888" customFormat="false" ht="15" hidden="false" customHeight="true" outlineLevel="0" collapsed="false">
      <c r="A888" s="27"/>
      <c r="B888" s="27"/>
      <c r="C888" s="27"/>
      <c r="D888" s="28"/>
      <c r="E888" s="29"/>
      <c r="F888" s="29"/>
      <c r="G888" s="29"/>
      <c r="H888" s="29"/>
      <c r="I888" s="20" t="str">
        <f aca="false">IF(A888="","",N(F888)+N(G888)+N(H888))</f>
        <v/>
      </c>
      <c r="J888" s="21" t="str">
        <f aca="false">IF(A888="","",UPPER(TRIM(A888))&amp;"|"&amp;UPPER(SUBSTITUTE(SUBSTITUTE(SUBSTITUTE(SUBSTITUTE(SUBSTITUTE(TRIM(C888)," ",""),"-",""),"/",""),"\",""),".","")))</f>
        <v/>
      </c>
      <c r="K888" s="24" t="str">
        <f aca="false">IF(A888="","",IF(ISNA(MATCH(J888,'Purchase Register'!$J$6:$J$1005,0)),IF(COUNTIFS('Purchase Register'!$A$6:$A$1005,A888,'Purchase Register'!$E$6:$E$1005,"&gt;="&amp;(E888-Summary!$B$5),'Purchase Register'!$E$6:$E$1005,"&lt;="&amp;(E888+Summary!$B$5))&gt;0,"Possible match – invoice no. differs","Not in books"),"In books"))</f>
        <v/>
      </c>
      <c r="L888" s="25" t="str">
        <f aca="false">IF(A888="","",IF(COUNTIF(A$6:A888,A888)=1,COUNTIF(L$5:L887,"&gt;0")+1,""))</f>
        <v/>
      </c>
    </row>
    <row r="889" customFormat="false" ht="15" hidden="false" customHeight="true" outlineLevel="0" collapsed="false">
      <c r="A889" s="27"/>
      <c r="B889" s="27"/>
      <c r="C889" s="27"/>
      <c r="D889" s="28"/>
      <c r="E889" s="29"/>
      <c r="F889" s="29"/>
      <c r="G889" s="29"/>
      <c r="H889" s="29"/>
      <c r="I889" s="20" t="str">
        <f aca="false">IF(A889="","",N(F889)+N(G889)+N(H889))</f>
        <v/>
      </c>
      <c r="J889" s="21" t="str">
        <f aca="false">IF(A889="","",UPPER(TRIM(A889))&amp;"|"&amp;UPPER(SUBSTITUTE(SUBSTITUTE(SUBSTITUTE(SUBSTITUTE(SUBSTITUTE(TRIM(C889)," ",""),"-",""),"/",""),"\",""),".","")))</f>
        <v/>
      </c>
      <c r="K889" s="24" t="str">
        <f aca="false">IF(A889="","",IF(ISNA(MATCH(J889,'Purchase Register'!$J$6:$J$1005,0)),IF(COUNTIFS('Purchase Register'!$A$6:$A$1005,A889,'Purchase Register'!$E$6:$E$1005,"&gt;="&amp;(E889-Summary!$B$5),'Purchase Register'!$E$6:$E$1005,"&lt;="&amp;(E889+Summary!$B$5))&gt;0,"Possible match – invoice no. differs","Not in books"),"In books"))</f>
        <v/>
      </c>
      <c r="L889" s="25" t="str">
        <f aca="false">IF(A889="","",IF(COUNTIF(A$6:A889,A889)=1,COUNTIF(L$5:L888,"&gt;0")+1,""))</f>
        <v/>
      </c>
    </row>
    <row r="890" customFormat="false" ht="15" hidden="false" customHeight="true" outlineLevel="0" collapsed="false">
      <c r="A890" s="27"/>
      <c r="B890" s="27"/>
      <c r="C890" s="27"/>
      <c r="D890" s="28"/>
      <c r="E890" s="29"/>
      <c r="F890" s="29"/>
      <c r="G890" s="29"/>
      <c r="H890" s="29"/>
      <c r="I890" s="20" t="str">
        <f aca="false">IF(A890="","",N(F890)+N(G890)+N(H890))</f>
        <v/>
      </c>
      <c r="J890" s="21" t="str">
        <f aca="false">IF(A890="","",UPPER(TRIM(A890))&amp;"|"&amp;UPPER(SUBSTITUTE(SUBSTITUTE(SUBSTITUTE(SUBSTITUTE(SUBSTITUTE(TRIM(C890)," ",""),"-",""),"/",""),"\",""),".","")))</f>
        <v/>
      </c>
      <c r="K890" s="24" t="str">
        <f aca="false">IF(A890="","",IF(ISNA(MATCH(J890,'Purchase Register'!$J$6:$J$1005,0)),IF(COUNTIFS('Purchase Register'!$A$6:$A$1005,A890,'Purchase Register'!$E$6:$E$1005,"&gt;="&amp;(E890-Summary!$B$5),'Purchase Register'!$E$6:$E$1005,"&lt;="&amp;(E890+Summary!$B$5))&gt;0,"Possible match – invoice no. differs","Not in books"),"In books"))</f>
        <v/>
      </c>
      <c r="L890" s="25" t="str">
        <f aca="false">IF(A890="","",IF(COUNTIF(A$6:A890,A890)=1,COUNTIF(L$5:L889,"&gt;0")+1,""))</f>
        <v/>
      </c>
    </row>
    <row r="891" customFormat="false" ht="15" hidden="false" customHeight="true" outlineLevel="0" collapsed="false">
      <c r="A891" s="27"/>
      <c r="B891" s="27"/>
      <c r="C891" s="27"/>
      <c r="D891" s="28"/>
      <c r="E891" s="29"/>
      <c r="F891" s="29"/>
      <c r="G891" s="29"/>
      <c r="H891" s="29"/>
      <c r="I891" s="20" t="str">
        <f aca="false">IF(A891="","",N(F891)+N(G891)+N(H891))</f>
        <v/>
      </c>
      <c r="J891" s="21" t="str">
        <f aca="false">IF(A891="","",UPPER(TRIM(A891))&amp;"|"&amp;UPPER(SUBSTITUTE(SUBSTITUTE(SUBSTITUTE(SUBSTITUTE(SUBSTITUTE(TRIM(C891)," ",""),"-",""),"/",""),"\",""),".","")))</f>
        <v/>
      </c>
      <c r="K891" s="24" t="str">
        <f aca="false">IF(A891="","",IF(ISNA(MATCH(J891,'Purchase Register'!$J$6:$J$1005,0)),IF(COUNTIFS('Purchase Register'!$A$6:$A$1005,A891,'Purchase Register'!$E$6:$E$1005,"&gt;="&amp;(E891-Summary!$B$5),'Purchase Register'!$E$6:$E$1005,"&lt;="&amp;(E891+Summary!$B$5))&gt;0,"Possible match – invoice no. differs","Not in books"),"In books"))</f>
        <v/>
      </c>
      <c r="L891" s="25" t="str">
        <f aca="false">IF(A891="","",IF(COUNTIF(A$6:A891,A891)=1,COUNTIF(L$5:L890,"&gt;0")+1,""))</f>
        <v/>
      </c>
    </row>
    <row r="892" customFormat="false" ht="15" hidden="false" customHeight="true" outlineLevel="0" collapsed="false">
      <c r="A892" s="27"/>
      <c r="B892" s="27"/>
      <c r="C892" s="27"/>
      <c r="D892" s="28"/>
      <c r="E892" s="29"/>
      <c r="F892" s="29"/>
      <c r="G892" s="29"/>
      <c r="H892" s="29"/>
      <c r="I892" s="20" t="str">
        <f aca="false">IF(A892="","",N(F892)+N(G892)+N(H892))</f>
        <v/>
      </c>
      <c r="J892" s="21" t="str">
        <f aca="false">IF(A892="","",UPPER(TRIM(A892))&amp;"|"&amp;UPPER(SUBSTITUTE(SUBSTITUTE(SUBSTITUTE(SUBSTITUTE(SUBSTITUTE(TRIM(C892)," ",""),"-",""),"/",""),"\",""),".","")))</f>
        <v/>
      </c>
      <c r="K892" s="24" t="str">
        <f aca="false">IF(A892="","",IF(ISNA(MATCH(J892,'Purchase Register'!$J$6:$J$1005,0)),IF(COUNTIFS('Purchase Register'!$A$6:$A$1005,A892,'Purchase Register'!$E$6:$E$1005,"&gt;="&amp;(E892-Summary!$B$5),'Purchase Register'!$E$6:$E$1005,"&lt;="&amp;(E892+Summary!$B$5))&gt;0,"Possible match – invoice no. differs","Not in books"),"In books"))</f>
        <v/>
      </c>
      <c r="L892" s="25" t="str">
        <f aca="false">IF(A892="","",IF(COUNTIF(A$6:A892,A892)=1,COUNTIF(L$5:L891,"&gt;0")+1,""))</f>
        <v/>
      </c>
    </row>
    <row r="893" customFormat="false" ht="15" hidden="false" customHeight="true" outlineLevel="0" collapsed="false">
      <c r="A893" s="27"/>
      <c r="B893" s="27"/>
      <c r="C893" s="27"/>
      <c r="D893" s="28"/>
      <c r="E893" s="29"/>
      <c r="F893" s="29"/>
      <c r="G893" s="29"/>
      <c r="H893" s="29"/>
      <c r="I893" s="20" t="str">
        <f aca="false">IF(A893="","",N(F893)+N(G893)+N(H893))</f>
        <v/>
      </c>
      <c r="J893" s="21" t="str">
        <f aca="false">IF(A893="","",UPPER(TRIM(A893))&amp;"|"&amp;UPPER(SUBSTITUTE(SUBSTITUTE(SUBSTITUTE(SUBSTITUTE(SUBSTITUTE(TRIM(C893)," ",""),"-",""),"/",""),"\",""),".","")))</f>
        <v/>
      </c>
      <c r="K893" s="24" t="str">
        <f aca="false">IF(A893="","",IF(ISNA(MATCH(J893,'Purchase Register'!$J$6:$J$1005,0)),IF(COUNTIFS('Purchase Register'!$A$6:$A$1005,A893,'Purchase Register'!$E$6:$E$1005,"&gt;="&amp;(E893-Summary!$B$5),'Purchase Register'!$E$6:$E$1005,"&lt;="&amp;(E893+Summary!$B$5))&gt;0,"Possible match – invoice no. differs","Not in books"),"In books"))</f>
        <v/>
      </c>
      <c r="L893" s="25" t="str">
        <f aca="false">IF(A893="","",IF(COUNTIF(A$6:A893,A893)=1,COUNTIF(L$5:L892,"&gt;0")+1,""))</f>
        <v/>
      </c>
    </row>
    <row r="894" customFormat="false" ht="15" hidden="false" customHeight="true" outlineLevel="0" collapsed="false">
      <c r="A894" s="27"/>
      <c r="B894" s="27"/>
      <c r="C894" s="27"/>
      <c r="D894" s="28"/>
      <c r="E894" s="29"/>
      <c r="F894" s="29"/>
      <c r="G894" s="29"/>
      <c r="H894" s="29"/>
      <c r="I894" s="20" t="str">
        <f aca="false">IF(A894="","",N(F894)+N(G894)+N(H894))</f>
        <v/>
      </c>
      <c r="J894" s="21" t="str">
        <f aca="false">IF(A894="","",UPPER(TRIM(A894))&amp;"|"&amp;UPPER(SUBSTITUTE(SUBSTITUTE(SUBSTITUTE(SUBSTITUTE(SUBSTITUTE(TRIM(C894)," ",""),"-",""),"/",""),"\",""),".","")))</f>
        <v/>
      </c>
      <c r="K894" s="24" t="str">
        <f aca="false">IF(A894="","",IF(ISNA(MATCH(J894,'Purchase Register'!$J$6:$J$1005,0)),IF(COUNTIFS('Purchase Register'!$A$6:$A$1005,A894,'Purchase Register'!$E$6:$E$1005,"&gt;="&amp;(E894-Summary!$B$5),'Purchase Register'!$E$6:$E$1005,"&lt;="&amp;(E894+Summary!$B$5))&gt;0,"Possible match – invoice no. differs","Not in books"),"In books"))</f>
        <v/>
      </c>
      <c r="L894" s="25" t="str">
        <f aca="false">IF(A894="","",IF(COUNTIF(A$6:A894,A894)=1,COUNTIF(L$5:L893,"&gt;0")+1,""))</f>
        <v/>
      </c>
    </row>
    <row r="895" customFormat="false" ht="15" hidden="false" customHeight="true" outlineLevel="0" collapsed="false">
      <c r="A895" s="27"/>
      <c r="B895" s="27"/>
      <c r="C895" s="27"/>
      <c r="D895" s="28"/>
      <c r="E895" s="29"/>
      <c r="F895" s="29"/>
      <c r="G895" s="29"/>
      <c r="H895" s="29"/>
      <c r="I895" s="20" t="str">
        <f aca="false">IF(A895="","",N(F895)+N(G895)+N(H895))</f>
        <v/>
      </c>
      <c r="J895" s="21" t="str">
        <f aca="false">IF(A895="","",UPPER(TRIM(A895))&amp;"|"&amp;UPPER(SUBSTITUTE(SUBSTITUTE(SUBSTITUTE(SUBSTITUTE(SUBSTITUTE(TRIM(C895)," ",""),"-",""),"/",""),"\",""),".","")))</f>
        <v/>
      </c>
      <c r="K895" s="24" t="str">
        <f aca="false">IF(A895="","",IF(ISNA(MATCH(J895,'Purchase Register'!$J$6:$J$1005,0)),IF(COUNTIFS('Purchase Register'!$A$6:$A$1005,A895,'Purchase Register'!$E$6:$E$1005,"&gt;="&amp;(E895-Summary!$B$5),'Purchase Register'!$E$6:$E$1005,"&lt;="&amp;(E895+Summary!$B$5))&gt;0,"Possible match – invoice no. differs","Not in books"),"In books"))</f>
        <v/>
      </c>
      <c r="L895" s="25" t="str">
        <f aca="false">IF(A895="","",IF(COUNTIF(A$6:A895,A895)=1,COUNTIF(L$5:L894,"&gt;0")+1,""))</f>
        <v/>
      </c>
    </row>
    <row r="896" customFormat="false" ht="15" hidden="false" customHeight="true" outlineLevel="0" collapsed="false">
      <c r="A896" s="27"/>
      <c r="B896" s="27"/>
      <c r="C896" s="27"/>
      <c r="D896" s="28"/>
      <c r="E896" s="29"/>
      <c r="F896" s="29"/>
      <c r="G896" s="29"/>
      <c r="H896" s="29"/>
      <c r="I896" s="20" t="str">
        <f aca="false">IF(A896="","",N(F896)+N(G896)+N(H896))</f>
        <v/>
      </c>
      <c r="J896" s="21" t="str">
        <f aca="false">IF(A896="","",UPPER(TRIM(A896))&amp;"|"&amp;UPPER(SUBSTITUTE(SUBSTITUTE(SUBSTITUTE(SUBSTITUTE(SUBSTITUTE(TRIM(C896)," ",""),"-",""),"/",""),"\",""),".","")))</f>
        <v/>
      </c>
      <c r="K896" s="24" t="str">
        <f aca="false">IF(A896="","",IF(ISNA(MATCH(J896,'Purchase Register'!$J$6:$J$1005,0)),IF(COUNTIFS('Purchase Register'!$A$6:$A$1005,A896,'Purchase Register'!$E$6:$E$1005,"&gt;="&amp;(E896-Summary!$B$5),'Purchase Register'!$E$6:$E$1005,"&lt;="&amp;(E896+Summary!$B$5))&gt;0,"Possible match – invoice no. differs","Not in books"),"In books"))</f>
        <v/>
      </c>
      <c r="L896" s="25" t="str">
        <f aca="false">IF(A896="","",IF(COUNTIF(A$6:A896,A896)=1,COUNTIF(L$5:L895,"&gt;0")+1,""))</f>
        <v/>
      </c>
    </row>
    <row r="897" customFormat="false" ht="15" hidden="false" customHeight="true" outlineLevel="0" collapsed="false">
      <c r="A897" s="27"/>
      <c r="B897" s="27"/>
      <c r="C897" s="27"/>
      <c r="D897" s="28"/>
      <c r="E897" s="29"/>
      <c r="F897" s="29"/>
      <c r="G897" s="29"/>
      <c r="H897" s="29"/>
      <c r="I897" s="20" t="str">
        <f aca="false">IF(A897="","",N(F897)+N(G897)+N(H897))</f>
        <v/>
      </c>
      <c r="J897" s="21" t="str">
        <f aca="false">IF(A897="","",UPPER(TRIM(A897))&amp;"|"&amp;UPPER(SUBSTITUTE(SUBSTITUTE(SUBSTITUTE(SUBSTITUTE(SUBSTITUTE(TRIM(C897)," ",""),"-",""),"/",""),"\",""),".","")))</f>
        <v/>
      </c>
      <c r="K897" s="24" t="str">
        <f aca="false">IF(A897="","",IF(ISNA(MATCH(J897,'Purchase Register'!$J$6:$J$1005,0)),IF(COUNTIFS('Purchase Register'!$A$6:$A$1005,A897,'Purchase Register'!$E$6:$E$1005,"&gt;="&amp;(E897-Summary!$B$5),'Purchase Register'!$E$6:$E$1005,"&lt;="&amp;(E897+Summary!$B$5))&gt;0,"Possible match – invoice no. differs","Not in books"),"In books"))</f>
        <v/>
      </c>
      <c r="L897" s="25" t="str">
        <f aca="false">IF(A897="","",IF(COUNTIF(A$6:A897,A897)=1,COUNTIF(L$5:L896,"&gt;0")+1,""))</f>
        <v/>
      </c>
    </row>
    <row r="898" customFormat="false" ht="15" hidden="false" customHeight="true" outlineLevel="0" collapsed="false">
      <c r="A898" s="27"/>
      <c r="B898" s="27"/>
      <c r="C898" s="27"/>
      <c r="D898" s="28"/>
      <c r="E898" s="29"/>
      <c r="F898" s="29"/>
      <c r="G898" s="29"/>
      <c r="H898" s="29"/>
      <c r="I898" s="20" t="str">
        <f aca="false">IF(A898="","",N(F898)+N(G898)+N(H898))</f>
        <v/>
      </c>
      <c r="J898" s="21" t="str">
        <f aca="false">IF(A898="","",UPPER(TRIM(A898))&amp;"|"&amp;UPPER(SUBSTITUTE(SUBSTITUTE(SUBSTITUTE(SUBSTITUTE(SUBSTITUTE(TRIM(C898)," ",""),"-",""),"/",""),"\",""),".","")))</f>
        <v/>
      </c>
      <c r="K898" s="24" t="str">
        <f aca="false">IF(A898="","",IF(ISNA(MATCH(J898,'Purchase Register'!$J$6:$J$1005,0)),IF(COUNTIFS('Purchase Register'!$A$6:$A$1005,A898,'Purchase Register'!$E$6:$E$1005,"&gt;="&amp;(E898-Summary!$B$5),'Purchase Register'!$E$6:$E$1005,"&lt;="&amp;(E898+Summary!$B$5))&gt;0,"Possible match – invoice no. differs","Not in books"),"In books"))</f>
        <v/>
      </c>
      <c r="L898" s="25" t="str">
        <f aca="false">IF(A898="","",IF(COUNTIF(A$6:A898,A898)=1,COUNTIF(L$5:L897,"&gt;0")+1,""))</f>
        <v/>
      </c>
    </row>
    <row r="899" customFormat="false" ht="15" hidden="false" customHeight="true" outlineLevel="0" collapsed="false">
      <c r="A899" s="27"/>
      <c r="B899" s="27"/>
      <c r="C899" s="27"/>
      <c r="D899" s="28"/>
      <c r="E899" s="29"/>
      <c r="F899" s="29"/>
      <c r="G899" s="29"/>
      <c r="H899" s="29"/>
      <c r="I899" s="20" t="str">
        <f aca="false">IF(A899="","",N(F899)+N(G899)+N(H899))</f>
        <v/>
      </c>
      <c r="J899" s="21" t="str">
        <f aca="false">IF(A899="","",UPPER(TRIM(A899))&amp;"|"&amp;UPPER(SUBSTITUTE(SUBSTITUTE(SUBSTITUTE(SUBSTITUTE(SUBSTITUTE(TRIM(C899)," ",""),"-",""),"/",""),"\",""),".","")))</f>
        <v/>
      </c>
      <c r="K899" s="24" t="str">
        <f aca="false">IF(A899="","",IF(ISNA(MATCH(J899,'Purchase Register'!$J$6:$J$1005,0)),IF(COUNTIFS('Purchase Register'!$A$6:$A$1005,A899,'Purchase Register'!$E$6:$E$1005,"&gt;="&amp;(E899-Summary!$B$5),'Purchase Register'!$E$6:$E$1005,"&lt;="&amp;(E899+Summary!$B$5))&gt;0,"Possible match – invoice no. differs","Not in books"),"In books"))</f>
        <v/>
      </c>
      <c r="L899" s="25" t="str">
        <f aca="false">IF(A899="","",IF(COUNTIF(A$6:A899,A899)=1,COUNTIF(L$5:L898,"&gt;0")+1,""))</f>
        <v/>
      </c>
    </row>
    <row r="900" customFormat="false" ht="15" hidden="false" customHeight="true" outlineLevel="0" collapsed="false">
      <c r="A900" s="27"/>
      <c r="B900" s="27"/>
      <c r="C900" s="27"/>
      <c r="D900" s="28"/>
      <c r="E900" s="29"/>
      <c r="F900" s="29"/>
      <c r="G900" s="29"/>
      <c r="H900" s="29"/>
      <c r="I900" s="20" t="str">
        <f aca="false">IF(A900="","",N(F900)+N(G900)+N(H900))</f>
        <v/>
      </c>
      <c r="J900" s="21" t="str">
        <f aca="false">IF(A900="","",UPPER(TRIM(A900))&amp;"|"&amp;UPPER(SUBSTITUTE(SUBSTITUTE(SUBSTITUTE(SUBSTITUTE(SUBSTITUTE(TRIM(C900)," ",""),"-",""),"/",""),"\",""),".","")))</f>
        <v/>
      </c>
      <c r="K900" s="24" t="str">
        <f aca="false">IF(A900="","",IF(ISNA(MATCH(J900,'Purchase Register'!$J$6:$J$1005,0)),IF(COUNTIFS('Purchase Register'!$A$6:$A$1005,A900,'Purchase Register'!$E$6:$E$1005,"&gt;="&amp;(E900-Summary!$B$5),'Purchase Register'!$E$6:$E$1005,"&lt;="&amp;(E900+Summary!$B$5))&gt;0,"Possible match – invoice no. differs","Not in books"),"In books"))</f>
        <v/>
      </c>
      <c r="L900" s="25" t="str">
        <f aca="false">IF(A900="","",IF(COUNTIF(A$6:A900,A900)=1,COUNTIF(L$5:L899,"&gt;0")+1,""))</f>
        <v/>
      </c>
    </row>
    <row r="901" customFormat="false" ht="15" hidden="false" customHeight="true" outlineLevel="0" collapsed="false">
      <c r="A901" s="27"/>
      <c r="B901" s="27"/>
      <c r="C901" s="27"/>
      <c r="D901" s="28"/>
      <c r="E901" s="29"/>
      <c r="F901" s="29"/>
      <c r="G901" s="29"/>
      <c r="H901" s="29"/>
      <c r="I901" s="20" t="str">
        <f aca="false">IF(A901="","",N(F901)+N(G901)+N(H901))</f>
        <v/>
      </c>
      <c r="J901" s="21" t="str">
        <f aca="false">IF(A901="","",UPPER(TRIM(A901))&amp;"|"&amp;UPPER(SUBSTITUTE(SUBSTITUTE(SUBSTITUTE(SUBSTITUTE(SUBSTITUTE(TRIM(C901)," ",""),"-",""),"/",""),"\",""),".","")))</f>
        <v/>
      </c>
      <c r="K901" s="24" t="str">
        <f aca="false">IF(A901="","",IF(ISNA(MATCH(J901,'Purchase Register'!$J$6:$J$1005,0)),IF(COUNTIFS('Purchase Register'!$A$6:$A$1005,A901,'Purchase Register'!$E$6:$E$1005,"&gt;="&amp;(E901-Summary!$B$5),'Purchase Register'!$E$6:$E$1005,"&lt;="&amp;(E901+Summary!$B$5))&gt;0,"Possible match – invoice no. differs","Not in books"),"In books"))</f>
        <v/>
      </c>
      <c r="L901" s="25" t="str">
        <f aca="false">IF(A901="","",IF(COUNTIF(A$6:A901,A901)=1,COUNTIF(L$5:L900,"&gt;0")+1,""))</f>
        <v/>
      </c>
    </row>
    <row r="902" customFormat="false" ht="15" hidden="false" customHeight="true" outlineLevel="0" collapsed="false">
      <c r="A902" s="27"/>
      <c r="B902" s="27"/>
      <c r="C902" s="27"/>
      <c r="D902" s="28"/>
      <c r="E902" s="29"/>
      <c r="F902" s="29"/>
      <c r="G902" s="29"/>
      <c r="H902" s="29"/>
      <c r="I902" s="20" t="str">
        <f aca="false">IF(A902="","",N(F902)+N(G902)+N(H902))</f>
        <v/>
      </c>
      <c r="J902" s="21" t="str">
        <f aca="false">IF(A902="","",UPPER(TRIM(A902))&amp;"|"&amp;UPPER(SUBSTITUTE(SUBSTITUTE(SUBSTITUTE(SUBSTITUTE(SUBSTITUTE(TRIM(C902)," ",""),"-",""),"/",""),"\",""),".","")))</f>
        <v/>
      </c>
      <c r="K902" s="24" t="str">
        <f aca="false">IF(A902="","",IF(ISNA(MATCH(J902,'Purchase Register'!$J$6:$J$1005,0)),IF(COUNTIFS('Purchase Register'!$A$6:$A$1005,A902,'Purchase Register'!$E$6:$E$1005,"&gt;="&amp;(E902-Summary!$B$5),'Purchase Register'!$E$6:$E$1005,"&lt;="&amp;(E902+Summary!$B$5))&gt;0,"Possible match – invoice no. differs","Not in books"),"In books"))</f>
        <v/>
      </c>
      <c r="L902" s="25" t="str">
        <f aca="false">IF(A902="","",IF(COUNTIF(A$6:A902,A902)=1,COUNTIF(L$5:L901,"&gt;0")+1,""))</f>
        <v/>
      </c>
    </row>
    <row r="903" customFormat="false" ht="15" hidden="false" customHeight="true" outlineLevel="0" collapsed="false">
      <c r="A903" s="27"/>
      <c r="B903" s="27"/>
      <c r="C903" s="27"/>
      <c r="D903" s="28"/>
      <c r="E903" s="29"/>
      <c r="F903" s="29"/>
      <c r="G903" s="29"/>
      <c r="H903" s="29"/>
      <c r="I903" s="20" t="str">
        <f aca="false">IF(A903="","",N(F903)+N(G903)+N(H903))</f>
        <v/>
      </c>
      <c r="J903" s="21" t="str">
        <f aca="false">IF(A903="","",UPPER(TRIM(A903))&amp;"|"&amp;UPPER(SUBSTITUTE(SUBSTITUTE(SUBSTITUTE(SUBSTITUTE(SUBSTITUTE(TRIM(C903)," ",""),"-",""),"/",""),"\",""),".","")))</f>
        <v/>
      </c>
      <c r="K903" s="24" t="str">
        <f aca="false">IF(A903="","",IF(ISNA(MATCH(J903,'Purchase Register'!$J$6:$J$1005,0)),IF(COUNTIFS('Purchase Register'!$A$6:$A$1005,A903,'Purchase Register'!$E$6:$E$1005,"&gt;="&amp;(E903-Summary!$B$5),'Purchase Register'!$E$6:$E$1005,"&lt;="&amp;(E903+Summary!$B$5))&gt;0,"Possible match – invoice no. differs","Not in books"),"In books"))</f>
        <v/>
      </c>
      <c r="L903" s="25" t="str">
        <f aca="false">IF(A903="","",IF(COUNTIF(A$6:A903,A903)=1,COUNTIF(L$5:L902,"&gt;0")+1,""))</f>
        <v/>
      </c>
    </row>
    <row r="904" customFormat="false" ht="15" hidden="false" customHeight="true" outlineLevel="0" collapsed="false">
      <c r="A904" s="27"/>
      <c r="B904" s="27"/>
      <c r="C904" s="27"/>
      <c r="D904" s="28"/>
      <c r="E904" s="29"/>
      <c r="F904" s="29"/>
      <c r="G904" s="29"/>
      <c r="H904" s="29"/>
      <c r="I904" s="20" t="str">
        <f aca="false">IF(A904="","",N(F904)+N(G904)+N(H904))</f>
        <v/>
      </c>
      <c r="J904" s="21" t="str">
        <f aca="false">IF(A904="","",UPPER(TRIM(A904))&amp;"|"&amp;UPPER(SUBSTITUTE(SUBSTITUTE(SUBSTITUTE(SUBSTITUTE(SUBSTITUTE(TRIM(C904)," ",""),"-",""),"/",""),"\",""),".","")))</f>
        <v/>
      </c>
      <c r="K904" s="24" t="str">
        <f aca="false">IF(A904="","",IF(ISNA(MATCH(J904,'Purchase Register'!$J$6:$J$1005,0)),IF(COUNTIFS('Purchase Register'!$A$6:$A$1005,A904,'Purchase Register'!$E$6:$E$1005,"&gt;="&amp;(E904-Summary!$B$5),'Purchase Register'!$E$6:$E$1005,"&lt;="&amp;(E904+Summary!$B$5))&gt;0,"Possible match – invoice no. differs","Not in books"),"In books"))</f>
        <v/>
      </c>
      <c r="L904" s="25" t="str">
        <f aca="false">IF(A904="","",IF(COUNTIF(A$6:A904,A904)=1,COUNTIF(L$5:L903,"&gt;0")+1,""))</f>
        <v/>
      </c>
    </row>
    <row r="905" customFormat="false" ht="15" hidden="false" customHeight="true" outlineLevel="0" collapsed="false">
      <c r="A905" s="27"/>
      <c r="B905" s="27"/>
      <c r="C905" s="27"/>
      <c r="D905" s="28"/>
      <c r="E905" s="29"/>
      <c r="F905" s="29"/>
      <c r="G905" s="29"/>
      <c r="H905" s="29"/>
      <c r="I905" s="20" t="str">
        <f aca="false">IF(A905="","",N(F905)+N(G905)+N(H905))</f>
        <v/>
      </c>
      <c r="J905" s="21" t="str">
        <f aca="false">IF(A905="","",UPPER(TRIM(A905))&amp;"|"&amp;UPPER(SUBSTITUTE(SUBSTITUTE(SUBSTITUTE(SUBSTITUTE(SUBSTITUTE(TRIM(C905)," ",""),"-",""),"/",""),"\",""),".","")))</f>
        <v/>
      </c>
      <c r="K905" s="24" t="str">
        <f aca="false">IF(A905="","",IF(ISNA(MATCH(J905,'Purchase Register'!$J$6:$J$1005,0)),IF(COUNTIFS('Purchase Register'!$A$6:$A$1005,A905,'Purchase Register'!$E$6:$E$1005,"&gt;="&amp;(E905-Summary!$B$5),'Purchase Register'!$E$6:$E$1005,"&lt;="&amp;(E905+Summary!$B$5))&gt;0,"Possible match – invoice no. differs","Not in books"),"In books"))</f>
        <v/>
      </c>
      <c r="L905" s="25" t="str">
        <f aca="false">IF(A905="","",IF(COUNTIF(A$6:A905,A905)=1,COUNTIF(L$5:L904,"&gt;0")+1,""))</f>
        <v/>
      </c>
    </row>
    <row r="906" customFormat="false" ht="15" hidden="false" customHeight="true" outlineLevel="0" collapsed="false">
      <c r="A906" s="27"/>
      <c r="B906" s="27"/>
      <c r="C906" s="27"/>
      <c r="D906" s="28"/>
      <c r="E906" s="29"/>
      <c r="F906" s="29"/>
      <c r="G906" s="29"/>
      <c r="H906" s="29"/>
      <c r="I906" s="20" t="str">
        <f aca="false">IF(A906="","",N(F906)+N(G906)+N(H906))</f>
        <v/>
      </c>
      <c r="J906" s="21" t="str">
        <f aca="false">IF(A906="","",UPPER(TRIM(A906))&amp;"|"&amp;UPPER(SUBSTITUTE(SUBSTITUTE(SUBSTITUTE(SUBSTITUTE(SUBSTITUTE(TRIM(C906)," ",""),"-",""),"/",""),"\",""),".","")))</f>
        <v/>
      </c>
      <c r="K906" s="24" t="str">
        <f aca="false">IF(A906="","",IF(ISNA(MATCH(J906,'Purchase Register'!$J$6:$J$1005,0)),IF(COUNTIFS('Purchase Register'!$A$6:$A$1005,A906,'Purchase Register'!$E$6:$E$1005,"&gt;="&amp;(E906-Summary!$B$5),'Purchase Register'!$E$6:$E$1005,"&lt;="&amp;(E906+Summary!$B$5))&gt;0,"Possible match – invoice no. differs","Not in books"),"In books"))</f>
        <v/>
      </c>
      <c r="L906" s="25" t="str">
        <f aca="false">IF(A906="","",IF(COUNTIF(A$6:A906,A906)=1,COUNTIF(L$5:L905,"&gt;0")+1,""))</f>
        <v/>
      </c>
    </row>
    <row r="907" customFormat="false" ht="15" hidden="false" customHeight="true" outlineLevel="0" collapsed="false">
      <c r="A907" s="27"/>
      <c r="B907" s="27"/>
      <c r="C907" s="27"/>
      <c r="D907" s="28"/>
      <c r="E907" s="29"/>
      <c r="F907" s="29"/>
      <c r="G907" s="29"/>
      <c r="H907" s="29"/>
      <c r="I907" s="20" t="str">
        <f aca="false">IF(A907="","",N(F907)+N(G907)+N(H907))</f>
        <v/>
      </c>
      <c r="J907" s="21" t="str">
        <f aca="false">IF(A907="","",UPPER(TRIM(A907))&amp;"|"&amp;UPPER(SUBSTITUTE(SUBSTITUTE(SUBSTITUTE(SUBSTITUTE(SUBSTITUTE(TRIM(C907)," ",""),"-",""),"/",""),"\",""),".","")))</f>
        <v/>
      </c>
      <c r="K907" s="24" t="str">
        <f aca="false">IF(A907="","",IF(ISNA(MATCH(J907,'Purchase Register'!$J$6:$J$1005,0)),IF(COUNTIFS('Purchase Register'!$A$6:$A$1005,A907,'Purchase Register'!$E$6:$E$1005,"&gt;="&amp;(E907-Summary!$B$5),'Purchase Register'!$E$6:$E$1005,"&lt;="&amp;(E907+Summary!$B$5))&gt;0,"Possible match – invoice no. differs","Not in books"),"In books"))</f>
        <v/>
      </c>
      <c r="L907" s="25" t="str">
        <f aca="false">IF(A907="","",IF(COUNTIF(A$6:A907,A907)=1,COUNTIF(L$5:L906,"&gt;0")+1,""))</f>
        <v/>
      </c>
    </row>
    <row r="908" customFormat="false" ht="15" hidden="false" customHeight="true" outlineLevel="0" collapsed="false">
      <c r="A908" s="27"/>
      <c r="B908" s="27"/>
      <c r="C908" s="27"/>
      <c r="D908" s="28"/>
      <c r="E908" s="29"/>
      <c r="F908" s="29"/>
      <c r="G908" s="29"/>
      <c r="H908" s="29"/>
      <c r="I908" s="20" t="str">
        <f aca="false">IF(A908="","",N(F908)+N(G908)+N(H908))</f>
        <v/>
      </c>
      <c r="J908" s="21" t="str">
        <f aca="false">IF(A908="","",UPPER(TRIM(A908))&amp;"|"&amp;UPPER(SUBSTITUTE(SUBSTITUTE(SUBSTITUTE(SUBSTITUTE(SUBSTITUTE(TRIM(C908)," ",""),"-",""),"/",""),"\",""),".","")))</f>
        <v/>
      </c>
      <c r="K908" s="24" t="str">
        <f aca="false">IF(A908="","",IF(ISNA(MATCH(J908,'Purchase Register'!$J$6:$J$1005,0)),IF(COUNTIFS('Purchase Register'!$A$6:$A$1005,A908,'Purchase Register'!$E$6:$E$1005,"&gt;="&amp;(E908-Summary!$B$5),'Purchase Register'!$E$6:$E$1005,"&lt;="&amp;(E908+Summary!$B$5))&gt;0,"Possible match – invoice no. differs","Not in books"),"In books"))</f>
        <v/>
      </c>
      <c r="L908" s="25" t="str">
        <f aca="false">IF(A908="","",IF(COUNTIF(A$6:A908,A908)=1,COUNTIF(L$5:L907,"&gt;0")+1,""))</f>
        <v/>
      </c>
    </row>
    <row r="909" customFormat="false" ht="15" hidden="false" customHeight="true" outlineLevel="0" collapsed="false">
      <c r="A909" s="27"/>
      <c r="B909" s="27"/>
      <c r="C909" s="27"/>
      <c r="D909" s="28"/>
      <c r="E909" s="29"/>
      <c r="F909" s="29"/>
      <c r="G909" s="29"/>
      <c r="H909" s="29"/>
      <c r="I909" s="20" t="str">
        <f aca="false">IF(A909="","",N(F909)+N(G909)+N(H909))</f>
        <v/>
      </c>
      <c r="J909" s="21" t="str">
        <f aca="false">IF(A909="","",UPPER(TRIM(A909))&amp;"|"&amp;UPPER(SUBSTITUTE(SUBSTITUTE(SUBSTITUTE(SUBSTITUTE(SUBSTITUTE(TRIM(C909)," ",""),"-",""),"/",""),"\",""),".","")))</f>
        <v/>
      </c>
      <c r="K909" s="24" t="str">
        <f aca="false">IF(A909="","",IF(ISNA(MATCH(J909,'Purchase Register'!$J$6:$J$1005,0)),IF(COUNTIFS('Purchase Register'!$A$6:$A$1005,A909,'Purchase Register'!$E$6:$E$1005,"&gt;="&amp;(E909-Summary!$B$5),'Purchase Register'!$E$6:$E$1005,"&lt;="&amp;(E909+Summary!$B$5))&gt;0,"Possible match – invoice no. differs","Not in books"),"In books"))</f>
        <v/>
      </c>
      <c r="L909" s="25" t="str">
        <f aca="false">IF(A909="","",IF(COUNTIF(A$6:A909,A909)=1,COUNTIF(L$5:L908,"&gt;0")+1,""))</f>
        <v/>
      </c>
    </row>
    <row r="910" customFormat="false" ht="15" hidden="false" customHeight="true" outlineLevel="0" collapsed="false">
      <c r="A910" s="27"/>
      <c r="B910" s="27"/>
      <c r="C910" s="27"/>
      <c r="D910" s="28"/>
      <c r="E910" s="29"/>
      <c r="F910" s="29"/>
      <c r="G910" s="29"/>
      <c r="H910" s="29"/>
      <c r="I910" s="20" t="str">
        <f aca="false">IF(A910="","",N(F910)+N(G910)+N(H910))</f>
        <v/>
      </c>
      <c r="J910" s="21" t="str">
        <f aca="false">IF(A910="","",UPPER(TRIM(A910))&amp;"|"&amp;UPPER(SUBSTITUTE(SUBSTITUTE(SUBSTITUTE(SUBSTITUTE(SUBSTITUTE(TRIM(C910)," ",""),"-",""),"/",""),"\",""),".","")))</f>
        <v/>
      </c>
      <c r="K910" s="24" t="str">
        <f aca="false">IF(A910="","",IF(ISNA(MATCH(J910,'Purchase Register'!$J$6:$J$1005,0)),IF(COUNTIFS('Purchase Register'!$A$6:$A$1005,A910,'Purchase Register'!$E$6:$E$1005,"&gt;="&amp;(E910-Summary!$B$5),'Purchase Register'!$E$6:$E$1005,"&lt;="&amp;(E910+Summary!$B$5))&gt;0,"Possible match – invoice no. differs","Not in books"),"In books"))</f>
        <v/>
      </c>
      <c r="L910" s="25" t="str">
        <f aca="false">IF(A910="","",IF(COUNTIF(A$6:A910,A910)=1,COUNTIF(L$5:L909,"&gt;0")+1,""))</f>
        <v/>
      </c>
    </row>
    <row r="911" customFormat="false" ht="15" hidden="false" customHeight="true" outlineLevel="0" collapsed="false">
      <c r="A911" s="27"/>
      <c r="B911" s="27"/>
      <c r="C911" s="27"/>
      <c r="D911" s="28"/>
      <c r="E911" s="29"/>
      <c r="F911" s="29"/>
      <c r="G911" s="29"/>
      <c r="H911" s="29"/>
      <c r="I911" s="20" t="str">
        <f aca="false">IF(A911="","",N(F911)+N(G911)+N(H911))</f>
        <v/>
      </c>
      <c r="J911" s="21" t="str">
        <f aca="false">IF(A911="","",UPPER(TRIM(A911))&amp;"|"&amp;UPPER(SUBSTITUTE(SUBSTITUTE(SUBSTITUTE(SUBSTITUTE(SUBSTITUTE(TRIM(C911)," ",""),"-",""),"/",""),"\",""),".","")))</f>
        <v/>
      </c>
      <c r="K911" s="24" t="str">
        <f aca="false">IF(A911="","",IF(ISNA(MATCH(J911,'Purchase Register'!$J$6:$J$1005,0)),IF(COUNTIFS('Purchase Register'!$A$6:$A$1005,A911,'Purchase Register'!$E$6:$E$1005,"&gt;="&amp;(E911-Summary!$B$5),'Purchase Register'!$E$6:$E$1005,"&lt;="&amp;(E911+Summary!$B$5))&gt;0,"Possible match – invoice no. differs","Not in books"),"In books"))</f>
        <v/>
      </c>
      <c r="L911" s="25" t="str">
        <f aca="false">IF(A911="","",IF(COUNTIF(A$6:A911,A911)=1,COUNTIF(L$5:L910,"&gt;0")+1,""))</f>
        <v/>
      </c>
    </row>
    <row r="912" customFormat="false" ht="15" hidden="false" customHeight="true" outlineLevel="0" collapsed="false">
      <c r="A912" s="27"/>
      <c r="B912" s="27"/>
      <c r="C912" s="27"/>
      <c r="D912" s="28"/>
      <c r="E912" s="29"/>
      <c r="F912" s="29"/>
      <c r="G912" s="29"/>
      <c r="H912" s="29"/>
      <c r="I912" s="20" t="str">
        <f aca="false">IF(A912="","",N(F912)+N(G912)+N(H912))</f>
        <v/>
      </c>
      <c r="J912" s="21" t="str">
        <f aca="false">IF(A912="","",UPPER(TRIM(A912))&amp;"|"&amp;UPPER(SUBSTITUTE(SUBSTITUTE(SUBSTITUTE(SUBSTITUTE(SUBSTITUTE(TRIM(C912)," ",""),"-",""),"/",""),"\",""),".","")))</f>
        <v/>
      </c>
      <c r="K912" s="24" t="str">
        <f aca="false">IF(A912="","",IF(ISNA(MATCH(J912,'Purchase Register'!$J$6:$J$1005,0)),IF(COUNTIFS('Purchase Register'!$A$6:$A$1005,A912,'Purchase Register'!$E$6:$E$1005,"&gt;="&amp;(E912-Summary!$B$5),'Purchase Register'!$E$6:$E$1005,"&lt;="&amp;(E912+Summary!$B$5))&gt;0,"Possible match – invoice no. differs","Not in books"),"In books"))</f>
        <v/>
      </c>
      <c r="L912" s="25" t="str">
        <f aca="false">IF(A912="","",IF(COUNTIF(A$6:A912,A912)=1,COUNTIF(L$5:L911,"&gt;0")+1,""))</f>
        <v/>
      </c>
    </row>
    <row r="913" customFormat="false" ht="15" hidden="false" customHeight="true" outlineLevel="0" collapsed="false">
      <c r="A913" s="27"/>
      <c r="B913" s="27"/>
      <c r="C913" s="27"/>
      <c r="D913" s="28"/>
      <c r="E913" s="29"/>
      <c r="F913" s="29"/>
      <c r="G913" s="29"/>
      <c r="H913" s="29"/>
      <c r="I913" s="20" t="str">
        <f aca="false">IF(A913="","",N(F913)+N(G913)+N(H913))</f>
        <v/>
      </c>
      <c r="J913" s="21" t="str">
        <f aca="false">IF(A913="","",UPPER(TRIM(A913))&amp;"|"&amp;UPPER(SUBSTITUTE(SUBSTITUTE(SUBSTITUTE(SUBSTITUTE(SUBSTITUTE(TRIM(C913)," ",""),"-",""),"/",""),"\",""),".","")))</f>
        <v/>
      </c>
      <c r="K913" s="24" t="str">
        <f aca="false">IF(A913="","",IF(ISNA(MATCH(J913,'Purchase Register'!$J$6:$J$1005,0)),IF(COUNTIFS('Purchase Register'!$A$6:$A$1005,A913,'Purchase Register'!$E$6:$E$1005,"&gt;="&amp;(E913-Summary!$B$5),'Purchase Register'!$E$6:$E$1005,"&lt;="&amp;(E913+Summary!$B$5))&gt;0,"Possible match – invoice no. differs","Not in books"),"In books"))</f>
        <v/>
      </c>
      <c r="L913" s="25" t="str">
        <f aca="false">IF(A913="","",IF(COUNTIF(A$6:A913,A913)=1,COUNTIF(L$5:L912,"&gt;0")+1,""))</f>
        <v/>
      </c>
    </row>
    <row r="914" customFormat="false" ht="15" hidden="false" customHeight="true" outlineLevel="0" collapsed="false">
      <c r="A914" s="27"/>
      <c r="B914" s="27"/>
      <c r="C914" s="27"/>
      <c r="D914" s="28"/>
      <c r="E914" s="29"/>
      <c r="F914" s="29"/>
      <c r="G914" s="29"/>
      <c r="H914" s="29"/>
      <c r="I914" s="20" t="str">
        <f aca="false">IF(A914="","",N(F914)+N(G914)+N(H914))</f>
        <v/>
      </c>
      <c r="J914" s="21" t="str">
        <f aca="false">IF(A914="","",UPPER(TRIM(A914))&amp;"|"&amp;UPPER(SUBSTITUTE(SUBSTITUTE(SUBSTITUTE(SUBSTITUTE(SUBSTITUTE(TRIM(C914)," ",""),"-",""),"/",""),"\",""),".","")))</f>
        <v/>
      </c>
      <c r="K914" s="24" t="str">
        <f aca="false">IF(A914="","",IF(ISNA(MATCH(J914,'Purchase Register'!$J$6:$J$1005,0)),IF(COUNTIFS('Purchase Register'!$A$6:$A$1005,A914,'Purchase Register'!$E$6:$E$1005,"&gt;="&amp;(E914-Summary!$B$5),'Purchase Register'!$E$6:$E$1005,"&lt;="&amp;(E914+Summary!$B$5))&gt;0,"Possible match – invoice no. differs","Not in books"),"In books"))</f>
        <v/>
      </c>
      <c r="L914" s="25" t="str">
        <f aca="false">IF(A914="","",IF(COUNTIF(A$6:A914,A914)=1,COUNTIF(L$5:L913,"&gt;0")+1,""))</f>
        <v/>
      </c>
    </row>
    <row r="915" customFormat="false" ht="15" hidden="false" customHeight="true" outlineLevel="0" collapsed="false">
      <c r="A915" s="27"/>
      <c r="B915" s="27"/>
      <c r="C915" s="27"/>
      <c r="D915" s="28"/>
      <c r="E915" s="29"/>
      <c r="F915" s="29"/>
      <c r="G915" s="29"/>
      <c r="H915" s="29"/>
      <c r="I915" s="20" t="str">
        <f aca="false">IF(A915="","",N(F915)+N(G915)+N(H915))</f>
        <v/>
      </c>
      <c r="J915" s="21" t="str">
        <f aca="false">IF(A915="","",UPPER(TRIM(A915))&amp;"|"&amp;UPPER(SUBSTITUTE(SUBSTITUTE(SUBSTITUTE(SUBSTITUTE(SUBSTITUTE(TRIM(C915)," ",""),"-",""),"/",""),"\",""),".","")))</f>
        <v/>
      </c>
      <c r="K915" s="24" t="str">
        <f aca="false">IF(A915="","",IF(ISNA(MATCH(J915,'Purchase Register'!$J$6:$J$1005,0)),IF(COUNTIFS('Purchase Register'!$A$6:$A$1005,A915,'Purchase Register'!$E$6:$E$1005,"&gt;="&amp;(E915-Summary!$B$5),'Purchase Register'!$E$6:$E$1005,"&lt;="&amp;(E915+Summary!$B$5))&gt;0,"Possible match – invoice no. differs","Not in books"),"In books"))</f>
        <v/>
      </c>
      <c r="L915" s="25" t="str">
        <f aca="false">IF(A915="","",IF(COUNTIF(A$6:A915,A915)=1,COUNTIF(L$5:L914,"&gt;0")+1,""))</f>
        <v/>
      </c>
    </row>
    <row r="916" customFormat="false" ht="15" hidden="false" customHeight="true" outlineLevel="0" collapsed="false">
      <c r="A916" s="27"/>
      <c r="B916" s="27"/>
      <c r="C916" s="27"/>
      <c r="D916" s="28"/>
      <c r="E916" s="29"/>
      <c r="F916" s="29"/>
      <c r="G916" s="29"/>
      <c r="H916" s="29"/>
      <c r="I916" s="20" t="str">
        <f aca="false">IF(A916="","",N(F916)+N(G916)+N(H916))</f>
        <v/>
      </c>
      <c r="J916" s="21" t="str">
        <f aca="false">IF(A916="","",UPPER(TRIM(A916))&amp;"|"&amp;UPPER(SUBSTITUTE(SUBSTITUTE(SUBSTITUTE(SUBSTITUTE(SUBSTITUTE(TRIM(C916)," ",""),"-",""),"/",""),"\",""),".","")))</f>
        <v/>
      </c>
      <c r="K916" s="24" t="str">
        <f aca="false">IF(A916="","",IF(ISNA(MATCH(J916,'Purchase Register'!$J$6:$J$1005,0)),IF(COUNTIFS('Purchase Register'!$A$6:$A$1005,A916,'Purchase Register'!$E$6:$E$1005,"&gt;="&amp;(E916-Summary!$B$5),'Purchase Register'!$E$6:$E$1005,"&lt;="&amp;(E916+Summary!$B$5))&gt;0,"Possible match – invoice no. differs","Not in books"),"In books"))</f>
        <v/>
      </c>
      <c r="L916" s="25" t="str">
        <f aca="false">IF(A916="","",IF(COUNTIF(A$6:A916,A916)=1,COUNTIF(L$5:L915,"&gt;0")+1,""))</f>
        <v/>
      </c>
    </row>
    <row r="917" customFormat="false" ht="15" hidden="false" customHeight="true" outlineLevel="0" collapsed="false">
      <c r="A917" s="27"/>
      <c r="B917" s="27"/>
      <c r="C917" s="27"/>
      <c r="D917" s="28"/>
      <c r="E917" s="29"/>
      <c r="F917" s="29"/>
      <c r="G917" s="29"/>
      <c r="H917" s="29"/>
      <c r="I917" s="20" t="str">
        <f aca="false">IF(A917="","",N(F917)+N(G917)+N(H917))</f>
        <v/>
      </c>
      <c r="J917" s="21" t="str">
        <f aca="false">IF(A917="","",UPPER(TRIM(A917))&amp;"|"&amp;UPPER(SUBSTITUTE(SUBSTITUTE(SUBSTITUTE(SUBSTITUTE(SUBSTITUTE(TRIM(C917)," ",""),"-",""),"/",""),"\",""),".","")))</f>
        <v/>
      </c>
      <c r="K917" s="24" t="str">
        <f aca="false">IF(A917="","",IF(ISNA(MATCH(J917,'Purchase Register'!$J$6:$J$1005,0)),IF(COUNTIFS('Purchase Register'!$A$6:$A$1005,A917,'Purchase Register'!$E$6:$E$1005,"&gt;="&amp;(E917-Summary!$B$5),'Purchase Register'!$E$6:$E$1005,"&lt;="&amp;(E917+Summary!$B$5))&gt;0,"Possible match – invoice no. differs","Not in books"),"In books"))</f>
        <v/>
      </c>
      <c r="L917" s="25" t="str">
        <f aca="false">IF(A917="","",IF(COUNTIF(A$6:A917,A917)=1,COUNTIF(L$5:L916,"&gt;0")+1,""))</f>
        <v/>
      </c>
    </row>
    <row r="918" customFormat="false" ht="15" hidden="false" customHeight="true" outlineLevel="0" collapsed="false">
      <c r="A918" s="27"/>
      <c r="B918" s="27"/>
      <c r="C918" s="27"/>
      <c r="D918" s="28"/>
      <c r="E918" s="29"/>
      <c r="F918" s="29"/>
      <c r="G918" s="29"/>
      <c r="H918" s="29"/>
      <c r="I918" s="20" t="str">
        <f aca="false">IF(A918="","",N(F918)+N(G918)+N(H918))</f>
        <v/>
      </c>
      <c r="J918" s="21" t="str">
        <f aca="false">IF(A918="","",UPPER(TRIM(A918))&amp;"|"&amp;UPPER(SUBSTITUTE(SUBSTITUTE(SUBSTITUTE(SUBSTITUTE(SUBSTITUTE(TRIM(C918)," ",""),"-",""),"/",""),"\",""),".","")))</f>
        <v/>
      </c>
      <c r="K918" s="24" t="str">
        <f aca="false">IF(A918="","",IF(ISNA(MATCH(J918,'Purchase Register'!$J$6:$J$1005,0)),IF(COUNTIFS('Purchase Register'!$A$6:$A$1005,A918,'Purchase Register'!$E$6:$E$1005,"&gt;="&amp;(E918-Summary!$B$5),'Purchase Register'!$E$6:$E$1005,"&lt;="&amp;(E918+Summary!$B$5))&gt;0,"Possible match – invoice no. differs","Not in books"),"In books"))</f>
        <v/>
      </c>
      <c r="L918" s="25" t="str">
        <f aca="false">IF(A918="","",IF(COUNTIF(A$6:A918,A918)=1,COUNTIF(L$5:L917,"&gt;0")+1,""))</f>
        <v/>
      </c>
    </row>
    <row r="919" customFormat="false" ht="15" hidden="false" customHeight="true" outlineLevel="0" collapsed="false">
      <c r="A919" s="27"/>
      <c r="B919" s="27"/>
      <c r="C919" s="27"/>
      <c r="D919" s="28"/>
      <c r="E919" s="29"/>
      <c r="F919" s="29"/>
      <c r="G919" s="29"/>
      <c r="H919" s="29"/>
      <c r="I919" s="20" t="str">
        <f aca="false">IF(A919="","",N(F919)+N(G919)+N(H919))</f>
        <v/>
      </c>
      <c r="J919" s="21" t="str">
        <f aca="false">IF(A919="","",UPPER(TRIM(A919))&amp;"|"&amp;UPPER(SUBSTITUTE(SUBSTITUTE(SUBSTITUTE(SUBSTITUTE(SUBSTITUTE(TRIM(C919)," ",""),"-",""),"/",""),"\",""),".","")))</f>
        <v/>
      </c>
      <c r="K919" s="24" t="str">
        <f aca="false">IF(A919="","",IF(ISNA(MATCH(J919,'Purchase Register'!$J$6:$J$1005,0)),IF(COUNTIFS('Purchase Register'!$A$6:$A$1005,A919,'Purchase Register'!$E$6:$E$1005,"&gt;="&amp;(E919-Summary!$B$5),'Purchase Register'!$E$6:$E$1005,"&lt;="&amp;(E919+Summary!$B$5))&gt;0,"Possible match – invoice no. differs","Not in books"),"In books"))</f>
        <v/>
      </c>
      <c r="L919" s="25" t="str">
        <f aca="false">IF(A919="","",IF(COUNTIF(A$6:A919,A919)=1,COUNTIF(L$5:L918,"&gt;0")+1,""))</f>
        <v/>
      </c>
    </row>
    <row r="920" customFormat="false" ht="15" hidden="false" customHeight="true" outlineLevel="0" collapsed="false">
      <c r="A920" s="27"/>
      <c r="B920" s="27"/>
      <c r="C920" s="27"/>
      <c r="D920" s="28"/>
      <c r="E920" s="29"/>
      <c r="F920" s="29"/>
      <c r="G920" s="29"/>
      <c r="H920" s="29"/>
      <c r="I920" s="20" t="str">
        <f aca="false">IF(A920="","",N(F920)+N(G920)+N(H920))</f>
        <v/>
      </c>
      <c r="J920" s="21" t="str">
        <f aca="false">IF(A920="","",UPPER(TRIM(A920))&amp;"|"&amp;UPPER(SUBSTITUTE(SUBSTITUTE(SUBSTITUTE(SUBSTITUTE(SUBSTITUTE(TRIM(C920)," ",""),"-",""),"/",""),"\",""),".","")))</f>
        <v/>
      </c>
      <c r="K920" s="24" t="str">
        <f aca="false">IF(A920="","",IF(ISNA(MATCH(J920,'Purchase Register'!$J$6:$J$1005,0)),IF(COUNTIFS('Purchase Register'!$A$6:$A$1005,A920,'Purchase Register'!$E$6:$E$1005,"&gt;="&amp;(E920-Summary!$B$5),'Purchase Register'!$E$6:$E$1005,"&lt;="&amp;(E920+Summary!$B$5))&gt;0,"Possible match – invoice no. differs","Not in books"),"In books"))</f>
        <v/>
      </c>
      <c r="L920" s="25" t="str">
        <f aca="false">IF(A920="","",IF(COUNTIF(A$6:A920,A920)=1,COUNTIF(L$5:L919,"&gt;0")+1,""))</f>
        <v/>
      </c>
    </row>
    <row r="921" customFormat="false" ht="15" hidden="false" customHeight="true" outlineLevel="0" collapsed="false">
      <c r="A921" s="27"/>
      <c r="B921" s="27"/>
      <c r="C921" s="27"/>
      <c r="D921" s="28"/>
      <c r="E921" s="29"/>
      <c r="F921" s="29"/>
      <c r="G921" s="29"/>
      <c r="H921" s="29"/>
      <c r="I921" s="20" t="str">
        <f aca="false">IF(A921="","",N(F921)+N(G921)+N(H921))</f>
        <v/>
      </c>
      <c r="J921" s="21" t="str">
        <f aca="false">IF(A921="","",UPPER(TRIM(A921))&amp;"|"&amp;UPPER(SUBSTITUTE(SUBSTITUTE(SUBSTITUTE(SUBSTITUTE(SUBSTITUTE(TRIM(C921)," ",""),"-",""),"/",""),"\",""),".","")))</f>
        <v/>
      </c>
      <c r="K921" s="24" t="str">
        <f aca="false">IF(A921="","",IF(ISNA(MATCH(J921,'Purchase Register'!$J$6:$J$1005,0)),IF(COUNTIFS('Purchase Register'!$A$6:$A$1005,A921,'Purchase Register'!$E$6:$E$1005,"&gt;="&amp;(E921-Summary!$B$5),'Purchase Register'!$E$6:$E$1005,"&lt;="&amp;(E921+Summary!$B$5))&gt;0,"Possible match – invoice no. differs","Not in books"),"In books"))</f>
        <v/>
      </c>
      <c r="L921" s="25" t="str">
        <f aca="false">IF(A921="","",IF(COUNTIF(A$6:A921,A921)=1,COUNTIF(L$5:L920,"&gt;0")+1,""))</f>
        <v/>
      </c>
    </row>
    <row r="922" customFormat="false" ht="15" hidden="false" customHeight="true" outlineLevel="0" collapsed="false">
      <c r="A922" s="27"/>
      <c r="B922" s="27"/>
      <c r="C922" s="27"/>
      <c r="D922" s="28"/>
      <c r="E922" s="29"/>
      <c r="F922" s="29"/>
      <c r="G922" s="29"/>
      <c r="H922" s="29"/>
      <c r="I922" s="20" t="str">
        <f aca="false">IF(A922="","",N(F922)+N(G922)+N(H922))</f>
        <v/>
      </c>
      <c r="J922" s="21" t="str">
        <f aca="false">IF(A922="","",UPPER(TRIM(A922))&amp;"|"&amp;UPPER(SUBSTITUTE(SUBSTITUTE(SUBSTITUTE(SUBSTITUTE(SUBSTITUTE(TRIM(C922)," ",""),"-",""),"/",""),"\",""),".","")))</f>
        <v/>
      </c>
      <c r="K922" s="24" t="str">
        <f aca="false">IF(A922="","",IF(ISNA(MATCH(J922,'Purchase Register'!$J$6:$J$1005,0)),IF(COUNTIFS('Purchase Register'!$A$6:$A$1005,A922,'Purchase Register'!$E$6:$E$1005,"&gt;="&amp;(E922-Summary!$B$5),'Purchase Register'!$E$6:$E$1005,"&lt;="&amp;(E922+Summary!$B$5))&gt;0,"Possible match – invoice no. differs","Not in books"),"In books"))</f>
        <v/>
      </c>
      <c r="L922" s="25" t="str">
        <f aca="false">IF(A922="","",IF(COUNTIF(A$6:A922,A922)=1,COUNTIF(L$5:L921,"&gt;0")+1,""))</f>
        <v/>
      </c>
    </row>
    <row r="923" customFormat="false" ht="15" hidden="false" customHeight="true" outlineLevel="0" collapsed="false">
      <c r="A923" s="27"/>
      <c r="B923" s="27"/>
      <c r="C923" s="27"/>
      <c r="D923" s="28"/>
      <c r="E923" s="29"/>
      <c r="F923" s="29"/>
      <c r="G923" s="29"/>
      <c r="H923" s="29"/>
      <c r="I923" s="20" t="str">
        <f aca="false">IF(A923="","",N(F923)+N(G923)+N(H923))</f>
        <v/>
      </c>
      <c r="J923" s="21" t="str">
        <f aca="false">IF(A923="","",UPPER(TRIM(A923))&amp;"|"&amp;UPPER(SUBSTITUTE(SUBSTITUTE(SUBSTITUTE(SUBSTITUTE(SUBSTITUTE(TRIM(C923)," ",""),"-",""),"/",""),"\",""),".","")))</f>
        <v/>
      </c>
      <c r="K923" s="24" t="str">
        <f aca="false">IF(A923="","",IF(ISNA(MATCH(J923,'Purchase Register'!$J$6:$J$1005,0)),IF(COUNTIFS('Purchase Register'!$A$6:$A$1005,A923,'Purchase Register'!$E$6:$E$1005,"&gt;="&amp;(E923-Summary!$B$5),'Purchase Register'!$E$6:$E$1005,"&lt;="&amp;(E923+Summary!$B$5))&gt;0,"Possible match – invoice no. differs","Not in books"),"In books"))</f>
        <v/>
      </c>
      <c r="L923" s="25" t="str">
        <f aca="false">IF(A923="","",IF(COUNTIF(A$6:A923,A923)=1,COUNTIF(L$5:L922,"&gt;0")+1,""))</f>
        <v/>
      </c>
    </row>
    <row r="924" customFormat="false" ht="15" hidden="false" customHeight="true" outlineLevel="0" collapsed="false">
      <c r="A924" s="27"/>
      <c r="B924" s="27"/>
      <c r="C924" s="27"/>
      <c r="D924" s="28"/>
      <c r="E924" s="29"/>
      <c r="F924" s="29"/>
      <c r="G924" s="29"/>
      <c r="H924" s="29"/>
      <c r="I924" s="20" t="str">
        <f aca="false">IF(A924="","",N(F924)+N(G924)+N(H924))</f>
        <v/>
      </c>
      <c r="J924" s="21" t="str">
        <f aca="false">IF(A924="","",UPPER(TRIM(A924))&amp;"|"&amp;UPPER(SUBSTITUTE(SUBSTITUTE(SUBSTITUTE(SUBSTITUTE(SUBSTITUTE(TRIM(C924)," ",""),"-",""),"/",""),"\",""),".","")))</f>
        <v/>
      </c>
      <c r="K924" s="24" t="str">
        <f aca="false">IF(A924="","",IF(ISNA(MATCH(J924,'Purchase Register'!$J$6:$J$1005,0)),IF(COUNTIFS('Purchase Register'!$A$6:$A$1005,A924,'Purchase Register'!$E$6:$E$1005,"&gt;="&amp;(E924-Summary!$B$5),'Purchase Register'!$E$6:$E$1005,"&lt;="&amp;(E924+Summary!$B$5))&gt;0,"Possible match – invoice no. differs","Not in books"),"In books"))</f>
        <v/>
      </c>
      <c r="L924" s="25" t="str">
        <f aca="false">IF(A924="","",IF(COUNTIF(A$6:A924,A924)=1,COUNTIF(L$5:L923,"&gt;0")+1,""))</f>
        <v/>
      </c>
    </row>
    <row r="925" customFormat="false" ht="15" hidden="false" customHeight="true" outlineLevel="0" collapsed="false">
      <c r="A925" s="27"/>
      <c r="B925" s="27"/>
      <c r="C925" s="27"/>
      <c r="D925" s="28"/>
      <c r="E925" s="29"/>
      <c r="F925" s="29"/>
      <c r="G925" s="29"/>
      <c r="H925" s="29"/>
      <c r="I925" s="20" t="str">
        <f aca="false">IF(A925="","",N(F925)+N(G925)+N(H925))</f>
        <v/>
      </c>
      <c r="J925" s="21" t="str">
        <f aca="false">IF(A925="","",UPPER(TRIM(A925))&amp;"|"&amp;UPPER(SUBSTITUTE(SUBSTITUTE(SUBSTITUTE(SUBSTITUTE(SUBSTITUTE(TRIM(C925)," ",""),"-",""),"/",""),"\",""),".","")))</f>
        <v/>
      </c>
      <c r="K925" s="24" t="str">
        <f aca="false">IF(A925="","",IF(ISNA(MATCH(J925,'Purchase Register'!$J$6:$J$1005,0)),IF(COUNTIFS('Purchase Register'!$A$6:$A$1005,A925,'Purchase Register'!$E$6:$E$1005,"&gt;="&amp;(E925-Summary!$B$5),'Purchase Register'!$E$6:$E$1005,"&lt;="&amp;(E925+Summary!$B$5))&gt;0,"Possible match – invoice no. differs","Not in books"),"In books"))</f>
        <v/>
      </c>
      <c r="L925" s="25" t="str">
        <f aca="false">IF(A925="","",IF(COUNTIF(A$6:A925,A925)=1,COUNTIF(L$5:L924,"&gt;0")+1,""))</f>
        <v/>
      </c>
    </row>
    <row r="926" customFormat="false" ht="15" hidden="false" customHeight="true" outlineLevel="0" collapsed="false">
      <c r="A926" s="27"/>
      <c r="B926" s="27"/>
      <c r="C926" s="27"/>
      <c r="D926" s="28"/>
      <c r="E926" s="29"/>
      <c r="F926" s="29"/>
      <c r="G926" s="29"/>
      <c r="H926" s="29"/>
      <c r="I926" s="20" t="str">
        <f aca="false">IF(A926="","",N(F926)+N(G926)+N(H926))</f>
        <v/>
      </c>
      <c r="J926" s="21" t="str">
        <f aca="false">IF(A926="","",UPPER(TRIM(A926))&amp;"|"&amp;UPPER(SUBSTITUTE(SUBSTITUTE(SUBSTITUTE(SUBSTITUTE(SUBSTITUTE(TRIM(C926)," ",""),"-",""),"/",""),"\",""),".","")))</f>
        <v/>
      </c>
      <c r="K926" s="24" t="str">
        <f aca="false">IF(A926="","",IF(ISNA(MATCH(J926,'Purchase Register'!$J$6:$J$1005,0)),IF(COUNTIFS('Purchase Register'!$A$6:$A$1005,A926,'Purchase Register'!$E$6:$E$1005,"&gt;="&amp;(E926-Summary!$B$5),'Purchase Register'!$E$6:$E$1005,"&lt;="&amp;(E926+Summary!$B$5))&gt;0,"Possible match – invoice no. differs","Not in books"),"In books"))</f>
        <v/>
      </c>
      <c r="L926" s="25" t="str">
        <f aca="false">IF(A926="","",IF(COUNTIF(A$6:A926,A926)=1,COUNTIF(L$5:L925,"&gt;0")+1,""))</f>
        <v/>
      </c>
    </row>
    <row r="927" customFormat="false" ht="15" hidden="false" customHeight="true" outlineLevel="0" collapsed="false">
      <c r="A927" s="27"/>
      <c r="B927" s="27"/>
      <c r="C927" s="27"/>
      <c r="D927" s="28"/>
      <c r="E927" s="29"/>
      <c r="F927" s="29"/>
      <c r="G927" s="29"/>
      <c r="H927" s="29"/>
      <c r="I927" s="20" t="str">
        <f aca="false">IF(A927="","",N(F927)+N(G927)+N(H927))</f>
        <v/>
      </c>
      <c r="J927" s="21" t="str">
        <f aca="false">IF(A927="","",UPPER(TRIM(A927))&amp;"|"&amp;UPPER(SUBSTITUTE(SUBSTITUTE(SUBSTITUTE(SUBSTITUTE(SUBSTITUTE(TRIM(C927)," ",""),"-",""),"/",""),"\",""),".","")))</f>
        <v/>
      </c>
      <c r="K927" s="24" t="str">
        <f aca="false">IF(A927="","",IF(ISNA(MATCH(J927,'Purchase Register'!$J$6:$J$1005,0)),IF(COUNTIFS('Purchase Register'!$A$6:$A$1005,A927,'Purchase Register'!$E$6:$E$1005,"&gt;="&amp;(E927-Summary!$B$5),'Purchase Register'!$E$6:$E$1005,"&lt;="&amp;(E927+Summary!$B$5))&gt;0,"Possible match – invoice no. differs","Not in books"),"In books"))</f>
        <v/>
      </c>
      <c r="L927" s="25" t="str">
        <f aca="false">IF(A927="","",IF(COUNTIF(A$6:A927,A927)=1,COUNTIF(L$5:L926,"&gt;0")+1,""))</f>
        <v/>
      </c>
    </row>
    <row r="928" customFormat="false" ht="15" hidden="false" customHeight="true" outlineLevel="0" collapsed="false">
      <c r="A928" s="27"/>
      <c r="B928" s="27"/>
      <c r="C928" s="27"/>
      <c r="D928" s="28"/>
      <c r="E928" s="29"/>
      <c r="F928" s="29"/>
      <c r="G928" s="29"/>
      <c r="H928" s="29"/>
      <c r="I928" s="20" t="str">
        <f aca="false">IF(A928="","",N(F928)+N(G928)+N(H928))</f>
        <v/>
      </c>
      <c r="J928" s="21" t="str">
        <f aca="false">IF(A928="","",UPPER(TRIM(A928))&amp;"|"&amp;UPPER(SUBSTITUTE(SUBSTITUTE(SUBSTITUTE(SUBSTITUTE(SUBSTITUTE(TRIM(C928)," ",""),"-",""),"/",""),"\",""),".","")))</f>
        <v/>
      </c>
      <c r="K928" s="24" t="str">
        <f aca="false">IF(A928="","",IF(ISNA(MATCH(J928,'Purchase Register'!$J$6:$J$1005,0)),IF(COUNTIFS('Purchase Register'!$A$6:$A$1005,A928,'Purchase Register'!$E$6:$E$1005,"&gt;="&amp;(E928-Summary!$B$5),'Purchase Register'!$E$6:$E$1005,"&lt;="&amp;(E928+Summary!$B$5))&gt;0,"Possible match – invoice no. differs","Not in books"),"In books"))</f>
        <v/>
      </c>
      <c r="L928" s="25" t="str">
        <f aca="false">IF(A928="","",IF(COUNTIF(A$6:A928,A928)=1,COUNTIF(L$5:L927,"&gt;0")+1,""))</f>
        <v/>
      </c>
    </row>
    <row r="929" customFormat="false" ht="15" hidden="false" customHeight="true" outlineLevel="0" collapsed="false">
      <c r="A929" s="27"/>
      <c r="B929" s="27"/>
      <c r="C929" s="27"/>
      <c r="D929" s="28"/>
      <c r="E929" s="29"/>
      <c r="F929" s="29"/>
      <c r="G929" s="29"/>
      <c r="H929" s="29"/>
      <c r="I929" s="20" t="str">
        <f aca="false">IF(A929="","",N(F929)+N(G929)+N(H929))</f>
        <v/>
      </c>
      <c r="J929" s="21" t="str">
        <f aca="false">IF(A929="","",UPPER(TRIM(A929))&amp;"|"&amp;UPPER(SUBSTITUTE(SUBSTITUTE(SUBSTITUTE(SUBSTITUTE(SUBSTITUTE(TRIM(C929)," ",""),"-",""),"/",""),"\",""),".","")))</f>
        <v/>
      </c>
      <c r="K929" s="24" t="str">
        <f aca="false">IF(A929="","",IF(ISNA(MATCH(J929,'Purchase Register'!$J$6:$J$1005,0)),IF(COUNTIFS('Purchase Register'!$A$6:$A$1005,A929,'Purchase Register'!$E$6:$E$1005,"&gt;="&amp;(E929-Summary!$B$5),'Purchase Register'!$E$6:$E$1005,"&lt;="&amp;(E929+Summary!$B$5))&gt;0,"Possible match – invoice no. differs","Not in books"),"In books"))</f>
        <v/>
      </c>
      <c r="L929" s="25" t="str">
        <f aca="false">IF(A929="","",IF(COUNTIF(A$6:A929,A929)=1,COUNTIF(L$5:L928,"&gt;0")+1,""))</f>
        <v/>
      </c>
    </row>
    <row r="930" customFormat="false" ht="15" hidden="false" customHeight="true" outlineLevel="0" collapsed="false">
      <c r="A930" s="27"/>
      <c r="B930" s="27"/>
      <c r="C930" s="27"/>
      <c r="D930" s="28"/>
      <c r="E930" s="29"/>
      <c r="F930" s="29"/>
      <c r="G930" s="29"/>
      <c r="H930" s="29"/>
      <c r="I930" s="20" t="str">
        <f aca="false">IF(A930="","",N(F930)+N(G930)+N(H930))</f>
        <v/>
      </c>
      <c r="J930" s="21" t="str">
        <f aca="false">IF(A930="","",UPPER(TRIM(A930))&amp;"|"&amp;UPPER(SUBSTITUTE(SUBSTITUTE(SUBSTITUTE(SUBSTITUTE(SUBSTITUTE(TRIM(C930)," ",""),"-",""),"/",""),"\",""),".","")))</f>
        <v/>
      </c>
      <c r="K930" s="24" t="str">
        <f aca="false">IF(A930="","",IF(ISNA(MATCH(J930,'Purchase Register'!$J$6:$J$1005,0)),IF(COUNTIFS('Purchase Register'!$A$6:$A$1005,A930,'Purchase Register'!$E$6:$E$1005,"&gt;="&amp;(E930-Summary!$B$5),'Purchase Register'!$E$6:$E$1005,"&lt;="&amp;(E930+Summary!$B$5))&gt;0,"Possible match – invoice no. differs","Not in books"),"In books"))</f>
        <v/>
      </c>
      <c r="L930" s="25" t="str">
        <f aca="false">IF(A930="","",IF(COUNTIF(A$6:A930,A930)=1,COUNTIF(L$5:L929,"&gt;0")+1,""))</f>
        <v/>
      </c>
    </row>
    <row r="931" customFormat="false" ht="15" hidden="false" customHeight="true" outlineLevel="0" collapsed="false">
      <c r="A931" s="27"/>
      <c r="B931" s="27"/>
      <c r="C931" s="27"/>
      <c r="D931" s="28"/>
      <c r="E931" s="29"/>
      <c r="F931" s="29"/>
      <c r="G931" s="29"/>
      <c r="H931" s="29"/>
      <c r="I931" s="20" t="str">
        <f aca="false">IF(A931="","",N(F931)+N(G931)+N(H931))</f>
        <v/>
      </c>
      <c r="J931" s="21" t="str">
        <f aca="false">IF(A931="","",UPPER(TRIM(A931))&amp;"|"&amp;UPPER(SUBSTITUTE(SUBSTITUTE(SUBSTITUTE(SUBSTITUTE(SUBSTITUTE(TRIM(C931)," ",""),"-",""),"/",""),"\",""),".","")))</f>
        <v/>
      </c>
      <c r="K931" s="24" t="str">
        <f aca="false">IF(A931="","",IF(ISNA(MATCH(J931,'Purchase Register'!$J$6:$J$1005,0)),IF(COUNTIFS('Purchase Register'!$A$6:$A$1005,A931,'Purchase Register'!$E$6:$E$1005,"&gt;="&amp;(E931-Summary!$B$5),'Purchase Register'!$E$6:$E$1005,"&lt;="&amp;(E931+Summary!$B$5))&gt;0,"Possible match – invoice no. differs","Not in books"),"In books"))</f>
        <v/>
      </c>
      <c r="L931" s="25" t="str">
        <f aca="false">IF(A931="","",IF(COUNTIF(A$6:A931,A931)=1,COUNTIF(L$5:L930,"&gt;0")+1,""))</f>
        <v/>
      </c>
    </row>
    <row r="932" customFormat="false" ht="15" hidden="false" customHeight="true" outlineLevel="0" collapsed="false">
      <c r="A932" s="27"/>
      <c r="B932" s="27"/>
      <c r="C932" s="27"/>
      <c r="D932" s="28"/>
      <c r="E932" s="29"/>
      <c r="F932" s="29"/>
      <c r="G932" s="29"/>
      <c r="H932" s="29"/>
      <c r="I932" s="20" t="str">
        <f aca="false">IF(A932="","",N(F932)+N(G932)+N(H932))</f>
        <v/>
      </c>
      <c r="J932" s="21" t="str">
        <f aca="false">IF(A932="","",UPPER(TRIM(A932))&amp;"|"&amp;UPPER(SUBSTITUTE(SUBSTITUTE(SUBSTITUTE(SUBSTITUTE(SUBSTITUTE(TRIM(C932)," ",""),"-",""),"/",""),"\",""),".","")))</f>
        <v/>
      </c>
      <c r="K932" s="24" t="str">
        <f aca="false">IF(A932="","",IF(ISNA(MATCH(J932,'Purchase Register'!$J$6:$J$1005,0)),IF(COUNTIFS('Purchase Register'!$A$6:$A$1005,A932,'Purchase Register'!$E$6:$E$1005,"&gt;="&amp;(E932-Summary!$B$5),'Purchase Register'!$E$6:$E$1005,"&lt;="&amp;(E932+Summary!$B$5))&gt;0,"Possible match – invoice no. differs","Not in books"),"In books"))</f>
        <v/>
      </c>
      <c r="L932" s="25" t="str">
        <f aca="false">IF(A932="","",IF(COUNTIF(A$6:A932,A932)=1,COUNTIF(L$5:L931,"&gt;0")+1,""))</f>
        <v/>
      </c>
    </row>
    <row r="933" customFormat="false" ht="15" hidden="false" customHeight="true" outlineLevel="0" collapsed="false">
      <c r="A933" s="27"/>
      <c r="B933" s="27"/>
      <c r="C933" s="27"/>
      <c r="D933" s="28"/>
      <c r="E933" s="29"/>
      <c r="F933" s="29"/>
      <c r="G933" s="29"/>
      <c r="H933" s="29"/>
      <c r="I933" s="20" t="str">
        <f aca="false">IF(A933="","",N(F933)+N(G933)+N(H933))</f>
        <v/>
      </c>
      <c r="J933" s="21" t="str">
        <f aca="false">IF(A933="","",UPPER(TRIM(A933))&amp;"|"&amp;UPPER(SUBSTITUTE(SUBSTITUTE(SUBSTITUTE(SUBSTITUTE(SUBSTITUTE(TRIM(C933)," ",""),"-",""),"/",""),"\",""),".","")))</f>
        <v/>
      </c>
      <c r="K933" s="24" t="str">
        <f aca="false">IF(A933="","",IF(ISNA(MATCH(J933,'Purchase Register'!$J$6:$J$1005,0)),IF(COUNTIFS('Purchase Register'!$A$6:$A$1005,A933,'Purchase Register'!$E$6:$E$1005,"&gt;="&amp;(E933-Summary!$B$5),'Purchase Register'!$E$6:$E$1005,"&lt;="&amp;(E933+Summary!$B$5))&gt;0,"Possible match – invoice no. differs","Not in books"),"In books"))</f>
        <v/>
      </c>
      <c r="L933" s="25" t="str">
        <f aca="false">IF(A933="","",IF(COUNTIF(A$6:A933,A933)=1,COUNTIF(L$5:L932,"&gt;0")+1,""))</f>
        <v/>
      </c>
    </row>
    <row r="934" customFormat="false" ht="15" hidden="false" customHeight="true" outlineLevel="0" collapsed="false">
      <c r="A934" s="27"/>
      <c r="B934" s="27"/>
      <c r="C934" s="27"/>
      <c r="D934" s="28"/>
      <c r="E934" s="29"/>
      <c r="F934" s="29"/>
      <c r="G934" s="29"/>
      <c r="H934" s="29"/>
      <c r="I934" s="20" t="str">
        <f aca="false">IF(A934="","",N(F934)+N(G934)+N(H934))</f>
        <v/>
      </c>
      <c r="J934" s="21" t="str">
        <f aca="false">IF(A934="","",UPPER(TRIM(A934))&amp;"|"&amp;UPPER(SUBSTITUTE(SUBSTITUTE(SUBSTITUTE(SUBSTITUTE(SUBSTITUTE(TRIM(C934)," ",""),"-",""),"/",""),"\",""),".","")))</f>
        <v/>
      </c>
      <c r="K934" s="24" t="str">
        <f aca="false">IF(A934="","",IF(ISNA(MATCH(J934,'Purchase Register'!$J$6:$J$1005,0)),IF(COUNTIFS('Purchase Register'!$A$6:$A$1005,A934,'Purchase Register'!$E$6:$E$1005,"&gt;="&amp;(E934-Summary!$B$5),'Purchase Register'!$E$6:$E$1005,"&lt;="&amp;(E934+Summary!$B$5))&gt;0,"Possible match – invoice no. differs","Not in books"),"In books"))</f>
        <v/>
      </c>
      <c r="L934" s="25" t="str">
        <f aca="false">IF(A934="","",IF(COUNTIF(A$6:A934,A934)=1,COUNTIF(L$5:L933,"&gt;0")+1,""))</f>
        <v/>
      </c>
    </row>
    <row r="935" customFormat="false" ht="15" hidden="false" customHeight="true" outlineLevel="0" collapsed="false">
      <c r="A935" s="27"/>
      <c r="B935" s="27"/>
      <c r="C935" s="27"/>
      <c r="D935" s="28"/>
      <c r="E935" s="29"/>
      <c r="F935" s="29"/>
      <c r="G935" s="29"/>
      <c r="H935" s="29"/>
      <c r="I935" s="20" t="str">
        <f aca="false">IF(A935="","",N(F935)+N(G935)+N(H935))</f>
        <v/>
      </c>
      <c r="J935" s="21" t="str">
        <f aca="false">IF(A935="","",UPPER(TRIM(A935))&amp;"|"&amp;UPPER(SUBSTITUTE(SUBSTITUTE(SUBSTITUTE(SUBSTITUTE(SUBSTITUTE(TRIM(C935)," ",""),"-",""),"/",""),"\",""),".","")))</f>
        <v/>
      </c>
      <c r="K935" s="24" t="str">
        <f aca="false">IF(A935="","",IF(ISNA(MATCH(J935,'Purchase Register'!$J$6:$J$1005,0)),IF(COUNTIFS('Purchase Register'!$A$6:$A$1005,A935,'Purchase Register'!$E$6:$E$1005,"&gt;="&amp;(E935-Summary!$B$5),'Purchase Register'!$E$6:$E$1005,"&lt;="&amp;(E935+Summary!$B$5))&gt;0,"Possible match – invoice no. differs","Not in books"),"In books"))</f>
        <v/>
      </c>
      <c r="L935" s="25" t="str">
        <f aca="false">IF(A935="","",IF(COUNTIF(A$6:A935,A935)=1,COUNTIF(L$5:L934,"&gt;0")+1,""))</f>
        <v/>
      </c>
    </row>
    <row r="936" customFormat="false" ht="15" hidden="false" customHeight="true" outlineLevel="0" collapsed="false">
      <c r="A936" s="27"/>
      <c r="B936" s="27"/>
      <c r="C936" s="27"/>
      <c r="D936" s="28"/>
      <c r="E936" s="29"/>
      <c r="F936" s="29"/>
      <c r="G936" s="29"/>
      <c r="H936" s="29"/>
      <c r="I936" s="20" t="str">
        <f aca="false">IF(A936="","",N(F936)+N(G936)+N(H936))</f>
        <v/>
      </c>
      <c r="J936" s="21" t="str">
        <f aca="false">IF(A936="","",UPPER(TRIM(A936))&amp;"|"&amp;UPPER(SUBSTITUTE(SUBSTITUTE(SUBSTITUTE(SUBSTITUTE(SUBSTITUTE(TRIM(C936)," ",""),"-",""),"/",""),"\",""),".","")))</f>
        <v/>
      </c>
      <c r="K936" s="24" t="str">
        <f aca="false">IF(A936="","",IF(ISNA(MATCH(J936,'Purchase Register'!$J$6:$J$1005,0)),IF(COUNTIFS('Purchase Register'!$A$6:$A$1005,A936,'Purchase Register'!$E$6:$E$1005,"&gt;="&amp;(E936-Summary!$B$5),'Purchase Register'!$E$6:$E$1005,"&lt;="&amp;(E936+Summary!$B$5))&gt;0,"Possible match – invoice no. differs","Not in books"),"In books"))</f>
        <v/>
      </c>
      <c r="L936" s="25" t="str">
        <f aca="false">IF(A936="","",IF(COUNTIF(A$6:A936,A936)=1,COUNTIF(L$5:L935,"&gt;0")+1,""))</f>
        <v/>
      </c>
    </row>
    <row r="937" customFormat="false" ht="15" hidden="false" customHeight="true" outlineLevel="0" collapsed="false">
      <c r="A937" s="27"/>
      <c r="B937" s="27"/>
      <c r="C937" s="27"/>
      <c r="D937" s="28"/>
      <c r="E937" s="29"/>
      <c r="F937" s="29"/>
      <c r="G937" s="29"/>
      <c r="H937" s="29"/>
      <c r="I937" s="20" t="str">
        <f aca="false">IF(A937="","",N(F937)+N(G937)+N(H937))</f>
        <v/>
      </c>
      <c r="J937" s="21" t="str">
        <f aca="false">IF(A937="","",UPPER(TRIM(A937))&amp;"|"&amp;UPPER(SUBSTITUTE(SUBSTITUTE(SUBSTITUTE(SUBSTITUTE(SUBSTITUTE(TRIM(C937)," ",""),"-",""),"/",""),"\",""),".","")))</f>
        <v/>
      </c>
      <c r="K937" s="24" t="str">
        <f aca="false">IF(A937="","",IF(ISNA(MATCH(J937,'Purchase Register'!$J$6:$J$1005,0)),IF(COUNTIFS('Purchase Register'!$A$6:$A$1005,A937,'Purchase Register'!$E$6:$E$1005,"&gt;="&amp;(E937-Summary!$B$5),'Purchase Register'!$E$6:$E$1005,"&lt;="&amp;(E937+Summary!$B$5))&gt;0,"Possible match – invoice no. differs","Not in books"),"In books"))</f>
        <v/>
      </c>
      <c r="L937" s="25" t="str">
        <f aca="false">IF(A937="","",IF(COUNTIF(A$6:A937,A937)=1,COUNTIF(L$5:L936,"&gt;0")+1,""))</f>
        <v/>
      </c>
    </row>
    <row r="938" customFormat="false" ht="15" hidden="false" customHeight="true" outlineLevel="0" collapsed="false">
      <c r="A938" s="27"/>
      <c r="B938" s="27"/>
      <c r="C938" s="27"/>
      <c r="D938" s="28"/>
      <c r="E938" s="29"/>
      <c r="F938" s="29"/>
      <c r="G938" s="29"/>
      <c r="H938" s="29"/>
      <c r="I938" s="20" t="str">
        <f aca="false">IF(A938="","",N(F938)+N(G938)+N(H938))</f>
        <v/>
      </c>
      <c r="J938" s="21" t="str">
        <f aca="false">IF(A938="","",UPPER(TRIM(A938))&amp;"|"&amp;UPPER(SUBSTITUTE(SUBSTITUTE(SUBSTITUTE(SUBSTITUTE(SUBSTITUTE(TRIM(C938)," ",""),"-",""),"/",""),"\",""),".","")))</f>
        <v/>
      </c>
      <c r="K938" s="24" t="str">
        <f aca="false">IF(A938="","",IF(ISNA(MATCH(J938,'Purchase Register'!$J$6:$J$1005,0)),IF(COUNTIFS('Purchase Register'!$A$6:$A$1005,A938,'Purchase Register'!$E$6:$E$1005,"&gt;="&amp;(E938-Summary!$B$5),'Purchase Register'!$E$6:$E$1005,"&lt;="&amp;(E938+Summary!$B$5))&gt;0,"Possible match – invoice no. differs","Not in books"),"In books"))</f>
        <v/>
      </c>
      <c r="L938" s="25" t="str">
        <f aca="false">IF(A938="","",IF(COUNTIF(A$6:A938,A938)=1,COUNTIF(L$5:L937,"&gt;0")+1,""))</f>
        <v/>
      </c>
    </row>
    <row r="939" customFormat="false" ht="15" hidden="false" customHeight="true" outlineLevel="0" collapsed="false">
      <c r="A939" s="27"/>
      <c r="B939" s="27"/>
      <c r="C939" s="27"/>
      <c r="D939" s="28"/>
      <c r="E939" s="29"/>
      <c r="F939" s="29"/>
      <c r="G939" s="29"/>
      <c r="H939" s="29"/>
      <c r="I939" s="20" t="str">
        <f aca="false">IF(A939="","",N(F939)+N(G939)+N(H939))</f>
        <v/>
      </c>
      <c r="J939" s="21" t="str">
        <f aca="false">IF(A939="","",UPPER(TRIM(A939))&amp;"|"&amp;UPPER(SUBSTITUTE(SUBSTITUTE(SUBSTITUTE(SUBSTITUTE(SUBSTITUTE(TRIM(C939)," ",""),"-",""),"/",""),"\",""),".","")))</f>
        <v/>
      </c>
      <c r="K939" s="24" t="str">
        <f aca="false">IF(A939="","",IF(ISNA(MATCH(J939,'Purchase Register'!$J$6:$J$1005,0)),IF(COUNTIFS('Purchase Register'!$A$6:$A$1005,A939,'Purchase Register'!$E$6:$E$1005,"&gt;="&amp;(E939-Summary!$B$5),'Purchase Register'!$E$6:$E$1005,"&lt;="&amp;(E939+Summary!$B$5))&gt;0,"Possible match – invoice no. differs","Not in books"),"In books"))</f>
        <v/>
      </c>
      <c r="L939" s="25" t="str">
        <f aca="false">IF(A939="","",IF(COUNTIF(A$6:A939,A939)=1,COUNTIF(L$5:L938,"&gt;0")+1,""))</f>
        <v/>
      </c>
    </row>
    <row r="940" customFormat="false" ht="15" hidden="false" customHeight="true" outlineLevel="0" collapsed="false">
      <c r="A940" s="27"/>
      <c r="B940" s="27"/>
      <c r="C940" s="27"/>
      <c r="D940" s="28"/>
      <c r="E940" s="29"/>
      <c r="F940" s="29"/>
      <c r="G940" s="29"/>
      <c r="H940" s="29"/>
      <c r="I940" s="20" t="str">
        <f aca="false">IF(A940="","",N(F940)+N(G940)+N(H940))</f>
        <v/>
      </c>
      <c r="J940" s="21" t="str">
        <f aca="false">IF(A940="","",UPPER(TRIM(A940))&amp;"|"&amp;UPPER(SUBSTITUTE(SUBSTITUTE(SUBSTITUTE(SUBSTITUTE(SUBSTITUTE(TRIM(C940)," ",""),"-",""),"/",""),"\",""),".","")))</f>
        <v/>
      </c>
      <c r="K940" s="24" t="str">
        <f aca="false">IF(A940="","",IF(ISNA(MATCH(J940,'Purchase Register'!$J$6:$J$1005,0)),IF(COUNTIFS('Purchase Register'!$A$6:$A$1005,A940,'Purchase Register'!$E$6:$E$1005,"&gt;="&amp;(E940-Summary!$B$5),'Purchase Register'!$E$6:$E$1005,"&lt;="&amp;(E940+Summary!$B$5))&gt;0,"Possible match – invoice no. differs","Not in books"),"In books"))</f>
        <v/>
      </c>
      <c r="L940" s="25" t="str">
        <f aca="false">IF(A940="","",IF(COUNTIF(A$6:A940,A940)=1,COUNTIF(L$5:L939,"&gt;0")+1,""))</f>
        <v/>
      </c>
    </row>
    <row r="941" customFormat="false" ht="15" hidden="false" customHeight="true" outlineLevel="0" collapsed="false">
      <c r="A941" s="27"/>
      <c r="B941" s="27"/>
      <c r="C941" s="27"/>
      <c r="D941" s="28"/>
      <c r="E941" s="29"/>
      <c r="F941" s="29"/>
      <c r="G941" s="29"/>
      <c r="H941" s="29"/>
      <c r="I941" s="20" t="str">
        <f aca="false">IF(A941="","",N(F941)+N(G941)+N(H941))</f>
        <v/>
      </c>
      <c r="J941" s="21" t="str">
        <f aca="false">IF(A941="","",UPPER(TRIM(A941))&amp;"|"&amp;UPPER(SUBSTITUTE(SUBSTITUTE(SUBSTITUTE(SUBSTITUTE(SUBSTITUTE(TRIM(C941)," ",""),"-",""),"/",""),"\",""),".","")))</f>
        <v/>
      </c>
      <c r="K941" s="24" t="str">
        <f aca="false">IF(A941="","",IF(ISNA(MATCH(J941,'Purchase Register'!$J$6:$J$1005,0)),IF(COUNTIFS('Purchase Register'!$A$6:$A$1005,A941,'Purchase Register'!$E$6:$E$1005,"&gt;="&amp;(E941-Summary!$B$5),'Purchase Register'!$E$6:$E$1005,"&lt;="&amp;(E941+Summary!$B$5))&gt;0,"Possible match – invoice no. differs","Not in books"),"In books"))</f>
        <v/>
      </c>
      <c r="L941" s="25" t="str">
        <f aca="false">IF(A941="","",IF(COUNTIF(A$6:A941,A941)=1,COUNTIF(L$5:L940,"&gt;0")+1,""))</f>
        <v/>
      </c>
    </row>
    <row r="942" customFormat="false" ht="15" hidden="false" customHeight="true" outlineLevel="0" collapsed="false">
      <c r="A942" s="27"/>
      <c r="B942" s="27"/>
      <c r="C942" s="27"/>
      <c r="D942" s="28"/>
      <c r="E942" s="29"/>
      <c r="F942" s="29"/>
      <c r="G942" s="29"/>
      <c r="H942" s="29"/>
      <c r="I942" s="20" t="str">
        <f aca="false">IF(A942="","",N(F942)+N(G942)+N(H942))</f>
        <v/>
      </c>
      <c r="J942" s="21" t="str">
        <f aca="false">IF(A942="","",UPPER(TRIM(A942))&amp;"|"&amp;UPPER(SUBSTITUTE(SUBSTITUTE(SUBSTITUTE(SUBSTITUTE(SUBSTITUTE(TRIM(C942)," ",""),"-",""),"/",""),"\",""),".","")))</f>
        <v/>
      </c>
      <c r="K942" s="24" t="str">
        <f aca="false">IF(A942="","",IF(ISNA(MATCH(J942,'Purchase Register'!$J$6:$J$1005,0)),IF(COUNTIFS('Purchase Register'!$A$6:$A$1005,A942,'Purchase Register'!$E$6:$E$1005,"&gt;="&amp;(E942-Summary!$B$5),'Purchase Register'!$E$6:$E$1005,"&lt;="&amp;(E942+Summary!$B$5))&gt;0,"Possible match – invoice no. differs","Not in books"),"In books"))</f>
        <v/>
      </c>
      <c r="L942" s="25" t="str">
        <f aca="false">IF(A942="","",IF(COUNTIF(A$6:A942,A942)=1,COUNTIF(L$5:L941,"&gt;0")+1,""))</f>
        <v/>
      </c>
    </row>
    <row r="943" customFormat="false" ht="15" hidden="false" customHeight="true" outlineLevel="0" collapsed="false">
      <c r="A943" s="27"/>
      <c r="B943" s="27"/>
      <c r="C943" s="27"/>
      <c r="D943" s="28"/>
      <c r="E943" s="29"/>
      <c r="F943" s="29"/>
      <c r="G943" s="29"/>
      <c r="H943" s="29"/>
      <c r="I943" s="20" t="str">
        <f aca="false">IF(A943="","",N(F943)+N(G943)+N(H943))</f>
        <v/>
      </c>
      <c r="J943" s="21" t="str">
        <f aca="false">IF(A943="","",UPPER(TRIM(A943))&amp;"|"&amp;UPPER(SUBSTITUTE(SUBSTITUTE(SUBSTITUTE(SUBSTITUTE(SUBSTITUTE(TRIM(C943)," ",""),"-",""),"/",""),"\",""),".","")))</f>
        <v/>
      </c>
      <c r="K943" s="24" t="str">
        <f aca="false">IF(A943="","",IF(ISNA(MATCH(J943,'Purchase Register'!$J$6:$J$1005,0)),IF(COUNTIFS('Purchase Register'!$A$6:$A$1005,A943,'Purchase Register'!$E$6:$E$1005,"&gt;="&amp;(E943-Summary!$B$5),'Purchase Register'!$E$6:$E$1005,"&lt;="&amp;(E943+Summary!$B$5))&gt;0,"Possible match – invoice no. differs","Not in books"),"In books"))</f>
        <v/>
      </c>
      <c r="L943" s="25" t="str">
        <f aca="false">IF(A943="","",IF(COUNTIF(A$6:A943,A943)=1,COUNTIF(L$5:L942,"&gt;0")+1,""))</f>
        <v/>
      </c>
    </row>
    <row r="944" customFormat="false" ht="15" hidden="false" customHeight="true" outlineLevel="0" collapsed="false">
      <c r="A944" s="27"/>
      <c r="B944" s="27"/>
      <c r="C944" s="27"/>
      <c r="D944" s="28"/>
      <c r="E944" s="29"/>
      <c r="F944" s="29"/>
      <c r="G944" s="29"/>
      <c r="H944" s="29"/>
      <c r="I944" s="20" t="str">
        <f aca="false">IF(A944="","",N(F944)+N(G944)+N(H944))</f>
        <v/>
      </c>
      <c r="J944" s="21" t="str">
        <f aca="false">IF(A944="","",UPPER(TRIM(A944))&amp;"|"&amp;UPPER(SUBSTITUTE(SUBSTITUTE(SUBSTITUTE(SUBSTITUTE(SUBSTITUTE(TRIM(C944)," ",""),"-",""),"/",""),"\",""),".","")))</f>
        <v/>
      </c>
      <c r="K944" s="24" t="str">
        <f aca="false">IF(A944="","",IF(ISNA(MATCH(J944,'Purchase Register'!$J$6:$J$1005,0)),IF(COUNTIFS('Purchase Register'!$A$6:$A$1005,A944,'Purchase Register'!$E$6:$E$1005,"&gt;="&amp;(E944-Summary!$B$5),'Purchase Register'!$E$6:$E$1005,"&lt;="&amp;(E944+Summary!$B$5))&gt;0,"Possible match – invoice no. differs","Not in books"),"In books"))</f>
        <v/>
      </c>
      <c r="L944" s="25" t="str">
        <f aca="false">IF(A944="","",IF(COUNTIF(A$6:A944,A944)=1,COUNTIF(L$5:L943,"&gt;0")+1,""))</f>
        <v/>
      </c>
    </row>
    <row r="945" customFormat="false" ht="15" hidden="false" customHeight="true" outlineLevel="0" collapsed="false">
      <c r="A945" s="27"/>
      <c r="B945" s="27"/>
      <c r="C945" s="27"/>
      <c r="D945" s="28"/>
      <c r="E945" s="29"/>
      <c r="F945" s="29"/>
      <c r="G945" s="29"/>
      <c r="H945" s="29"/>
      <c r="I945" s="20" t="str">
        <f aca="false">IF(A945="","",N(F945)+N(G945)+N(H945))</f>
        <v/>
      </c>
      <c r="J945" s="21" t="str">
        <f aca="false">IF(A945="","",UPPER(TRIM(A945))&amp;"|"&amp;UPPER(SUBSTITUTE(SUBSTITUTE(SUBSTITUTE(SUBSTITUTE(SUBSTITUTE(TRIM(C945)," ",""),"-",""),"/",""),"\",""),".","")))</f>
        <v/>
      </c>
      <c r="K945" s="24" t="str">
        <f aca="false">IF(A945="","",IF(ISNA(MATCH(J945,'Purchase Register'!$J$6:$J$1005,0)),IF(COUNTIFS('Purchase Register'!$A$6:$A$1005,A945,'Purchase Register'!$E$6:$E$1005,"&gt;="&amp;(E945-Summary!$B$5),'Purchase Register'!$E$6:$E$1005,"&lt;="&amp;(E945+Summary!$B$5))&gt;0,"Possible match – invoice no. differs","Not in books"),"In books"))</f>
        <v/>
      </c>
      <c r="L945" s="25" t="str">
        <f aca="false">IF(A945="","",IF(COUNTIF(A$6:A945,A945)=1,COUNTIF(L$5:L944,"&gt;0")+1,""))</f>
        <v/>
      </c>
    </row>
    <row r="946" customFormat="false" ht="15" hidden="false" customHeight="true" outlineLevel="0" collapsed="false">
      <c r="A946" s="27"/>
      <c r="B946" s="27"/>
      <c r="C946" s="27"/>
      <c r="D946" s="28"/>
      <c r="E946" s="29"/>
      <c r="F946" s="29"/>
      <c r="G946" s="29"/>
      <c r="H946" s="29"/>
      <c r="I946" s="20" t="str">
        <f aca="false">IF(A946="","",N(F946)+N(G946)+N(H946))</f>
        <v/>
      </c>
      <c r="J946" s="21" t="str">
        <f aca="false">IF(A946="","",UPPER(TRIM(A946))&amp;"|"&amp;UPPER(SUBSTITUTE(SUBSTITUTE(SUBSTITUTE(SUBSTITUTE(SUBSTITUTE(TRIM(C946)," ",""),"-",""),"/",""),"\",""),".","")))</f>
        <v/>
      </c>
      <c r="K946" s="24" t="str">
        <f aca="false">IF(A946="","",IF(ISNA(MATCH(J946,'Purchase Register'!$J$6:$J$1005,0)),IF(COUNTIFS('Purchase Register'!$A$6:$A$1005,A946,'Purchase Register'!$E$6:$E$1005,"&gt;="&amp;(E946-Summary!$B$5),'Purchase Register'!$E$6:$E$1005,"&lt;="&amp;(E946+Summary!$B$5))&gt;0,"Possible match – invoice no. differs","Not in books"),"In books"))</f>
        <v/>
      </c>
      <c r="L946" s="25" t="str">
        <f aca="false">IF(A946="","",IF(COUNTIF(A$6:A946,A946)=1,COUNTIF(L$5:L945,"&gt;0")+1,""))</f>
        <v/>
      </c>
    </row>
    <row r="947" customFormat="false" ht="15" hidden="false" customHeight="true" outlineLevel="0" collapsed="false">
      <c r="A947" s="27"/>
      <c r="B947" s="27"/>
      <c r="C947" s="27"/>
      <c r="D947" s="28"/>
      <c r="E947" s="29"/>
      <c r="F947" s="29"/>
      <c r="G947" s="29"/>
      <c r="H947" s="29"/>
      <c r="I947" s="20" t="str">
        <f aca="false">IF(A947="","",N(F947)+N(G947)+N(H947))</f>
        <v/>
      </c>
      <c r="J947" s="21" t="str">
        <f aca="false">IF(A947="","",UPPER(TRIM(A947))&amp;"|"&amp;UPPER(SUBSTITUTE(SUBSTITUTE(SUBSTITUTE(SUBSTITUTE(SUBSTITUTE(TRIM(C947)," ",""),"-",""),"/",""),"\",""),".","")))</f>
        <v/>
      </c>
      <c r="K947" s="24" t="str">
        <f aca="false">IF(A947="","",IF(ISNA(MATCH(J947,'Purchase Register'!$J$6:$J$1005,0)),IF(COUNTIFS('Purchase Register'!$A$6:$A$1005,A947,'Purchase Register'!$E$6:$E$1005,"&gt;="&amp;(E947-Summary!$B$5),'Purchase Register'!$E$6:$E$1005,"&lt;="&amp;(E947+Summary!$B$5))&gt;0,"Possible match – invoice no. differs","Not in books"),"In books"))</f>
        <v/>
      </c>
      <c r="L947" s="25" t="str">
        <f aca="false">IF(A947="","",IF(COUNTIF(A$6:A947,A947)=1,COUNTIF(L$5:L946,"&gt;0")+1,""))</f>
        <v/>
      </c>
    </row>
    <row r="948" customFormat="false" ht="15" hidden="false" customHeight="true" outlineLevel="0" collapsed="false">
      <c r="A948" s="27"/>
      <c r="B948" s="27"/>
      <c r="C948" s="27"/>
      <c r="D948" s="28"/>
      <c r="E948" s="29"/>
      <c r="F948" s="29"/>
      <c r="G948" s="29"/>
      <c r="H948" s="29"/>
      <c r="I948" s="20" t="str">
        <f aca="false">IF(A948="","",N(F948)+N(G948)+N(H948))</f>
        <v/>
      </c>
      <c r="J948" s="21" t="str">
        <f aca="false">IF(A948="","",UPPER(TRIM(A948))&amp;"|"&amp;UPPER(SUBSTITUTE(SUBSTITUTE(SUBSTITUTE(SUBSTITUTE(SUBSTITUTE(TRIM(C948)," ",""),"-",""),"/",""),"\",""),".","")))</f>
        <v/>
      </c>
      <c r="K948" s="24" t="str">
        <f aca="false">IF(A948="","",IF(ISNA(MATCH(J948,'Purchase Register'!$J$6:$J$1005,0)),IF(COUNTIFS('Purchase Register'!$A$6:$A$1005,A948,'Purchase Register'!$E$6:$E$1005,"&gt;="&amp;(E948-Summary!$B$5),'Purchase Register'!$E$6:$E$1005,"&lt;="&amp;(E948+Summary!$B$5))&gt;0,"Possible match – invoice no. differs","Not in books"),"In books"))</f>
        <v/>
      </c>
      <c r="L948" s="25" t="str">
        <f aca="false">IF(A948="","",IF(COUNTIF(A$6:A948,A948)=1,COUNTIF(L$5:L947,"&gt;0")+1,""))</f>
        <v/>
      </c>
    </row>
    <row r="949" customFormat="false" ht="15" hidden="false" customHeight="true" outlineLevel="0" collapsed="false">
      <c r="A949" s="27"/>
      <c r="B949" s="27"/>
      <c r="C949" s="27"/>
      <c r="D949" s="28"/>
      <c r="E949" s="29"/>
      <c r="F949" s="29"/>
      <c r="G949" s="29"/>
      <c r="H949" s="29"/>
      <c r="I949" s="20" t="str">
        <f aca="false">IF(A949="","",N(F949)+N(G949)+N(H949))</f>
        <v/>
      </c>
      <c r="J949" s="21" t="str">
        <f aca="false">IF(A949="","",UPPER(TRIM(A949))&amp;"|"&amp;UPPER(SUBSTITUTE(SUBSTITUTE(SUBSTITUTE(SUBSTITUTE(SUBSTITUTE(TRIM(C949)," ",""),"-",""),"/",""),"\",""),".","")))</f>
        <v/>
      </c>
      <c r="K949" s="24" t="str">
        <f aca="false">IF(A949="","",IF(ISNA(MATCH(J949,'Purchase Register'!$J$6:$J$1005,0)),IF(COUNTIFS('Purchase Register'!$A$6:$A$1005,A949,'Purchase Register'!$E$6:$E$1005,"&gt;="&amp;(E949-Summary!$B$5),'Purchase Register'!$E$6:$E$1005,"&lt;="&amp;(E949+Summary!$B$5))&gt;0,"Possible match – invoice no. differs","Not in books"),"In books"))</f>
        <v/>
      </c>
      <c r="L949" s="25" t="str">
        <f aca="false">IF(A949="","",IF(COUNTIF(A$6:A949,A949)=1,COUNTIF(L$5:L948,"&gt;0")+1,""))</f>
        <v/>
      </c>
    </row>
    <row r="950" customFormat="false" ht="15" hidden="false" customHeight="true" outlineLevel="0" collapsed="false">
      <c r="A950" s="27"/>
      <c r="B950" s="27"/>
      <c r="C950" s="27"/>
      <c r="D950" s="28"/>
      <c r="E950" s="29"/>
      <c r="F950" s="29"/>
      <c r="G950" s="29"/>
      <c r="H950" s="29"/>
      <c r="I950" s="20" t="str">
        <f aca="false">IF(A950="","",N(F950)+N(G950)+N(H950))</f>
        <v/>
      </c>
      <c r="J950" s="21" t="str">
        <f aca="false">IF(A950="","",UPPER(TRIM(A950))&amp;"|"&amp;UPPER(SUBSTITUTE(SUBSTITUTE(SUBSTITUTE(SUBSTITUTE(SUBSTITUTE(TRIM(C950)," ",""),"-",""),"/",""),"\",""),".","")))</f>
        <v/>
      </c>
      <c r="K950" s="24" t="str">
        <f aca="false">IF(A950="","",IF(ISNA(MATCH(J950,'Purchase Register'!$J$6:$J$1005,0)),IF(COUNTIFS('Purchase Register'!$A$6:$A$1005,A950,'Purchase Register'!$E$6:$E$1005,"&gt;="&amp;(E950-Summary!$B$5),'Purchase Register'!$E$6:$E$1005,"&lt;="&amp;(E950+Summary!$B$5))&gt;0,"Possible match – invoice no. differs","Not in books"),"In books"))</f>
        <v/>
      </c>
      <c r="L950" s="25" t="str">
        <f aca="false">IF(A950="","",IF(COUNTIF(A$6:A950,A950)=1,COUNTIF(L$5:L949,"&gt;0")+1,""))</f>
        <v/>
      </c>
    </row>
    <row r="951" customFormat="false" ht="15" hidden="false" customHeight="true" outlineLevel="0" collapsed="false">
      <c r="A951" s="27"/>
      <c r="B951" s="27"/>
      <c r="C951" s="27"/>
      <c r="D951" s="28"/>
      <c r="E951" s="29"/>
      <c r="F951" s="29"/>
      <c r="G951" s="29"/>
      <c r="H951" s="29"/>
      <c r="I951" s="20" t="str">
        <f aca="false">IF(A951="","",N(F951)+N(G951)+N(H951))</f>
        <v/>
      </c>
      <c r="J951" s="21" t="str">
        <f aca="false">IF(A951="","",UPPER(TRIM(A951))&amp;"|"&amp;UPPER(SUBSTITUTE(SUBSTITUTE(SUBSTITUTE(SUBSTITUTE(SUBSTITUTE(TRIM(C951)," ",""),"-",""),"/",""),"\",""),".","")))</f>
        <v/>
      </c>
      <c r="K951" s="24" t="str">
        <f aca="false">IF(A951="","",IF(ISNA(MATCH(J951,'Purchase Register'!$J$6:$J$1005,0)),IF(COUNTIFS('Purchase Register'!$A$6:$A$1005,A951,'Purchase Register'!$E$6:$E$1005,"&gt;="&amp;(E951-Summary!$B$5),'Purchase Register'!$E$6:$E$1005,"&lt;="&amp;(E951+Summary!$B$5))&gt;0,"Possible match – invoice no. differs","Not in books"),"In books"))</f>
        <v/>
      </c>
      <c r="L951" s="25" t="str">
        <f aca="false">IF(A951="","",IF(COUNTIF(A$6:A951,A951)=1,COUNTIF(L$5:L950,"&gt;0")+1,""))</f>
        <v/>
      </c>
    </row>
    <row r="952" customFormat="false" ht="15" hidden="false" customHeight="true" outlineLevel="0" collapsed="false">
      <c r="A952" s="27"/>
      <c r="B952" s="27"/>
      <c r="C952" s="27"/>
      <c r="D952" s="28"/>
      <c r="E952" s="29"/>
      <c r="F952" s="29"/>
      <c r="G952" s="29"/>
      <c r="H952" s="29"/>
      <c r="I952" s="20" t="str">
        <f aca="false">IF(A952="","",N(F952)+N(G952)+N(H952))</f>
        <v/>
      </c>
      <c r="J952" s="21" t="str">
        <f aca="false">IF(A952="","",UPPER(TRIM(A952))&amp;"|"&amp;UPPER(SUBSTITUTE(SUBSTITUTE(SUBSTITUTE(SUBSTITUTE(SUBSTITUTE(TRIM(C952)," ",""),"-",""),"/",""),"\",""),".","")))</f>
        <v/>
      </c>
      <c r="K952" s="24" t="str">
        <f aca="false">IF(A952="","",IF(ISNA(MATCH(J952,'Purchase Register'!$J$6:$J$1005,0)),IF(COUNTIFS('Purchase Register'!$A$6:$A$1005,A952,'Purchase Register'!$E$6:$E$1005,"&gt;="&amp;(E952-Summary!$B$5),'Purchase Register'!$E$6:$E$1005,"&lt;="&amp;(E952+Summary!$B$5))&gt;0,"Possible match – invoice no. differs","Not in books"),"In books"))</f>
        <v/>
      </c>
      <c r="L952" s="25" t="str">
        <f aca="false">IF(A952="","",IF(COUNTIF(A$6:A952,A952)=1,COUNTIF(L$5:L951,"&gt;0")+1,""))</f>
        <v/>
      </c>
    </row>
    <row r="953" customFormat="false" ht="15" hidden="false" customHeight="true" outlineLevel="0" collapsed="false">
      <c r="A953" s="27"/>
      <c r="B953" s="27"/>
      <c r="C953" s="27"/>
      <c r="D953" s="28"/>
      <c r="E953" s="29"/>
      <c r="F953" s="29"/>
      <c r="G953" s="29"/>
      <c r="H953" s="29"/>
      <c r="I953" s="20" t="str">
        <f aca="false">IF(A953="","",N(F953)+N(G953)+N(H953))</f>
        <v/>
      </c>
      <c r="J953" s="21" t="str">
        <f aca="false">IF(A953="","",UPPER(TRIM(A953))&amp;"|"&amp;UPPER(SUBSTITUTE(SUBSTITUTE(SUBSTITUTE(SUBSTITUTE(SUBSTITUTE(TRIM(C953)," ",""),"-",""),"/",""),"\",""),".","")))</f>
        <v/>
      </c>
      <c r="K953" s="24" t="str">
        <f aca="false">IF(A953="","",IF(ISNA(MATCH(J953,'Purchase Register'!$J$6:$J$1005,0)),IF(COUNTIFS('Purchase Register'!$A$6:$A$1005,A953,'Purchase Register'!$E$6:$E$1005,"&gt;="&amp;(E953-Summary!$B$5),'Purchase Register'!$E$6:$E$1005,"&lt;="&amp;(E953+Summary!$B$5))&gt;0,"Possible match – invoice no. differs","Not in books"),"In books"))</f>
        <v/>
      </c>
      <c r="L953" s="25" t="str">
        <f aca="false">IF(A953="","",IF(COUNTIF(A$6:A953,A953)=1,COUNTIF(L$5:L952,"&gt;0")+1,""))</f>
        <v/>
      </c>
    </row>
    <row r="954" customFormat="false" ht="15" hidden="false" customHeight="true" outlineLevel="0" collapsed="false">
      <c r="A954" s="27"/>
      <c r="B954" s="27"/>
      <c r="C954" s="27"/>
      <c r="D954" s="28"/>
      <c r="E954" s="29"/>
      <c r="F954" s="29"/>
      <c r="G954" s="29"/>
      <c r="H954" s="29"/>
      <c r="I954" s="20" t="str">
        <f aca="false">IF(A954="","",N(F954)+N(G954)+N(H954))</f>
        <v/>
      </c>
      <c r="J954" s="21" t="str">
        <f aca="false">IF(A954="","",UPPER(TRIM(A954))&amp;"|"&amp;UPPER(SUBSTITUTE(SUBSTITUTE(SUBSTITUTE(SUBSTITUTE(SUBSTITUTE(TRIM(C954)," ",""),"-",""),"/",""),"\",""),".","")))</f>
        <v/>
      </c>
      <c r="K954" s="24" t="str">
        <f aca="false">IF(A954="","",IF(ISNA(MATCH(J954,'Purchase Register'!$J$6:$J$1005,0)),IF(COUNTIFS('Purchase Register'!$A$6:$A$1005,A954,'Purchase Register'!$E$6:$E$1005,"&gt;="&amp;(E954-Summary!$B$5),'Purchase Register'!$E$6:$E$1005,"&lt;="&amp;(E954+Summary!$B$5))&gt;0,"Possible match – invoice no. differs","Not in books"),"In books"))</f>
        <v/>
      </c>
      <c r="L954" s="25" t="str">
        <f aca="false">IF(A954="","",IF(COUNTIF(A$6:A954,A954)=1,COUNTIF(L$5:L953,"&gt;0")+1,""))</f>
        <v/>
      </c>
    </row>
    <row r="955" customFormat="false" ht="15" hidden="false" customHeight="true" outlineLevel="0" collapsed="false">
      <c r="A955" s="27"/>
      <c r="B955" s="27"/>
      <c r="C955" s="27"/>
      <c r="D955" s="28"/>
      <c r="E955" s="29"/>
      <c r="F955" s="29"/>
      <c r="G955" s="29"/>
      <c r="H955" s="29"/>
      <c r="I955" s="20" t="str">
        <f aca="false">IF(A955="","",N(F955)+N(G955)+N(H955))</f>
        <v/>
      </c>
      <c r="J955" s="21" t="str">
        <f aca="false">IF(A955="","",UPPER(TRIM(A955))&amp;"|"&amp;UPPER(SUBSTITUTE(SUBSTITUTE(SUBSTITUTE(SUBSTITUTE(SUBSTITUTE(TRIM(C955)," ",""),"-",""),"/",""),"\",""),".","")))</f>
        <v/>
      </c>
      <c r="K955" s="24" t="str">
        <f aca="false">IF(A955="","",IF(ISNA(MATCH(J955,'Purchase Register'!$J$6:$J$1005,0)),IF(COUNTIFS('Purchase Register'!$A$6:$A$1005,A955,'Purchase Register'!$E$6:$E$1005,"&gt;="&amp;(E955-Summary!$B$5),'Purchase Register'!$E$6:$E$1005,"&lt;="&amp;(E955+Summary!$B$5))&gt;0,"Possible match – invoice no. differs","Not in books"),"In books"))</f>
        <v/>
      </c>
      <c r="L955" s="25" t="str">
        <f aca="false">IF(A955="","",IF(COUNTIF(A$6:A955,A955)=1,COUNTIF(L$5:L954,"&gt;0")+1,""))</f>
        <v/>
      </c>
    </row>
    <row r="956" customFormat="false" ht="15" hidden="false" customHeight="true" outlineLevel="0" collapsed="false">
      <c r="A956" s="27"/>
      <c r="B956" s="27"/>
      <c r="C956" s="27"/>
      <c r="D956" s="28"/>
      <c r="E956" s="29"/>
      <c r="F956" s="29"/>
      <c r="G956" s="29"/>
      <c r="H956" s="29"/>
      <c r="I956" s="20" t="str">
        <f aca="false">IF(A956="","",N(F956)+N(G956)+N(H956))</f>
        <v/>
      </c>
      <c r="J956" s="21" t="str">
        <f aca="false">IF(A956="","",UPPER(TRIM(A956))&amp;"|"&amp;UPPER(SUBSTITUTE(SUBSTITUTE(SUBSTITUTE(SUBSTITUTE(SUBSTITUTE(TRIM(C956)," ",""),"-",""),"/",""),"\",""),".","")))</f>
        <v/>
      </c>
      <c r="K956" s="24" t="str">
        <f aca="false">IF(A956="","",IF(ISNA(MATCH(J956,'Purchase Register'!$J$6:$J$1005,0)),IF(COUNTIFS('Purchase Register'!$A$6:$A$1005,A956,'Purchase Register'!$E$6:$E$1005,"&gt;="&amp;(E956-Summary!$B$5),'Purchase Register'!$E$6:$E$1005,"&lt;="&amp;(E956+Summary!$B$5))&gt;0,"Possible match – invoice no. differs","Not in books"),"In books"))</f>
        <v/>
      </c>
      <c r="L956" s="25" t="str">
        <f aca="false">IF(A956="","",IF(COUNTIF(A$6:A956,A956)=1,COUNTIF(L$5:L955,"&gt;0")+1,""))</f>
        <v/>
      </c>
    </row>
    <row r="957" customFormat="false" ht="15" hidden="false" customHeight="true" outlineLevel="0" collapsed="false">
      <c r="A957" s="27"/>
      <c r="B957" s="27"/>
      <c r="C957" s="27"/>
      <c r="D957" s="28"/>
      <c r="E957" s="29"/>
      <c r="F957" s="29"/>
      <c r="G957" s="29"/>
      <c r="H957" s="29"/>
      <c r="I957" s="20" t="str">
        <f aca="false">IF(A957="","",N(F957)+N(G957)+N(H957))</f>
        <v/>
      </c>
      <c r="J957" s="21" t="str">
        <f aca="false">IF(A957="","",UPPER(TRIM(A957))&amp;"|"&amp;UPPER(SUBSTITUTE(SUBSTITUTE(SUBSTITUTE(SUBSTITUTE(SUBSTITUTE(TRIM(C957)," ",""),"-",""),"/",""),"\",""),".","")))</f>
        <v/>
      </c>
      <c r="K957" s="24" t="str">
        <f aca="false">IF(A957="","",IF(ISNA(MATCH(J957,'Purchase Register'!$J$6:$J$1005,0)),IF(COUNTIFS('Purchase Register'!$A$6:$A$1005,A957,'Purchase Register'!$E$6:$E$1005,"&gt;="&amp;(E957-Summary!$B$5),'Purchase Register'!$E$6:$E$1005,"&lt;="&amp;(E957+Summary!$B$5))&gt;0,"Possible match – invoice no. differs","Not in books"),"In books"))</f>
        <v/>
      </c>
      <c r="L957" s="25" t="str">
        <f aca="false">IF(A957="","",IF(COUNTIF(A$6:A957,A957)=1,COUNTIF(L$5:L956,"&gt;0")+1,""))</f>
        <v/>
      </c>
    </row>
    <row r="958" customFormat="false" ht="15" hidden="false" customHeight="true" outlineLevel="0" collapsed="false">
      <c r="A958" s="27"/>
      <c r="B958" s="27"/>
      <c r="C958" s="27"/>
      <c r="D958" s="28"/>
      <c r="E958" s="29"/>
      <c r="F958" s="29"/>
      <c r="G958" s="29"/>
      <c r="H958" s="29"/>
      <c r="I958" s="20" t="str">
        <f aca="false">IF(A958="","",N(F958)+N(G958)+N(H958))</f>
        <v/>
      </c>
      <c r="J958" s="21" t="str">
        <f aca="false">IF(A958="","",UPPER(TRIM(A958))&amp;"|"&amp;UPPER(SUBSTITUTE(SUBSTITUTE(SUBSTITUTE(SUBSTITUTE(SUBSTITUTE(TRIM(C958)," ",""),"-",""),"/",""),"\",""),".","")))</f>
        <v/>
      </c>
      <c r="K958" s="24" t="str">
        <f aca="false">IF(A958="","",IF(ISNA(MATCH(J958,'Purchase Register'!$J$6:$J$1005,0)),IF(COUNTIFS('Purchase Register'!$A$6:$A$1005,A958,'Purchase Register'!$E$6:$E$1005,"&gt;="&amp;(E958-Summary!$B$5),'Purchase Register'!$E$6:$E$1005,"&lt;="&amp;(E958+Summary!$B$5))&gt;0,"Possible match – invoice no. differs","Not in books"),"In books"))</f>
        <v/>
      </c>
      <c r="L958" s="25" t="str">
        <f aca="false">IF(A958="","",IF(COUNTIF(A$6:A958,A958)=1,COUNTIF(L$5:L957,"&gt;0")+1,""))</f>
        <v/>
      </c>
    </row>
    <row r="959" customFormat="false" ht="15" hidden="false" customHeight="true" outlineLevel="0" collapsed="false">
      <c r="A959" s="27"/>
      <c r="B959" s="27"/>
      <c r="C959" s="27"/>
      <c r="D959" s="28"/>
      <c r="E959" s="29"/>
      <c r="F959" s="29"/>
      <c r="G959" s="29"/>
      <c r="H959" s="29"/>
      <c r="I959" s="20" t="str">
        <f aca="false">IF(A959="","",N(F959)+N(G959)+N(H959))</f>
        <v/>
      </c>
      <c r="J959" s="21" t="str">
        <f aca="false">IF(A959="","",UPPER(TRIM(A959))&amp;"|"&amp;UPPER(SUBSTITUTE(SUBSTITUTE(SUBSTITUTE(SUBSTITUTE(SUBSTITUTE(TRIM(C959)," ",""),"-",""),"/",""),"\",""),".","")))</f>
        <v/>
      </c>
      <c r="K959" s="24" t="str">
        <f aca="false">IF(A959="","",IF(ISNA(MATCH(J959,'Purchase Register'!$J$6:$J$1005,0)),IF(COUNTIFS('Purchase Register'!$A$6:$A$1005,A959,'Purchase Register'!$E$6:$E$1005,"&gt;="&amp;(E959-Summary!$B$5),'Purchase Register'!$E$6:$E$1005,"&lt;="&amp;(E959+Summary!$B$5))&gt;0,"Possible match – invoice no. differs","Not in books"),"In books"))</f>
        <v/>
      </c>
      <c r="L959" s="25" t="str">
        <f aca="false">IF(A959="","",IF(COUNTIF(A$6:A959,A959)=1,COUNTIF(L$5:L958,"&gt;0")+1,""))</f>
        <v/>
      </c>
    </row>
    <row r="960" customFormat="false" ht="15" hidden="false" customHeight="true" outlineLevel="0" collapsed="false">
      <c r="A960" s="27"/>
      <c r="B960" s="27"/>
      <c r="C960" s="27"/>
      <c r="D960" s="28"/>
      <c r="E960" s="29"/>
      <c r="F960" s="29"/>
      <c r="G960" s="29"/>
      <c r="H960" s="29"/>
      <c r="I960" s="20" t="str">
        <f aca="false">IF(A960="","",N(F960)+N(G960)+N(H960))</f>
        <v/>
      </c>
      <c r="J960" s="21" t="str">
        <f aca="false">IF(A960="","",UPPER(TRIM(A960))&amp;"|"&amp;UPPER(SUBSTITUTE(SUBSTITUTE(SUBSTITUTE(SUBSTITUTE(SUBSTITUTE(TRIM(C960)," ",""),"-",""),"/",""),"\",""),".","")))</f>
        <v/>
      </c>
      <c r="K960" s="24" t="str">
        <f aca="false">IF(A960="","",IF(ISNA(MATCH(J960,'Purchase Register'!$J$6:$J$1005,0)),IF(COUNTIFS('Purchase Register'!$A$6:$A$1005,A960,'Purchase Register'!$E$6:$E$1005,"&gt;="&amp;(E960-Summary!$B$5),'Purchase Register'!$E$6:$E$1005,"&lt;="&amp;(E960+Summary!$B$5))&gt;0,"Possible match – invoice no. differs","Not in books"),"In books"))</f>
        <v/>
      </c>
      <c r="L960" s="25" t="str">
        <f aca="false">IF(A960="","",IF(COUNTIF(A$6:A960,A960)=1,COUNTIF(L$5:L959,"&gt;0")+1,""))</f>
        <v/>
      </c>
    </row>
    <row r="961" customFormat="false" ht="15" hidden="false" customHeight="true" outlineLevel="0" collapsed="false">
      <c r="A961" s="27"/>
      <c r="B961" s="27"/>
      <c r="C961" s="27"/>
      <c r="D961" s="28"/>
      <c r="E961" s="29"/>
      <c r="F961" s="29"/>
      <c r="G961" s="29"/>
      <c r="H961" s="29"/>
      <c r="I961" s="20" t="str">
        <f aca="false">IF(A961="","",N(F961)+N(G961)+N(H961))</f>
        <v/>
      </c>
      <c r="J961" s="21" t="str">
        <f aca="false">IF(A961="","",UPPER(TRIM(A961))&amp;"|"&amp;UPPER(SUBSTITUTE(SUBSTITUTE(SUBSTITUTE(SUBSTITUTE(SUBSTITUTE(TRIM(C961)," ",""),"-",""),"/",""),"\",""),".","")))</f>
        <v/>
      </c>
      <c r="K961" s="24" t="str">
        <f aca="false">IF(A961="","",IF(ISNA(MATCH(J961,'Purchase Register'!$J$6:$J$1005,0)),IF(COUNTIFS('Purchase Register'!$A$6:$A$1005,A961,'Purchase Register'!$E$6:$E$1005,"&gt;="&amp;(E961-Summary!$B$5),'Purchase Register'!$E$6:$E$1005,"&lt;="&amp;(E961+Summary!$B$5))&gt;0,"Possible match – invoice no. differs","Not in books"),"In books"))</f>
        <v/>
      </c>
      <c r="L961" s="25" t="str">
        <f aca="false">IF(A961="","",IF(COUNTIF(A$6:A961,A961)=1,COUNTIF(L$5:L960,"&gt;0")+1,""))</f>
        <v/>
      </c>
    </row>
    <row r="962" customFormat="false" ht="15" hidden="false" customHeight="true" outlineLevel="0" collapsed="false">
      <c r="A962" s="27"/>
      <c r="B962" s="27"/>
      <c r="C962" s="27"/>
      <c r="D962" s="28"/>
      <c r="E962" s="29"/>
      <c r="F962" s="29"/>
      <c r="G962" s="29"/>
      <c r="H962" s="29"/>
      <c r="I962" s="20" t="str">
        <f aca="false">IF(A962="","",N(F962)+N(G962)+N(H962))</f>
        <v/>
      </c>
      <c r="J962" s="21" t="str">
        <f aca="false">IF(A962="","",UPPER(TRIM(A962))&amp;"|"&amp;UPPER(SUBSTITUTE(SUBSTITUTE(SUBSTITUTE(SUBSTITUTE(SUBSTITUTE(TRIM(C962)," ",""),"-",""),"/",""),"\",""),".","")))</f>
        <v/>
      </c>
      <c r="K962" s="24" t="str">
        <f aca="false">IF(A962="","",IF(ISNA(MATCH(J962,'Purchase Register'!$J$6:$J$1005,0)),IF(COUNTIFS('Purchase Register'!$A$6:$A$1005,A962,'Purchase Register'!$E$6:$E$1005,"&gt;="&amp;(E962-Summary!$B$5),'Purchase Register'!$E$6:$E$1005,"&lt;="&amp;(E962+Summary!$B$5))&gt;0,"Possible match – invoice no. differs","Not in books"),"In books"))</f>
        <v/>
      </c>
      <c r="L962" s="25" t="str">
        <f aca="false">IF(A962="","",IF(COUNTIF(A$6:A962,A962)=1,COUNTIF(L$5:L961,"&gt;0")+1,""))</f>
        <v/>
      </c>
    </row>
    <row r="963" customFormat="false" ht="15" hidden="false" customHeight="true" outlineLevel="0" collapsed="false">
      <c r="A963" s="27"/>
      <c r="B963" s="27"/>
      <c r="C963" s="27"/>
      <c r="D963" s="28"/>
      <c r="E963" s="29"/>
      <c r="F963" s="29"/>
      <c r="G963" s="29"/>
      <c r="H963" s="29"/>
      <c r="I963" s="20" t="str">
        <f aca="false">IF(A963="","",N(F963)+N(G963)+N(H963))</f>
        <v/>
      </c>
      <c r="J963" s="21" t="str">
        <f aca="false">IF(A963="","",UPPER(TRIM(A963))&amp;"|"&amp;UPPER(SUBSTITUTE(SUBSTITUTE(SUBSTITUTE(SUBSTITUTE(SUBSTITUTE(TRIM(C963)," ",""),"-",""),"/",""),"\",""),".","")))</f>
        <v/>
      </c>
      <c r="K963" s="24" t="str">
        <f aca="false">IF(A963="","",IF(ISNA(MATCH(J963,'Purchase Register'!$J$6:$J$1005,0)),IF(COUNTIFS('Purchase Register'!$A$6:$A$1005,A963,'Purchase Register'!$E$6:$E$1005,"&gt;="&amp;(E963-Summary!$B$5),'Purchase Register'!$E$6:$E$1005,"&lt;="&amp;(E963+Summary!$B$5))&gt;0,"Possible match – invoice no. differs","Not in books"),"In books"))</f>
        <v/>
      </c>
      <c r="L963" s="25" t="str">
        <f aca="false">IF(A963="","",IF(COUNTIF(A$6:A963,A963)=1,COUNTIF(L$5:L962,"&gt;0")+1,""))</f>
        <v/>
      </c>
    </row>
    <row r="964" customFormat="false" ht="15" hidden="false" customHeight="true" outlineLevel="0" collapsed="false">
      <c r="A964" s="27"/>
      <c r="B964" s="27"/>
      <c r="C964" s="27"/>
      <c r="D964" s="28"/>
      <c r="E964" s="29"/>
      <c r="F964" s="29"/>
      <c r="G964" s="29"/>
      <c r="H964" s="29"/>
      <c r="I964" s="20" t="str">
        <f aca="false">IF(A964="","",N(F964)+N(G964)+N(H964))</f>
        <v/>
      </c>
      <c r="J964" s="21" t="str">
        <f aca="false">IF(A964="","",UPPER(TRIM(A964))&amp;"|"&amp;UPPER(SUBSTITUTE(SUBSTITUTE(SUBSTITUTE(SUBSTITUTE(SUBSTITUTE(TRIM(C964)," ",""),"-",""),"/",""),"\",""),".","")))</f>
        <v/>
      </c>
      <c r="K964" s="24" t="str">
        <f aca="false">IF(A964="","",IF(ISNA(MATCH(J964,'Purchase Register'!$J$6:$J$1005,0)),IF(COUNTIFS('Purchase Register'!$A$6:$A$1005,A964,'Purchase Register'!$E$6:$E$1005,"&gt;="&amp;(E964-Summary!$B$5),'Purchase Register'!$E$6:$E$1005,"&lt;="&amp;(E964+Summary!$B$5))&gt;0,"Possible match – invoice no. differs","Not in books"),"In books"))</f>
        <v/>
      </c>
      <c r="L964" s="25" t="str">
        <f aca="false">IF(A964="","",IF(COUNTIF(A$6:A964,A964)=1,COUNTIF(L$5:L963,"&gt;0")+1,""))</f>
        <v/>
      </c>
    </row>
    <row r="965" customFormat="false" ht="15" hidden="false" customHeight="true" outlineLevel="0" collapsed="false">
      <c r="A965" s="27"/>
      <c r="B965" s="27"/>
      <c r="C965" s="27"/>
      <c r="D965" s="28"/>
      <c r="E965" s="29"/>
      <c r="F965" s="29"/>
      <c r="G965" s="29"/>
      <c r="H965" s="29"/>
      <c r="I965" s="20" t="str">
        <f aca="false">IF(A965="","",N(F965)+N(G965)+N(H965))</f>
        <v/>
      </c>
      <c r="J965" s="21" t="str">
        <f aca="false">IF(A965="","",UPPER(TRIM(A965))&amp;"|"&amp;UPPER(SUBSTITUTE(SUBSTITUTE(SUBSTITUTE(SUBSTITUTE(SUBSTITUTE(TRIM(C965)," ",""),"-",""),"/",""),"\",""),".","")))</f>
        <v/>
      </c>
      <c r="K965" s="24" t="str">
        <f aca="false">IF(A965="","",IF(ISNA(MATCH(J965,'Purchase Register'!$J$6:$J$1005,0)),IF(COUNTIFS('Purchase Register'!$A$6:$A$1005,A965,'Purchase Register'!$E$6:$E$1005,"&gt;="&amp;(E965-Summary!$B$5),'Purchase Register'!$E$6:$E$1005,"&lt;="&amp;(E965+Summary!$B$5))&gt;0,"Possible match – invoice no. differs","Not in books"),"In books"))</f>
        <v/>
      </c>
      <c r="L965" s="25" t="str">
        <f aca="false">IF(A965="","",IF(COUNTIF(A$6:A965,A965)=1,COUNTIF(L$5:L964,"&gt;0")+1,""))</f>
        <v/>
      </c>
    </row>
    <row r="966" customFormat="false" ht="15" hidden="false" customHeight="true" outlineLevel="0" collapsed="false">
      <c r="A966" s="27"/>
      <c r="B966" s="27"/>
      <c r="C966" s="27"/>
      <c r="D966" s="28"/>
      <c r="E966" s="29"/>
      <c r="F966" s="29"/>
      <c r="G966" s="29"/>
      <c r="H966" s="29"/>
      <c r="I966" s="20" t="str">
        <f aca="false">IF(A966="","",N(F966)+N(G966)+N(H966))</f>
        <v/>
      </c>
      <c r="J966" s="21" t="str">
        <f aca="false">IF(A966="","",UPPER(TRIM(A966))&amp;"|"&amp;UPPER(SUBSTITUTE(SUBSTITUTE(SUBSTITUTE(SUBSTITUTE(SUBSTITUTE(TRIM(C966)," ",""),"-",""),"/",""),"\",""),".","")))</f>
        <v/>
      </c>
      <c r="K966" s="24" t="str">
        <f aca="false">IF(A966="","",IF(ISNA(MATCH(J966,'Purchase Register'!$J$6:$J$1005,0)),IF(COUNTIFS('Purchase Register'!$A$6:$A$1005,A966,'Purchase Register'!$E$6:$E$1005,"&gt;="&amp;(E966-Summary!$B$5),'Purchase Register'!$E$6:$E$1005,"&lt;="&amp;(E966+Summary!$B$5))&gt;0,"Possible match – invoice no. differs","Not in books"),"In books"))</f>
        <v/>
      </c>
      <c r="L966" s="25" t="str">
        <f aca="false">IF(A966="","",IF(COUNTIF(A$6:A966,A966)=1,COUNTIF(L$5:L965,"&gt;0")+1,""))</f>
        <v/>
      </c>
    </row>
    <row r="967" customFormat="false" ht="15" hidden="false" customHeight="true" outlineLevel="0" collapsed="false">
      <c r="A967" s="27"/>
      <c r="B967" s="27"/>
      <c r="C967" s="27"/>
      <c r="D967" s="28"/>
      <c r="E967" s="29"/>
      <c r="F967" s="29"/>
      <c r="G967" s="29"/>
      <c r="H967" s="29"/>
      <c r="I967" s="20" t="str">
        <f aca="false">IF(A967="","",N(F967)+N(G967)+N(H967))</f>
        <v/>
      </c>
      <c r="J967" s="21" t="str">
        <f aca="false">IF(A967="","",UPPER(TRIM(A967))&amp;"|"&amp;UPPER(SUBSTITUTE(SUBSTITUTE(SUBSTITUTE(SUBSTITUTE(SUBSTITUTE(TRIM(C967)," ",""),"-",""),"/",""),"\",""),".","")))</f>
        <v/>
      </c>
      <c r="K967" s="24" t="str">
        <f aca="false">IF(A967="","",IF(ISNA(MATCH(J967,'Purchase Register'!$J$6:$J$1005,0)),IF(COUNTIFS('Purchase Register'!$A$6:$A$1005,A967,'Purchase Register'!$E$6:$E$1005,"&gt;="&amp;(E967-Summary!$B$5),'Purchase Register'!$E$6:$E$1005,"&lt;="&amp;(E967+Summary!$B$5))&gt;0,"Possible match – invoice no. differs","Not in books"),"In books"))</f>
        <v/>
      </c>
      <c r="L967" s="25" t="str">
        <f aca="false">IF(A967="","",IF(COUNTIF(A$6:A967,A967)=1,COUNTIF(L$5:L966,"&gt;0")+1,""))</f>
        <v/>
      </c>
    </row>
    <row r="968" customFormat="false" ht="15" hidden="false" customHeight="true" outlineLevel="0" collapsed="false">
      <c r="A968" s="27"/>
      <c r="B968" s="27"/>
      <c r="C968" s="27"/>
      <c r="D968" s="28"/>
      <c r="E968" s="29"/>
      <c r="F968" s="29"/>
      <c r="G968" s="29"/>
      <c r="H968" s="29"/>
      <c r="I968" s="20" t="str">
        <f aca="false">IF(A968="","",N(F968)+N(G968)+N(H968))</f>
        <v/>
      </c>
      <c r="J968" s="21" t="str">
        <f aca="false">IF(A968="","",UPPER(TRIM(A968))&amp;"|"&amp;UPPER(SUBSTITUTE(SUBSTITUTE(SUBSTITUTE(SUBSTITUTE(SUBSTITUTE(TRIM(C968)," ",""),"-",""),"/",""),"\",""),".","")))</f>
        <v/>
      </c>
      <c r="K968" s="24" t="str">
        <f aca="false">IF(A968="","",IF(ISNA(MATCH(J968,'Purchase Register'!$J$6:$J$1005,0)),IF(COUNTIFS('Purchase Register'!$A$6:$A$1005,A968,'Purchase Register'!$E$6:$E$1005,"&gt;="&amp;(E968-Summary!$B$5),'Purchase Register'!$E$6:$E$1005,"&lt;="&amp;(E968+Summary!$B$5))&gt;0,"Possible match – invoice no. differs","Not in books"),"In books"))</f>
        <v/>
      </c>
      <c r="L968" s="25" t="str">
        <f aca="false">IF(A968="","",IF(COUNTIF(A$6:A968,A968)=1,COUNTIF(L$5:L967,"&gt;0")+1,""))</f>
        <v/>
      </c>
    </row>
    <row r="969" customFormat="false" ht="15" hidden="false" customHeight="true" outlineLevel="0" collapsed="false">
      <c r="A969" s="27"/>
      <c r="B969" s="27"/>
      <c r="C969" s="27"/>
      <c r="D969" s="28"/>
      <c r="E969" s="29"/>
      <c r="F969" s="29"/>
      <c r="G969" s="29"/>
      <c r="H969" s="29"/>
      <c r="I969" s="20" t="str">
        <f aca="false">IF(A969="","",N(F969)+N(G969)+N(H969))</f>
        <v/>
      </c>
      <c r="J969" s="21" t="str">
        <f aca="false">IF(A969="","",UPPER(TRIM(A969))&amp;"|"&amp;UPPER(SUBSTITUTE(SUBSTITUTE(SUBSTITUTE(SUBSTITUTE(SUBSTITUTE(TRIM(C969)," ",""),"-",""),"/",""),"\",""),".","")))</f>
        <v/>
      </c>
      <c r="K969" s="24" t="str">
        <f aca="false">IF(A969="","",IF(ISNA(MATCH(J969,'Purchase Register'!$J$6:$J$1005,0)),IF(COUNTIFS('Purchase Register'!$A$6:$A$1005,A969,'Purchase Register'!$E$6:$E$1005,"&gt;="&amp;(E969-Summary!$B$5),'Purchase Register'!$E$6:$E$1005,"&lt;="&amp;(E969+Summary!$B$5))&gt;0,"Possible match – invoice no. differs","Not in books"),"In books"))</f>
        <v/>
      </c>
      <c r="L969" s="25" t="str">
        <f aca="false">IF(A969="","",IF(COUNTIF(A$6:A969,A969)=1,COUNTIF(L$5:L968,"&gt;0")+1,""))</f>
        <v/>
      </c>
    </row>
    <row r="970" customFormat="false" ht="15" hidden="false" customHeight="true" outlineLevel="0" collapsed="false">
      <c r="A970" s="27"/>
      <c r="B970" s="27"/>
      <c r="C970" s="27"/>
      <c r="D970" s="28"/>
      <c r="E970" s="29"/>
      <c r="F970" s="29"/>
      <c r="G970" s="29"/>
      <c r="H970" s="29"/>
      <c r="I970" s="20" t="str">
        <f aca="false">IF(A970="","",N(F970)+N(G970)+N(H970))</f>
        <v/>
      </c>
      <c r="J970" s="21" t="str">
        <f aca="false">IF(A970="","",UPPER(TRIM(A970))&amp;"|"&amp;UPPER(SUBSTITUTE(SUBSTITUTE(SUBSTITUTE(SUBSTITUTE(SUBSTITUTE(TRIM(C970)," ",""),"-",""),"/",""),"\",""),".","")))</f>
        <v/>
      </c>
      <c r="K970" s="24" t="str">
        <f aca="false">IF(A970="","",IF(ISNA(MATCH(J970,'Purchase Register'!$J$6:$J$1005,0)),IF(COUNTIFS('Purchase Register'!$A$6:$A$1005,A970,'Purchase Register'!$E$6:$E$1005,"&gt;="&amp;(E970-Summary!$B$5),'Purchase Register'!$E$6:$E$1005,"&lt;="&amp;(E970+Summary!$B$5))&gt;0,"Possible match – invoice no. differs","Not in books"),"In books"))</f>
        <v/>
      </c>
      <c r="L970" s="25" t="str">
        <f aca="false">IF(A970="","",IF(COUNTIF(A$6:A970,A970)=1,COUNTIF(L$5:L969,"&gt;0")+1,""))</f>
        <v/>
      </c>
    </row>
    <row r="971" customFormat="false" ht="15" hidden="false" customHeight="true" outlineLevel="0" collapsed="false">
      <c r="A971" s="27"/>
      <c r="B971" s="27"/>
      <c r="C971" s="27"/>
      <c r="D971" s="28"/>
      <c r="E971" s="29"/>
      <c r="F971" s="29"/>
      <c r="G971" s="29"/>
      <c r="H971" s="29"/>
      <c r="I971" s="20" t="str">
        <f aca="false">IF(A971="","",N(F971)+N(G971)+N(H971))</f>
        <v/>
      </c>
      <c r="J971" s="21" t="str">
        <f aca="false">IF(A971="","",UPPER(TRIM(A971))&amp;"|"&amp;UPPER(SUBSTITUTE(SUBSTITUTE(SUBSTITUTE(SUBSTITUTE(SUBSTITUTE(TRIM(C971)," ",""),"-",""),"/",""),"\",""),".","")))</f>
        <v/>
      </c>
      <c r="K971" s="24" t="str">
        <f aca="false">IF(A971="","",IF(ISNA(MATCH(J971,'Purchase Register'!$J$6:$J$1005,0)),IF(COUNTIFS('Purchase Register'!$A$6:$A$1005,A971,'Purchase Register'!$E$6:$E$1005,"&gt;="&amp;(E971-Summary!$B$5),'Purchase Register'!$E$6:$E$1005,"&lt;="&amp;(E971+Summary!$B$5))&gt;0,"Possible match – invoice no. differs","Not in books"),"In books"))</f>
        <v/>
      </c>
      <c r="L971" s="25" t="str">
        <f aca="false">IF(A971="","",IF(COUNTIF(A$6:A971,A971)=1,COUNTIF(L$5:L970,"&gt;0")+1,""))</f>
        <v/>
      </c>
    </row>
    <row r="972" customFormat="false" ht="15" hidden="false" customHeight="true" outlineLevel="0" collapsed="false">
      <c r="A972" s="27"/>
      <c r="B972" s="27"/>
      <c r="C972" s="27"/>
      <c r="D972" s="28"/>
      <c r="E972" s="29"/>
      <c r="F972" s="29"/>
      <c r="G972" s="29"/>
      <c r="H972" s="29"/>
      <c r="I972" s="20" t="str">
        <f aca="false">IF(A972="","",N(F972)+N(G972)+N(H972))</f>
        <v/>
      </c>
      <c r="J972" s="21" t="str">
        <f aca="false">IF(A972="","",UPPER(TRIM(A972))&amp;"|"&amp;UPPER(SUBSTITUTE(SUBSTITUTE(SUBSTITUTE(SUBSTITUTE(SUBSTITUTE(TRIM(C972)," ",""),"-",""),"/",""),"\",""),".","")))</f>
        <v/>
      </c>
      <c r="K972" s="24" t="str">
        <f aca="false">IF(A972="","",IF(ISNA(MATCH(J972,'Purchase Register'!$J$6:$J$1005,0)),IF(COUNTIFS('Purchase Register'!$A$6:$A$1005,A972,'Purchase Register'!$E$6:$E$1005,"&gt;="&amp;(E972-Summary!$B$5),'Purchase Register'!$E$6:$E$1005,"&lt;="&amp;(E972+Summary!$B$5))&gt;0,"Possible match – invoice no. differs","Not in books"),"In books"))</f>
        <v/>
      </c>
      <c r="L972" s="25" t="str">
        <f aca="false">IF(A972="","",IF(COUNTIF(A$6:A972,A972)=1,COUNTIF(L$5:L971,"&gt;0")+1,""))</f>
        <v/>
      </c>
    </row>
    <row r="973" customFormat="false" ht="15" hidden="false" customHeight="true" outlineLevel="0" collapsed="false">
      <c r="A973" s="27"/>
      <c r="B973" s="27"/>
      <c r="C973" s="27"/>
      <c r="D973" s="28"/>
      <c r="E973" s="29"/>
      <c r="F973" s="29"/>
      <c r="G973" s="29"/>
      <c r="H973" s="29"/>
      <c r="I973" s="20" t="str">
        <f aca="false">IF(A973="","",N(F973)+N(G973)+N(H973))</f>
        <v/>
      </c>
      <c r="J973" s="21" t="str">
        <f aca="false">IF(A973="","",UPPER(TRIM(A973))&amp;"|"&amp;UPPER(SUBSTITUTE(SUBSTITUTE(SUBSTITUTE(SUBSTITUTE(SUBSTITUTE(TRIM(C973)," ",""),"-",""),"/",""),"\",""),".","")))</f>
        <v/>
      </c>
      <c r="K973" s="24" t="str">
        <f aca="false">IF(A973="","",IF(ISNA(MATCH(J973,'Purchase Register'!$J$6:$J$1005,0)),IF(COUNTIFS('Purchase Register'!$A$6:$A$1005,A973,'Purchase Register'!$E$6:$E$1005,"&gt;="&amp;(E973-Summary!$B$5),'Purchase Register'!$E$6:$E$1005,"&lt;="&amp;(E973+Summary!$B$5))&gt;0,"Possible match – invoice no. differs","Not in books"),"In books"))</f>
        <v/>
      </c>
      <c r="L973" s="25" t="str">
        <f aca="false">IF(A973="","",IF(COUNTIF(A$6:A973,A973)=1,COUNTIF(L$5:L972,"&gt;0")+1,""))</f>
        <v/>
      </c>
    </row>
    <row r="974" customFormat="false" ht="15" hidden="false" customHeight="true" outlineLevel="0" collapsed="false">
      <c r="A974" s="27"/>
      <c r="B974" s="27"/>
      <c r="C974" s="27"/>
      <c r="D974" s="28"/>
      <c r="E974" s="29"/>
      <c r="F974" s="29"/>
      <c r="G974" s="29"/>
      <c r="H974" s="29"/>
      <c r="I974" s="20" t="str">
        <f aca="false">IF(A974="","",N(F974)+N(G974)+N(H974))</f>
        <v/>
      </c>
      <c r="J974" s="21" t="str">
        <f aca="false">IF(A974="","",UPPER(TRIM(A974))&amp;"|"&amp;UPPER(SUBSTITUTE(SUBSTITUTE(SUBSTITUTE(SUBSTITUTE(SUBSTITUTE(TRIM(C974)," ",""),"-",""),"/",""),"\",""),".","")))</f>
        <v/>
      </c>
      <c r="K974" s="24" t="str">
        <f aca="false">IF(A974="","",IF(ISNA(MATCH(J974,'Purchase Register'!$J$6:$J$1005,0)),IF(COUNTIFS('Purchase Register'!$A$6:$A$1005,A974,'Purchase Register'!$E$6:$E$1005,"&gt;="&amp;(E974-Summary!$B$5),'Purchase Register'!$E$6:$E$1005,"&lt;="&amp;(E974+Summary!$B$5))&gt;0,"Possible match – invoice no. differs","Not in books"),"In books"))</f>
        <v/>
      </c>
      <c r="L974" s="25" t="str">
        <f aca="false">IF(A974="","",IF(COUNTIF(A$6:A974,A974)=1,COUNTIF(L$5:L973,"&gt;0")+1,""))</f>
        <v/>
      </c>
    </row>
    <row r="975" customFormat="false" ht="15" hidden="false" customHeight="true" outlineLevel="0" collapsed="false">
      <c r="A975" s="27"/>
      <c r="B975" s="27"/>
      <c r="C975" s="27"/>
      <c r="D975" s="28"/>
      <c r="E975" s="29"/>
      <c r="F975" s="29"/>
      <c r="G975" s="29"/>
      <c r="H975" s="29"/>
      <c r="I975" s="20" t="str">
        <f aca="false">IF(A975="","",N(F975)+N(G975)+N(H975))</f>
        <v/>
      </c>
      <c r="J975" s="21" t="str">
        <f aca="false">IF(A975="","",UPPER(TRIM(A975))&amp;"|"&amp;UPPER(SUBSTITUTE(SUBSTITUTE(SUBSTITUTE(SUBSTITUTE(SUBSTITUTE(TRIM(C975)," ",""),"-",""),"/",""),"\",""),".","")))</f>
        <v/>
      </c>
      <c r="K975" s="24" t="str">
        <f aca="false">IF(A975="","",IF(ISNA(MATCH(J975,'Purchase Register'!$J$6:$J$1005,0)),IF(COUNTIFS('Purchase Register'!$A$6:$A$1005,A975,'Purchase Register'!$E$6:$E$1005,"&gt;="&amp;(E975-Summary!$B$5),'Purchase Register'!$E$6:$E$1005,"&lt;="&amp;(E975+Summary!$B$5))&gt;0,"Possible match – invoice no. differs","Not in books"),"In books"))</f>
        <v/>
      </c>
      <c r="L975" s="25" t="str">
        <f aca="false">IF(A975="","",IF(COUNTIF(A$6:A975,A975)=1,COUNTIF(L$5:L974,"&gt;0")+1,""))</f>
        <v/>
      </c>
    </row>
    <row r="976" customFormat="false" ht="15" hidden="false" customHeight="true" outlineLevel="0" collapsed="false">
      <c r="A976" s="27"/>
      <c r="B976" s="27"/>
      <c r="C976" s="27"/>
      <c r="D976" s="28"/>
      <c r="E976" s="29"/>
      <c r="F976" s="29"/>
      <c r="G976" s="29"/>
      <c r="H976" s="29"/>
      <c r="I976" s="20" t="str">
        <f aca="false">IF(A976="","",N(F976)+N(G976)+N(H976))</f>
        <v/>
      </c>
      <c r="J976" s="21" t="str">
        <f aca="false">IF(A976="","",UPPER(TRIM(A976))&amp;"|"&amp;UPPER(SUBSTITUTE(SUBSTITUTE(SUBSTITUTE(SUBSTITUTE(SUBSTITUTE(TRIM(C976)," ",""),"-",""),"/",""),"\",""),".","")))</f>
        <v/>
      </c>
      <c r="K976" s="24" t="str">
        <f aca="false">IF(A976="","",IF(ISNA(MATCH(J976,'Purchase Register'!$J$6:$J$1005,0)),IF(COUNTIFS('Purchase Register'!$A$6:$A$1005,A976,'Purchase Register'!$E$6:$E$1005,"&gt;="&amp;(E976-Summary!$B$5),'Purchase Register'!$E$6:$E$1005,"&lt;="&amp;(E976+Summary!$B$5))&gt;0,"Possible match – invoice no. differs","Not in books"),"In books"))</f>
        <v/>
      </c>
      <c r="L976" s="25" t="str">
        <f aca="false">IF(A976="","",IF(COUNTIF(A$6:A976,A976)=1,COUNTIF(L$5:L975,"&gt;0")+1,""))</f>
        <v/>
      </c>
    </row>
    <row r="977" customFormat="false" ht="15" hidden="false" customHeight="true" outlineLevel="0" collapsed="false">
      <c r="A977" s="27"/>
      <c r="B977" s="27"/>
      <c r="C977" s="27"/>
      <c r="D977" s="28"/>
      <c r="E977" s="29"/>
      <c r="F977" s="29"/>
      <c r="G977" s="29"/>
      <c r="H977" s="29"/>
      <c r="I977" s="20" t="str">
        <f aca="false">IF(A977="","",N(F977)+N(G977)+N(H977))</f>
        <v/>
      </c>
      <c r="J977" s="21" t="str">
        <f aca="false">IF(A977="","",UPPER(TRIM(A977))&amp;"|"&amp;UPPER(SUBSTITUTE(SUBSTITUTE(SUBSTITUTE(SUBSTITUTE(SUBSTITUTE(TRIM(C977)," ",""),"-",""),"/",""),"\",""),".","")))</f>
        <v/>
      </c>
      <c r="K977" s="24" t="str">
        <f aca="false">IF(A977="","",IF(ISNA(MATCH(J977,'Purchase Register'!$J$6:$J$1005,0)),IF(COUNTIFS('Purchase Register'!$A$6:$A$1005,A977,'Purchase Register'!$E$6:$E$1005,"&gt;="&amp;(E977-Summary!$B$5),'Purchase Register'!$E$6:$E$1005,"&lt;="&amp;(E977+Summary!$B$5))&gt;0,"Possible match – invoice no. differs","Not in books"),"In books"))</f>
        <v/>
      </c>
      <c r="L977" s="25" t="str">
        <f aca="false">IF(A977="","",IF(COUNTIF(A$6:A977,A977)=1,COUNTIF(L$5:L976,"&gt;0")+1,""))</f>
        <v/>
      </c>
    </row>
    <row r="978" customFormat="false" ht="15" hidden="false" customHeight="true" outlineLevel="0" collapsed="false">
      <c r="A978" s="27"/>
      <c r="B978" s="27"/>
      <c r="C978" s="27"/>
      <c r="D978" s="28"/>
      <c r="E978" s="29"/>
      <c r="F978" s="29"/>
      <c r="G978" s="29"/>
      <c r="H978" s="29"/>
      <c r="I978" s="20" t="str">
        <f aca="false">IF(A978="","",N(F978)+N(G978)+N(H978))</f>
        <v/>
      </c>
      <c r="J978" s="21" t="str">
        <f aca="false">IF(A978="","",UPPER(TRIM(A978))&amp;"|"&amp;UPPER(SUBSTITUTE(SUBSTITUTE(SUBSTITUTE(SUBSTITUTE(SUBSTITUTE(TRIM(C978)," ",""),"-",""),"/",""),"\",""),".","")))</f>
        <v/>
      </c>
      <c r="K978" s="24" t="str">
        <f aca="false">IF(A978="","",IF(ISNA(MATCH(J978,'Purchase Register'!$J$6:$J$1005,0)),IF(COUNTIFS('Purchase Register'!$A$6:$A$1005,A978,'Purchase Register'!$E$6:$E$1005,"&gt;="&amp;(E978-Summary!$B$5),'Purchase Register'!$E$6:$E$1005,"&lt;="&amp;(E978+Summary!$B$5))&gt;0,"Possible match – invoice no. differs","Not in books"),"In books"))</f>
        <v/>
      </c>
      <c r="L978" s="25" t="str">
        <f aca="false">IF(A978="","",IF(COUNTIF(A$6:A978,A978)=1,COUNTIF(L$5:L977,"&gt;0")+1,""))</f>
        <v/>
      </c>
    </row>
    <row r="979" customFormat="false" ht="15" hidden="false" customHeight="true" outlineLevel="0" collapsed="false">
      <c r="A979" s="27"/>
      <c r="B979" s="27"/>
      <c r="C979" s="27"/>
      <c r="D979" s="28"/>
      <c r="E979" s="29"/>
      <c r="F979" s="29"/>
      <c r="G979" s="29"/>
      <c r="H979" s="29"/>
      <c r="I979" s="20" t="str">
        <f aca="false">IF(A979="","",N(F979)+N(G979)+N(H979))</f>
        <v/>
      </c>
      <c r="J979" s="21" t="str">
        <f aca="false">IF(A979="","",UPPER(TRIM(A979))&amp;"|"&amp;UPPER(SUBSTITUTE(SUBSTITUTE(SUBSTITUTE(SUBSTITUTE(SUBSTITUTE(TRIM(C979)," ",""),"-",""),"/",""),"\",""),".","")))</f>
        <v/>
      </c>
      <c r="K979" s="24" t="str">
        <f aca="false">IF(A979="","",IF(ISNA(MATCH(J979,'Purchase Register'!$J$6:$J$1005,0)),IF(COUNTIFS('Purchase Register'!$A$6:$A$1005,A979,'Purchase Register'!$E$6:$E$1005,"&gt;="&amp;(E979-Summary!$B$5),'Purchase Register'!$E$6:$E$1005,"&lt;="&amp;(E979+Summary!$B$5))&gt;0,"Possible match – invoice no. differs","Not in books"),"In books"))</f>
        <v/>
      </c>
      <c r="L979" s="25" t="str">
        <f aca="false">IF(A979="","",IF(COUNTIF(A$6:A979,A979)=1,COUNTIF(L$5:L978,"&gt;0")+1,""))</f>
        <v/>
      </c>
    </row>
    <row r="980" customFormat="false" ht="15" hidden="false" customHeight="true" outlineLevel="0" collapsed="false">
      <c r="A980" s="27"/>
      <c r="B980" s="27"/>
      <c r="C980" s="27"/>
      <c r="D980" s="28"/>
      <c r="E980" s="29"/>
      <c r="F980" s="29"/>
      <c r="G980" s="29"/>
      <c r="H980" s="29"/>
      <c r="I980" s="20" t="str">
        <f aca="false">IF(A980="","",N(F980)+N(G980)+N(H980))</f>
        <v/>
      </c>
      <c r="J980" s="21" t="str">
        <f aca="false">IF(A980="","",UPPER(TRIM(A980))&amp;"|"&amp;UPPER(SUBSTITUTE(SUBSTITUTE(SUBSTITUTE(SUBSTITUTE(SUBSTITUTE(TRIM(C980)," ",""),"-",""),"/",""),"\",""),".","")))</f>
        <v/>
      </c>
      <c r="K980" s="24" t="str">
        <f aca="false">IF(A980="","",IF(ISNA(MATCH(J980,'Purchase Register'!$J$6:$J$1005,0)),IF(COUNTIFS('Purchase Register'!$A$6:$A$1005,A980,'Purchase Register'!$E$6:$E$1005,"&gt;="&amp;(E980-Summary!$B$5),'Purchase Register'!$E$6:$E$1005,"&lt;="&amp;(E980+Summary!$B$5))&gt;0,"Possible match – invoice no. differs","Not in books"),"In books"))</f>
        <v/>
      </c>
      <c r="L980" s="25" t="str">
        <f aca="false">IF(A980="","",IF(COUNTIF(A$6:A980,A980)=1,COUNTIF(L$5:L979,"&gt;0")+1,""))</f>
        <v/>
      </c>
    </row>
    <row r="981" customFormat="false" ht="15" hidden="false" customHeight="true" outlineLevel="0" collapsed="false">
      <c r="A981" s="27"/>
      <c r="B981" s="27"/>
      <c r="C981" s="27"/>
      <c r="D981" s="28"/>
      <c r="E981" s="29"/>
      <c r="F981" s="29"/>
      <c r="G981" s="29"/>
      <c r="H981" s="29"/>
      <c r="I981" s="20" t="str">
        <f aca="false">IF(A981="","",N(F981)+N(G981)+N(H981))</f>
        <v/>
      </c>
      <c r="J981" s="21" t="str">
        <f aca="false">IF(A981="","",UPPER(TRIM(A981))&amp;"|"&amp;UPPER(SUBSTITUTE(SUBSTITUTE(SUBSTITUTE(SUBSTITUTE(SUBSTITUTE(TRIM(C981)," ",""),"-",""),"/",""),"\",""),".","")))</f>
        <v/>
      </c>
      <c r="K981" s="24" t="str">
        <f aca="false">IF(A981="","",IF(ISNA(MATCH(J981,'Purchase Register'!$J$6:$J$1005,0)),IF(COUNTIFS('Purchase Register'!$A$6:$A$1005,A981,'Purchase Register'!$E$6:$E$1005,"&gt;="&amp;(E981-Summary!$B$5),'Purchase Register'!$E$6:$E$1005,"&lt;="&amp;(E981+Summary!$B$5))&gt;0,"Possible match – invoice no. differs","Not in books"),"In books"))</f>
        <v/>
      </c>
      <c r="L981" s="25" t="str">
        <f aca="false">IF(A981="","",IF(COUNTIF(A$6:A981,A981)=1,COUNTIF(L$5:L980,"&gt;0")+1,""))</f>
        <v/>
      </c>
    </row>
    <row r="982" customFormat="false" ht="15" hidden="false" customHeight="true" outlineLevel="0" collapsed="false">
      <c r="A982" s="27"/>
      <c r="B982" s="27"/>
      <c r="C982" s="27"/>
      <c r="D982" s="28"/>
      <c r="E982" s="29"/>
      <c r="F982" s="29"/>
      <c r="G982" s="29"/>
      <c r="H982" s="29"/>
      <c r="I982" s="20" t="str">
        <f aca="false">IF(A982="","",N(F982)+N(G982)+N(H982))</f>
        <v/>
      </c>
      <c r="J982" s="21" t="str">
        <f aca="false">IF(A982="","",UPPER(TRIM(A982))&amp;"|"&amp;UPPER(SUBSTITUTE(SUBSTITUTE(SUBSTITUTE(SUBSTITUTE(SUBSTITUTE(TRIM(C982)," ",""),"-",""),"/",""),"\",""),".","")))</f>
        <v/>
      </c>
      <c r="K982" s="24" t="str">
        <f aca="false">IF(A982="","",IF(ISNA(MATCH(J982,'Purchase Register'!$J$6:$J$1005,0)),IF(COUNTIFS('Purchase Register'!$A$6:$A$1005,A982,'Purchase Register'!$E$6:$E$1005,"&gt;="&amp;(E982-Summary!$B$5),'Purchase Register'!$E$6:$E$1005,"&lt;="&amp;(E982+Summary!$B$5))&gt;0,"Possible match – invoice no. differs","Not in books"),"In books"))</f>
        <v/>
      </c>
      <c r="L982" s="25" t="str">
        <f aca="false">IF(A982="","",IF(COUNTIF(A$6:A982,A982)=1,COUNTIF(L$5:L981,"&gt;0")+1,""))</f>
        <v/>
      </c>
    </row>
    <row r="983" customFormat="false" ht="15" hidden="false" customHeight="true" outlineLevel="0" collapsed="false">
      <c r="A983" s="27"/>
      <c r="B983" s="27"/>
      <c r="C983" s="27"/>
      <c r="D983" s="28"/>
      <c r="E983" s="29"/>
      <c r="F983" s="29"/>
      <c r="G983" s="29"/>
      <c r="H983" s="29"/>
      <c r="I983" s="20" t="str">
        <f aca="false">IF(A983="","",N(F983)+N(G983)+N(H983))</f>
        <v/>
      </c>
      <c r="J983" s="21" t="str">
        <f aca="false">IF(A983="","",UPPER(TRIM(A983))&amp;"|"&amp;UPPER(SUBSTITUTE(SUBSTITUTE(SUBSTITUTE(SUBSTITUTE(SUBSTITUTE(TRIM(C983)," ",""),"-",""),"/",""),"\",""),".","")))</f>
        <v/>
      </c>
      <c r="K983" s="24" t="str">
        <f aca="false">IF(A983="","",IF(ISNA(MATCH(J983,'Purchase Register'!$J$6:$J$1005,0)),IF(COUNTIFS('Purchase Register'!$A$6:$A$1005,A983,'Purchase Register'!$E$6:$E$1005,"&gt;="&amp;(E983-Summary!$B$5),'Purchase Register'!$E$6:$E$1005,"&lt;="&amp;(E983+Summary!$B$5))&gt;0,"Possible match – invoice no. differs","Not in books"),"In books"))</f>
        <v/>
      </c>
      <c r="L983" s="25" t="str">
        <f aca="false">IF(A983="","",IF(COUNTIF(A$6:A983,A983)=1,COUNTIF(L$5:L982,"&gt;0")+1,""))</f>
        <v/>
      </c>
    </row>
    <row r="984" customFormat="false" ht="15" hidden="false" customHeight="true" outlineLevel="0" collapsed="false">
      <c r="A984" s="27"/>
      <c r="B984" s="27"/>
      <c r="C984" s="27"/>
      <c r="D984" s="28"/>
      <c r="E984" s="29"/>
      <c r="F984" s="29"/>
      <c r="G984" s="29"/>
      <c r="H984" s="29"/>
      <c r="I984" s="20" t="str">
        <f aca="false">IF(A984="","",N(F984)+N(G984)+N(H984))</f>
        <v/>
      </c>
      <c r="J984" s="21" t="str">
        <f aca="false">IF(A984="","",UPPER(TRIM(A984))&amp;"|"&amp;UPPER(SUBSTITUTE(SUBSTITUTE(SUBSTITUTE(SUBSTITUTE(SUBSTITUTE(TRIM(C984)," ",""),"-",""),"/",""),"\",""),".","")))</f>
        <v/>
      </c>
      <c r="K984" s="24" t="str">
        <f aca="false">IF(A984="","",IF(ISNA(MATCH(J984,'Purchase Register'!$J$6:$J$1005,0)),IF(COUNTIFS('Purchase Register'!$A$6:$A$1005,A984,'Purchase Register'!$E$6:$E$1005,"&gt;="&amp;(E984-Summary!$B$5),'Purchase Register'!$E$6:$E$1005,"&lt;="&amp;(E984+Summary!$B$5))&gt;0,"Possible match – invoice no. differs","Not in books"),"In books"))</f>
        <v/>
      </c>
      <c r="L984" s="25" t="str">
        <f aca="false">IF(A984="","",IF(COUNTIF(A$6:A984,A984)=1,COUNTIF(L$5:L983,"&gt;0")+1,""))</f>
        <v/>
      </c>
    </row>
    <row r="985" customFormat="false" ht="15" hidden="false" customHeight="true" outlineLevel="0" collapsed="false">
      <c r="A985" s="27"/>
      <c r="B985" s="27"/>
      <c r="C985" s="27"/>
      <c r="D985" s="28"/>
      <c r="E985" s="29"/>
      <c r="F985" s="29"/>
      <c r="G985" s="29"/>
      <c r="H985" s="29"/>
      <c r="I985" s="20" t="str">
        <f aca="false">IF(A985="","",N(F985)+N(G985)+N(H985))</f>
        <v/>
      </c>
      <c r="J985" s="21" t="str">
        <f aca="false">IF(A985="","",UPPER(TRIM(A985))&amp;"|"&amp;UPPER(SUBSTITUTE(SUBSTITUTE(SUBSTITUTE(SUBSTITUTE(SUBSTITUTE(TRIM(C985)," ",""),"-",""),"/",""),"\",""),".","")))</f>
        <v/>
      </c>
      <c r="K985" s="24" t="str">
        <f aca="false">IF(A985="","",IF(ISNA(MATCH(J985,'Purchase Register'!$J$6:$J$1005,0)),IF(COUNTIFS('Purchase Register'!$A$6:$A$1005,A985,'Purchase Register'!$E$6:$E$1005,"&gt;="&amp;(E985-Summary!$B$5),'Purchase Register'!$E$6:$E$1005,"&lt;="&amp;(E985+Summary!$B$5))&gt;0,"Possible match – invoice no. differs","Not in books"),"In books"))</f>
        <v/>
      </c>
      <c r="L985" s="25" t="str">
        <f aca="false">IF(A985="","",IF(COUNTIF(A$6:A985,A985)=1,COUNTIF(L$5:L984,"&gt;0")+1,""))</f>
        <v/>
      </c>
    </row>
    <row r="986" customFormat="false" ht="15" hidden="false" customHeight="true" outlineLevel="0" collapsed="false">
      <c r="A986" s="27"/>
      <c r="B986" s="27"/>
      <c r="C986" s="27"/>
      <c r="D986" s="28"/>
      <c r="E986" s="29"/>
      <c r="F986" s="29"/>
      <c r="G986" s="29"/>
      <c r="H986" s="29"/>
      <c r="I986" s="20" t="str">
        <f aca="false">IF(A986="","",N(F986)+N(G986)+N(H986))</f>
        <v/>
      </c>
      <c r="J986" s="21" t="str">
        <f aca="false">IF(A986="","",UPPER(TRIM(A986))&amp;"|"&amp;UPPER(SUBSTITUTE(SUBSTITUTE(SUBSTITUTE(SUBSTITUTE(SUBSTITUTE(TRIM(C986)," ",""),"-",""),"/",""),"\",""),".","")))</f>
        <v/>
      </c>
      <c r="K986" s="24" t="str">
        <f aca="false">IF(A986="","",IF(ISNA(MATCH(J986,'Purchase Register'!$J$6:$J$1005,0)),IF(COUNTIFS('Purchase Register'!$A$6:$A$1005,A986,'Purchase Register'!$E$6:$E$1005,"&gt;="&amp;(E986-Summary!$B$5),'Purchase Register'!$E$6:$E$1005,"&lt;="&amp;(E986+Summary!$B$5))&gt;0,"Possible match – invoice no. differs","Not in books"),"In books"))</f>
        <v/>
      </c>
      <c r="L986" s="25" t="str">
        <f aca="false">IF(A986="","",IF(COUNTIF(A$6:A986,A986)=1,COUNTIF(L$5:L985,"&gt;0")+1,""))</f>
        <v/>
      </c>
    </row>
    <row r="987" customFormat="false" ht="15" hidden="false" customHeight="true" outlineLevel="0" collapsed="false">
      <c r="A987" s="27"/>
      <c r="B987" s="27"/>
      <c r="C987" s="27"/>
      <c r="D987" s="28"/>
      <c r="E987" s="29"/>
      <c r="F987" s="29"/>
      <c r="G987" s="29"/>
      <c r="H987" s="29"/>
      <c r="I987" s="20" t="str">
        <f aca="false">IF(A987="","",N(F987)+N(G987)+N(H987))</f>
        <v/>
      </c>
      <c r="J987" s="21" t="str">
        <f aca="false">IF(A987="","",UPPER(TRIM(A987))&amp;"|"&amp;UPPER(SUBSTITUTE(SUBSTITUTE(SUBSTITUTE(SUBSTITUTE(SUBSTITUTE(TRIM(C987)," ",""),"-",""),"/",""),"\",""),".","")))</f>
        <v/>
      </c>
      <c r="K987" s="24" t="str">
        <f aca="false">IF(A987="","",IF(ISNA(MATCH(J987,'Purchase Register'!$J$6:$J$1005,0)),IF(COUNTIFS('Purchase Register'!$A$6:$A$1005,A987,'Purchase Register'!$E$6:$E$1005,"&gt;="&amp;(E987-Summary!$B$5),'Purchase Register'!$E$6:$E$1005,"&lt;="&amp;(E987+Summary!$B$5))&gt;0,"Possible match – invoice no. differs","Not in books"),"In books"))</f>
        <v/>
      </c>
      <c r="L987" s="25" t="str">
        <f aca="false">IF(A987="","",IF(COUNTIF(A$6:A987,A987)=1,COUNTIF(L$5:L986,"&gt;0")+1,""))</f>
        <v/>
      </c>
    </row>
    <row r="988" customFormat="false" ht="15" hidden="false" customHeight="true" outlineLevel="0" collapsed="false">
      <c r="A988" s="27"/>
      <c r="B988" s="27"/>
      <c r="C988" s="27"/>
      <c r="D988" s="28"/>
      <c r="E988" s="29"/>
      <c r="F988" s="29"/>
      <c r="G988" s="29"/>
      <c r="H988" s="29"/>
      <c r="I988" s="20" t="str">
        <f aca="false">IF(A988="","",N(F988)+N(G988)+N(H988))</f>
        <v/>
      </c>
      <c r="J988" s="21" t="str">
        <f aca="false">IF(A988="","",UPPER(TRIM(A988))&amp;"|"&amp;UPPER(SUBSTITUTE(SUBSTITUTE(SUBSTITUTE(SUBSTITUTE(SUBSTITUTE(TRIM(C988)," ",""),"-",""),"/",""),"\",""),".","")))</f>
        <v/>
      </c>
      <c r="K988" s="24" t="str">
        <f aca="false">IF(A988="","",IF(ISNA(MATCH(J988,'Purchase Register'!$J$6:$J$1005,0)),IF(COUNTIFS('Purchase Register'!$A$6:$A$1005,A988,'Purchase Register'!$E$6:$E$1005,"&gt;="&amp;(E988-Summary!$B$5),'Purchase Register'!$E$6:$E$1005,"&lt;="&amp;(E988+Summary!$B$5))&gt;0,"Possible match – invoice no. differs","Not in books"),"In books"))</f>
        <v/>
      </c>
      <c r="L988" s="25" t="str">
        <f aca="false">IF(A988="","",IF(COUNTIF(A$6:A988,A988)=1,COUNTIF(L$5:L987,"&gt;0")+1,""))</f>
        <v/>
      </c>
    </row>
    <row r="989" customFormat="false" ht="15" hidden="false" customHeight="true" outlineLevel="0" collapsed="false">
      <c r="A989" s="27"/>
      <c r="B989" s="27"/>
      <c r="C989" s="27"/>
      <c r="D989" s="28"/>
      <c r="E989" s="29"/>
      <c r="F989" s="29"/>
      <c r="G989" s="29"/>
      <c r="H989" s="29"/>
      <c r="I989" s="20" t="str">
        <f aca="false">IF(A989="","",N(F989)+N(G989)+N(H989))</f>
        <v/>
      </c>
      <c r="J989" s="21" t="str">
        <f aca="false">IF(A989="","",UPPER(TRIM(A989))&amp;"|"&amp;UPPER(SUBSTITUTE(SUBSTITUTE(SUBSTITUTE(SUBSTITUTE(SUBSTITUTE(TRIM(C989)," ",""),"-",""),"/",""),"\",""),".","")))</f>
        <v/>
      </c>
      <c r="K989" s="24" t="str">
        <f aca="false">IF(A989="","",IF(ISNA(MATCH(J989,'Purchase Register'!$J$6:$J$1005,0)),IF(COUNTIFS('Purchase Register'!$A$6:$A$1005,A989,'Purchase Register'!$E$6:$E$1005,"&gt;="&amp;(E989-Summary!$B$5),'Purchase Register'!$E$6:$E$1005,"&lt;="&amp;(E989+Summary!$B$5))&gt;0,"Possible match – invoice no. differs","Not in books"),"In books"))</f>
        <v/>
      </c>
      <c r="L989" s="25" t="str">
        <f aca="false">IF(A989="","",IF(COUNTIF(A$6:A989,A989)=1,COUNTIF(L$5:L988,"&gt;0")+1,""))</f>
        <v/>
      </c>
    </row>
    <row r="990" customFormat="false" ht="15" hidden="false" customHeight="true" outlineLevel="0" collapsed="false">
      <c r="A990" s="27"/>
      <c r="B990" s="27"/>
      <c r="C990" s="27"/>
      <c r="D990" s="28"/>
      <c r="E990" s="29"/>
      <c r="F990" s="29"/>
      <c r="G990" s="29"/>
      <c r="H990" s="29"/>
      <c r="I990" s="20" t="str">
        <f aca="false">IF(A990="","",N(F990)+N(G990)+N(H990))</f>
        <v/>
      </c>
      <c r="J990" s="21" t="str">
        <f aca="false">IF(A990="","",UPPER(TRIM(A990))&amp;"|"&amp;UPPER(SUBSTITUTE(SUBSTITUTE(SUBSTITUTE(SUBSTITUTE(SUBSTITUTE(TRIM(C990)," ",""),"-",""),"/",""),"\",""),".","")))</f>
        <v/>
      </c>
      <c r="K990" s="24" t="str">
        <f aca="false">IF(A990="","",IF(ISNA(MATCH(J990,'Purchase Register'!$J$6:$J$1005,0)),IF(COUNTIFS('Purchase Register'!$A$6:$A$1005,A990,'Purchase Register'!$E$6:$E$1005,"&gt;="&amp;(E990-Summary!$B$5),'Purchase Register'!$E$6:$E$1005,"&lt;="&amp;(E990+Summary!$B$5))&gt;0,"Possible match – invoice no. differs","Not in books"),"In books"))</f>
        <v/>
      </c>
      <c r="L990" s="25" t="str">
        <f aca="false">IF(A990="","",IF(COUNTIF(A$6:A990,A990)=1,COUNTIF(L$5:L989,"&gt;0")+1,""))</f>
        <v/>
      </c>
    </row>
    <row r="991" customFormat="false" ht="15" hidden="false" customHeight="true" outlineLevel="0" collapsed="false">
      <c r="A991" s="27"/>
      <c r="B991" s="27"/>
      <c r="C991" s="27"/>
      <c r="D991" s="28"/>
      <c r="E991" s="29"/>
      <c r="F991" s="29"/>
      <c r="G991" s="29"/>
      <c r="H991" s="29"/>
      <c r="I991" s="20" t="str">
        <f aca="false">IF(A991="","",N(F991)+N(G991)+N(H991))</f>
        <v/>
      </c>
      <c r="J991" s="21" t="str">
        <f aca="false">IF(A991="","",UPPER(TRIM(A991))&amp;"|"&amp;UPPER(SUBSTITUTE(SUBSTITUTE(SUBSTITUTE(SUBSTITUTE(SUBSTITUTE(TRIM(C991)," ",""),"-",""),"/",""),"\",""),".","")))</f>
        <v/>
      </c>
      <c r="K991" s="24" t="str">
        <f aca="false">IF(A991="","",IF(ISNA(MATCH(J991,'Purchase Register'!$J$6:$J$1005,0)),IF(COUNTIFS('Purchase Register'!$A$6:$A$1005,A991,'Purchase Register'!$E$6:$E$1005,"&gt;="&amp;(E991-Summary!$B$5),'Purchase Register'!$E$6:$E$1005,"&lt;="&amp;(E991+Summary!$B$5))&gt;0,"Possible match – invoice no. differs","Not in books"),"In books"))</f>
        <v/>
      </c>
      <c r="L991" s="25" t="str">
        <f aca="false">IF(A991="","",IF(COUNTIF(A$6:A991,A991)=1,COUNTIF(L$5:L990,"&gt;0")+1,""))</f>
        <v/>
      </c>
    </row>
    <row r="992" customFormat="false" ht="15" hidden="false" customHeight="true" outlineLevel="0" collapsed="false">
      <c r="A992" s="27"/>
      <c r="B992" s="27"/>
      <c r="C992" s="27"/>
      <c r="D992" s="28"/>
      <c r="E992" s="29"/>
      <c r="F992" s="29"/>
      <c r="G992" s="29"/>
      <c r="H992" s="29"/>
      <c r="I992" s="20" t="str">
        <f aca="false">IF(A992="","",N(F992)+N(G992)+N(H992))</f>
        <v/>
      </c>
      <c r="J992" s="21" t="str">
        <f aca="false">IF(A992="","",UPPER(TRIM(A992))&amp;"|"&amp;UPPER(SUBSTITUTE(SUBSTITUTE(SUBSTITUTE(SUBSTITUTE(SUBSTITUTE(TRIM(C992)," ",""),"-",""),"/",""),"\",""),".","")))</f>
        <v/>
      </c>
      <c r="K992" s="24" t="str">
        <f aca="false">IF(A992="","",IF(ISNA(MATCH(J992,'Purchase Register'!$J$6:$J$1005,0)),IF(COUNTIFS('Purchase Register'!$A$6:$A$1005,A992,'Purchase Register'!$E$6:$E$1005,"&gt;="&amp;(E992-Summary!$B$5),'Purchase Register'!$E$6:$E$1005,"&lt;="&amp;(E992+Summary!$B$5))&gt;0,"Possible match – invoice no. differs","Not in books"),"In books"))</f>
        <v/>
      </c>
      <c r="L992" s="25" t="str">
        <f aca="false">IF(A992="","",IF(COUNTIF(A$6:A992,A992)=1,COUNTIF(L$5:L991,"&gt;0")+1,""))</f>
        <v/>
      </c>
    </row>
    <row r="993" customFormat="false" ht="15" hidden="false" customHeight="true" outlineLevel="0" collapsed="false">
      <c r="A993" s="27"/>
      <c r="B993" s="27"/>
      <c r="C993" s="27"/>
      <c r="D993" s="28"/>
      <c r="E993" s="29"/>
      <c r="F993" s="29"/>
      <c r="G993" s="29"/>
      <c r="H993" s="29"/>
      <c r="I993" s="20" t="str">
        <f aca="false">IF(A993="","",N(F993)+N(G993)+N(H993))</f>
        <v/>
      </c>
      <c r="J993" s="21" t="str">
        <f aca="false">IF(A993="","",UPPER(TRIM(A993))&amp;"|"&amp;UPPER(SUBSTITUTE(SUBSTITUTE(SUBSTITUTE(SUBSTITUTE(SUBSTITUTE(TRIM(C993)," ",""),"-",""),"/",""),"\",""),".","")))</f>
        <v/>
      </c>
      <c r="K993" s="24" t="str">
        <f aca="false">IF(A993="","",IF(ISNA(MATCH(J993,'Purchase Register'!$J$6:$J$1005,0)),IF(COUNTIFS('Purchase Register'!$A$6:$A$1005,A993,'Purchase Register'!$E$6:$E$1005,"&gt;="&amp;(E993-Summary!$B$5),'Purchase Register'!$E$6:$E$1005,"&lt;="&amp;(E993+Summary!$B$5))&gt;0,"Possible match – invoice no. differs","Not in books"),"In books"))</f>
        <v/>
      </c>
      <c r="L993" s="25" t="str">
        <f aca="false">IF(A993="","",IF(COUNTIF(A$6:A993,A993)=1,COUNTIF(L$5:L992,"&gt;0")+1,""))</f>
        <v/>
      </c>
    </row>
    <row r="994" customFormat="false" ht="15" hidden="false" customHeight="true" outlineLevel="0" collapsed="false">
      <c r="A994" s="27"/>
      <c r="B994" s="27"/>
      <c r="C994" s="27"/>
      <c r="D994" s="28"/>
      <c r="E994" s="29"/>
      <c r="F994" s="29"/>
      <c r="G994" s="29"/>
      <c r="H994" s="29"/>
      <c r="I994" s="20" t="str">
        <f aca="false">IF(A994="","",N(F994)+N(G994)+N(H994))</f>
        <v/>
      </c>
      <c r="J994" s="21" t="str">
        <f aca="false">IF(A994="","",UPPER(TRIM(A994))&amp;"|"&amp;UPPER(SUBSTITUTE(SUBSTITUTE(SUBSTITUTE(SUBSTITUTE(SUBSTITUTE(TRIM(C994)," ",""),"-",""),"/",""),"\",""),".","")))</f>
        <v/>
      </c>
      <c r="K994" s="24" t="str">
        <f aca="false">IF(A994="","",IF(ISNA(MATCH(J994,'Purchase Register'!$J$6:$J$1005,0)),IF(COUNTIFS('Purchase Register'!$A$6:$A$1005,A994,'Purchase Register'!$E$6:$E$1005,"&gt;="&amp;(E994-Summary!$B$5),'Purchase Register'!$E$6:$E$1005,"&lt;="&amp;(E994+Summary!$B$5))&gt;0,"Possible match – invoice no. differs","Not in books"),"In books"))</f>
        <v/>
      </c>
      <c r="L994" s="25" t="str">
        <f aca="false">IF(A994="","",IF(COUNTIF(A$6:A994,A994)=1,COUNTIF(L$5:L993,"&gt;0")+1,""))</f>
        <v/>
      </c>
    </row>
    <row r="995" customFormat="false" ht="15" hidden="false" customHeight="true" outlineLevel="0" collapsed="false">
      <c r="A995" s="27"/>
      <c r="B995" s="27"/>
      <c r="C995" s="27"/>
      <c r="D995" s="28"/>
      <c r="E995" s="29"/>
      <c r="F995" s="29"/>
      <c r="G995" s="29"/>
      <c r="H995" s="29"/>
      <c r="I995" s="20" t="str">
        <f aca="false">IF(A995="","",N(F995)+N(G995)+N(H995))</f>
        <v/>
      </c>
      <c r="J995" s="21" t="str">
        <f aca="false">IF(A995="","",UPPER(TRIM(A995))&amp;"|"&amp;UPPER(SUBSTITUTE(SUBSTITUTE(SUBSTITUTE(SUBSTITUTE(SUBSTITUTE(TRIM(C995)," ",""),"-",""),"/",""),"\",""),".","")))</f>
        <v/>
      </c>
      <c r="K995" s="24" t="str">
        <f aca="false">IF(A995="","",IF(ISNA(MATCH(J995,'Purchase Register'!$J$6:$J$1005,0)),IF(COUNTIFS('Purchase Register'!$A$6:$A$1005,A995,'Purchase Register'!$E$6:$E$1005,"&gt;="&amp;(E995-Summary!$B$5),'Purchase Register'!$E$6:$E$1005,"&lt;="&amp;(E995+Summary!$B$5))&gt;0,"Possible match – invoice no. differs","Not in books"),"In books"))</f>
        <v/>
      </c>
      <c r="L995" s="25" t="str">
        <f aca="false">IF(A995="","",IF(COUNTIF(A$6:A995,A995)=1,COUNTIF(L$5:L994,"&gt;0")+1,""))</f>
        <v/>
      </c>
    </row>
    <row r="996" customFormat="false" ht="15" hidden="false" customHeight="true" outlineLevel="0" collapsed="false">
      <c r="A996" s="27"/>
      <c r="B996" s="27"/>
      <c r="C996" s="27"/>
      <c r="D996" s="28"/>
      <c r="E996" s="29"/>
      <c r="F996" s="29"/>
      <c r="G996" s="29"/>
      <c r="H996" s="29"/>
      <c r="I996" s="20" t="str">
        <f aca="false">IF(A996="","",N(F996)+N(G996)+N(H996))</f>
        <v/>
      </c>
      <c r="J996" s="21" t="str">
        <f aca="false">IF(A996="","",UPPER(TRIM(A996))&amp;"|"&amp;UPPER(SUBSTITUTE(SUBSTITUTE(SUBSTITUTE(SUBSTITUTE(SUBSTITUTE(TRIM(C996)," ",""),"-",""),"/",""),"\",""),".","")))</f>
        <v/>
      </c>
      <c r="K996" s="24" t="str">
        <f aca="false">IF(A996="","",IF(ISNA(MATCH(J996,'Purchase Register'!$J$6:$J$1005,0)),IF(COUNTIFS('Purchase Register'!$A$6:$A$1005,A996,'Purchase Register'!$E$6:$E$1005,"&gt;="&amp;(E996-Summary!$B$5),'Purchase Register'!$E$6:$E$1005,"&lt;="&amp;(E996+Summary!$B$5))&gt;0,"Possible match – invoice no. differs","Not in books"),"In books"))</f>
        <v/>
      </c>
      <c r="L996" s="25" t="str">
        <f aca="false">IF(A996="","",IF(COUNTIF(A$6:A996,A996)=1,COUNTIF(L$5:L995,"&gt;0")+1,""))</f>
        <v/>
      </c>
    </row>
    <row r="997" customFormat="false" ht="15" hidden="false" customHeight="true" outlineLevel="0" collapsed="false">
      <c r="A997" s="27"/>
      <c r="B997" s="27"/>
      <c r="C997" s="27"/>
      <c r="D997" s="28"/>
      <c r="E997" s="29"/>
      <c r="F997" s="29"/>
      <c r="G997" s="29"/>
      <c r="H997" s="29"/>
      <c r="I997" s="20" t="str">
        <f aca="false">IF(A997="","",N(F997)+N(G997)+N(H997))</f>
        <v/>
      </c>
      <c r="J997" s="21" t="str">
        <f aca="false">IF(A997="","",UPPER(TRIM(A997))&amp;"|"&amp;UPPER(SUBSTITUTE(SUBSTITUTE(SUBSTITUTE(SUBSTITUTE(SUBSTITUTE(TRIM(C997)," ",""),"-",""),"/",""),"\",""),".","")))</f>
        <v/>
      </c>
      <c r="K997" s="24" t="str">
        <f aca="false">IF(A997="","",IF(ISNA(MATCH(J997,'Purchase Register'!$J$6:$J$1005,0)),IF(COUNTIFS('Purchase Register'!$A$6:$A$1005,A997,'Purchase Register'!$E$6:$E$1005,"&gt;="&amp;(E997-Summary!$B$5),'Purchase Register'!$E$6:$E$1005,"&lt;="&amp;(E997+Summary!$B$5))&gt;0,"Possible match – invoice no. differs","Not in books"),"In books"))</f>
        <v/>
      </c>
      <c r="L997" s="25" t="str">
        <f aca="false">IF(A997="","",IF(COUNTIF(A$6:A997,A997)=1,COUNTIF(L$5:L996,"&gt;0")+1,""))</f>
        <v/>
      </c>
    </row>
    <row r="998" customFormat="false" ht="15" hidden="false" customHeight="true" outlineLevel="0" collapsed="false">
      <c r="A998" s="27"/>
      <c r="B998" s="27"/>
      <c r="C998" s="27"/>
      <c r="D998" s="28"/>
      <c r="E998" s="29"/>
      <c r="F998" s="29"/>
      <c r="G998" s="29"/>
      <c r="H998" s="29"/>
      <c r="I998" s="20" t="str">
        <f aca="false">IF(A998="","",N(F998)+N(G998)+N(H998))</f>
        <v/>
      </c>
      <c r="J998" s="21" t="str">
        <f aca="false">IF(A998="","",UPPER(TRIM(A998))&amp;"|"&amp;UPPER(SUBSTITUTE(SUBSTITUTE(SUBSTITUTE(SUBSTITUTE(SUBSTITUTE(TRIM(C998)," ",""),"-",""),"/",""),"\",""),".","")))</f>
        <v/>
      </c>
      <c r="K998" s="24" t="str">
        <f aca="false">IF(A998="","",IF(ISNA(MATCH(J998,'Purchase Register'!$J$6:$J$1005,0)),IF(COUNTIFS('Purchase Register'!$A$6:$A$1005,A998,'Purchase Register'!$E$6:$E$1005,"&gt;="&amp;(E998-Summary!$B$5),'Purchase Register'!$E$6:$E$1005,"&lt;="&amp;(E998+Summary!$B$5))&gt;0,"Possible match – invoice no. differs","Not in books"),"In books"))</f>
        <v/>
      </c>
      <c r="L998" s="25" t="str">
        <f aca="false">IF(A998="","",IF(COUNTIF(A$6:A998,A998)=1,COUNTIF(L$5:L997,"&gt;0")+1,""))</f>
        <v/>
      </c>
    </row>
    <row r="999" customFormat="false" ht="15" hidden="false" customHeight="true" outlineLevel="0" collapsed="false">
      <c r="A999" s="27"/>
      <c r="B999" s="27"/>
      <c r="C999" s="27"/>
      <c r="D999" s="28"/>
      <c r="E999" s="29"/>
      <c r="F999" s="29"/>
      <c r="G999" s="29"/>
      <c r="H999" s="29"/>
      <c r="I999" s="20" t="str">
        <f aca="false">IF(A999="","",N(F999)+N(G999)+N(H999))</f>
        <v/>
      </c>
      <c r="J999" s="21" t="str">
        <f aca="false">IF(A999="","",UPPER(TRIM(A999))&amp;"|"&amp;UPPER(SUBSTITUTE(SUBSTITUTE(SUBSTITUTE(SUBSTITUTE(SUBSTITUTE(TRIM(C999)," ",""),"-",""),"/",""),"\",""),".","")))</f>
        <v/>
      </c>
      <c r="K999" s="24" t="str">
        <f aca="false">IF(A999="","",IF(ISNA(MATCH(J999,'Purchase Register'!$J$6:$J$1005,0)),IF(COUNTIFS('Purchase Register'!$A$6:$A$1005,A999,'Purchase Register'!$E$6:$E$1005,"&gt;="&amp;(E999-Summary!$B$5),'Purchase Register'!$E$6:$E$1005,"&lt;="&amp;(E999+Summary!$B$5))&gt;0,"Possible match – invoice no. differs","Not in books"),"In books"))</f>
        <v/>
      </c>
      <c r="L999" s="25" t="str">
        <f aca="false">IF(A999="","",IF(COUNTIF(A$6:A999,A999)=1,COUNTIF(L$5:L998,"&gt;0")+1,""))</f>
        <v/>
      </c>
    </row>
    <row r="1000" customFormat="false" ht="15" hidden="false" customHeight="true" outlineLevel="0" collapsed="false">
      <c r="A1000" s="27"/>
      <c r="B1000" s="27"/>
      <c r="C1000" s="27"/>
      <c r="D1000" s="28"/>
      <c r="E1000" s="29"/>
      <c r="F1000" s="29"/>
      <c r="G1000" s="29"/>
      <c r="H1000" s="29"/>
      <c r="I1000" s="20" t="str">
        <f aca="false">IF(A1000="","",N(F1000)+N(G1000)+N(H1000))</f>
        <v/>
      </c>
      <c r="J1000" s="21" t="str">
        <f aca="false">IF(A1000="","",UPPER(TRIM(A1000))&amp;"|"&amp;UPPER(SUBSTITUTE(SUBSTITUTE(SUBSTITUTE(SUBSTITUTE(SUBSTITUTE(TRIM(C1000)," ",""),"-",""),"/",""),"\",""),".","")))</f>
        <v/>
      </c>
      <c r="K1000" s="24" t="str">
        <f aca="false">IF(A1000="","",IF(ISNA(MATCH(J1000,'Purchase Register'!$J$6:$J$1005,0)),IF(COUNTIFS('Purchase Register'!$A$6:$A$1005,A1000,'Purchase Register'!$E$6:$E$1005,"&gt;="&amp;(E1000-Summary!$B$5),'Purchase Register'!$E$6:$E$1005,"&lt;="&amp;(E1000+Summary!$B$5))&gt;0,"Possible match – invoice no. differs","Not in books"),"In books"))</f>
        <v/>
      </c>
      <c r="L1000" s="25" t="str">
        <f aca="false">IF(A1000="","",IF(COUNTIF(A$6:A1000,A1000)=1,COUNTIF(L$5:L999,"&gt;0")+1,""))</f>
        <v/>
      </c>
    </row>
    <row r="1001" customFormat="false" ht="15" hidden="false" customHeight="true" outlineLevel="0" collapsed="false">
      <c r="A1001" s="27"/>
      <c r="B1001" s="27"/>
      <c r="C1001" s="27"/>
      <c r="D1001" s="28"/>
      <c r="E1001" s="29"/>
      <c r="F1001" s="29"/>
      <c r="G1001" s="29"/>
      <c r="H1001" s="29"/>
      <c r="I1001" s="20" t="str">
        <f aca="false">IF(A1001="","",N(F1001)+N(G1001)+N(H1001))</f>
        <v/>
      </c>
      <c r="J1001" s="21" t="str">
        <f aca="false">IF(A1001="","",UPPER(TRIM(A1001))&amp;"|"&amp;UPPER(SUBSTITUTE(SUBSTITUTE(SUBSTITUTE(SUBSTITUTE(SUBSTITUTE(TRIM(C1001)," ",""),"-",""),"/",""),"\",""),".","")))</f>
        <v/>
      </c>
      <c r="K1001" s="24" t="str">
        <f aca="false">IF(A1001="","",IF(ISNA(MATCH(J1001,'Purchase Register'!$J$6:$J$1005,0)),IF(COUNTIFS('Purchase Register'!$A$6:$A$1005,A1001,'Purchase Register'!$E$6:$E$1005,"&gt;="&amp;(E1001-Summary!$B$5),'Purchase Register'!$E$6:$E$1005,"&lt;="&amp;(E1001+Summary!$B$5))&gt;0,"Possible match – invoice no. differs","Not in books"),"In books"))</f>
        <v/>
      </c>
      <c r="L1001" s="25" t="str">
        <f aca="false">IF(A1001="","",IF(COUNTIF(A$6:A1001,A1001)=1,COUNTIF(L$5:L1000,"&gt;0")+1,""))</f>
        <v/>
      </c>
    </row>
    <row r="1002" customFormat="false" ht="15" hidden="false" customHeight="true" outlineLevel="0" collapsed="false">
      <c r="A1002" s="27"/>
      <c r="B1002" s="27"/>
      <c r="C1002" s="27"/>
      <c r="D1002" s="28"/>
      <c r="E1002" s="29"/>
      <c r="F1002" s="29"/>
      <c r="G1002" s="29"/>
      <c r="H1002" s="29"/>
      <c r="I1002" s="20" t="str">
        <f aca="false">IF(A1002="","",N(F1002)+N(G1002)+N(H1002))</f>
        <v/>
      </c>
      <c r="J1002" s="21" t="str">
        <f aca="false">IF(A1002="","",UPPER(TRIM(A1002))&amp;"|"&amp;UPPER(SUBSTITUTE(SUBSTITUTE(SUBSTITUTE(SUBSTITUTE(SUBSTITUTE(TRIM(C1002)," ",""),"-",""),"/",""),"\",""),".","")))</f>
        <v/>
      </c>
      <c r="K1002" s="24" t="str">
        <f aca="false">IF(A1002="","",IF(ISNA(MATCH(J1002,'Purchase Register'!$J$6:$J$1005,0)),IF(COUNTIFS('Purchase Register'!$A$6:$A$1005,A1002,'Purchase Register'!$E$6:$E$1005,"&gt;="&amp;(E1002-Summary!$B$5),'Purchase Register'!$E$6:$E$1005,"&lt;="&amp;(E1002+Summary!$B$5))&gt;0,"Possible match – invoice no. differs","Not in books"),"In books"))</f>
        <v/>
      </c>
      <c r="L1002" s="25" t="str">
        <f aca="false">IF(A1002="","",IF(COUNTIF(A$6:A1002,A1002)=1,COUNTIF(L$5:L1001,"&gt;0")+1,""))</f>
        <v/>
      </c>
    </row>
    <row r="1003" customFormat="false" ht="15" hidden="false" customHeight="true" outlineLevel="0" collapsed="false">
      <c r="A1003" s="27"/>
      <c r="B1003" s="27"/>
      <c r="C1003" s="27"/>
      <c r="D1003" s="28"/>
      <c r="E1003" s="29"/>
      <c r="F1003" s="29"/>
      <c r="G1003" s="29"/>
      <c r="H1003" s="29"/>
      <c r="I1003" s="20" t="str">
        <f aca="false">IF(A1003="","",N(F1003)+N(G1003)+N(H1003))</f>
        <v/>
      </c>
      <c r="J1003" s="21" t="str">
        <f aca="false">IF(A1003="","",UPPER(TRIM(A1003))&amp;"|"&amp;UPPER(SUBSTITUTE(SUBSTITUTE(SUBSTITUTE(SUBSTITUTE(SUBSTITUTE(TRIM(C1003)," ",""),"-",""),"/",""),"\",""),".","")))</f>
        <v/>
      </c>
      <c r="K1003" s="24" t="str">
        <f aca="false">IF(A1003="","",IF(ISNA(MATCH(J1003,'Purchase Register'!$J$6:$J$1005,0)),IF(COUNTIFS('Purchase Register'!$A$6:$A$1005,A1003,'Purchase Register'!$E$6:$E$1005,"&gt;="&amp;(E1003-Summary!$B$5),'Purchase Register'!$E$6:$E$1005,"&lt;="&amp;(E1003+Summary!$B$5))&gt;0,"Possible match – invoice no. differs","Not in books"),"In books"))</f>
        <v/>
      </c>
      <c r="L1003" s="25" t="str">
        <f aca="false">IF(A1003="","",IF(COUNTIF(A$6:A1003,A1003)=1,COUNTIF(L$5:L1002,"&gt;0")+1,""))</f>
        <v/>
      </c>
    </row>
    <row r="1004" customFormat="false" ht="15" hidden="false" customHeight="true" outlineLevel="0" collapsed="false">
      <c r="A1004" s="27"/>
      <c r="B1004" s="27"/>
      <c r="C1004" s="27"/>
      <c r="D1004" s="28"/>
      <c r="E1004" s="29"/>
      <c r="F1004" s="29"/>
      <c r="G1004" s="29"/>
      <c r="H1004" s="29"/>
      <c r="I1004" s="20" t="str">
        <f aca="false">IF(A1004="","",N(F1004)+N(G1004)+N(H1004))</f>
        <v/>
      </c>
      <c r="J1004" s="21" t="str">
        <f aca="false">IF(A1004="","",UPPER(TRIM(A1004))&amp;"|"&amp;UPPER(SUBSTITUTE(SUBSTITUTE(SUBSTITUTE(SUBSTITUTE(SUBSTITUTE(TRIM(C1004)," ",""),"-",""),"/",""),"\",""),".","")))</f>
        <v/>
      </c>
      <c r="K1004" s="24" t="str">
        <f aca="false">IF(A1004="","",IF(ISNA(MATCH(J1004,'Purchase Register'!$J$6:$J$1005,0)),IF(COUNTIFS('Purchase Register'!$A$6:$A$1005,A1004,'Purchase Register'!$E$6:$E$1005,"&gt;="&amp;(E1004-Summary!$B$5),'Purchase Register'!$E$6:$E$1005,"&lt;="&amp;(E1004+Summary!$B$5))&gt;0,"Possible match – invoice no. differs","Not in books"),"In books"))</f>
        <v/>
      </c>
      <c r="L1004" s="25" t="str">
        <f aca="false">IF(A1004="","",IF(COUNTIF(A$6:A1004,A1004)=1,COUNTIF(L$5:L1003,"&gt;0")+1,""))</f>
        <v/>
      </c>
    </row>
    <row r="1005" customFormat="false" ht="15" hidden="false" customHeight="true" outlineLevel="0" collapsed="false">
      <c r="A1005" s="27"/>
      <c r="B1005" s="27"/>
      <c r="C1005" s="27"/>
      <c r="D1005" s="28"/>
      <c r="E1005" s="29"/>
      <c r="F1005" s="29"/>
      <c r="G1005" s="29"/>
      <c r="H1005" s="29"/>
      <c r="I1005" s="20" t="str">
        <f aca="false">IF(A1005="","",N(F1005)+N(G1005)+N(H1005))</f>
        <v/>
      </c>
      <c r="J1005" s="21" t="str">
        <f aca="false">IF(A1005="","",UPPER(TRIM(A1005))&amp;"|"&amp;UPPER(SUBSTITUTE(SUBSTITUTE(SUBSTITUTE(SUBSTITUTE(SUBSTITUTE(TRIM(C1005)," ",""),"-",""),"/",""),"\",""),".","")))</f>
        <v/>
      </c>
      <c r="K1005" s="24" t="str">
        <f aca="false">IF(A1005="","",IF(ISNA(MATCH(J1005,'Purchase Register'!$J$6:$J$1005,0)),IF(COUNTIFS('Purchase Register'!$A$6:$A$1005,A1005,'Purchase Register'!$E$6:$E$1005,"&gt;="&amp;(E1005-Summary!$B$5),'Purchase Register'!$E$6:$E$1005,"&lt;="&amp;(E1005+Summary!$B$5))&gt;0,"Possible match – invoice no. differs","Not in books"),"In books"))</f>
        <v/>
      </c>
      <c r="L1005" s="25" t="str">
        <f aca="false">IF(A1005="","",IF(COUNTIF(A$6:A1005,A1005)=1,COUNTIF(L$5:L1004,"&gt;0")+1,""))</f>
        <v/>
      </c>
    </row>
  </sheetData>
  <conditionalFormatting sqref="K6:K1005">
    <cfRule type="expression" priority="2" aboveAverage="0" equalAverage="0" bottom="0" percent="0" rank="0" text="" dxfId="0">
      <formula>LEFT(K6,7)="Matched"</formula>
    </cfRule>
    <cfRule type="expression" priority="3" aboveAverage="0" equalAverage="0" bottom="0" percent="0" rank="0" text="" dxfId="0">
      <formula>LEFT(K6,8)="In books"</formula>
    </cfRule>
    <cfRule type="expression" priority="4" aboveAverage="0" equalAverage="0" bottom="0" percent="0" rank="0" text="" dxfId="1">
      <formula>LEFT(K6,14)="Value mismatch"</formula>
    </cfRule>
    <cfRule type="expression" priority="5" aboveAverage="0" equalAverage="0" bottom="0" percent="0" rank="0" text="" dxfId="1">
      <formula>LEFT(K6,8)="Possible"</formula>
    </cfRule>
    <cfRule type="expression" priority="6" aboveAverage="0" equalAverage="0" bottom="0" percent="0" rank="0" text="" dxfId="2">
      <formula>LEFT(K6,6)="Not in"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2"/>
    <col collapsed="false" customWidth="true" hidden="false" outlineLevel="0" max="3" min="3" style="1" width="16"/>
    <col collapsed="false" customWidth="true" hidden="false" outlineLevel="0" max="6" min="4" style="1" width="15"/>
    <col collapsed="false" customWidth="true" hidden="false" outlineLevel="0" max="7" min="7" style="1" width="16"/>
    <col collapsed="false" customWidth="true" hidden="false" outlineLevel="0" max="8" min="8" style="1" width="70"/>
  </cols>
  <sheetData>
    <row r="1" customFormat="false" ht="21.75" hidden="false" customHeight="true" outlineLevel="0" collapsed="false">
      <c r="A1" s="13" t="s">
        <v>125</v>
      </c>
      <c r="G1" s="14" t="s">
        <v>51</v>
      </c>
    </row>
    <row r="3" customFormat="false" ht="15" hidden="false" customHeight="true" outlineLevel="0" collapsed="false">
      <c r="A3" s="4" t="s">
        <v>126</v>
      </c>
      <c r="B3" s="30" t="s">
        <v>127</v>
      </c>
      <c r="C3" s="30"/>
      <c r="D3" s="30"/>
      <c r="E3" s="30"/>
    </row>
    <row r="4" customFormat="false" ht="15" hidden="false" customHeight="true" outlineLevel="0" collapsed="false">
      <c r="A4" s="4" t="s">
        <v>128</v>
      </c>
      <c r="B4" s="30" t="s">
        <v>129</v>
      </c>
      <c r="C4" s="30"/>
    </row>
    <row r="5" customFormat="false" ht="15" hidden="false" customHeight="true" outlineLevel="0" collapsed="false">
      <c r="A5" s="4" t="s">
        <v>130</v>
      </c>
      <c r="B5" s="31" t="n">
        <v>10</v>
      </c>
    </row>
    <row r="7" customFormat="false" ht="30" hidden="false" customHeight="true" outlineLevel="0" collapsed="false">
      <c r="A7" s="15" t="s">
        <v>131</v>
      </c>
      <c r="B7" s="16" t="s">
        <v>132</v>
      </c>
      <c r="C7" s="16" t="s">
        <v>57</v>
      </c>
      <c r="D7" s="16" t="s">
        <v>58</v>
      </c>
      <c r="E7" s="16" t="s">
        <v>59</v>
      </c>
      <c r="F7" s="16" t="s">
        <v>60</v>
      </c>
      <c r="G7" s="16" t="s">
        <v>133</v>
      </c>
    </row>
    <row r="8" customFormat="false" ht="15" hidden="false" customHeight="true" outlineLevel="0" collapsed="false">
      <c r="A8" s="24" t="s">
        <v>134</v>
      </c>
      <c r="B8" s="32" t="n">
        <f aca="false">COUNTIF('Purchase Register'!$N$6:$N$1005,A8)</f>
        <v>14</v>
      </c>
      <c r="C8" s="23" t="n">
        <f aca="false">SUMIFS('Purchase Register'!$E$6:$E$1005,'Purchase Register'!$N$6:$N$1005,$A8)</f>
        <v>1637000</v>
      </c>
      <c r="D8" s="23" t="n">
        <f aca="false">SUMIFS('Purchase Register'!$F$6:$F$1005,'Purchase Register'!$N$6:$N$1005,$A8)</f>
        <v>145260</v>
      </c>
      <c r="E8" s="23" t="n">
        <f aca="false">SUMIFS('Purchase Register'!$G$6:$G$1005,'Purchase Register'!$N$6:$N$1005,$A8)</f>
        <v>66900</v>
      </c>
      <c r="F8" s="23" t="n">
        <f aca="false">SUMIFS('Purchase Register'!$H$6:$H$1005,'Purchase Register'!$N$6:$N$1005,$A8)</f>
        <v>66900</v>
      </c>
      <c r="G8" s="23" t="n">
        <f aca="false">SUMIFS('Purchase Register'!$I$6:$I$1005,'Purchase Register'!$N$6:$N$1005,$A8)</f>
        <v>279060</v>
      </c>
      <c r="H8" s="3" t="s">
        <v>135</v>
      </c>
    </row>
    <row r="9" customFormat="false" ht="15" hidden="false" customHeight="true" outlineLevel="0" collapsed="false">
      <c r="A9" s="24" t="s">
        <v>136</v>
      </c>
      <c r="B9" s="32" t="n">
        <f aca="false">COUNTIF('Purchase Register'!$N$6:$N$1005,A9)</f>
        <v>1</v>
      </c>
      <c r="C9" s="23" t="n">
        <f aca="false">SUMIFS('Purchase Register'!$E$6:$E$1005,'Purchase Register'!$N$6:$N$1005,$A9)</f>
        <v>265000</v>
      </c>
      <c r="D9" s="23" t="n">
        <f aca="false">SUMIFS('Purchase Register'!$F$6:$F$1005,'Purchase Register'!$N$6:$N$1005,$A9)</f>
        <v>47700</v>
      </c>
      <c r="E9" s="23" t="n">
        <f aca="false">SUMIFS('Purchase Register'!$G$6:$G$1005,'Purchase Register'!$N$6:$N$1005,$A9)</f>
        <v>0</v>
      </c>
      <c r="F9" s="23" t="n">
        <f aca="false">SUMIFS('Purchase Register'!$H$6:$H$1005,'Purchase Register'!$N$6:$N$1005,$A9)</f>
        <v>0</v>
      </c>
      <c r="G9" s="23" t="n">
        <f aca="false">SUMIFS('Purchase Register'!$I$6:$I$1005,'Purchase Register'!$N$6:$N$1005,$A9)</f>
        <v>47700</v>
      </c>
      <c r="H9" s="3" t="s">
        <v>137</v>
      </c>
    </row>
    <row r="10" customFormat="false" ht="15" hidden="false" customHeight="true" outlineLevel="0" collapsed="false">
      <c r="A10" s="24" t="s">
        <v>138</v>
      </c>
      <c r="B10" s="32" t="n">
        <f aca="false">COUNTIF('Purchase Register'!$N$6:$N$1005,A10)</f>
        <v>1</v>
      </c>
      <c r="C10" s="23" t="n">
        <f aca="false">SUMIFS('Purchase Register'!$E$6:$E$1005,'Purchase Register'!$N$6:$N$1005,$A10)</f>
        <v>31200</v>
      </c>
      <c r="D10" s="23" t="n">
        <f aca="false">SUMIFS('Purchase Register'!$F$6:$F$1005,'Purchase Register'!$N$6:$N$1005,$A10)</f>
        <v>0</v>
      </c>
      <c r="E10" s="23" t="n">
        <f aca="false">SUMIFS('Purchase Register'!$G$6:$G$1005,'Purchase Register'!$N$6:$N$1005,$A10)</f>
        <v>2808</v>
      </c>
      <c r="F10" s="23" t="n">
        <f aca="false">SUMIFS('Purchase Register'!$H$6:$H$1005,'Purchase Register'!$N$6:$N$1005,$A10)</f>
        <v>2808</v>
      </c>
      <c r="G10" s="23" t="n">
        <f aca="false">SUMIFS('Purchase Register'!$I$6:$I$1005,'Purchase Register'!$N$6:$N$1005,$A10)</f>
        <v>5616</v>
      </c>
      <c r="H10" s="3" t="s">
        <v>139</v>
      </c>
    </row>
    <row r="11" customFormat="false" ht="15" hidden="false" customHeight="true" outlineLevel="0" collapsed="false">
      <c r="A11" s="24" t="s">
        <v>140</v>
      </c>
      <c r="B11" s="32" t="n">
        <f aca="false">COUNTIF('Purchase Register'!$N$6:$N$1005,A11)</f>
        <v>2</v>
      </c>
      <c r="C11" s="23" t="n">
        <f aca="false">SUMIFS('Purchase Register'!$E$6:$E$1005,'Purchase Register'!$N$6:$N$1005,$A11)</f>
        <v>282000</v>
      </c>
      <c r="D11" s="23" t="n">
        <f aca="false">SUMIFS('Purchase Register'!$F$6:$F$1005,'Purchase Register'!$N$6:$N$1005,$A11)</f>
        <v>0</v>
      </c>
      <c r="E11" s="23" t="n">
        <f aca="false">SUMIFS('Purchase Register'!$G$6:$G$1005,'Purchase Register'!$N$6:$N$1005,$A11)</f>
        <v>25380</v>
      </c>
      <c r="F11" s="23" t="n">
        <f aca="false">SUMIFS('Purchase Register'!$H$6:$H$1005,'Purchase Register'!$N$6:$N$1005,$A11)</f>
        <v>25380</v>
      </c>
      <c r="G11" s="23" t="n">
        <f aca="false">SUMIFS('Purchase Register'!$I$6:$I$1005,'Purchase Register'!$N$6:$N$1005,$A11)</f>
        <v>50760</v>
      </c>
      <c r="H11" s="3" t="s">
        <v>141</v>
      </c>
    </row>
    <row r="12" customFormat="false" ht="15" hidden="false" customHeight="true" outlineLevel="0" collapsed="false">
      <c r="A12" s="4" t="s">
        <v>142</v>
      </c>
      <c r="B12" s="33" t="n">
        <f aca="false">SUM(B8:B11)</f>
        <v>18</v>
      </c>
      <c r="C12" s="34" t="n">
        <f aca="false">SUM(C8:C11)</f>
        <v>2215200</v>
      </c>
      <c r="D12" s="34" t="n">
        <f aca="false">SUM(D8:D11)</f>
        <v>192960</v>
      </c>
      <c r="E12" s="34" t="n">
        <f aca="false">SUM(E8:E11)</f>
        <v>95088</v>
      </c>
      <c r="F12" s="34" t="n">
        <f aca="false">SUM(F8:F11)</f>
        <v>95088</v>
      </c>
      <c r="G12" s="34" t="n">
        <f aca="false">SUM(G8:G11)</f>
        <v>383136</v>
      </c>
    </row>
    <row r="13" customFormat="false" ht="15" hidden="false" customHeight="true" outlineLevel="0" collapsed="false">
      <c r="A13" s="3" t="s">
        <v>143</v>
      </c>
      <c r="G13" s="20" t="n">
        <f aca="false">ROUND(G12-SUM('Purchase Register'!$I$6:$I$1005),2)</f>
        <v>0</v>
      </c>
    </row>
    <row r="15" customFormat="false" ht="30" hidden="false" customHeight="true" outlineLevel="0" collapsed="false">
      <c r="A15" s="15" t="s">
        <v>144</v>
      </c>
      <c r="B15" s="16" t="s">
        <v>132</v>
      </c>
      <c r="C15" s="16" t="s">
        <v>57</v>
      </c>
      <c r="D15" s="16" t="s">
        <v>58</v>
      </c>
      <c r="E15" s="16" t="s">
        <v>59</v>
      </c>
      <c r="F15" s="16" t="s">
        <v>60</v>
      </c>
      <c r="G15" s="16" t="s">
        <v>133</v>
      </c>
    </row>
    <row r="16" customFormat="false" ht="15" hidden="false" customHeight="true" outlineLevel="0" collapsed="false">
      <c r="A16" s="24" t="s">
        <v>145</v>
      </c>
      <c r="B16" s="32" t="n">
        <f aca="false">COUNTIF('GSTR-2B'!$K$6:$K$1005,A16)</f>
        <v>15</v>
      </c>
      <c r="C16" s="23" t="n">
        <f aca="false">SUMIFS('GSTR-2B'!$E$6:$E$1005,'GSTR-2B'!$K$6:$K$1005,$A16)</f>
        <v>1893000</v>
      </c>
      <c r="D16" s="23" t="n">
        <f aca="false">SUMIFS('GSTR-2B'!$F$6:$F$1005,'GSTR-2B'!$K$6:$K$1005,$A16)</f>
        <v>191340</v>
      </c>
      <c r="E16" s="23" t="n">
        <f aca="false">SUMIFS('GSTR-2B'!$G$6:$G$1005,'GSTR-2B'!$K$6:$K$1005,$A16)</f>
        <v>66900</v>
      </c>
      <c r="F16" s="23" t="n">
        <f aca="false">SUMIFS('GSTR-2B'!$H$6:$H$1005,'GSTR-2B'!$K$6:$K$1005,$A16)</f>
        <v>66900</v>
      </c>
      <c r="G16" s="23" t="n">
        <f aca="false">SUMIFS('GSTR-2B'!$I$6:$I$1005,'GSTR-2B'!$K$6:$K$1005,$A16)</f>
        <v>325140</v>
      </c>
      <c r="H16" s="3" t="s">
        <v>146</v>
      </c>
    </row>
    <row r="17" customFormat="false" ht="15" hidden="false" customHeight="true" outlineLevel="0" collapsed="false">
      <c r="A17" s="24" t="s">
        <v>138</v>
      </c>
      <c r="B17" s="32" t="n">
        <f aca="false">COUNTIF('GSTR-2B'!$K$6:$K$1005,A17)</f>
        <v>1</v>
      </c>
      <c r="C17" s="23" t="n">
        <f aca="false">SUMIFS('GSTR-2B'!$E$6:$E$1005,'GSTR-2B'!$K$6:$K$1005,$A17)</f>
        <v>31200</v>
      </c>
      <c r="D17" s="23" t="n">
        <f aca="false">SUMIFS('GSTR-2B'!$F$6:$F$1005,'GSTR-2B'!$K$6:$K$1005,$A17)</f>
        <v>0</v>
      </c>
      <c r="E17" s="23" t="n">
        <f aca="false">SUMIFS('GSTR-2B'!$G$6:$G$1005,'GSTR-2B'!$K$6:$K$1005,$A17)</f>
        <v>2808</v>
      </c>
      <c r="F17" s="23" t="n">
        <f aca="false">SUMIFS('GSTR-2B'!$H$6:$H$1005,'GSTR-2B'!$K$6:$K$1005,$A17)</f>
        <v>2808</v>
      </c>
      <c r="G17" s="23" t="n">
        <f aca="false">SUMIFS('GSTR-2B'!$I$6:$I$1005,'GSTR-2B'!$K$6:$K$1005,$A17)</f>
        <v>5616</v>
      </c>
      <c r="H17" s="3" t="s">
        <v>147</v>
      </c>
    </row>
    <row r="18" customFormat="false" ht="15" hidden="false" customHeight="true" outlineLevel="0" collapsed="false">
      <c r="A18" s="24" t="s">
        <v>148</v>
      </c>
      <c r="B18" s="32" t="n">
        <f aca="false">COUNTIF('GSTR-2B'!$K$6:$K$1005,A18)</f>
        <v>2</v>
      </c>
      <c r="C18" s="23" t="n">
        <f aca="false">SUMIFS('GSTR-2B'!$E$6:$E$1005,'GSTR-2B'!$K$6:$K$1005,$A18)</f>
        <v>55500</v>
      </c>
      <c r="D18" s="23" t="n">
        <f aca="false">SUMIFS('GSTR-2B'!$F$6:$F$1005,'GSTR-2B'!$K$6:$K$1005,$A18)</f>
        <v>0</v>
      </c>
      <c r="E18" s="23" t="n">
        <f aca="false">SUMIFS('GSTR-2B'!$G$6:$G$1005,'GSTR-2B'!$K$6:$K$1005,$A18)</f>
        <v>4995</v>
      </c>
      <c r="F18" s="23" t="n">
        <f aca="false">SUMIFS('GSTR-2B'!$H$6:$H$1005,'GSTR-2B'!$K$6:$K$1005,$A18)</f>
        <v>4995</v>
      </c>
      <c r="G18" s="23" t="n">
        <f aca="false">SUMIFS('GSTR-2B'!$I$6:$I$1005,'GSTR-2B'!$K$6:$K$1005,$A18)</f>
        <v>9990</v>
      </c>
      <c r="H18" s="3" t="s">
        <v>149</v>
      </c>
    </row>
    <row r="19" customFormat="false" ht="15" hidden="false" customHeight="true" outlineLevel="0" collapsed="false">
      <c r="A19" s="4" t="s">
        <v>150</v>
      </c>
      <c r="B19" s="33" t="n">
        <f aca="false">SUM(B16:B18)</f>
        <v>18</v>
      </c>
      <c r="C19" s="34" t="n">
        <f aca="false">SUM(C16:C18)</f>
        <v>1979700</v>
      </c>
      <c r="D19" s="34" t="n">
        <f aca="false">SUM(D16:D18)</f>
        <v>191340</v>
      </c>
      <c r="E19" s="34" t="n">
        <f aca="false">SUM(E16:E18)</f>
        <v>74703</v>
      </c>
      <c r="F19" s="34" t="n">
        <f aca="false">SUM(F16:F18)</f>
        <v>74703</v>
      </c>
      <c r="G19" s="34" t="n">
        <f aca="false">SUM(G16:G18)</f>
        <v>340746</v>
      </c>
    </row>
    <row r="21" customFormat="false" ht="15" hidden="false" customHeight="true" outlineLevel="0" collapsed="false">
      <c r="A21" s="4" t="s">
        <v>151</v>
      </c>
      <c r="G21" s="35" t="n">
        <f aca="false">G12-G19</f>
        <v>42390</v>
      </c>
    </row>
  </sheetData>
  <mergeCells count="2">
    <mergeCell ref="B3:E3"/>
    <mergeCell ref="B4:C4"/>
  </mergeCells>
  <conditionalFormatting sqref="G13">
    <cfRule type="expression" priority="2" aboveAverage="0" equalAverage="0" bottom="0" percent="0" rank="0" text="" dxfId="2">
      <formula>ROUND(G13,2)&lt;&gt;0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6" t="s">
        <v>152</v>
      </c>
    </row>
    <row r="4" customFormat="false" ht="15" hidden="false" customHeight="false" outlineLevel="0" collapsed="false">
      <c r="B4" s="37" t="s">
        <v>153</v>
      </c>
    </row>
    <row r="5" customFormat="false" ht="23.85" hidden="false" customHeight="false" outlineLevel="0" collapsed="false">
      <c r="B5" s="38" t="s">
        <v>154</v>
      </c>
    </row>
    <row r="6" customFormat="false" ht="23.85" hidden="false" customHeight="false" outlineLevel="0" collapsed="false">
      <c r="B6" s="38" t="s">
        <v>155</v>
      </c>
    </row>
    <row r="7" customFormat="false" ht="15" hidden="false" customHeight="false" outlineLevel="0" collapsed="false">
      <c r="B7" s="38" t="s">
        <v>156</v>
      </c>
    </row>
    <row r="9" customFormat="false" ht="15" hidden="false" customHeight="false" outlineLevel="0" collapsed="false">
      <c r="B9" s="37" t="s">
        <v>157</v>
      </c>
    </row>
    <row r="10" customFormat="false" ht="15" hidden="false" customHeight="false" outlineLevel="0" collapsed="false">
      <c r="B10" s="39" t="s">
        <v>158</v>
      </c>
    </row>
    <row r="12" customFormat="false" ht="15" hidden="false" customHeight="false" outlineLevel="0" collapsed="false">
      <c r="B12" s="40" t="s">
        <v>159</v>
      </c>
    </row>
  </sheetData>
  <hyperlinks>
    <hyperlink ref="B10" r:id="rId1" display="Get it at https://pblab.in/templates/gstr-2b-reconciliation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2026-10-12T15:53:08Z</dcterms:created>
  <dc:creator>PB Lab</dc:creator>
  <dc:description/>
  <cp:keywords>PB Lab pblab.in Excel template India</cp:keywords>
  <dc:language>en-US</dc:language>
  <cp:lastModifiedBy/>
  <dcterms:modified xsi:type="dcterms:W3CDTF">2026-10-12T15:53:31Z</dcterms:modified>
  <cp:revision>0</cp:revision>
  <dc:subject>Match every purchase invoice with GSTR-2B by GSTIN and invoice number, flag value mismatches and missing invoices, and see ITC at risk.</dc:subject>
  <dc:title>GSTR-2B vs Purchase Register Reconciliation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