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tems" sheetId="2" state="visible" r:id="rId4"/>
    <sheet name="Transactions" sheetId="3" state="visible" r:id="rId5"/>
    <sheet name="Stock Summary" sheetId="4" state="visible" r:id="rId6"/>
    <sheet name="Get P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<sst xmlns="http://schemas.openxmlformats.org/spreadsheetml/2006/main" count="181" uniqueCount="131">
  <si>
    <t xml:space="preserve">Inventory &amp; Stock Register</t>
  </si>
  <si>
    <t xml:space="preserve">Stock register for shops, traders and small manufacturers: purchases, issues and returns by item, closing stock at weighted average cost and reorder alerts – Pro adds FIFO valuation, stock ageing and an item ledger.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</si>
  <si>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</si>
  <si>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</si>
  <si>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</si>
  <si>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</si>
  <si>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A stock register for shops, traders and small manufacturers. List items with their opening stock, record every movement – purchases, returns, issues, sales, production and adjustments – and the Stock Summary gives received, issued and closing quantity for any period, closing value at weighted average cost, and which items have fallen to their reorder level.</t>
  </si>
  <si>
    <t xml:space="preserve">How to use</t>
  </si>
  <si>
    <t xml:space="preserve">1. Items</t>
  </si>
  <si>
    <t xml:space="preserve">Add each item with code, unit, opening quantity and rate, and reorder level.</t>
  </si>
  <si>
    <t xml:space="preserve">2. Transactions</t>
  </si>
  <si>
    <t xml:space="preserve">One row per movement: date, item code (drop-down), type, quantity and – for purchases and production – the rate.</t>
  </si>
  <si>
    <t xml:space="preserve">3. Stock Summary</t>
  </si>
  <si>
    <t xml:space="preserve">Set the period. Read closing quantity and value, and act on 'Reorder' items. Fix any negative stock or unknown codes.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</si>
  <si>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</si>
  <si>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</si>
  <si>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</si>
  <si>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</si>
  <si>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</si>
  <si>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</si>
  <si>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</si>
  <si>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</si>
  <si>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</si>
  <si>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</si>
  <si>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Valuation</t>
  </si>
  <si>
    <t xml:space="preserve">Weighted average cost = (opening value + cost of receipts in the period) ÷ (opening quantity + quantity received). AS 2 allows FIFO or weighted average; inventory is carried at the lower of cost and net realisable value.</t>
  </si>
  <si>
    <t xml:space="preserve">Opening stock</t>
  </si>
  <si>
    <t xml:space="preserve">For a new period, copy closing quantity and average rate from Stock Summary into opening quantity and rate on Items, and clear old transactions (keep a copy of the file).</t>
  </si>
  <si>
    <t xml:space="preserve">Capacity</t>
  </si>
  <si>
    <t xml:space="preserve">300 items and 2000 movements.</t>
  </si>
  <si>
    <t xml:space="preserve">Assumptions in the sample data</t>
  </si>
  <si>
    <t xml:space="preserve">A Raipur engineering unit's store and finished-goods stock for September 2026: raw materials, consumables and two finished products.</t>
  </si>
  <si>
    <t xml:space="preserve">Pro edition includes</t>
  </si>
  <si>
    <t xml:space="preserve">✔</t>
  </si>
  <si>
    <t xml:space="preserve">FIFO &amp; Ageing – closing stock valued on first-in-first-out, compared with weighted average, and split by age of the receipt (0–30, 31–90, 91–180, over 180 days) to spot slow-moving stock</t>
  </si>
  <si>
    <t xml:space="preserve">FIFO Lots – how much of each purchase or production lot is still in stock</t>
  </si>
  <si>
    <t xml:space="preserve">Item Ledger – stock card for any item with every movement and the running balance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</si>
  <si>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</si>
  <si>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</si>
  <si>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</si>
  <si>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</si>
  <si>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</si>
  <si>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</si>
  <si>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</si>
  <si>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</si>
  <si>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</si>
  <si>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</si>
  <si>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</si>
  <si>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</si>
  <si>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Item master and opening stock</t>
  </si>
  <si>
    <t xml:space="preserve">PB Lab · pblab.in/templates</t>
  </si>
  <si>
    <t xml:space="preserve">One row per item. Opening quantity and rate are as on the start date in Stock Summary.</t>
  </si>
  <si>
    <t xml:space="preserve">Item code</t>
  </si>
  <si>
    <t xml:space="preserve">Item name</t>
  </si>
  <si>
    <t xml:space="preserve">Category</t>
  </si>
  <si>
    <t xml:space="preserve">Unit</t>
  </si>
  <si>
    <t xml:space="preserve">Opening qty</t>
  </si>
  <si>
    <t xml:space="preserve">Opening rate (₹)</t>
  </si>
  <si>
    <t xml:space="preserve">Reorder level</t>
  </si>
  <si>
    <t xml:space="preserve">Location</t>
  </si>
  <si>
    <t xml:space="preserve">RM-001</t>
  </si>
  <si>
    <t xml:space="preserve">MS round bar 40 mm</t>
  </si>
  <si>
    <t xml:space="preserve">Raw material</t>
  </si>
  <si>
    <t xml:space="preserve">Kg</t>
  </si>
  <si>
    <t xml:space="preserve">Store A</t>
  </si>
  <si>
    <t xml:space="preserve">RM-002</t>
  </si>
  <si>
    <t xml:space="preserve">MS plate 10 mm</t>
  </si>
  <si>
    <t xml:space="preserve">CN-001</t>
  </si>
  <si>
    <t xml:space="preserve">Hex bolt M16</t>
  </si>
  <si>
    <t xml:space="preserve">Consumable</t>
  </si>
  <si>
    <t xml:space="preserve">Nos</t>
  </si>
  <si>
    <t xml:space="preserve">Store B</t>
  </si>
  <si>
    <t xml:space="preserve">CN-002</t>
  </si>
  <si>
    <t xml:space="preserve">Cutting oil</t>
  </si>
  <si>
    <t xml:space="preserve">Ltr</t>
  </si>
  <si>
    <t xml:space="preserve">FG-001</t>
  </si>
  <si>
    <t xml:space="preserve">Precision shaft 40 mm</t>
  </si>
  <si>
    <t xml:space="preserve">Finished goods</t>
  </si>
  <si>
    <t xml:space="preserve">FG yard</t>
  </si>
  <si>
    <t xml:space="preserve">FG-002</t>
  </si>
  <si>
    <t xml:space="preserve">MS flange 150 mm</t>
  </si>
  <si>
    <t xml:space="preserve">Stock movements</t>
  </si>
  <si>
    <t xml:space="preserve">Purchase / Return to supplier / Issue / Sale / Sales return / Production in / Adjustment +/−. Rate is needed for purchases and production in.</t>
  </si>
  <si>
    <t xml:space="preserve">Date</t>
  </si>
  <si>
    <t xml:space="preserve">Type</t>
  </si>
  <si>
    <t xml:space="preserve">Quantity</t>
  </si>
  <si>
    <t xml:space="preserve">Rate (₹)</t>
  </si>
  <si>
    <t xml:space="preserve">Value (₹)</t>
  </si>
  <si>
    <t xml:space="preserve">Party / reference</t>
  </si>
  <si>
    <t xml:space="preserve">Qty effect</t>
  </si>
  <si>
    <t xml:space="preserve">Purchase</t>
  </si>
  <si>
    <t xml:space="preserve">Jindal Steel – inv 4521</t>
  </si>
  <si>
    <t xml:space="preserve">Issue</t>
  </si>
  <si>
    <t xml:space="preserve">Job 118</t>
  </si>
  <si>
    <t xml:space="preserve">Raipur Fasteners</t>
  </si>
  <si>
    <t xml:space="preserve">Production in</t>
  </si>
  <si>
    <t xml:space="preserve">Sale</t>
  </si>
  <si>
    <t xml:space="preserve">Nagpur Auto – PRC/0142</t>
  </si>
  <si>
    <t xml:space="preserve">SAIL dealer</t>
  </si>
  <si>
    <t xml:space="preserve">Machine shop</t>
  </si>
  <si>
    <t xml:space="preserve">Assembly</t>
  </si>
  <si>
    <t xml:space="preserve">Odisha Steel – PRC/0144</t>
  </si>
  <si>
    <t xml:space="preserve">Job 121</t>
  </si>
  <si>
    <t xml:space="preserve">Sales return</t>
  </si>
  <si>
    <t xml:space="preserve">Bhilai Engg – damaged</t>
  </si>
  <si>
    <t xml:space="preserve">Adjustment -</t>
  </si>
  <si>
    <t xml:space="preserve">Physical count</t>
  </si>
  <si>
    <t xml:space="preserve">Jindal Steel – inv 4602</t>
  </si>
  <si>
    <t xml:space="preserve">Stock summary – weighted average cost</t>
  </si>
  <si>
    <t xml:space="preserve">Period from</t>
  </si>
  <si>
    <t xml:space="preserve">to</t>
  </si>
  <si>
    <t xml:space="preserve">Received</t>
  </si>
  <si>
    <t xml:space="preserve">Issued / sold</t>
  </si>
  <si>
    <t xml:space="preserve">Closing qty</t>
  </si>
  <si>
    <t xml:space="preserve">Opening value</t>
  </si>
  <si>
    <t xml:space="preserve">Purchase value</t>
  </si>
  <si>
    <t xml:space="preserve">Avg rate</t>
  </si>
  <si>
    <t xml:space="preserve">Closing value</t>
  </si>
  <si>
    <t xml:space="preserve">Total</t>
  </si>
  <si>
    <t xml:space="preserve">Items to reorder</t>
  </si>
  <si>
    <t xml:space="preserve">Items with negative stock (check entries)</t>
  </si>
  <si>
    <t xml:space="preserve">Movements with an unknown item code</t>
  </si>
  <si>
    <t xml:space="preserve">Upgrade to Inventory &amp; Stock Register – Pro</t>
  </si>
  <si>
    <t xml:space="preserve">The Pro edition adds:</t>
  </si>
  <si>
    <t xml:space="preserve">✔  FIFO &amp; Ageing – closing stock valued on first-in-first-out, compared with weighted average, and split by age of the receipt (0–30, 31–90, 91–180, over 180 days) to spot slow-moving stock</t>
  </si>
  <si>
    <t xml:space="preserve">✔  FIFO Lots – how much of each purchase or production lot is still in stock</t>
  </si>
  <si>
    <t xml:space="preserve">✔  Item Ledger – stock card for any item with every movement and the running balance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</si>
  <si>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</si>
  <si>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</si>
  <si>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https://pblab.in/templates/inventory-stock-register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</si>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</sst>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##"/>
    <numFmt numFmtId="166" formatCode="#,##0.00;\(#,##0.00\);\-"/>
    <numFmt numFmtId="167" formatCode="dd\-mmm\-yyyy"/>
    <numFmt numFmtId="168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name val="Arial"/>
        <charset val="1"/>
        <family val="0"/>
        <color rgb="FF0061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CE4D6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inventory-stock-regist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IF(AND('Stock Summary'!D308=0,'Stock Summary'!D309=0),"✔ Closing stock ₹"&amp;TEXT('Stock Summary'!K305,"#,##0")&amp;" at weighted average cost; "&amp;'Stock Summary'!D307&amp;" item(s) to reorder","✘ Check Stock Summary – negative stock or unknown item codes")</f>
        <v>✔ Closing stock ₹565,943 at weighted average cost; 1 item(s) to reorder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1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42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15" hidden="false" customHeight="true" outlineLevel="0" collapsed="false">
      <c r="B24" s="9" t="s">
        <v>28</v>
      </c>
      <c r="C24" s="8" t="s">
        <v>29</v>
      </c>
    </row>
    <row r="26" customFormat="false" ht="15" hidden="false" customHeight="true" outlineLevel="0" collapsed="false">
      <c r="B26" s="7" t="s">
        <v>30</v>
      </c>
    </row>
    <row r="27" customFormat="false" ht="27.75" hidden="false" customHeight="true" outlineLevel="0" collapsed="false">
      <c r="B27" s="8"/>
      <c r="C27" s="8" t="s">
        <v>31</v>
      </c>
    </row>
    <row r="29" customFormat="false" ht="15" hidden="false" customHeight="true" outlineLevel="0" collapsed="false">
      <c r="B29" s="7" t="s">
        <v>32</v>
      </c>
    </row>
    <row r="30" customFormat="false" ht="27.75" hidden="false" customHeight="true" outlineLevel="0" collapsed="false">
      <c r="B30" s="9" t="s">
        <v>33</v>
      </c>
      <c r="C30" s="8" t="s">
        <v>34</v>
      </c>
    </row>
    <row r="31" customFormat="false" ht="15" hidden="false" customHeight="true" outlineLevel="0" collapsed="false">
      <c r="B31" s="9" t="s">
        <v>33</v>
      </c>
      <c r="C31" s="8" t="s">
        <v>35</v>
      </c>
    </row>
    <row r="32" customFormat="false" ht="15" hidden="false" customHeight="true" outlineLevel="0" collapsed="false">
      <c r="B32" s="9" t="s">
        <v>33</v>
      </c>
      <c r="C32" s="8" t="s">
        <v>36</v>
      </c>
    </row>
    <row r="33" customFormat="false" ht="15" hidden="false" customHeight="true" outlineLevel="0" collapsed="false">
      <c r="B33" s="9" t="s">
        <v>33</v>
      </c>
      <c r="C33" s="8" t="s">
        <v>37</v>
      </c>
    </row>
    <row r="35" customFormat="false" ht="15" hidden="false" customHeight="true" outlineLevel="0" collapsed="false">
      <c r="B35" s="7" t="s">
        <v>38</v>
      </c>
    </row>
    <row r="36" customFormat="false" ht="15" hidden="false" customHeight="true" outlineLevel="0" collapsed="false">
      <c r="B36" s="9" t="s">
        <v>39</v>
      </c>
      <c r="C36" s="8" t="s">
        <v>40</v>
      </c>
    </row>
    <row r="37" customFormat="false" ht="15" hidden="false" customHeight="true" outlineLevel="0" collapsed="false">
      <c r="B37" s="9" t="s">
        <v>41</v>
      </c>
      <c r="C37" s="8" t="s">
        <v>42</v>
      </c>
    </row>
    <row r="38" customFormat="false" ht="15" hidden="false" customHeight="true" outlineLevel="0" collapsed="false">
      <c r="B38" s="9" t="s">
        <v>43</v>
      </c>
      <c r="C38" s="8" t="s">
        <v>44</v>
      </c>
    </row>
    <row r="39" customFormat="false" ht="27.75" hidden="false" customHeight="true" outlineLevel="0" collapsed="false">
      <c r="B39" s="9" t="s">
        <v>45</v>
      </c>
      <c r="C39" s="8" t="s">
        <v>46</v>
      </c>
    </row>
    <row r="40" customFormat="false" ht="27.75" hidden="false" customHeight="true" outlineLevel="0" collapsed="false">
      <c r="B40" s="9" t="s">
        <v>47</v>
      </c>
      <c r="C40" s="8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H3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8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11"/>
    <col collapsed="false" customWidth="true" hidden="false" outlineLevel="0" max="8" min="8" style="1" width="16"/>
  </cols>
  <sheetData>
    <row r="1" customFormat="false" ht="21.75" hidden="false" customHeight="true" outlineLevel="0" collapsed="false">
      <c r="A1" s="13" t="s">
        <v>49</v>
      </c>
      <c r="H1" s="14" t="s">
        <v>50</v>
      </c>
    </row>
    <row r="2" customFormat="false" ht="15" hidden="false" customHeight="true" outlineLevel="0" collapsed="false">
      <c r="A2" s="3" t="s">
        <v>51</v>
      </c>
    </row>
    <row r="4" customFormat="false" ht="30" hidden="false" customHeight="true" outlineLevel="0" collapsed="false">
      <c r="A4" s="15" t="s">
        <v>52</v>
      </c>
      <c r="B4" s="16" t="s">
        <v>53</v>
      </c>
      <c r="C4" s="16" t="s">
        <v>54</v>
      </c>
      <c r="D4" s="16" t="s">
        <v>55</v>
      </c>
      <c r="E4" s="16" t="s">
        <v>56</v>
      </c>
      <c r="F4" s="16" t="s">
        <v>57</v>
      </c>
      <c r="G4" s="16" t="s">
        <v>58</v>
      </c>
      <c r="H4" s="16" t="s">
        <v>59</v>
      </c>
    </row>
    <row r="5" customFormat="false" ht="15" hidden="false" customHeight="true" outlineLevel="0" collapsed="false">
      <c r="A5" s="17" t="s">
        <v>60</v>
      </c>
      <c r="B5" s="17" t="s">
        <v>61</v>
      </c>
      <c r="C5" s="17" t="s">
        <v>62</v>
      </c>
      <c r="D5" s="17" t="s">
        <v>63</v>
      </c>
      <c r="E5" s="18" t="n">
        <v>850</v>
      </c>
      <c r="F5" s="19" t="n">
        <v>68</v>
      </c>
      <c r="G5" s="18" t="n">
        <v>500</v>
      </c>
      <c r="H5" s="17" t="s">
        <v>64</v>
      </c>
    </row>
    <row r="6" customFormat="false" ht="15" hidden="false" customHeight="true" outlineLevel="0" collapsed="false">
      <c r="A6" s="17" t="s">
        <v>65</v>
      </c>
      <c r="B6" s="17" t="s">
        <v>66</v>
      </c>
      <c r="C6" s="17" t="s">
        <v>62</v>
      </c>
      <c r="D6" s="17" t="s">
        <v>63</v>
      </c>
      <c r="E6" s="18" t="n">
        <v>1200</v>
      </c>
      <c r="F6" s="19" t="n">
        <v>72</v>
      </c>
      <c r="G6" s="18" t="n">
        <v>600</v>
      </c>
      <c r="H6" s="17" t="s">
        <v>64</v>
      </c>
    </row>
    <row r="7" customFormat="false" ht="15" hidden="false" customHeight="true" outlineLevel="0" collapsed="false">
      <c r="A7" s="17" t="s">
        <v>67</v>
      </c>
      <c r="B7" s="17" t="s">
        <v>68</v>
      </c>
      <c r="C7" s="17" t="s">
        <v>69</v>
      </c>
      <c r="D7" s="17" t="s">
        <v>70</v>
      </c>
      <c r="E7" s="18" t="n">
        <v>1800</v>
      </c>
      <c r="F7" s="19" t="n">
        <v>9.5</v>
      </c>
      <c r="G7" s="18" t="n">
        <v>1000</v>
      </c>
      <c r="H7" s="17" t="s">
        <v>71</v>
      </c>
    </row>
    <row r="8" customFormat="false" ht="15" hidden="false" customHeight="true" outlineLevel="0" collapsed="false">
      <c r="A8" s="17" t="s">
        <v>72</v>
      </c>
      <c r="B8" s="17" t="s">
        <v>73</v>
      </c>
      <c r="C8" s="17" t="s">
        <v>69</v>
      </c>
      <c r="D8" s="17" t="s">
        <v>74</v>
      </c>
      <c r="E8" s="18" t="n">
        <v>40</v>
      </c>
      <c r="F8" s="19" t="n">
        <v>210</v>
      </c>
      <c r="G8" s="18" t="n">
        <v>50</v>
      </c>
      <c r="H8" s="17" t="s">
        <v>71</v>
      </c>
    </row>
    <row r="9" customFormat="false" ht="15" hidden="false" customHeight="true" outlineLevel="0" collapsed="false">
      <c r="A9" s="17" t="s">
        <v>75</v>
      </c>
      <c r="B9" s="17" t="s">
        <v>76</v>
      </c>
      <c r="C9" s="17" t="s">
        <v>77</v>
      </c>
      <c r="D9" s="17" t="s">
        <v>70</v>
      </c>
      <c r="E9" s="18" t="n">
        <v>60</v>
      </c>
      <c r="F9" s="19" t="n">
        <v>2850</v>
      </c>
      <c r="G9" s="18" t="n">
        <v>40</v>
      </c>
      <c r="H9" s="17" t="s">
        <v>78</v>
      </c>
    </row>
    <row r="10" customFormat="false" ht="15" hidden="false" customHeight="true" outlineLevel="0" collapsed="false">
      <c r="A10" s="17" t="s">
        <v>79</v>
      </c>
      <c r="B10" s="17" t="s">
        <v>80</v>
      </c>
      <c r="C10" s="17" t="s">
        <v>77</v>
      </c>
      <c r="D10" s="17" t="s">
        <v>70</v>
      </c>
      <c r="E10" s="18" t="n">
        <v>140</v>
      </c>
      <c r="F10" s="19" t="n">
        <v>1180</v>
      </c>
      <c r="G10" s="18" t="n">
        <v>100</v>
      </c>
      <c r="H10" s="17" t="s">
        <v>78</v>
      </c>
    </row>
    <row r="11" customFormat="false" ht="15" hidden="false" customHeight="true" outlineLevel="0" collapsed="false">
      <c r="A11" s="20"/>
      <c r="B11" s="20"/>
      <c r="C11" s="20"/>
      <c r="D11" s="20"/>
      <c r="E11" s="21"/>
      <c r="F11" s="22"/>
      <c r="G11" s="21"/>
      <c r="H11" s="20"/>
    </row>
    <row r="12" customFormat="false" ht="15" hidden="false" customHeight="true" outlineLevel="0" collapsed="false">
      <c r="A12" s="20"/>
      <c r="B12" s="20"/>
      <c r="C12" s="20"/>
      <c r="D12" s="20"/>
      <c r="E12" s="21"/>
      <c r="F12" s="22"/>
      <c r="G12" s="21"/>
      <c r="H12" s="20"/>
    </row>
    <row r="13" customFormat="false" ht="15" hidden="false" customHeight="true" outlineLevel="0" collapsed="false">
      <c r="A13" s="20"/>
      <c r="B13" s="20"/>
      <c r="C13" s="20"/>
      <c r="D13" s="20"/>
      <c r="E13" s="21"/>
      <c r="F13" s="22"/>
      <c r="G13" s="21"/>
      <c r="H13" s="20"/>
    </row>
    <row r="14" customFormat="false" ht="15" hidden="false" customHeight="true" outlineLevel="0" collapsed="false">
      <c r="A14" s="20"/>
      <c r="B14" s="20"/>
      <c r="C14" s="20"/>
      <c r="D14" s="20"/>
      <c r="E14" s="21"/>
      <c r="F14" s="22"/>
      <c r="G14" s="21"/>
      <c r="H14" s="20"/>
    </row>
    <row r="15" customFormat="false" ht="15" hidden="false" customHeight="true" outlineLevel="0" collapsed="false">
      <c r="A15" s="20"/>
      <c r="B15" s="20"/>
      <c r="C15" s="20"/>
      <c r="D15" s="20"/>
      <c r="E15" s="21"/>
      <c r="F15" s="22"/>
      <c r="G15" s="21"/>
      <c r="H15" s="20"/>
    </row>
    <row r="16" customFormat="false" ht="15" hidden="false" customHeight="true" outlineLevel="0" collapsed="false">
      <c r="A16" s="20"/>
      <c r="B16" s="20"/>
      <c r="C16" s="20"/>
      <c r="D16" s="20"/>
      <c r="E16" s="21"/>
      <c r="F16" s="22"/>
      <c r="G16" s="21"/>
      <c r="H16" s="20"/>
    </row>
    <row r="17" customFormat="false" ht="15" hidden="false" customHeight="true" outlineLevel="0" collapsed="false">
      <c r="A17" s="20"/>
      <c r="B17" s="20"/>
      <c r="C17" s="20"/>
      <c r="D17" s="20"/>
      <c r="E17" s="21"/>
      <c r="F17" s="22"/>
      <c r="G17" s="21"/>
      <c r="H17" s="20"/>
    </row>
    <row r="18" customFormat="false" ht="15" hidden="false" customHeight="true" outlineLevel="0" collapsed="false">
      <c r="A18" s="20"/>
      <c r="B18" s="20"/>
      <c r="C18" s="20"/>
      <c r="D18" s="20"/>
      <c r="E18" s="21"/>
      <c r="F18" s="22"/>
      <c r="G18" s="21"/>
      <c r="H18" s="20"/>
    </row>
    <row r="19" customFormat="false" ht="15" hidden="false" customHeight="true" outlineLevel="0" collapsed="false">
      <c r="A19" s="20"/>
      <c r="B19" s="20"/>
      <c r="C19" s="20"/>
      <c r="D19" s="20"/>
      <c r="E19" s="21"/>
      <c r="F19" s="22"/>
      <c r="G19" s="21"/>
      <c r="H19" s="20"/>
    </row>
    <row r="20" customFormat="false" ht="15" hidden="false" customHeight="true" outlineLevel="0" collapsed="false">
      <c r="A20" s="20"/>
      <c r="B20" s="20"/>
      <c r="C20" s="20"/>
      <c r="D20" s="20"/>
      <c r="E20" s="21"/>
      <c r="F20" s="22"/>
      <c r="G20" s="21"/>
      <c r="H20" s="20"/>
    </row>
    <row r="21" customFormat="false" ht="15" hidden="false" customHeight="true" outlineLevel="0" collapsed="false">
      <c r="A21" s="20"/>
      <c r="B21" s="20"/>
      <c r="C21" s="20"/>
      <c r="D21" s="20"/>
      <c r="E21" s="21"/>
      <c r="F21" s="22"/>
      <c r="G21" s="21"/>
      <c r="H21" s="20"/>
    </row>
    <row r="22" customFormat="false" ht="15" hidden="false" customHeight="true" outlineLevel="0" collapsed="false">
      <c r="A22" s="20"/>
      <c r="B22" s="20"/>
      <c r="C22" s="20"/>
      <c r="D22" s="20"/>
      <c r="E22" s="21"/>
      <c r="F22" s="22"/>
      <c r="G22" s="21"/>
      <c r="H22" s="20"/>
    </row>
    <row r="23" customFormat="false" ht="15" hidden="false" customHeight="true" outlineLevel="0" collapsed="false">
      <c r="A23" s="20"/>
      <c r="B23" s="20"/>
      <c r="C23" s="20"/>
      <c r="D23" s="20"/>
      <c r="E23" s="21"/>
      <c r="F23" s="22"/>
      <c r="G23" s="21"/>
      <c r="H23" s="20"/>
    </row>
    <row r="24" customFormat="false" ht="15" hidden="false" customHeight="true" outlineLevel="0" collapsed="false">
      <c r="A24" s="20"/>
      <c r="B24" s="20"/>
      <c r="C24" s="20"/>
      <c r="D24" s="20"/>
      <c r="E24" s="21"/>
      <c r="F24" s="22"/>
      <c r="G24" s="21"/>
      <c r="H24" s="20"/>
    </row>
    <row r="25" customFormat="false" ht="15" hidden="false" customHeight="true" outlineLevel="0" collapsed="false">
      <c r="A25" s="20"/>
      <c r="B25" s="20"/>
      <c r="C25" s="20"/>
      <c r="D25" s="20"/>
      <c r="E25" s="21"/>
      <c r="F25" s="22"/>
      <c r="G25" s="21"/>
      <c r="H25" s="20"/>
    </row>
    <row r="26" customFormat="false" ht="15" hidden="false" customHeight="true" outlineLevel="0" collapsed="false">
      <c r="A26" s="20"/>
      <c r="B26" s="20"/>
      <c r="C26" s="20"/>
      <c r="D26" s="20"/>
      <c r="E26" s="21"/>
      <c r="F26" s="22"/>
      <c r="G26" s="21"/>
      <c r="H26" s="20"/>
    </row>
    <row r="27" customFormat="false" ht="15" hidden="false" customHeight="true" outlineLevel="0" collapsed="false">
      <c r="A27" s="20"/>
      <c r="B27" s="20"/>
      <c r="C27" s="20"/>
      <c r="D27" s="20"/>
      <c r="E27" s="21"/>
      <c r="F27" s="22"/>
      <c r="G27" s="21"/>
      <c r="H27" s="20"/>
    </row>
    <row r="28" customFormat="false" ht="15" hidden="false" customHeight="true" outlineLevel="0" collapsed="false">
      <c r="A28" s="20"/>
      <c r="B28" s="20"/>
      <c r="C28" s="20"/>
      <c r="D28" s="20"/>
      <c r="E28" s="21"/>
      <c r="F28" s="22"/>
      <c r="G28" s="21"/>
      <c r="H28" s="20"/>
    </row>
    <row r="29" customFormat="false" ht="15" hidden="false" customHeight="true" outlineLevel="0" collapsed="false">
      <c r="A29" s="20"/>
      <c r="B29" s="20"/>
      <c r="C29" s="20"/>
      <c r="D29" s="20"/>
      <c r="E29" s="21"/>
      <c r="F29" s="22"/>
      <c r="G29" s="21"/>
      <c r="H29" s="20"/>
    </row>
    <row r="30" customFormat="false" ht="15" hidden="false" customHeight="true" outlineLevel="0" collapsed="false">
      <c r="A30" s="20"/>
      <c r="B30" s="20"/>
      <c r="C30" s="20"/>
      <c r="D30" s="20"/>
      <c r="E30" s="21"/>
      <c r="F30" s="22"/>
      <c r="G30" s="21"/>
      <c r="H30" s="20"/>
    </row>
    <row r="31" customFormat="false" ht="15" hidden="false" customHeight="true" outlineLevel="0" collapsed="false">
      <c r="A31" s="20"/>
      <c r="B31" s="20"/>
      <c r="C31" s="20"/>
      <c r="D31" s="20"/>
      <c r="E31" s="21"/>
      <c r="F31" s="22"/>
      <c r="G31" s="21"/>
      <c r="H31" s="20"/>
    </row>
    <row r="32" customFormat="false" ht="15" hidden="false" customHeight="true" outlineLevel="0" collapsed="false">
      <c r="A32" s="20"/>
      <c r="B32" s="20"/>
      <c r="C32" s="20"/>
      <c r="D32" s="20"/>
      <c r="E32" s="21"/>
      <c r="F32" s="22"/>
      <c r="G32" s="21"/>
      <c r="H32" s="20"/>
    </row>
    <row r="33" customFormat="false" ht="15" hidden="false" customHeight="true" outlineLevel="0" collapsed="false">
      <c r="A33" s="20"/>
      <c r="B33" s="20"/>
      <c r="C33" s="20"/>
      <c r="D33" s="20"/>
      <c r="E33" s="21"/>
      <c r="F33" s="22"/>
      <c r="G33" s="21"/>
      <c r="H33" s="20"/>
    </row>
    <row r="34" customFormat="false" ht="15" hidden="false" customHeight="true" outlineLevel="0" collapsed="false">
      <c r="A34" s="20"/>
      <c r="B34" s="20"/>
      <c r="C34" s="20"/>
      <c r="D34" s="20"/>
      <c r="E34" s="21"/>
      <c r="F34" s="22"/>
      <c r="G34" s="21"/>
      <c r="H34" s="20"/>
    </row>
    <row r="35" customFormat="false" ht="15" hidden="false" customHeight="true" outlineLevel="0" collapsed="false">
      <c r="A35" s="20"/>
      <c r="B35" s="20"/>
      <c r="C35" s="20"/>
      <c r="D35" s="20"/>
      <c r="E35" s="21"/>
      <c r="F35" s="22"/>
      <c r="G35" s="21"/>
      <c r="H35" s="20"/>
    </row>
    <row r="36" customFormat="false" ht="15" hidden="false" customHeight="true" outlineLevel="0" collapsed="false">
      <c r="A36" s="20"/>
      <c r="B36" s="20"/>
      <c r="C36" s="20"/>
      <c r="D36" s="20"/>
      <c r="E36" s="21"/>
      <c r="F36" s="22"/>
      <c r="G36" s="21"/>
      <c r="H36" s="20"/>
    </row>
    <row r="37" customFormat="false" ht="15" hidden="false" customHeight="true" outlineLevel="0" collapsed="false">
      <c r="A37" s="20"/>
      <c r="B37" s="20"/>
      <c r="C37" s="20"/>
      <c r="D37" s="20"/>
      <c r="E37" s="21"/>
      <c r="F37" s="22"/>
      <c r="G37" s="21"/>
      <c r="H37" s="20"/>
    </row>
    <row r="38" customFormat="false" ht="15" hidden="false" customHeight="true" outlineLevel="0" collapsed="false">
      <c r="A38" s="20"/>
      <c r="B38" s="20"/>
      <c r="C38" s="20"/>
      <c r="D38" s="20"/>
      <c r="E38" s="21"/>
      <c r="F38" s="22"/>
      <c r="G38" s="21"/>
      <c r="H38" s="20"/>
    </row>
    <row r="39" customFormat="false" ht="15" hidden="false" customHeight="true" outlineLevel="0" collapsed="false">
      <c r="A39" s="20"/>
      <c r="B39" s="20"/>
      <c r="C39" s="20"/>
      <c r="D39" s="20"/>
      <c r="E39" s="21"/>
      <c r="F39" s="22"/>
      <c r="G39" s="21"/>
      <c r="H39" s="20"/>
    </row>
    <row r="40" customFormat="false" ht="15" hidden="false" customHeight="true" outlineLevel="0" collapsed="false">
      <c r="A40" s="20"/>
      <c r="B40" s="20"/>
      <c r="C40" s="20"/>
      <c r="D40" s="20"/>
      <c r="E40" s="21"/>
      <c r="F40" s="22"/>
      <c r="G40" s="21"/>
      <c r="H40" s="20"/>
    </row>
    <row r="41" customFormat="false" ht="15" hidden="false" customHeight="true" outlineLevel="0" collapsed="false">
      <c r="A41" s="20"/>
      <c r="B41" s="20"/>
      <c r="C41" s="20"/>
      <c r="D41" s="20"/>
      <c r="E41" s="21"/>
      <c r="F41" s="22"/>
      <c r="G41" s="21"/>
      <c r="H41" s="20"/>
    </row>
    <row r="42" customFormat="false" ht="15" hidden="false" customHeight="true" outlineLevel="0" collapsed="false">
      <c r="A42" s="20"/>
      <c r="B42" s="20"/>
      <c r="C42" s="20"/>
      <c r="D42" s="20"/>
      <c r="E42" s="21"/>
      <c r="F42" s="22"/>
      <c r="G42" s="21"/>
      <c r="H42" s="20"/>
    </row>
    <row r="43" customFormat="false" ht="15" hidden="false" customHeight="true" outlineLevel="0" collapsed="false">
      <c r="A43" s="20"/>
      <c r="B43" s="20"/>
      <c r="C43" s="20"/>
      <c r="D43" s="20"/>
      <c r="E43" s="21"/>
      <c r="F43" s="22"/>
      <c r="G43" s="21"/>
      <c r="H43" s="20"/>
    </row>
    <row r="44" customFormat="false" ht="15" hidden="false" customHeight="true" outlineLevel="0" collapsed="false">
      <c r="A44" s="20"/>
      <c r="B44" s="20"/>
      <c r="C44" s="20"/>
      <c r="D44" s="20"/>
      <c r="E44" s="21"/>
      <c r="F44" s="22"/>
      <c r="G44" s="21"/>
      <c r="H44" s="20"/>
    </row>
    <row r="45" customFormat="false" ht="15" hidden="false" customHeight="true" outlineLevel="0" collapsed="false">
      <c r="A45" s="20"/>
      <c r="B45" s="20"/>
      <c r="C45" s="20"/>
      <c r="D45" s="20"/>
      <c r="E45" s="21"/>
      <c r="F45" s="22"/>
      <c r="G45" s="21"/>
      <c r="H45" s="20"/>
    </row>
    <row r="46" customFormat="false" ht="15" hidden="false" customHeight="true" outlineLevel="0" collapsed="false">
      <c r="A46" s="20"/>
      <c r="B46" s="20"/>
      <c r="C46" s="20"/>
      <c r="D46" s="20"/>
      <c r="E46" s="21"/>
      <c r="F46" s="22"/>
      <c r="G46" s="21"/>
      <c r="H46" s="20"/>
    </row>
    <row r="47" customFormat="false" ht="15" hidden="false" customHeight="true" outlineLevel="0" collapsed="false">
      <c r="A47" s="20"/>
      <c r="B47" s="20"/>
      <c r="C47" s="20"/>
      <c r="D47" s="20"/>
      <c r="E47" s="21"/>
      <c r="F47" s="22"/>
      <c r="G47" s="21"/>
      <c r="H47" s="20"/>
    </row>
    <row r="48" customFormat="false" ht="15" hidden="false" customHeight="true" outlineLevel="0" collapsed="false">
      <c r="A48" s="20"/>
      <c r="B48" s="20"/>
      <c r="C48" s="20"/>
      <c r="D48" s="20"/>
      <c r="E48" s="21"/>
      <c r="F48" s="22"/>
      <c r="G48" s="21"/>
      <c r="H48" s="20"/>
    </row>
    <row r="49" customFormat="false" ht="15" hidden="false" customHeight="true" outlineLevel="0" collapsed="false">
      <c r="A49" s="20"/>
      <c r="B49" s="20"/>
      <c r="C49" s="20"/>
      <c r="D49" s="20"/>
      <c r="E49" s="21"/>
      <c r="F49" s="22"/>
      <c r="G49" s="21"/>
      <c r="H49" s="20"/>
    </row>
    <row r="50" customFormat="false" ht="15" hidden="false" customHeight="true" outlineLevel="0" collapsed="false">
      <c r="A50" s="20"/>
      <c r="B50" s="20"/>
      <c r="C50" s="20"/>
      <c r="D50" s="20"/>
      <c r="E50" s="21"/>
      <c r="F50" s="22"/>
      <c r="G50" s="21"/>
      <c r="H50" s="20"/>
    </row>
    <row r="51" customFormat="false" ht="15" hidden="false" customHeight="true" outlineLevel="0" collapsed="false">
      <c r="A51" s="20"/>
      <c r="B51" s="20"/>
      <c r="C51" s="20"/>
      <c r="D51" s="20"/>
      <c r="E51" s="21"/>
      <c r="F51" s="22"/>
      <c r="G51" s="21"/>
      <c r="H51" s="20"/>
    </row>
    <row r="52" customFormat="false" ht="15" hidden="false" customHeight="true" outlineLevel="0" collapsed="false">
      <c r="A52" s="20"/>
      <c r="B52" s="20"/>
      <c r="C52" s="20"/>
      <c r="D52" s="20"/>
      <c r="E52" s="21"/>
      <c r="F52" s="22"/>
      <c r="G52" s="21"/>
      <c r="H52" s="20"/>
    </row>
    <row r="53" customFormat="false" ht="15" hidden="false" customHeight="true" outlineLevel="0" collapsed="false">
      <c r="A53" s="20"/>
      <c r="B53" s="20"/>
      <c r="C53" s="20"/>
      <c r="D53" s="20"/>
      <c r="E53" s="21"/>
      <c r="F53" s="22"/>
      <c r="G53" s="21"/>
      <c r="H53" s="20"/>
    </row>
    <row r="54" customFormat="false" ht="15" hidden="false" customHeight="true" outlineLevel="0" collapsed="false">
      <c r="A54" s="20"/>
      <c r="B54" s="20"/>
      <c r="C54" s="20"/>
      <c r="D54" s="20"/>
      <c r="E54" s="21"/>
      <c r="F54" s="22"/>
      <c r="G54" s="21"/>
      <c r="H54" s="20"/>
    </row>
    <row r="55" customFormat="false" ht="15" hidden="false" customHeight="true" outlineLevel="0" collapsed="false">
      <c r="A55" s="20"/>
      <c r="B55" s="20"/>
      <c r="C55" s="20"/>
      <c r="D55" s="20"/>
      <c r="E55" s="21"/>
      <c r="F55" s="22"/>
      <c r="G55" s="21"/>
      <c r="H55" s="20"/>
    </row>
    <row r="56" customFormat="false" ht="15" hidden="false" customHeight="true" outlineLevel="0" collapsed="false">
      <c r="A56" s="20"/>
      <c r="B56" s="20"/>
      <c r="C56" s="20"/>
      <c r="D56" s="20"/>
      <c r="E56" s="21"/>
      <c r="F56" s="22"/>
      <c r="G56" s="21"/>
      <c r="H56" s="20"/>
    </row>
    <row r="57" customFormat="false" ht="15" hidden="false" customHeight="true" outlineLevel="0" collapsed="false">
      <c r="A57" s="20"/>
      <c r="B57" s="20"/>
      <c r="C57" s="20"/>
      <c r="D57" s="20"/>
      <c r="E57" s="21"/>
      <c r="F57" s="22"/>
      <c r="G57" s="21"/>
      <c r="H57" s="20"/>
    </row>
    <row r="58" customFormat="false" ht="15" hidden="false" customHeight="true" outlineLevel="0" collapsed="false">
      <c r="A58" s="20"/>
      <c r="B58" s="20"/>
      <c r="C58" s="20"/>
      <c r="D58" s="20"/>
      <c r="E58" s="21"/>
      <c r="F58" s="22"/>
      <c r="G58" s="21"/>
      <c r="H58" s="20"/>
    </row>
    <row r="59" customFormat="false" ht="15" hidden="false" customHeight="true" outlineLevel="0" collapsed="false">
      <c r="A59" s="20"/>
      <c r="B59" s="20"/>
      <c r="C59" s="20"/>
      <c r="D59" s="20"/>
      <c r="E59" s="21"/>
      <c r="F59" s="22"/>
      <c r="G59" s="21"/>
      <c r="H59" s="20"/>
    </row>
    <row r="60" customFormat="false" ht="15" hidden="false" customHeight="true" outlineLevel="0" collapsed="false">
      <c r="A60" s="20"/>
      <c r="B60" s="20"/>
      <c r="C60" s="20"/>
      <c r="D60" s="20"/>
      <c r="E60" s="21"/>
      <c r="F60" s="22"/>
      <c r="G60" s="21"/>
      <c r="H60" s="20"/>
    </row>
    <row r="61" customFormat="false" ht="15" hidden="false" customHeight="true" outlineLevel="0" collapsed="false">
      <c r="A61" s="20"/>
      <c r="B61" s="20"/>
      <c r="C61" s="20"/>
      <c r="D61" s="20"/>
      <c r="E61" s="21"/>
      <c r="F61" s="22"/>
      <c r="G61" s="21"/>
      <c r="H61" s="20"/>
    </row>
    <row r="62" customFormat="false" ht="15" hidden="false" customHeight="true" outlineLevel="0" collapsed="false">
      <c r="A62" s="20"/>
      <c r="B62" s="20"/>
      <c r="C62" s="20"/>
      <c r="D62" s="20"/>
      <c r="E62" s="21"/>
      <c r="F62" s="22"/>
      <c r="G62" s="21"/>
      <c r="H62" s="20"/>
    </row>
    <row r="63" customFormat="false" ht="15" hidden="false" customHeight="true" outlineLevel="0" collapsed="false">
      <c r="A63" s="20"/>
      <c r="B63" s="20"/>
      <c r="C63" s="20"/>
      <c r="D63" s="20"/>
      <c r="E63" s="21"/>
      <c r="F63" s="22"/>
      <c r="G63" s="21"/>
      <c r="H63" s="20"/>
    </row>
    <row r="64" customFormat="false" ht="15" hidden="false" customHeight="true" outlineLevel="0" collapsed="false">
      <c r="A64" s="20"/>
      <c r="B64" s="20"/>
      <c r="C64" s="20"/>
      <c r="D64" s="20"/>
      <c r="E64" s="21"/>
      <c r="F64" s="22"/>
      <c r="G64" s="21"/>
      <c r="H64" s="20"/>
    </row>
    <row r="65" customFormat="false" ht="15" hidden="false" customHeight="true" outlineLevel="0" collapsed="false">
      <c r="A65" s="20"/>
      <c r="B65" s="20"/>
      <c r="C65" s="20"/>
      <c r="D65" s="20"/>
      <c r="E65" s="21"/>
      <c r="F65" s="22"/>
      <c r="G65" s="21"/>
      <c r="H65" s="20"/>
    </row>
    <row r="66" customFormat="false" ht="15" hidden="false" customHeight="true" outlineLevel="0" collapsed="false">
      <c r="A66" s="20"/>
      <c r="B66" s="20"/>
      <c r="C66" s="20"/>
      <c r="D66" s="20"/>
      <c r="E66" s="21"/>
      <c r="F66" s="22"/>
      <c r="G66" s="21"/>
      <c r="H66" s="20"/>
    </row>
    <row r="67" customFormat="false" ht="15" hidden="false" customHeight="true" outlineLevel="0" collapsed="false">
      <c r="A67" s="20"/>
      <c r="B67" s="20"/>
      <c r="C67" s="20"/>
      <c r="D67" s="20"/>
      <c r="E67" s="21"/>
      <c r="F67" s="22"/>
      <c r="G67" s="21"/>
      <c r="H67" s="20"/>
    </row>
    <row r="68" customFormat="false" ht="15" hidden="false" customHeight="true" outlineLevel="0" collapsed="false">
      <c r="A68" s="20"/>
      <c r="B68" s="20"/>
      <c r="C68" s="20"/>
      <c r="D68" s="20"/>
      <c r="E68" s="21"/>
      <c r="F68" s="22"/>
      <c r="G68" s="21"/>
      <c r="H68" s="20"/>
    </row>
    <row r="69" customFormat="false" ht="15" hidden="false" customHeight="true" outlineLevel="0" collapsed="false">
      <c r="A69" s="20"/>
      <c r="B69" s="20"/>
      <c r="C69" s="20"/>
      <c r="D69" s="20"/>
      <c r="E69" s="21"/>
      <c r="F69" s="22"/>
      <c r="G69" s="21"/>
      <c r="H69" s="20"/>
    </row>
    <row r="70" customFormat="false" ht="15" hidden="false" customHeight="true" outlineLevel="0" collapsed="false">
      <c r="A70" s="20"/>
      <c r="B70" s="20"/>
      <c r="C70" s="20"/>
      <c r="D70" s="20"/>
      <c r="E70" s="21"/>
      <c r="F70" s="22"/>
      <c r="G70" s="21"/>
      <c r="H70" s="20"/>
    </row>
    <row r="71" customFormat="false" ht="15" hidden="false" customHeight="true" outlineLevel="0" collapsed="false">
      <c r="A71" s="20"/>
      <c r="B71" s="20"/>
      <c r="C71" s="20"/>
      <c r="D71" s="20"/>
      <c r="E71" s="21"/>
      <c r="F71" s="22"/>
      <c r="G71" s="21"/>
      <c r="H71" s="20"/>
    </row>
    <row r="72" customFormat="false" ht="15" hidden="false" customHeight="true" outlineLevel="0" collapsed="false">
      <c r="A72" s="20"/>
      <c r="B72" s="20"/>
      <c r="C72" s="20"/>
      <c r="D72" s="20"/>
      <c r="E72" s="21"/>
      <c r="F72" s="22"/>
      <c r="G72" s="21"/>
      <c r="H72" s="20"/>
    </row>
    <row r="73" customFormat="false" ht="15" hidden="false" customHeight="true" outlineLevel="0" collapsed="false">
      <c r="A73" s="20"/>
      <c r="B73" s="20"/>
      <c r="C73" s="20"/>
      <c r="D73" s="20"/>
      <c r="E73" s="21"/>
      <c r="F73" s="22"/>
      <c r="G73" s="21"/>
      <c r="H73" s="20"/>
    </row>
    <row r="74" customFormat="false" ht="15" hidden="false" customHeight="true" outlineLevel="0" collapsed="false">
      <c r="A74" s="20"/>
      <c r="B74" s="20"/>
      <c r="C74" s="20"/>
      <c r="D74" s="20"/>
      <c r="E74" s="21"/>
      <c r="F74" s="22"/>
      <c r="G74" s="21"/>
      <c r="H74" s="20"/>
    </row>
    <row r="75" customFormat="false" ht="15" hidden="false" customHeight="true" outlineLevel="0" collapsed="false">
      <c r="A75" s="20"/>
      <c r="B75" s="20"/>
      <c r="C75" s="20"/>
      <c r="D75" s="20"/>
      <c r="E75" s="21"/>
      <c r="F75" s="22"/>
      <c r="G75" s="21"/>
      <c r="H75" s="20"/>
    </row>
    <row r="76" customFormat="false" ht="15" hidden="false" customHeight="true" outlineLevel="0" collapsed="false">
      <c r="A76" s="20"/>
      <c r="B76" s="20"/>
      <c r="C76" s="20"/>
      <c r="D76" s="20"/>
      <c r="E76" s="21"/>
      <c r="F76" s="22"/>
      <c r="G76" s="21"/>
      <c r="H76" s="20"/>
    </row>
    <row r="77" customFormat="false" ht="15" hidden="false" customHeight="true" outlineLevel="0" collapsed="false">
      <c r="A77" s="20"/>
      <c r="B77" s="20"/>
      <c r="C77" s="20"/>
      <c r="D77" s="20"/>
      <c r="E77" s="21"/>
      <c r="F77" s="22"/>
      <c r="G77" s="21"/>
      <c r="H77" s="20"/>
    </row>
    <row r="78" customFormat="false" ht="15" hidden="false" customHeight="true" outlineLevel="0" collapsed="false">
      <c r="A78" s="20"/>
      <c r="B78" s="20"/>
      <c r="C78" s="20"/>
      <c r="D78" s="20"/>
      <c r="E78" s="21"/>
      <c r="F78" s="22"/>
      <c r="G78" s="21"/>
      <c r="H78" s="20"/>
    </row>
    <row r="79" customFormat="false" ht="15" hidden="false" customHeight="true" outlineLevel="0" collapsed="false">
      <c r="A79" s="20"/>
      <c r="B79" s="20"/>
      <c r="C79" s="20"/>
      <c r="D79" s="20"/>
      <c r="E79" s="21"/>
      <c r="F79" s="22"/>
      <c r="G79" s="21"/>
      <c r="H79" s="20"/>
    </row>
    <row r="80" customFormat="false" ht="15" hidden="false" customHeight="true" outlineLevel="0" collapsed="false">
      <c r="A80" s="20"/>
      <c r="B80" s="20"/>
      <c r="C80" s="20"/>
      <c r="D80" s="20"/>
      <c r="E80" s="21"/>
      <c r="F80" s="22"/>
      <c r="G80" s="21"/>
      <c r="H80" s="20"/>
    </row>
    <row r="81" customFormat="false" ht="15" hidden="false" customHeight="true" outlineLevel="0" collapsed="false">
      <c r="A81" s="20"/>
      <c r="B81" s="20"/>
      <c r="C81" s="20"/>
      <c r="D81" s="20"/>
      <c r="E81" s="21"/>
      <c r="F81" s="22"/>
      <c r="G81" s="21"/>
      <c r="H81" s="20"/>
    </row>
    <row r="82" customFormat="false" ht="15" hidden="false" customHeight="true" outlineLevel="0" collapsed="false">
      <c r="A82" s="20"/>
      <c r="B82" s="20"/>
      <c r="C82" s="20"/>
      <c r="D82" s="20"/>
      <c r="E82" s="21"/>
      <c r="F82" s="22"/>
      <c r="G82" s="21"/>
      <c r="H82" s="20"/>
    </row>
    <row r="83" customFormat="false" ht="15" hidden="false" customHeight="true" outlineLevel="0" collapsed="false">
      <c r="A83" s="20"/>
      <c r="B83" s="20"/>
      <c r="C83" s="20"/>
      <c r="D83" s="20"/>
      <c r="E83" s="21"/>
      <c r="F83" s="22"/>
      <c r="G83" s="21"/>
      <c r="H83" s="20"/>
    </row>
    <row r="84" customFormat="false" ht="15" hidden="false" customHeight="true" outlineLevel="0" collapsed="false">
      <c r="A84" s="20"/>
      <c r="B84" s="20"/>
      <c r="C84" s="20"/>
      <c r="D84" s="20"/>
      <c r="E84" s="21"/>
      <c r="F84" s="22"/>
      <c r="G84" s="21"/>
      <c r="H84" s="20"/>
    </row>
    <row r="85" customFormat="false" ht="15" hidden="false" customHeight="true" outlineLevel="0" collapsed="false">
      <c r="A85" s="20"/>
      <c r="B85" s="20"/>
      <c r="C85" s="20"/>
      <c r="D85" s="20"/>
      <c r="E85" s="21"/>
      <c r="F85" s="22"/>
      <c r="G85" s="21"/>
      <c r="H85" s="20"/>
    </row>
    <row r="86" customFormat="false" ht="15" hidden="false" customHeight="true" outlineLevel="0" collapsed="false">
      <c r="A86" s="20"/>
      <c r="B86" s="20"/>
      <c r="C86" s="20"/>
      <c r="D86" s="20"/>
      <c r="E86" s="21"/>
      <c r="F86" s="22"/>
      <c r="G86" s="21"/>
      <c r="H86" s="20"/>
    </row>
    <row r="87" customFormat="false" ht="15" hidden="false" customHeight="true" outlineLevel="0" collapsed="false">
      <c r="A87" s="20"/>
      <c r="B87" s="20"/>
      <c r="C87" s="20"/>
      <c r="D87" s="20"/>
      <c r="E87" s="21"/>
      <c r="F87" s="22"/>
      <c r="G87" s="21"/>
      <c r="H87" s="20"/>
    </row>
    <row r="88" customFormat="false" ht="15" hidden="false" customHeight="true" outlineLevel="0" collapsed="false">
      <c r="A88" s="20"/>
      <c r="B88" s="20"/>
      <c r="C88" s="20"/>
      <c r="D88" s="20"/>
      <c r="E88" s="21"/>
      <c r="F88" s="22"/>
      <c r="G88" s="21"/>
      <c r="H88" s="20"/>
    </row>
    <row r="89" customFormat="false" ht="15" hidden="false" customHeight="true" outlineLevel="0" collapsed="false">
      <c r="A89" s="20"/>
      <c r="B89" s="20"/>
      <c r="C89" s="20"/>
      <c r="D89" s="20"/>
      <c r="E89" s="21"/>
      <c r="F89" s="22"/>
      <c r="G89" s="21"/>
      <c r="H89" s="20"/>
    </row>
    <row r="90" customFormat="false" ht="15" hidden="false" customHeight="true" outlineLevel="0" collapsed="false">
      <c r="A90" s="20"/>
      <c r="B90" s="20"/>
      <c r="C90" s="20"/>
      <c r="D90" s="20"/>
      <c r="E90" s="21"/>
      <c r="F90" s="22"/>
      <c r="G90" s="21"/>
      <c r="H90" s="20"/>
    </row>
    <row r="91" customFormat="false" ht="15" hidden="false" customHeight="true" outlineLevel="0" collapsed="false">
      <c r="A91" s="20"/>
      <c r="B91" s="20"/>
      <c r="C91" s="20"/>
      <c r="D91" s="20"/>
      <c r="E91" s="21"/>
      <c r="F91" s="22"/>
      <c r="G91" s="21"/>
      <c r="H91" s="20"/>
    </row>
    <row r="92" customFormat="false" ht="15" hidden="false" customHeight="true" outlineLevel="0" collapsed="false">
      <c r="A92" s="20"/>
      <c r="B92" s="20"/>
      <c r="C92" s="20"/>
      <c r="D92" s="20"/>
      <c r="E92" s="21"/>
      <c r="F92" s="22"/>
      <c r="G92" s="21"/>
      <c r="H92" s="20"/>
    </row>
    <row r="93" customFormat="false" ht="15" hidden="false" customHeight="true" outlineLevel="0" collapsed="false">
      <c r="A93" s="20"/>
      <c r="B93" s="20"/>
      <c r="C93" s="20"/>
      <c r="D93" s="20"/>
      <c r="E93" s="21"/>
      <c r="F93" s="22"/>
      <c r="G93" s="21"/>
      <c r="H93" s="20"/>
    </row>
    <row r="94" customFormat="false" ht="15" hidden="false" customHeight="true" outlineLevel="0" collapsed="false">
      <c r="A94" s="20"/>
      <c r="B94" s="20"/>
      <c r="C94" s="20"/>
      <c r="D94" s="20"/>
      <c r="E94" s="21"/>
      <c r="F94" s="22"/>
      <c r="G94" s="21"/>
      <c r="H94" s="20"/>
    </row>
    <row r="95" customFormat="false" ht="15" hidden="false" customHeight="true" outlineLevel="0" collapsed="false">
      <c r="A95" s="20"/>
      <c r="B95" s="20"/>
      <c r="C95" s="20"/>
      <c r="D95" s="20"/>
      <c r="E95" s="21"/>
      <c r="F95" s="22"/>
      <c r="G95" s="21"/>
      <c r="H95" s="20"/>
    </row>
    <row r="96" customFormat="false" ht="15" hidden="false" customHeight="true" outlineLevel="0" collapsed="false">
      <c r="A96" s="20"/>
      <c r="B96" s="20"/>
      <c r="C96" s="20"/>
      <c r="D96" s="20"/>
      <c r="E96" s="21"/>
      <c r="F96" s="22"/>
      <c r="G96" s="21"/>
      <c r="H96" s="20"/>
    </row>
    <row r="97" customFormat="false" ht="15" hidden="false" customHeight="true" outlineLevel="0" collapsed="false">
      <c r="A97" s="20"/>
      <c r="B97" s="20"/>
      <c r="C97" s="20"/>
      <c r="D97" s="20"/>
      <c r="E97" s="21"/>
      <c r="F97" s="22"/>
      <c r="G97" s="21"/>
      <c r="H97" s="20"/>
    </row>
    <row r="98" customFormat="false" ht="15" hidden="false" customHeight="true" outlineLevel="0" collapsed="false">
      <c r="A98" s="20"/>
      <c r="B98" s="20"/>
      <c r="C98" s="20"/>
      <c r="D98" s="20"/>
      <c r="E98" s="21"/>
      <c r="F98" s="22"/>
      <c r="G98" s="21"/>
      <c r="H98" s="20"/>
    </row>
    <row r="99" customFormat="false" ht="15" hidden="false" customHeight="true" outlineLevel="0" collapsed="false">
      <c r="A99" s="20"/>
      <c r="B99" s="20"/>
      <c r="C99" s="20"/>
      <c r="D99" s="20"/>
      <c r="E99" s="21"/>
      <c r="F99" s="22"/>
      <c r="G99" s="21"/>
      <c r="H99" s="20"/>
    </row>
    <row r="100" customFormat="false" ht="15" hidden="false" customHeight="true" outlineLevel="0" collapsed="false">
      <c r="A100" s="20"/>
      <c r="B100" s="20"/>
      <c r="C100" s="20"/>
      <c r="D100" s="20"/>
      <c r="E100" s="21"/>
      <c r="F100" s="22"/>
      <c r="G100" s="21"/>
      <c r="H100" s="20"/>
    </row>
    <row r="101" customFormat="false" ht="15" hidden="false" customHeight="true" outlineLevel="0" collapsed="false">
      <c r="A101" s="20"/>
      <c r="B101" s="20"/>
      <c r="C101" s="20"/>
      <c r="D101" s="20"/>
      <c r="E101" s="21"/>
      <c r="F101" s="22"/>
      <c r="G101" s="21"/>
      <c r="H101" s="20"/>
    </row>
    <row r="102" customFormat="false" ht="15" hidden="false" customHeight="true" outlineLevel="0" collapsed="false">
      <c r="A102" s="20"/>
      <c r="B102" s="20"/>
      <c r="C102" s="20"/>
      <c r="D102" s="20"/>
      <c r="E102" s="21"/>
      <c r="F102" s="22"/>
      <c r="G102" s="21"/>
      <c r="H102" s="20"/>
    </row>
    <row r="103" customFormat="false" ht="15" hidden="false" customHeight="true" outlineLevel="0" collapsed="false">
      <c r="A103" s="20"/>
      <c r="B103" s="20"/>
      <c r="C103" s="20"/>
      <c r="D103" s="20"/>
      <c r="E103" s="21"/>
      <c r="F103" s="22"/>
      <c r="G103" s="21"/>
      <c r="H103" s="20"/>
    </row>
    <row r="104" customFormat="false" ht="15" hidden="false" customHeight="true" outlineLevel="0" collapsed="false">
      <c r="A104" s="20"/>
      <c r="B104" s="20"/>
      <c r="C104" s="20"/>
      <c r="D104" s="20"/>
      <c r="E104" s="21"/>
      <c r="F104" s="22"/>
      <c r="G104" s="21"/>
      <c r="H104" s="20"/>
    </row>
    <row r="105" customFormat="false" ht="15" hidden="false" customHeight="true" outlineLevel="0" collapsed="false">
      <c r="A105" s="20"/>
      <c r="B105" s="20"/>
      <c r="C105" s="20"/>
      <c r="D105" s="20"/>
      <c r="E105" s="21"/>
      <c r="F105" s="22"/>
      <c r="G105" s="21"/>
      <c r="H105" s="20"/>
    </row>
    <row r="106" customFormat="false" ht="15" hidden="false" customHeight="true" outlineLevel="0" collapsed="false">
      <c r="A106" s="20"/>
      <c r="B106" s="20"/>
      <c r="C106" s="20"/>
      <c r="D106" s="20"/>
      <c r="E106" s="21"/>
      <c r="F106" s="22"/>
      <c r="G106" s="21"/>
      <c r="H106" s="20"/>
    </row>
    <row r="107" customFormat="false" ht="15" hidden="false" customHeight="true" outlineLevel="0" collapsed="false">
      <c r="A107" s="20"/>
      <c r="B107" s="20"/>
      <c r="C107" s="20"/>
      <c r="D107" s="20"/>
      <c r="E107" s="21"/>
      <c r="F107" s="22"/>
      <c r="G107" s="21"/>
      <c r="H107" s="20"/>
    </row>
    <row r="108" customFormat="false" ht="15" hidden="false" customHeight="true" outlineLevel="0" collapsed="false">
      <c r="A108" s="20"/>
      <c r="B108" s="20"/>
      <c r="C108" s="20"/>
      <c r="D108" s="20"/>
      <c r="E108" s="21"/>
      <c r="F108" s="22"/>
      <c r="G108" s="21"/>
      <c r="H108" s="20"/>
    </row>
    <row r="109" customFormat="false" ht="15" hidden="false" customHeight="true" outlineLevel="0" collapsed="false">
      <c r="A109" s="20"/>
      <c r="B109" s="20"/>
      <c r="C109" s="20"/>
      <c r="D109" s="20"/>
      <c r="E109" s="21"/>
      <c r="F109" s="22"/>
      <c r="G109" s="21"/>
      <c r="H109" s="20"/>
    </row>
    <row r="110" customFormat="false" ht="15" hidden="false" customHeight="true" outlineLevel="0" collapsed="false">
      <c r="A110" s="20"/>
      <c r="B110" s="20"/>
      <c r="C110" s="20"/>
      <c r="D110" s="20"/>
      <c r="E110" s="21"/>
      <c r="F110" s="22"/>
      <c r="G110" s="21"/>
      <c r="H110" s="20"/>
    </row>
    <row r="111" customFormat="false" ht="15" hidden="false" customHeight="true" outlineLevel="0" collapsed="false">
      <c r="A111" s="20"/>
      <c r="B111" s="20"/>
      <c r="C111" s="20"/>
      <c r="D111" s="20"/>
      <c r="E111" s="21"/>
      <c r="F111" s="22"/>
      <c r="G111" s="21"/>
      <c r="H111" s="20"/>
    </row>
    <row r="112" customFormat="false" ht="15" hidden="false" customHeight="true" outlineLevel="0" collapsed="false">
      <c r="A112" s="20"/>
      <c r="B112" s="20"/>
      <c r="C112" s="20"/>
      <c r="D112" s="20"/>
      <c r="E112" s="21"/>
      <c r="F112" s="22"/>
      <c r="G112" s="21"/>
      <c r="H112" s="20"/>
    </row>
    <row r="113" customFormat="false" ht="15" hidden="false" customHeight="true" outlineLevel="0" collapsed="false">
      <c r="A113" s="20"/>
      <c r="B113" s="20"/>
      <c r="C113" s="20"/>
      <c r="D113" s="20"/>
      <c r="E113" s="21"/>
      <c r="F113" s="22"/>
      <c r="G113" s="21"/>
      <c r="H113" s="20"/>
    </row>
    <row r="114" customFormat="false" ht="15" hidden="false" customHeight="true" outlineLevel="0" collapsed="false">
      <c r="A114" s="20"/>
      <c r="B114" s="20"/>
      <c r="C114" s="20"/>
      <c r="D114" s="20"/>
      <c r="E114" s="21"/>
      <c r="F114" s="22"/>
      <c r="G114" s="21"/>
      <c r="H114" s="20"/>
    </row>
    <row r="115" customFormat="false" ht="15" hidden="false" customHeight="true" outlineLevel="0" collapsed="false">
      <c r="A115" s="20"/>
      <c r="B115" s="20"/>
      <c r="C115" s="20"/>
      <c r="D115" s="20"/>
      <c r="E115" s="21"/>
      <c r="F115" s="22"/>
      <c r="G115" s="21"/>
      <c r="H115" s="20"/>
    </row>
    <row r="116" customFormat="false" ht="15" hidden="false" customHeight="true" outlineLevel="0" collapsed="false">
      <c r="A116" s="20"/>
      <c r="B116" s="20"/>
      <c r="C116" s="20"/>
      <c r="D116" s="20"/>
      <c r="E116" s="21"/>
      <c r="F116" s="22"/>
      <c r="G116" s="21"/>
      <c r="H116" s="20"/>
    </row>
    <row r="117" customFormat="false" ht="15" hidden="false" customHeight="true" outlineLevel="0" collapsed="false">
      <c r="A117" s="20"/>
      <c r="B117" s="20"/>
      <c r="C117" s="20"/>
      <c r="D117" s="20"/>
      <c r="E117" s="21"/>
      <c r="F117" s="22"/>
      <c r="G117" s="21"/>
      <c r="H117" s="20"/>
    </row>
    <row r="118" customFormat="false" ht="15" hidden="false" customHeight="true" outlineLevel="0" collapsed="false">
      <c r="A118" s="20"/>
      <c r="B118" s="20"/>
      <c r="C118" s="20"/>
      <c r="D118" s="20"/>
      <c r="E118" s="21"/>
      <c r="F118" s="22"/>
      <c r="G118" s="21"/>
      <c r="H118" s="20"/>
    </row>
    <row r="119" customFormat="false" ht="15" hidden="false" customHeight="true" outlineLevel="0" collapsed="false">
      <c r="A119" s="20"/>
      <c r="B119" s="20"/>
      <c r="C119" s="20"/>
      <c r="D119" s="20"/>
      <c r="E119" s="21"/>
      <c r="F119" s="22"/>
      <c r="G119" s="21"/>
      <c r="H119" s="20"/>
    </row>
    <row r="120" customFormat="false" ht="15" hidden="false" customHeight="true" outlineLevel="0" collapsed="false">
      <c r="A120" s="20"/>
      <c r="B120" s="20"/>
      <c r="C120" s="20"/>
      <c r="D120" s="20"/>
      <c r="E120" s="21"/>
      <c r="F120" s="22"/>
      <c r="G120" s="21"/>
      <c r="H120" s="20"/>
    </row>
    <row r="121" customFormat="false" ht="15" hidden="false" customHeight="true" outlineLevel="0" collapsed="false">
      <c r="A121" s="20"/>
      <c r="B121" s="20"/>
      <c r="C121" s="20"/>
      <c r="D121" s="20"/>
      <c r="E121" s="21"/>
      <c r="F121" s="22"/>
      <c r="G121" s="21"/>
      <c r="H121" s="20"/>
    </row>
    <row r="122" customFormat="false" ht="15" hidden="false" customHeight="true" outlineLevel="0" collapsed="false">
      <c r="A122" s="20"/>
      <c r="B122" s="20"/>
      <c r="C122" s="20"/>
      <c r="D122" s="20"/>
      <c r="E122" s="21"/>
      <c r="F122" s="22"/>
      <c r="G122" s="21"/>
      <c r="H122" s="20"/>
    </row>
    <row r="123" customFormat="false" ht="15" hidden="false" customHeight="true" outlineLevel="0" collapsed="false">
      <c r="A123" s="20"/>
      <c r="B123" s="20"/>
      <c r="C123" s="20"/>
      <c r="D123" s="20"/>
      <c r="E123" s="21"/>
      <c r="F123" s="22"/>
      <c r="G123" s="21"/>
      <c r="H123" s="20"/>
    </row>
    <row r="124" customFormat="false" ht="15" hidden="false" customHeight="true" outlineLevel="0" collapsed="false">
      <c r="A124" s="20"/>
      <c r="B124" s="20"/>
      <c r="C124" s="20"/>
      <c r="D124" s="20"/>
      <c r="E124" s="21"/>
      <c r="F124" s="22"/>
      <c r="G124" s="21"/>
      <c r="H124" s="20"/>
    </row>
    <row r="125" customFormat="false" ht="15" hidden="false" customHeight="true" outlineLevel="0" collapsed="false">
      <c r="A125" s="20"/>
      <c r="B125" s="20"/>
      <c r="C125" s="20"/>
      <c r="D125" s="20"/>
      <c r="E125" s="21"/>
      <c r="F125" s="22"/>
      <c r="G125" s="21"/>
      <c r="H125" s="20"/>
    </row>
    <row r="126" customFormat="false" ht="15" hidden="false" customHeight="true" outlineLevel="0" collapsed="false">
      <c r="A126" s="20"/>
      <c r="B126" s="20"/>
      <c r="C126" s="20"/>
      <c r="D126" s="20"/>
      <c r="E126" s="21"/>
      <c r="F126" s="22"/>
      <c r="G126" s="21"/>
      <c r="H126" s="20"/>
    </row>
    <row r="127" customFormat="false" ht="15" hidden="false" customHeight="true" outlineLevel="0" collapsed="false">
      <c r="A127" s="20"/>
      <c r="B127" s="20"/>
      <c r="C127" s="20"/>
      <c r="D127" s="20"/>
      <c r="E127" s="21"/>
      <c r="F127" s="22"/>
      <c r="G127" s="21"/>
      <c r="H127" s="20"/>
    </row>
    <row r="128" customFormat="false" ht="15" hidden="false" customHeight="true" outlineLevel="0" collapsed="false">
      <c r="A128" s="20"/>
      <c r="B128" s="20"/>
      <c r="C128" s="20"/>
      <c r="D128" s="20"/>
      <c r="E128" s="21"/>
      <c r="F128" s="22"/>
      <c r="G128" s="21"/>
      <c r="H128" s="20"/>
    </row>
    <row r="129" customFormat="false" ht="15" hidden="false" customHeight="true" outlineLevel="0" collapsed="false">
      <c r="A129" s="20"/>
      <c r="B129" s="20"/>
      <c r="C129" s="20"/>
      <c r="D129" s="20"/>
      <c r="E129" s="21"/>
      <c r="F129" s="22"/>
      <c r="G129" s="21"/>
      <c r="H129" s="20"/>
    </row>
    <row r="130" customFormat="false" ht="15" hidden="false" customHeight="true" outlineLevel="0" collapsed="false">
      <c r="A130" s="20"/>
      <c r="B130" s="20"/>
      <c r="C130" s="20"/>
      <c r="D130" s="20"/>
      <c r="E130" s="21"/>
      <c r="F130" s="22"/>
      <c r="G130" s="21"/>
      <c r="H130" s="20"/>
    </row>
    <row r="131" customFormat="false" ht="15" hidden="false" customHeight="true" outlineLevel="0" collapsed="false">
      <c r="A131" s="20"/>
      <c r="B131" s="20"/>
      <c r="C131" s="20"/>
      <c r="D131" s="20"/>
      <c r="E131" s="21"/>
      <c r="F131" s="22"/>
      <c r="G131" s="21"/>
      <c r="H131" s="20"/>
    </row>
    <row r="132" customFormat="false" ht="15" hidden="false" customHeight="true" outlineLevel="0" collapsed="false">
      <c r="A132" s="20"/>
      <c r="B132" s="20"/>
      <c r="C132" s="20"/>
      <c r="D132" s="20"/>
      <c r="E132" s="21"/>
      <c r="F132" s="22"/>
      <c r="G132" s="21"/>
      <c r="H132" s="20"/>
    </row>
    <row r="133" customFormat="false" ht="15" hidden="false" customHeight="true" outlineLevel="0" collapsed="false">
      <c r="A133" s="20"/>
      <c r="B133" s="20"/>
      <c r="C133" s="20"/>
      <c r="D133" s="20"/>
      <c r="E133" s="21"/>
      <c r="F133" s="22"/>
      <c r="G133" s="21"/>
      <c r="H133" s="20"/>
    </row>
    <row r="134" customFormat="false" ht="15" hidden="false" customHeight="true" outlineLevel="0" collapsed="false">
      <c r="A134" s="20"/>
      <c r="B134" s="20"/>
      <c r="C134" s="20"/>
      <c r="D134" s="20"/>
      <c r="E134" s="21"/>
      <c r="F134" s="22"/>
      <c r="G134" s="21"/>
      <c r="H134" s="20"/>
    </row>
    <row r="135" customFormat="false" ht="15" hidden="false" customHeight="true" outlineLevel="0" collapsed="false">
      <c r="A135" s="20"/>
      <c r="B135" s="20"/>
      <c r="C135" s="20"/>
      <c r="D135" s="20"/>
      <c r="E135" s="21"/>
      <c r="F135" s="22"/>
      <c r="G135" s="21"/>
      <c r="H135" s="20"/>
    </row>
    <row r="136" customFormat="false" ht="15" hidden="false" customHeight="true" outlineLevel="0" collapsed="false">
      <c r="A136" s="20"/>
      <c r="B136" s="20"/>
      <c r="C136" s="20"/>
      <c r="D136" s="20"/>
      <c r="E136" s="21"/>
      <c r="F136" s="22"/>
      <c r="G136" s="21"/>
      <c r="H136" s="20"/>
    </row>
    <row r="137" customFormat="false" ht="15" hidden="false" customHeight="true" outlineLevel="0" collapsed="false">
      <c r="A137" s="20"/>
      <c r="B137" s="20"/>
      <c r="C137" s="20"/>
      <c r="D137" s="20"/>
      <c r="E137" s="21"/>
      <c r="F137" s="22"/>
      <c r="G137" s="21"/>
      <c r="H137" s="20"/>
    </row>
    <row r="138" customFormat="false" ht="15" hidden="false" customHeight="true" outlineLevel="0" collapsed="false">
      <c r="A138" s="20"/>
      <c r="B138" s="20"/>
      <c r="C138" s="20"/>
      <c r="D138" s="20"/>
      <c r="E138" s="21"/>
      <c r="F138" s="22"/>
      <c r="G138" s="21"/>
      <c r="H138" s="20"/>
    </row>
    <row r="139" customFormat="false" ht="15" hidden="false" customHeight="true" outlineLevel="0" collapsed="false">
      <c r="A139" s="20"/>
      <c r="B139" s="20"/>
      <c r="C139" s="20"/>
      <c r="D139" s="20"/>
      <c r="E139" s="21"/>
      <c r="F139" s="22"/>
      <c r="G139" s="21"/>
      <c r="H139" s="20"/>
    </row>
    <row r="140" customFormat="false" ht="15" hidden="false" customHeight="true" outlineLevel="0" collapsed="false">
      <c r="A140" s="20"/>
      <c r="B140" s="20"/>
      <c r="C140" s="20"/>
      <c r="D140" s="20"/>
      <c r="E140" s="21"/>
      <c r="F140" s="22"/>
      <c r="G140" s="21"/>
      <c r="H140" s="20"/>
    </row>
    <row r="141" customFormat="false" ht="15" hidden="false" customHeight="true" outlineLevel="0" collapsed="false">
      <c r="A141" s="20"/>
      <c r="B141" s="20"/>
      <c r="C141" s="20"/>
      <c r="D141" s="20"/>
      <c r="E141" s="21"/>
      <c r="F141" s="22"/>
      <c r="G141" s="21"/>
      <c r="H141" s="20"/>
    </row>
    <row r="142" customFormat="false" ht="15" hidden="false" customHeight="true" outlineLevel="0" collapsed="false">
      <c r="A142" s="20"/>
      <c r="B142" s="20"/>
      <c r="C142" s="20"/>
      <c r="D142" s="20"/>
      <c r="E142" s="21"/>
      <c r="F142" s="22"/>
      <c r="G142" s="21"/>
      <c r="H142" s="20"/>
    </row>
    <row r="143" customFormat="false" ht="15" hidden="false" customHeight="true" outlineLevel="0" collapsed="false">
      <c r="A143" s="20"/>
      <c r="B143" s="20"/>
      <c r="C143" s="20"/>
      <c r="D143" s="20"/>
      <c r="E143" s="21"/>
      <c r="F143" s="22"/>
      <c r="G143" s="21"/>
      <c r="H143" s="20"/>
    </row>
    <row r="144" customFormat="false" ht="15" hidden="false" customHeight="true" outlineLevel="0" collapsed="false">
      <c r="A144" s="20"/>
      <c r="B144" s="20"/>
      <c r="C144" s="20"/>
      <c r="D144" s="20"/>
      <c r="E144" s="21"/>
      <c r="F144" s="22"/>
      <c r="G144" s="21"/>
      <c r="H144" s="20"/>
    </row>
    <row r="145" customFormat="false" ht="15" hidden="false" customHeight="true" outlineLevel="0" collapsed="false">
      <c r="A145" s="20"/>
      <c r="B145" s="20"/>
      <c r="C145" s="20"/>
      <c r="D145" s="20"/>
      <c r="E145" s="21"/>
      <c r="F145" s="22"/>
      <c r="G145" s="21"/>
      <c r="H145" s="20"/>
    </row>
    <row r="146" customFormat="false" ht="15" hidden="false" customHeight="true" outlineLevel="0" collapsed="false">
      <c r="A146" s="20"/>
      <c r="B146" s="20"/>
      <c r="C146" s="20"/>
      <c r="D146" s="20"/>
      <c r="E146" s="21"/>
      <c r="F146" s="22"/>
      <c r="G146" s="21"/>
      <c r="H146" s="20"/>
    </row>
    <row r="147" customFormat="false" ht="15" hidden="false" customHeight="true" outlineLevel="0" collapsed="false">
      <c r="A147" s="20"/>
      <c r="B147" s="20"/>
      <c r="C147" s="20"/>
      <c r="D147" s="20"/>
      <c r="E147" s="21"/>
      <c r="F147" s="22"/>
      <c r="G147" s="21"/>
      <c r="H147" s="20"/>
    </row>
    <row r="148" customFormat="false" ht="15" hidden="false" customHeight="true" outlineLevel="0" collapsed="false">
      <c r="A148" s="20"/>
      <c r="B148" s="20"/>
      <c r="C148" s="20"/>
      <c r="D148" s="20"/>
      <c r="E148" s="21"/>
      <c r="F148" s="22"/>
      <c r="G148" s="21"/>
      <c r="H148" s="20"/>
    </row>
    <row r="149" customFormat="false" ht="15" hidden="false" customHeight="true" outlineLevel="0" collapsed="false">
      <c r="A149" s="20"/>
      <c r="B149" s="20"/>
      <c r="C149" s="20"/>
      <c r="D149" s="20"/>
      <c r="E149" s="21"/>
      <c r="F149" s="22"/>
      <c r="G149" s="21"/>
      <c r="H149" s="20"/>
    </row>
    <row r="150" customFormat="false" ht="15" hidden="false" customHeight="true" outlineLevel="0" collapsed="false">
      <c r="A150" s="20"/>
      <c r="B150" s="20"/>
      <c r="C150" s="20"/>
      <c r="D150" s="20"/>
      <c r="E150" s="21"/>
      <c r="F150" s="22"/>
      <c r="G150" s="21"/>
      <c r="H150" s="20"/>
    </row>
    <row r="151" customFormat="false" ht="15" hidden="false" customHeight="true" outlineLevel="0" collapsed="false">
      <c r="A151" s="20"/>
      <c r="B151" s="20"/>
      <c r="C151" s="20"/>
      <c r="D151" s="20"/>
      <c r="E151" s="21"/>
      <c r="F151" s="22"/>
      <c r="G151" s="21"/>
      <c r="H151" s="20"/>
    </row>
    <row r="152" customFormat="false" ht="15" hidden="false" customHeight="true" outlineLevel="0" collapsed="false">
      <c r="A152" s="20"/>
      <c r="B152" s="20"/>
      <c r="C152" s="20"/>
      <c r="D152" s="20"/>
      <c r="E152" s="21"/>
      <c r="F152" s="22"/>
      <c r="G152" s="21"/>
      <c r="H152" s="20"/>
    </row>
    <row r="153" customFormat="false" ht="15" hidden="false" customHeight="true" outlineLevel="0" collapsed="false">
      <c r="A153" s="20"/>
      <c r="B153" s="20"/>
      <c r="C153" s="20"/>
      <c r="D153" s="20"/>
      <c r="E153" s="21"/>
      <c r="F153" s="22"/>
      <c r="G153" s="21"/>
      <c r="H153" s="20"/>
    </row>
    <row r="154" customFormat="false" ht="15" hidden="false" customHeight="true" outlineLevel="0" collapsed="false">
      <c r="A154" s="20"/>
      <c r="B154" s="20"/>
      <c r="C154" s="20"/>
      <c r="D154" s="20"/>
      <c r="E154" s="21"/>
      <c r="F154" s="22"/>
      <c r="G154" s="21"/>
      <c r="H154" s="20"/>
    </row>
    <row r="155" customFormat="false" ht="15" hidden="false" customHeight="true" outlineLevel="0" collapsed="false">
      <c r="A155" s="20"/>
      <c r="B155" s="20"/>
      <c r="C155" s="20"/>
      <c r="D155" s="20"/>
      <c r="E155" s="21"/>
      <c r="F155" s="22"/>
      <c r="G155" s="21"/>
      <c r="H155" s="20"/>
    </row>
    <row r="156" customFormat="false" ht="15" hidden="false" customHeight="true" outlineLevel="0" collapsed="false">
      <c r="A156" s="20"/>
      <c r="B156" s="20"/>
      <c r="C156" s="20"/>
      <c r="D156" s="20"/>
      <c r="E156" s="21"/>
      <c r="F156" s="22"/>
      <c r="G156" s="21"/>
      <c r="H156" s="20"/>
    </row>
    <row r="157" customFormat="false" ht="15" hidden="false" customHeight="true" outlineLevel="0" collapsed="false">
      <c r="A157" s="20"/>
      <c r="B157" s="20"/>
      <c r="C157" s="20"/>
      <c r="D157" s="20"/>
      <c r="E157" s="21"/>
      <c r="F157" s="22"/>
      <c r="G157" s="21"/>
      <c r="H157" s="20"/>
    </row>
    <row r="158" customFormat="false" ht="15" hidden="false" customHeight="true" outlineLevel="0" collapsed="false">
      <c r="A158" s="20"/>
      <c r="B158" s="20"/>
      <c r="C158" s="20"/>
      <c r="D158" s="20"/>
      <c r="E158" s="21"/>
      <c r="F158" s="22"/>
      <c r="G158" s="21"/>
      <c r="H158" s="20"/>
    </row>
    <row r="159" customFormat="false" ht="15" hidden="false" customHeight="true" outlineLevel="0" collapsed="false">
      <c r="A159" s="20"/>
      <c r="B159" s="20"/>
      <c r="C159" s="20"/>
      <c r="D159" s="20"/>
      <c r="E159" s="21"/>
      <c r="F159" s="22"/>
      <c r="G159" s="21"/>
      <c r="H159" s="20"/>
    </row>
    <row r="160" customFormat="false" ht="15" hidden="false" customHeight="true" outlineLevel="0" collapsed="false">
      <c r="A160" s="20"/>
      <c r="B160" s="20"/>
      <c r="C160" s="20"/>
      <c r="D160" s="20"/>
      <c r="E160" s="21"/>
      <c r="F160" s="22"/>
      <c r="G160" s="21"/>
      <c r="H160" s="20"/>
    </row>
    <row r="161" customFormat="false" ht="15" hidden="false" customHeight="true" outlineLevel="0" collapsed="false">
      <c r="A161" s="20"/>
      <c r="B161" s="20"/>
      <c r="C161" s="20"/>
      <c r="D161" s="20"/>
      <c r="E161" s="21"/>
      <c r="F161" s="22"/>
      <c r="G161" s="21"/>
      <c r="H161" s="20"/>
    </row>
    <row r="162" customFormat="false" ht="15" hidden="false" customHeight="true" outlineLevel="0" collapsed="false">
      <c r="A162" s="20"/>
      <c r="B162" s="20"/>
      <c r="C162" s="20"/>
      <c r="D162" s="20"/>
      <c r="E162" s="21"/>
      <c r="F162" s="22"/>
      <c r="G162" s="21"/>
      <c r="H162" s="20"/>
    </row>
    <row r="163" customFormat="false" ht="15" hidden="false" customHeight="true" outlineLevel="0" collapsed="false">
      <c r="A163" s="20"/>
      <c r="B163" s="20"/>
      <c r="C163" s="20"/>
      <c r="D163" s="20"/>
      <c r="E163" s="21"/>
      <c r="F163" s="22"/>
      <c r="G163" s="21"/>
      <c r="H163" s="20"/>
    </row>
    <row r="164" customFormat="false" ht="15" hidden="false" customHeight="true" outlineLevel="0" collapsed="false">
      <c r="A164" s="20"/>
      <c r="B164" s="20"/>
      <c r="C164" s="20"/>
      <c r="D164" s="20"/>
      <c r="E164" s="21"/>
      <c r="F164" s="22"/>
      <c r="G164" s="21"/>
      <c r="H164" s="20"/>
    </row>
    <row r="165" customFormat="false" ht="15" hidden="false" customHeight="true" outlineLevel="0" collapsed="false">
      <c r="A165" s="20"/>
      <c r="B165" s="20"/>
      <c r="C165" s="20"/>
      <c r="D165" s="20"/>
      <c r="E165" s="21"/>
      <c r="F165" s="22"/>
      <c r="G165" s="21"/>
      <c r="H165" s="20"/>
    </row>
    <row r="166" customFormat="false" ht="15" hidden="false" customHeight="true" outlineLevel="0" collapsed="false">
      <c r="A166" s="20"/>
      <c r="B166" s="20"/>
      <c r="C166" s="20"/>
      <c r="D166" s="20"/>
      <c r="E166" s="21"/>
      <c r="F166" s="22"/>
      <c r="G166" s="21"/>
      <c r="H166" s="20"/>
    </row>
    <row r="167" customFormat="false" ht="15" hidden="false" customHeight="true" outlineLevel="0" collapsed="false">
      <c r="A167" s="20"/>
      <c r="B167" s="20"/>
      <c r="C167" s="20"/>
      <c r="D167" s="20"/>
      <c r="E167" s="21"/>
      <c r="F167" s="22"/>
      <c r="G167" s="21"/>
      <c r="H167" s="20"/>
    </row>
    <row r="168" customFormat="false" ht="15" hidden="false" customHeight="true" outlineLevel="0" collapsed="false">
      <c r="A168" s="20"/>
      <c r="B168" s="20"/>
      <c r="C168" s="20"/>
      <c r="D168" s="20"/>
      <c r="E168" s="21"/>
      <c r="F168" s="22"/>
      <c r="G168" s="21"/>
      <c r="H168" s="20"/>
    </row>
    <row r="169" customFormat="false" ht="15" hidden="false" customHeight="true" outlineLevel="0" collapsed="false">
      <c r="A169" s="20"/>
      <c r="B169" s="20"/>
      <c r="C169" s="20"/>
      <c r="D169" s="20"/>
      <c r="E169" s="21"/>
      <c r="F169" s="22"/>
      <c r="G169" s="21"/>
      <c r="H169" s="20"/>
    </row>
    <row r="170" customFormat="false" ht="15" hidden="false" customHeight="true" outlineLevel="0" collapsed="false">
      <c r="A170" s="20"/>
      <c r="B170" s="20"/>
      <c r="C170" s="20"/>
      <c r="D170" s="20"/>
      <c r="E170" s="21"/>
      <c r="F170" s="22"/>
      <c r="G170" s="21"/>
      <c r="H170" s="20"/>
    </row>
    <row r="171" customFormat="false" ht="15" hidden="false" customHeight="true" outlineLevel="0" collapsed="false">
      <c r="A171" s="20"/>
      <c r="B171" s="20"/>
      <c r="C171" s="20"/>
      <c r="D171" s="20"/>
      <c r="E171" s="21"/>
      <c r="F171" s="22"/>
      <c r="G171" s="21"/>
      <c r="H171" s="20"/>
    </row>
    <row r="172" customFormat="false" ht="15" hidden="false" customHeight="true" outlineLevel="0" collapsed="false">
      <c r="A172" s="20"/>
      <c r="B172" s="20"/>
      <c r="C172" s="20"/>
      <c r="D172" s="20"/>
      <c r="E172" s="21"/>
      <c r="F172" s="22"/>
      <c r="G172" s="21"/>
      <c r="H172" s="20"/>
    </row>
    <row r="173" customFormat="false" ht="15" hidden="false" customHeight="true" outlineLevel="0" collapsed="false">
      <c r="A173" s="20"/>
      <c r="B173" s="20"/>
      <c r="C173" s="20"/>
      <c r="D173" s="20"/>
      <c r="E173" s="21"/>
      <c r="F173" s="22"/>
      <c r="G173" s="21"/>
      <c r="H173" s="20"/>
    </row>
    <row r="174" customFormat="false" ht="15" hidden="false" customHeight="true" outlineLevel="0" collapsed="false">
      <c r="A174" s="20"/>
      <c r="B174" s="20"/>
      <c r="C174" s="20"/>
      <c r="D174" s="20"/>
      <c r="E174" s="21"/>
      <c r="F174" s="22"/>
      <c r="G174" s="21"/>
      <c r="H174" s="20"/>
    </row>
    <row r="175" customFormat="false" ht="15" hidden="false" customHeight="true" outlineLevel="0" collapsed="false">
      <c r="A175" s="20"/>
      <c r="B175" s="20"/>
      <c r="C175" s="20"/>
      <c r="D175" s="20"/>
      <c r="E175" s="21"/>
      <c r="F175" s="22"/>
      <c r="G175" s="21"/>
      <c r="H175" s="20"/>
    </row>
    <row r="176" customFormat="false" ht="15" hidden="false" customHeight="true" outlineLevel="0" collapsed="false">
      <c r="A176" s="20"/>
      <c r="B176" s="20"/>
      <c r="C176" s="20"/>
      <c r="D176" s="20"/>
      <c r="E176" s="21"/>
      <c r="F176" s="22"/>
      <c r="G176" s="21"/>
      <c r="H176" s="20"/>
    </row>
    <row r="177" customFormat="false" ht="15" hidden="false" customHeight="true" outlineLevel="0" collapsed="false">
      <c r="A177" s="20"/>
      <c r="B177" s="20"/>
      <c r="C177" s="20"/>
      <c r="D177" s="20"/>
      <c r="E177" s="21"/>
      <c r="F177" s="22"/>
      <c r="G177" s="21"/>
      <c r="H177" s="20"/>
    </row>
    <row r="178" customFormat="false" ht="15" hidden="false" customHeight="true" outlineLevel="0" collapsed="false">
      <c r="A178" s="20"/>
      <c r="B178" s="20"/>
      <c r="C178" s="20"/>
      <c r="D178" s="20"/>
      <c r="E178" s="21"/>
      <c r="F178" s="22"/>
      <c r="G178" s="21"/>
      <c r="H178" s="20"/>
    </row>
    <row r="179" customFormat="false" ht="15" hidden="false" customHeight="true" outlineLevel="0" collapsed="false">
      <c r="A179" s="20"/>
      <c r="B179" s="20"/>
      <c r="C179" s="20"/>
      <c r="D179" s="20"/>
      <c r="E179" s="21"/>
      <c r="F179" s="22"/>
      <c r="G179" s="21"/>
      <c r="H179" s="20"/>
    </row>
    <row r="180" customFormat="false" ht="15" hidden="false" customHeight="true" outlineLevel="0" collapsed="false">
      <c r="A180" s="20"/>
      <c r="B180" s="20"/>
      <c r="C180" s="20"/>
      <c r="D180" s="20"/>
      <c r="E180" s="21"/>
      <c r="F180" s="22"/>
      <c r="G180" s="21"/>
      <c r="H180" s="20"/>
    </row>
    <row r="181" customFormat="false" ht="15" hidden="false" customHeight="true" outlineLevel="0" collapsed="false">
      <c r="A181" s="20"/>
      <c r="B181" s="20"/>
      <c r="C181" s="20"/>
      <c r="D181" s="20"/>
      <c r="E181" s="21"/>
      <c r="F181" s="22"/>
      <c r="G181" s="21"/>
      <c r="H181" s="20"/>
    </row>
    <row r="182" customFormat="false" ht="15" hidden="false" customHeight="true" outlineLevel="0" collapsed="false">
      <c r="A182" s="20"/>
      <c r="B182" s="20"/>
      <c r="C182" s="20"/>
      <c r="D182" s="20"/>
      <c r="E182" s="21"/>
      <c r="F182" s="22"/>
      <c r="G182" s="21"/>
      <c r="H182" s="20"/>
    </row>
    <row r="183" customFormat="false" ht="15" hidden="false" customHeight="true" outlineLevel="0" collapsed="false">
      <c r="A183" s="20"/>
      <c r="B183" s="20"/>
      <c r="C183" s="20"/>
      <c r="D183" s="20"/>
      <c r="E183" s="21"/>
      <c r="F183" s="22"/>
      <c r="G183" s="21"/>
      <c r="H183" s="20"/>
    </row>
    <row r="184" customFormat="false" ht="15" hidden="false" customHeight="true" outlineLevel="0" collapsed="false">
      <c r="A184" s="20"/>
      <c r="B184" s="20"/>
      <c r="C184" s="20"/>
      <c r="D184" s="20"/>
      <c r="E184" s="21"/>
      <c r="F184" s="22"/>
      <c r="G184" s="21"/>
      <c r="H184" s="20"/>
    </row>
    <row r="185" customFormat="false" ht="15" hidden="false" customHeight="true" outlineLevel="0" collapsed="false">
      <c r="A185" s="20"/>
      <c r="B185" s="20"/>
      <c r="C185" s="20"/>
      <c r="D185" s="20"/>
      <c r="E185" s="21"/>
      <c r="F185" s="22"/>
      <c r="G185" s="21"/>
      <c r="H185" s="20"/>
    </row>
    <row r="186" customFormat="false" ht="15" hidden="false" customHeight="true" outlineLevel="0" collapsed="false">
      <c r="A186" s="20"/>
      <c r="B186" s="20"/>
      <c r="C186" s="20"/>
      <c r="D186" s="20"/>
      <c r="E186" s="21"/>
      <c r="F186" s="22"/>
      <c r="G186" s="21"/>
      <c r="H186" s="20"/>
    </row>
    <row r="187" customFormat="false" ht="15" hidden="false" customHeight="true" outlineLevel="0" collapsed="false">
      <c r="A187" s="20"/>
      <c r="B187" s="20"/>
      <c r="C187" s="20"/>
      <c r="D187" s="20"/>
      <c r="E187" s="21"/>
      <c r="F187" s="22"/>
      <c r="G187" s="21"/>
      <c r="H187" s="20"/>
    </row>
    <row r="188" customFormat="false" ht="15" hidden="false" customHeight="true" outlineLevel="0" collapsed="false">
      <c r="A188" s="20"/>
      <c r="B188" s="20"/>
      <c r="C188" s="20"/>
      <c r="D188" s="20"/>
      <c r="E188" s="21"/>
      <c r="F188" s="22"/>
      <c r="G188" s="21"/>
      <c r="H188" s="20"/>
    </row>
    <row r="189" customFormat="false" ht="15" hidden="false" customHeight="true" outlineLevel="0" collapsed="false">
      <c r="A189" s="20"/>
      <c r="B189" s="20"/>
      <c r="C189" s="20"/>
      <c r="D189" s="20"/>
      <c r="E189" s="21"/>
      <c r="F189" s="22"/>
      <c r="G189" s="21"/>
      <c r="H189" s="20"/>
    </row>
    <row r="190" customFormat="false" ht="15" hidden="false" customHeight="true" outlineLevel="0" collapsed="false">
      <c r="A190" s="20"/>
      <c r="B190" s="20"/>
      <c r="C190" s="20"/>
      <c r="D190" s="20"/>
      <c r="E190" s="21"/>
      <c r="F190" s="22"/>
      <c r="G190" s="21"/>
      <c r="H190" s="20"/>
    </row>
    <row r="191" customFormat="false" ht="15" hidden="false" customHeight="true" outlineLevel="0" collapsed="false">
      <c r="A191" s="20"/>
      <c r="B191" s="20"/>
      <c r="C191" s="20"/>
      <c r="D191" s="20"/>
      <c r="E191" s="21"/>
      <c r="F191" s="22"/>
      <c r="G191" s="21"/>
      <c r="H191" s="20"/>
    </row>
    <row r="192" customFormat="false" ht="15" hidden="false" customHeight="true" outlineLevel="0" collapsed="false">
      <c r="A192" s="20"/>
      <c r="B192" s="20"/>
      <c r="C192" s="20"/>
      <c r="D192" s="20"/>
      <c r="E192" s="21"/>
      <c r="F192" s="22"/>
      <c r="G192" s="21"/>
      <c r="H192" s="20"/>
    </row>
    <row r="193" customFormat="false" ht="15" hidden="false" customHeight="true" outlineLevel="0" collapsed="false">
      <c r="A193" s="20"/>
      <c r="B193" s="20"/>
      <c r="C193" s="20"/>
      <c r="D193" s="20"/>
      <c r="E193" s="21"/>
      <c r="F193" s="22"/>
      <c r="G193" s="21"/>
      <c r="H193" s="20"/>
    </row>
    <row r="194" customFormat="false" ht="15" hidden="false" customHeight="true" outlineLevel="0" collapsed="false">
      <c r="A194" s="20"/>
      <c r="B194" s="20"/>
      <c r="C194" s="20"/>
      <c r="D194" s="20"/>
      <c r="E194" s="21"/>
      <c r="F194" s="22"/>
      <c r="G194" s="21"/>
      <c r="H194" s="20"/>
    </row>
    <row r="195" customFormat="false" ht="15" hidden="false" customHeight="true" outlineLevel="0" collapsed="false">
      <c r="A195" s="20"/>
      <c r="B195" s="20"/>
      <c r="C195" s="20"/>
      <c r="D195" s="20"/>
      <c r="E195" s="21"/>
      <c r="F195" s="22"/>
      <c r="G195" s="21"/>
      <c r="H195" s="20"/>
    </row>
    <row r="196" customFormat="false" ht="15" hidden="false" customHeight="true" outlineLevel="0" collapsed="false">
      <c r="A196" s="20"/>
      <c r="B196" s="20"/>
      <c r="C196" s="20"/>
      <c r="D196" s="20"/>
      <c r="E196" s="21"/>
      <c r="F196" s="22"/>
      <c r="G196" s="21"/>
      <c r="H196" s="20"/>
    </row>
    <row r="197" customFormat="false" ht="15" hidden="false" customHeight="true" outlineLevel="0" collapsed="false">
      <c r="A197" s="20"/>
      <c r="B197" s="20"/>
      <c r="C197" s="20"/>
      <c r="D197" s="20"/>
      <c r="E197" s="21"/>
      <c r="F197" s="22"/>
      <c r="G197" s="21"/>
      <c r="H197" s="20"/>
    </row>
    <row r="198" customFormat="false" ht="15" hidden="false" customHeight="true" outlineLevel="0" collapsed="false">
      <c r="A198" s="20"/>
      <c r="B198" s="20"/>
      <c r="C198" s="20"/>
      <c r="D198" s="20"/>
      <c r="E198" s="21"/>
      <c r="F198" s="22"/>
      <c r="G198" s="21"/>
      <c r="H198" s="20"/>
    </row>
    <row r="199" customFormat="false" ht="15" hidden="false" customHeight="true" outlineLevel="0" collapsed="false">
      <c r="A199" s="20"/>
      <c r="B199" s="20"/>
      <c r="C199" s="20"/>
      <c r="D199" s="20"/>
      <c r="E199" s="21"/>
      <c r="F199" s="22"/>
      <c r="G199" s="21"/>
      <c r="H199" s="20"/>
    </row>
    <row r="200" customFormat="false" ht="15" hidden="false" customHeight="true" outlineLevel="0" collapsed="false">
      <c r="A200" s="20"/>
      <c r="B200" s="20"/>
      <c r="C200" s="20"/>
      <c r="D200" s="20"/>
      <c r="E200" s="21"/>
      <c r="F200" s="22"/>
      <c r="G200" s="21"/>
      <c r="H200" s="20"/>
    </row>
    <row r="201" customFormat="false" ht="15" hidden="false" customHeight="true" outlineLevel="0" collapsed="false">
      <c r="A201" s="20"/>
      <c r="B201" s="20"/>
      <c r="C201" s="20"/>
      <c r="D201" s="20"/>
      <c r="E201" s="21"/>
      <c r="F201" s="22"/>
      <c r="G201" s="21"/>
      <c r="H201" s="20"/>
    </row>
    <row r="202" customFormat="false" ht="15" hidden="false" customHeight="true" outlineLevel="0" collapsed="false">
      <c r="A202" s="20"/>
      <c r="B202" s="20"/>
      <c r="C202" s="20"/>
      <c r="D202" s="20"/>
      <c r="E202" s="21"/>
      <c r="F202" s="22"/>
      <c r="G202" s="21"/>
      <c r="H202" s="20"/>
    </row>
    <row r="203" customFormat="false" ht="15" hidden="false" customHeight="true" outlineLevel="0" collapsed="false">
      <c r="A203" s="20"/>
      <c r="B203" s="20"/>
      <c r="C203" s="20"/>
      <c r="D203" s="20"/>
      <c r="E203" s="21"/>
      <c r="F203" s="22"/>
      <c r="G203" s="21"/>
      <c r="H203" s="20"/>
    </row>
    <row r="204" customFormat="false" ht="15" hidden="false" customHeight="true" outlineLevel="0" collapsed="false">
      <c r="A204" s="20"/>
      <c r="B204" s="20"/>
      <c r="C204" s="20"/>
      <c r="D204" s="20"/>
      <c r="E204" s="21"/>
      <c r="F204" s="22"/>
      <c r="G204" s="21"/>
      <c r="H204" s="20"/>
    </row>
    <row r="205" customFormat="false" ht="15" hidden="false" customHeight="true" outlineLevel="0" collapsed="false">
      <c r="A205" s="20"/>
      <c r="B205" s="20"/>
      <c r="C205" s="20"/>
      <c r="D205" s="20"/>
      <c r="E205" s="21"/>
      <c r="F205" s="22"/>
      <c r="G205" s="21"/>
      <c r="H205" s="20"/>
    </row>
    <row r="206" customFormat="false" ht="15" hidden="false" customHeight="true" outlineLevel="0" collapsed="false">
      <c r="A206" s="20"/>
      <c r="B206" s="20"/>
      <c r="C206" s="20"/>
      <c r="D206" s="20"/>
      <c r="E206" s="21"/>
      <c r="F206" s="22"/>
      <c r="G206" s="21"/>
      <c r="H206" s="20"/>
    </row>
    <row r="207" customFormat="false" ht="15" hidden="false" customHeight="true" outlineLevel="0" collapsed="false">
      <c r="A207" s="20"/>
      <c r="B207" s="20"/>
      <c r="C207" s="20"/>
      <c r="D207" s="20"/>
      <c r="E207" s="21"/>
      <c r="F207" s="22"/>
      <c r="G207" s="21"/>
      <c r="H207" s="20"/>
    </row>
    <row r="208" customFormat="false" ht="15" hidden="false" customHeight="true" outlineLevel="0" collapsed="false">
      <c r="A208" s="20"/>
      <c r="B208" s="20"/>
      <c r="C208" s="20"/>
      <c r="D208" s="20"/>
      <c r="E208" s="21"/>
      <c r="F208" s="22"/>
      <c r="G208" s="21"/>
      <c r="H208" s="20"/>
    </row>
    <row r="209" customFormat="false" ht="15" hidden="false" customHeight="true" outlineLevel="0" collapsed="false">
      <c r="A209" s="20"/>
      <c r="B209" s="20"/>
      <c r="C209" s="20"/>
      <c r="D209" s="20"/>
      <c r="E209" s="21"/>
      <c r="F209" s="22"/>
      <c r="G209" s="21"/>
      <c r="H209" s="20"/>
    </row>
    <row r="210" customFormat="false" ht="15" hidden="false" customHeight="true" outlineLevel="0" collapsed="false">
      <c r="A210" s="20"/>
      <c r="B210" s="20"/>
      <c r="C210" s="20"/>
      <c r="D210" s="20"/>
      <c r="E210" s="21"/>
      <c r="F210" s="22"/>
      <c r="G210" s="21"/>
      <c r="H210" s="20"/>
    </row>
    <row r="211" customFormat="false" ht="15" hidden="false" customHeight="true" outlineLevel="0" collapsed="false">
      <c r="A211" s="20"/>
      <c r="B211" s="20"/>
      <c r="C211" s="20"/>
      <c r="D211" s="20"/>
      <c r="E211" s="21"/>
      <c r="F211" s="22"/>
      <c r="G211" s="21"/>
      <c r="H211" s="20"/>
    </row>
    <row r="212" customFormat="false" ht="15" hidden="false" customHeight="true" outlineLevel="0" collapsed="false">
      <c r="A212" s="20"/>
      <c r="B212" s="20"/>
      <c r="C212" s="20"/>
      <c r="D212" s="20"/>
      <c r="E212" s="21"/>
      <c r="F212" s="22"/>
      <c r="G212" s="21"/>
      <c r="H212" s="20"/>
    </row>
    <row r="213" customFormat="false" ht="15" hidden="false" customHeight="true" outlineLevel="0" collapsed="false">
      <c r="A213" s="20"/>
      <c r="B213" s="20"/>
      <c r="C213" s="20"/>
      <c r="D213" s="20"/>
      <c r="E213" s="21"/>
      <c r="F213" s="22"/>
      <c r="G213" s="21"/>
      <c r="H213" s="20"/>
    </row>
    <row r="214" customFormat="false" ht="15" hidden="false" customHeight="true" outlineLevel="0" collapsed="false">
      <c r="A214" s="20"/>
      <c r="B214" s="20"/>
      <c r="C214" s="20"/>
      <c r="D214" s="20"/>
      <c r="E214" s="21"/>
      <c r="F214" s="22"/>
      <c r="G214" s="21"/>
      <c r="H214" s="20"/>
    </row>
    <row r="215" customFormat="false" ht="15" hidden="false" customHeight="true" outlineLevel="0" collapsed="false">
      <c r="A215" s="20"/>
      <c r="B215" s="20"/>
      <c r="C215" s="20"/>
      <c r="D215" s="20"/>
      <c r="E215" s="21"/>
      <c r="F215" s="22"/>
      <c r="G215" s="21"/>
      <c r="H215" s="20"/>
    </row>
    <row r="216" customFormat="false" ht="15" hidden="false" customHeight="true" outlineLevel="0" collapsed="false">
      <c r="A216" s="20"/>
      <c r="B216" s="20"/>
      <c r="C216" s="20"/>
      <c r="D216" s="20"/>
      <c r="E216" s="21"/>
      <c r="F216" s="22"/>
      <c r="G216" s="21"/>
      <c r="H216" s="20"/>
    </row>
    <row r="217" customFormat="false" ht="15" hidden="false" customHeight="true" outlineLevel="0" collapsed="false">
      <c r="A217" s="20"/>
      <c r="B217" s="20"/>
      <c r="C217" s="20"/>
      <c r="D217" s="20"/>
      <c r="E217" s="21"/>
      <c r="F217" s="22"/>
      <c r="G217" s="21"/>
      <c r="H217" s="20"/>
    </row>
    <row r="218" customFormat="false" ht="15" hidden="false" customHeight="true" outlineLevel="0" collapsed="false">
      <c r="A218" s="20"/>
      <c r="B218" s="20"/>
      <c r="C218" s="20"/>
      <c r="D218" s="20"/>
      <c r="E218" s="21"/>
      <c r="F218" s="22"/>
      <c r="G218" s="21"/>
      <c r="H218" s="20"/>
    </row>
    <row r="219" customFormat="false" ht="15" hidden="false" customHeight="true" outlineLevel="0" collapsed="false">
      <c r="A219" s="20"/>
      <c r="B219" s="20"/>
      <c r="C219" s="20"/>
      <c r="D219" s="20"/>
      <c r="E219" s="21"/>
      <c r="F219" s="22"/>
      <c r="G219" s="21"/>
      <c r="H219" s="20"/>
    </row>
    <row r="220" customFormat="false" ht="15" hidden="false" customHeight="true" outlineLevel="0" collapsed="false">
      <c r="A220" s="20"/>
      <c r="B220" s="20"/>
      <c r="C220" s="20"/>
      <c r="D220" s="20"/>
      <c r="E220" s="21"/>
      <c r="F220" s="22"/>
      <c r="G220" s="21"/>
      <c r="H220" s="20"/>
    </row>
    <row r="221" customFormat="false" ht="15" hidden="false" customHeight="true" outlineLevel="0" collapsed="false">
      <c r="A221" s="20"/>
      <c r="B221" s="20"/>
      <c r="C221" s="20"/>
      <c r="D221" s="20"/>
      <c r="E221" s="21"/>
      <c r="F221" s="22"/>
      <c r="G221" s="21"/>
      <c r="H221" s="20"/>
    </row>
    <row r="222" customFormat="false" ht="15" hidden="false" customHeight="true" outlineLevel="0" collapsed="false">
      <c r="A222" s="20"/>
      <c r="B222" s="20"/>
      <c r="C222" s="20"/>
      <c r="D222" s="20"/>
      <c r="E222" s="21"/>
      <c r="F222" s="22"/>
      <c r="G222" s="21"/>
      <c r="H222" s="20"/>
    </row>
    <row r="223" customFormat="false" ht="15" hidden="false" customHeight="true" outlineLevel="0" collapsed="false">
      <c r="A223" s="20"/>
      <c r="B223" s="20"/>
      <c r="C223" s="20"/>
      <c r="D223" s="20"/>
      <c r="E223" s="21"/>
      <c r="F223" s="22"/>
      <c r="G223" s="21"/>
      <c r="H223" s="20"/>
    </row>
    <row r="224" customFormat="false" ht="15" hidden="false" customHeight="true" outlineLevel="0" collapsed="false">
      <c r="A224" s="20"/>
      <c r="B224" s="20"/>
      <c r="C224" s="20"/>
      <c r="D224" s="20"/>
      <c r="E224" s="21"/>
      <c r="F224" s="22"/>
      <c r="G224" s="21"/>
      <c r="H224" s="20"/>
    </row>
    <row r="225" customFormat="false" ht="15" hidden="false" customHeight="true" outlineLevel="0" collapsed="false">
      <c r="A225" s="20"/>
      <c r="B225" s="20"/>
      <c r="C225" s="20"/>
      <c r="D225" s="20"/>
      <c r="E225" s="21"/>
      <c r="F225" s="22"/>
      <c r="G225" s="21"/>
      <c r="H225" s="20"/>
    </row>
    <row r="226" customFormat="false" ht="15" hidden="false" customHeight="true" outlineLevel="0" collapsed="false">
      <c r="A226" s="20"/>
      <c r="B226" s="20"/>
      <c r="C226" s="20"/>
      <c r="D226" s="20"/>
      <c r="E226" s="21"/>
      <c r="F226" s="22"/>
      <c r="G226" s="21"/>
      <c r="H226" s="20"/>
    </row>
    <row r="227" customFormat="false" ht="15" hidden="false" customHeight="true" outlineLevel="0" collapsed="false">
      <c r="A227" s="20"/>
      <c r="B227" s="20"/>
      <c r="C227" s="20"/>
      <c r="D227" s="20"/>
      <c r="E227" s="21"/>
      <c r="F227" s="22"/>
      <c r="G227" s="21"/>
      <c r="H227" s="20"/>
    </row>
    <row r="228" customFormat="false" ht="15" hidden="false" customHeight="true" outlineLevel="0" collapsed="false">
      <c r="A228" s="20"/>
      <c r="B228" s="20"/>
      <c r="C228" s="20"/>
      <c r="D228" s="20"/>
      <c r="E228" s="21"/>
      <c r="F228" s="22"/>
      <c r="G228" s="21"/>
      <c r="H228" s="20"/>
    </row>
    <row r="229" customFormat="false" ht="15" hidden="false" customHeight="true" outlineLevel="0" collapsed="false">
      <c r="A229" s="20"/>
      <c r="B229" s="20"/>
      <c r="C229" s="20"/>
      <c r="D229" s="20"/>
      <c r="E229" s="21"/>
      <c r="F229" s="22"/>
      <c r="G229" s="21"/>
      <c r="H229" s="20"/>
    </row>
    <row r="230" customFormat="false" ht="15" hidden="false" customHeight="true" outlineLevel="0" collapsed="false">
      <c r="A230" s="20"/>
      <c r="B230" s="20"/>
      <c r="C230" s="20"/>
      <c r="D230" s="20"/>
      <c r="E230" s="21"/>
      <c r="F230" s="22"/>
      <c r="G230" s="21"/>
      <c r="H230" s="20"/>
    </row>
    <row r="231" customFormat="false" ht="15" hidden="false" customHeight="true" outlineLevel="0" collapsed="false">
      <c r="A231" s="20"/>
      <c r="B231" s="20"/>
      <c r="C231" s="20"/>
      <c r="D231" s="20"/>
      <c r="E231" s="21"/>
      <c r="F231" s="22"/>
      <c r="G231" s="21"/>
      <c r="H231" s="20"/>
    </row>
    <row r="232" customFormat="false" ht="15" hidden="false" customHeight="true" outlineLevel="0" collapsed="false">
      <c r="A232" s="20"/>
      <c r="B232" s="20"/>
      <c r="C232" s="20"/>
      <c r="D232" s="20"/>
      <c r="E232" s="21"/>
      <c r="F232" s="22"/>
      <c r="G232" s="21"/>
      <c r="H232" s="20"/>
    </row>
    <row r="233" customFormat="false" ht="15" hidden="false" customHeight="true" outlineLevel="0" collapsed="false">
      <c r="A233" s="20"/>
      <c r="B233" s="20"/>
      <c r="C233" s="20"/>
      <c r="D233" s="20"/>
      <c r="E233" s="21"/>
      <c r="F233" s="22"/>
      <c r="G233" s="21"/>
      <c r="H233" s="20"/>
    </row>
    <row r="234" customFormat="false" ht="15" hidden="false" customHeight="true" outlineLevel="0" collapsed="false">
      <c r="A234" s="20"/>
      <c r="B234" s="20"/>
      <c r="C234" s="20"/>
      <c r="D234" s="20"/>
      <c r="E234" s="21"/>
      <c r="F234" s="22"/>
      <c r="G234" s="21"/>
      <c r="H234" s="20"/>
    </row>
    <row r="235" customFormat="false" ht="15" hidden="false" customHeight="true" outlineLevel="0" collapsed="false">
      <c r="A235" s="20"/>
      <c r="B235" s="20"/>
      <c r="C235" s="20"/>
      <c r="D235" s="20"/>
      <c r="E235" s="21"/>
      <c r="F235" s="22"/>
      <c r="G235" s="21"/>
      <c r="H235" s="20"/>
    </row>
    <row r="236" customFormat="false" ht="15" hidden="false" customHeight="true" outlineLevel="0" collapsed="false">
      <c r="A236" s="20"/>
      <c r="B236" s="20"/>
      <c r="C236" s="20"/>
      <c r="D236" s="20"/>
      <c r="E236" s="21"/>
      <c r="F236" s="22"/>
      <c r="G236" s="21"/>
      <c r="H236" s="20"/>
    </row>
    <row r="237" customFormat="false" ht="15" hidden="false" customHeight="true" outlineLevel="0" collapsed="false">
      <c r="A237" s="20"/>
      <c r="B237" s="20"/>
      <c r="C237" s="20"/>
      <c r="D237" s="20"/>
      <c r="E237" s="21"/>
      <c r="F237" s="22"/>
      <c r="G237" s="21"/>
      <c r="H237" s="20"/>
    </row>
    <row r="238" customFormat="false" ht="15" hidden="false" customHeight="true" outlineLevel="0" collapsed="false">
      <c r="A238" s="20"/>
      <c r="B238" s="20"/>
      <c r="C238" s="20"/>
      <c r="D238" s="20"/>
      <c r="E238" s="21"/>
      <c r="F238" s="22"/>
      <c r="G238" s="21"/>
      <c r="H238" s="20"/>
    </row>
    <row r="239" customFormat="false" ht="15" hidden="false" customHeight="true" outlineLevel="0" collapsed="false">
      <c r="A239" s="20"/>
      <c r="B239" s="20"/>
      <c r="C239" s="20"/>
      <c r="D239" s="20"/>
      <c r="E239" s="21"/>
      <c r="F239" s="22"/>
      <c r="G239" s="21"/>
      <c r="H239" s="20"/>
    </row>
    <row r="240" customFormat="false" ht="15" hidden="false" customHeight="true" outlineLevel="0" collapsed="false">
      <c r="A240" s="20"/>
      <c r="B240" s="20"/>
      <c r="C240" s="20"/>
      <c r="D240" s="20"/>
      <c r="E240" s="21"/>
      <c r="F240" s="22"/>
      <c r="G240" s="21"/>
      <c r="H240" s="20"/>
    </row>
    <row r="241" customFormat="false" ht="15" hidden="false" customHeight="true" outlineLevel="0" collapsed="false">
      <c r="A241" s="20"/>
      <c r="B241" s="20"/>
      <c r="C241" s="20"/>
      <c r="D241" s="20"/>
      <c r="E241" s="21"/>
      <c r="F241" s="22"/>
      <c r="G241" s="21"/>
      <c r="H241" s="20"/>
    </row>
    <row r="242" customFormat="false" ht="15" hidden="false" customHeight="true" outlineLevel="0" collapsed="false">
      <c r="A242" s="20"/>
      <c r="B242" s="20"/>
      <c r="C242" s="20"/>
      <c r="D242" s="20"/>
      <c r="E242" s="21"/>
      <c r="F242" s="22"/>
      <c r="G242" s="21"/>
      <c r="H242" s="20"/>
    </row>
    <row r="243" customFormat="false" ht="15" hidden="false" customHeight="true" outlineLevel="0" collapsed="false">
      <c r="A243" s="20"/>
      <c r="B243" s="20"/>
      <c r="C243" s="20"/>
      <c r="D243" s="20"/>
      <c r="E243" s="21"/>
      <c r="F243" s="22"/>
      <c r="G243" s="21"/>
      <c r="H243" s="20"/>
    </row>
    <row r="244" customFormat="false" ht="15" hidden="false" customHeight="true" outlineLevel="0" collapsed="false">
      <c r="A244" s="20"/>
      <c r="B244" s="20"/>
      <c r="C244" s="20"/>
      <c r="D244" s="20"/>
      <c r="E244" s="21"/>
      <c r="F244" s="22"/>
      <c r="G244" s="21"/>
      <c r="H244" s="20"/>
    </row>
    <row r="245" customFormat="false" ht="15" hidden="false" customHeight="true" outlineLevel="0" collapsed="false">
      <c r="A245" s="20"/>
      <c r="B245" s="20"/>
      <c r="C245" s="20"/>
      <c r="D245" s="20"/>
      <c r="E245" s="21"/>
      <c r="F245" s="22"/>
      <c r="G245" s="21"/>
      <c r="H245" s="20"/>
    </row>
    <row r="246" customFormat="false" ht="15" hidden="false" customHeight="true" outlineLevel="0" collapsed="false">
      <c r="A246" s="20"/>
      <c r="B246" s="20"/>
      <c r="C246" s="20"/>
      <c r="D246" s="20"/>
      <c r="E246" s="21"/>
      <c r="F246" s="22"/>
      <c r="G246" s="21"/>
      <c r="H246" s="20"/>
    </row>
    <row r="247" customFormat="false" ht="15" hidden="false" customHeight="true" outlineLevel="0" collapsed="false">
      <c r="A247" s="20"/>
      <c r="B247" s="20"/>
      <c r="C247" s="20"/>
      <c r="D247" s="20"/>
      <c r="E247" s="21"/>
      <c r="F247" s="22"/>
      <c r="G247" s="21"/>
      <c r="H247" s="20"/>
    </row>
    <row r="248" customFormat="false" ht="15" hidden="false" customHeight="true" outlineLevel="0" collapsed="false">
      <c r="A248" s="20"/>
      <c r="B248" s="20"/>
      <c r="C248" s="20"/>
      <c r="D248" s="20"/>
      <c r="E248" s="21"/>
      <c r="F248" s="22"/>
      <c r="G248" s="21"/>
      <c r="H248" s="20"/>
    </row>
    <row r="249" customFormat="false" ht="15" hidden="false" customHeight="true" outlineLevel="0" collapsed="false">
      <c r="A249" s="20"/>
      <c r="B249" s="20"/>
      <c r="C249" s="20"/>
      <c r="D249" s="20"/>
      <c r="E249" s="21"/>
      <c r="F249" s="22"/>
      <c r="G249" s="21"/>
      <c r="H249" s="20"/>
    </row>
    <row r="250" customFormat="false" ht="15" hidden="false" customHeight="true" outlineLevel="0" collapsed="false">
      <c r="A250" s="20"/>
      <c r="B250" s="20"/>
      <c r="C250" s="20"/>
      <c r="D250" s="20"/>
      <c r="E250" s="21"/>
      <c r="F250" s="22"/>
      <c r="G250" s="21"/>
      <c r="H250" s="20"/>
    </row>
    <row r="251" customFormat="false" ht="15" hidden="false" customHeight="true" outlineLevel="0" collapsed="false">
      <c r="A251" s="20"/>
      <c r="B251" s="20"/>
      <c r="C251" s="20"/>
      <c r="D251" s="20"/>
      <c r="E251" s="21"/>
      <c r="F251" s="22"/>
      <c r="G251" s="21"/>
      <c r="H251" s="20"/>
    </row>
    <row r="252" customFormat="false" ht="15" hidden="false" customHeight="true" outlineLevel="0" collapsed="false">
      <c r="A252" s="20"/>
      <c r="B252" s="20"/>
      <c r="C252" s="20"/>
      <c r="D252" s="20"/>
      <c r="E252" s="21"/>
      <c r="F252" s="22"/>
      <c r="G252" s="21"/>
      <c r="H252" s="20"/>
    </row>
    <row r="253" customFormat="false" ht="15" hidden="false" customHeight="true" outlineLevel="0" collapsed="false">
      <c r="A253" s="20"/>
      <c r="B253" s="20"/>
      <c r="C253" s="20"/>
      <c r="D253" s="20"/>
      <c r="E253" s="21"/>
      <c r="F253" s="22"/>
      <c r="G253" s="21"/>
      <c r="H253" s="20"/>
    </row>
    <row r="254" customFormat="false" ht="15" hidden="false" customHeight="true" outlineLevel="0" collapsed="false">
      <c r="A254" s="20"/>
      <c r="B254" s="20"/>
      <c r="C254" s="20"/>
      <c r="D254" s="20"/>
      <c r="E254" s="21"/>
      <c r="F254" s="22"/>
      <c r="G254" s="21"/>
      <c r="H254" s="20"/>
    </row>
    <row r="255" customFormat="false" ht="15" hidden="false" customHeight="true" outlineLevel="0" collapsed="false">
      <c r="A255" s="20"/>
      <c r="B255" s="20"/>
      <c r="C255" s="20"/>
      <c r="D255" s="20"/>
      <c r="E255" s="21"/>
      <c r="F255" s="22"/>
      <c r="G255" s="21"/>
      <c r="H255" s="20"/>
    </row>
    <row r="256" customFormat="false" ht="15" hidden="false" customHeight="true" outlineLevel="0" collapsed="false">
      <c r="A256" s="20"/>
      <c r="B256" s="20"/>
      <c r="C256" s="20"/>
      <c r="D256" s="20"/>
      <c r="E256" s="21"/>
      <c r="F256" s="22"/>
      <c r="G256" s="21"/>
      <c r="H256" s="20"/>
    </row>
    <row r="257" customFormat="false" ht="15" hidden="false" customHeight="true" outlineLevel="0" collapsed="false">
      <c r="A257" s="20"/>
      <c r="B257" s="20"/>
      <c r="C257" s="20"/>
      <c r="D257" s="20"/>
      <c r="E257" s="21"/>
      <c r="F257" s="22"/>
      <c r="G257" s="21"/>
      <c r="H257" s="20"/>
    </row>
    <row r="258" customFormat="false" ht="15" hidden="false" customHeight="true" outlineLevel="0" collapsed="false">
      <c r="A258" s="20"/>
      <c r="B258" s="20"/>
      <c r="C258" s="20"/>
      <c r="D258" s="20"/>
      <c r="E258" s="21"/>
      <c r="F258" s="22"/>
      <c r="G258" s="21"/>
      <c r="H258" s="20"/>
    </row>
    <row r="259" customFormat="false" ht="15" hidden="false" customHeight="true" outlineLevel="0" collapsed="false">
      <c r="A259" s="20"/>
      <c r="B259" s="20"/>
      <c r="C259" s="20"/>
      <c r="D259" s="20"/>
      <c r="E259" s="21"/>
      <c r="F259" s="22"/>
      <c r="G259" s="21"/>
      <c r="H259" s="20"/>
    </row>
    <row r="260" customFormat="false" ht="15" hidden="false" customHeight="true" outlineLevel="0" collapsed="false">
      <c r="A260" s="20"/>
      <c r="B260" s="20"/>
      <c r="C260" s="20"/>
      <c r="D260" s="20"/>
      <c r="E260" s="21"/>
      <c r="F260" s="22"/>
      <c r="G260" s="21"/>
      <c r="H260" s="20"/>
    </row>
    <row r="261" customFormat="false" ht="15" hidden="false" customHeight="true" outlineLevel="0" collapsed="false">
      <c r="A261" s="20"/>
      <c r="B261" s="20"/>
      <c r="C261" s="20"/>
      <c r="D261" s="20"/>
      <c r="E261" s="21"/>
      <c r="F261" s="22"/>
      <c r="G261" s="21"/>
      <c r="H261" s="20"/>
    </row>
    <row r="262" customFormat="false" ht="15" hidden="false" customHeight="true" outlineLevel="0" collapsed="false">
      <c r="A262" s="20"/>
      <c r="B262" s="20"/>
      <c r="C262" s="20"/>
      <c r="D262" s="20"/>
      <c r="E262" s="21"/>
      <c r="F262" s="22"/>
      <c r="G262" s="21"/>
      <c r="H262" s="20"/>
    </row>
    <row r="263" customFormat="false" ht="15" hidden="false" customHeight="true" outlineLevel="0" collapsed="false">
      <c r="A263" s="20"/>
      <c r="B263" s="20"/>
      <c r="C263" s="20"/>
      <c r="D263" s="20"/>
      <c r="E263" s="21"/>
      <c r="F263" s="22"/>
      <c r="G263" s="21"/>
      <c r="H263" s="20"/>
    </row>
    <row r="264" customFormat="false" ht="15" hidden="false" customHeight="true" outlineLevel="0" collapsed="false">
      <c r="A264" s="20"/>
      <c r="B264" s="20"/>
      <c r="C264" s="20"/>
      <c r="D264" s="20"/>
      <c r="E264" s="21"/>
      <c r="F264" s="22"/>
      <c r="G264" s="21"/>
      <c r="H264" s="20"/>
    </row>
    <row r="265" customFormat="false" ht="15" hidden="false" customHeight="true" outlineLevel="0" collapsed="false">
      <c r="A265" s="20"/>
      <c r="B265" s="20"/>
      <c r="C265" s="20"/>
      <c r="D265" s="20"/>
      <c r="E265" s="21"/>
      <c r="F265" s="22"/>
      <c r="G265" s="21"/>
      <c r="H265" s="20"/>
    </row>
    <row r="266" customFormat="false" ht="15" hidden="false" customHeight="true" outlineLevel="0" collapsed="false">
      <c r="A266" s="20"/>
      <c r="B266" s="20"/>
      <c r="C266" s="20"/>
      <c r="D266" s="20"/>
      <c r="E266" s="21"/>
      <c r="F266" s="22"/>
      <c r="G266" s="21"/>
      <c r="H266" s="20"/>
    </row>
    <row r="267" customFormat="false" ht="15" hidden="false" customHeight="true" outlineLevel="0" collapsed="false">
      <c r="A267" s="20"/>
      <c r="B267" s="20"/>
      <c r="C267" s="20"/>
      <c r="D267" s="20"/>
      <c r="E267" s="21"/>
      <c r="F267" s="22"/>
      <c r="G267" s="21"/>
      <c r="H267" s="20"/>
    </row>
    <row r="268" customFormat="false" ht="15" hidden="false" customHeight="true" outlineLevel="0" collapsed="false">
      <c r="A268" s="20"/>
      <c r="B268" s="20"/>
      <c r="C268" s="20"/>
      <c r="D268" s="20"/>
      <c r="E268" s="21"/>
      <c r="F268" s="22"/>
      <c r="G268" s="21"/>
      <c r="H268" s="20"/>
    </row>
    <row r="269" customFormat="false" ht="15" hidden="false" customHeight="true" outlineLevel="0" collapsed="false">
      <c r="A269" s="20"/>
      <c r="B269" s="20"/>
      <c r="C269" s="20"/>
      <c r="D269" s="20"/>
      <c r="E269" s="21"/>
      <c r="F269" s="22"/>
      <c r="G269" s="21"/>
      <c r="H269" s="20"/>
    </row>
    <row r="270" customFormat="false" ht="15" hidden="false" customHeight="true" outlineLevel="0" collapsed="false">
      <c r="A270" s="20"/>
      <c r="B270" s="20"/>
      <c r="C270" s="20"/>
      <c r="D270" s="20"/>
      <c r="E270" s="21"/>
      <c r="F270" s="22"/>
      <c r="G270" s="21"/>
      <c r="H270" s="20"/>
    </row>
    <row r="271" customFormat="false" ht="15" hidden="false" customHeight="true" outlineLevel="0" collapsed="false">
      <c r="A271" s="20"/>
      <c r="B271" s="20"/>
      <c r="C271" s="20"/>
      <c r="D271" s="20"/>
      <c r="E271" s="21"/>
      <c r="F271" s="22"/>
      <c r="G271" s="21"/>
      <c r="H271" s="20"/>
    </row>
    <row r="272" customFormat="false" ht="15" hidden="false" customHeight="true" outlineLevel="0" collapsed="false">
      <c r="A272" s="20"/>
      <c r="B272" s="20"/>
      <c r="C272" s="20"/>
      <c r="D272" s="20"/>
      <c r="E272" s="21"/>
      <c r="F272" s="22"/>
      <c r="G272" s="21"/>
      <c r="H272" s="20"/>
    </row>
    <row r="273" customFormat="false" ht="15" hidden="false" customHeight="true" outlineLevel="0" collapsed="false">
      <c r="A273" s="20"/>
      <c r="B273" s="20"/>
      <c r="C273" s="20"/>
      <c r="D273" s="20"/>
      <c r="E273" s="21"/>
      <c r="F273" s="22"/>
      <c r="G273" s="21"/>
      <c r="H273" s="20"/>
    </row>
    <row r="274" customFormat="false" ht="15" hidden="false" customHeight="true" outlineLevel="0" collapsed="false">
      <c r="A274" s="20"/>
      <c r="B274" s="20"/>
      <c r="C274" s="20"/>
      <c r="D274" s="20"/>
      <c r="E274" s="21"/>
      <c r="F274" s="22"/>
      <c r="G274" s="21"/>
      <c r="H274" s="20"/>
    </row>
    <row r="275" customFormat="false" ht="15" hidden="false" customHeight="true" outlineLevel="0" collapsed="false">
      <c r="A275" s="20"/>
      <c r="B275" s="20"/>
      <c r="C275" s="20"/>
      <c r="D275" s="20"/>
      <c r="E275" s="21"/>
      <c r="F275" s="22"/>
      <c r="G275" s="21"/>
      <c r="H275" s="20"/>
    </row>
    <row r="276" customFormat="false" ht="15" hidden="false" customHeight="true" outlineLevel="0" collapsed="false">
      <c r="A276" s="20"/>
      <c r="B276" s="20"/>
      <c r="C276" s="20"/>
      <c r="D276" s="20"/>
      <c r="E276" s="21"/>
      <c r="F276" s="22"/>
      <c r="G276" s="21"/>
      <c r="H276" s="20"/>
    </row>
    <row r="277" customFormat="false" ht="15" hidden="false" customHeight="true" outlineLevel="0" collapsed="false">
      <c r="A277" s="20"/>
      <c r="B277" s="20"/>
      <c r="C277" s="20"/>
      <c r="D277" s="20"/>
      <c r="E277" s="21"/>
      <c r="F277" s="22"/>
      <c r="G277" s="21"/>
      <c r="H277" s="20"/>
    </row>
    <row r="278" customFormat="false" ht="15" hidden="false" customHeight="true" outlineLevel="0" collapsed="false">
      <c r="A278" s="20"/>
      <c r="B278" s="20"/>
      <c r="C278" s="20"/>
      <c r="D278" s="20"/>
      <c r="E278" s="21"/>
      <c r="F278" s="22"/>
      <c r="G278" s="21"/>
      <c r="H278" s="20"/>
    </row>
    <row r="279" customFormat="false" ht="15" hidden="false" customHeight="true" outlineLevel="0" collapsed="false">
      <c r="A279" s="20"/>
      <c r="B279" s="20"/>
      <c r="C279" s="20"/>
      <c r="D279" s="20"/>
      <c r="E279" s="21"/>
      <c r="F279" s="22"/>
      <c r="G279" s="21"/>
      <c r="H279" s="20"/>
    </row>
    <row r="280" customFormat="false" ht="15" hidden="false" customHeight="true" outlineLevel="0" collapsed="false">
      <c r="A280" s="20"/>
      <c r="B280" s="20"/>
      <c r="C280" s="20"/>
      <c r="D280" s="20"/>
      <c r="E280" s="21"/>
      <c r="F280" s="22"/>
      <c r="G280" s="21"/>
      <c r="H280" s="20"/>
    </row>
    <row r="281" customFormat="false" ht="15" hidden="false" customHeight="true" outlineLevel="0" collapsed="false">
      <c r="A281" s="20"/>
      <c r="B281" s="20"/>
      <c r="C281" s="20"/>
      <c r="D281" s="20"/>
      <c r="E281" s="21"/>
      <c r="F281" s="22"/>
      <c r="G281" s="21"/>
      <c r="H281" s="20"/>
    </row>
    <row r="282" customFormat="false" ht="15" hidden="false" customHeight="true" outlineLevel="0" collapsed="false">
      <c r="A282" s="20"/>
      <c r="B282" s="20"/>
      <c r="C282" s="20"/>
      <c r="D282" s="20"/>
      <c r="E282" s="21"/>
      <c r="F282" s="22"/>
      <c r="G282" s="21"/>
      <c r="H282" s="20"/>
    </row>
    <row r="283" customFormat="false" ht="15" hidden="false" customHeight="true" outlineLevel="0" collapsed="false">
      <c r="A283" s="20"/>
      <c r="B283" s="20"/>
      <c r="C283" s="20"/>
      <c r="D283" s="20"/>
      <c r="E283" s="21"/>
      <c r="F283" s="22"/>
      <c r="G283" s="21"/>
      <c r="H283" s="20"/>
    </row>
    <row r="284" customFormat="false" ht="15" hidden="false" customHeight="true" outlineLevel="0" collapsed="false">
      <c r="A284" s="20"/>
      <c r="B284" s="20"/>
      <c r="C284" s="20"/>
      <c r="D284" s="20"/>
      <c r="E284" s="21"/>
      <c r="F284" s="22"/>
      <c r="G284" s="21"/>
      <c r="H284" s="20"/>
    </row>
    <row r="285" customFormat="false" ht="15" hidden="false" customHeight="true" outlineLevel="0" collapsed="false">
      <c r="A285" s="20"/>
      <c r="B285" s="20"/>
      <c r="C285" s="20"/>
      <c r="D285" s="20"/>
      <c r="E285" s="21"/>
      <c r="F285" s="22"/>
      <c r="G285" s="21"/>
      <c r="H285" s="20"/>
    </row>
    <row r="286" customFormat="false" ht="15" hidden="false" customHeight="true" outlineLevel="0" collapsed="false">
      <c r="A286" s="20"/>
      <c r="B286" s="20"/>
      <c r="C286" s="20"/>
      <c r="D286" s="20"/>
      <c r="E286" s="21"/>
      <c r="F286" s="22"/>
      <c r="G286" s="21"/>
      <c r="H286" s="20"/>
    </row>
    <row r="287" customFormat="false" ht="15" hidden="false" customHeight="true" outlineLevel="0" collapsed="false">
      <c r="A287" s="20"/>
      <c r="B287" s="20"/>
      <c r="C287" s="20"/>
      <c r="D287" s="20"/>
      <c r="E287" s="21"/>
      <c r="F287" s="22"/>
      <c r="G287" s="21"/>
      <c r="H287" s="20"/>
    </row>
    <row r="288" customFormat="false" ht="15" hidden="false" customHeight="true" outlineLevel="0" collapsed="false">
      <c r="A288" s="20"/>
      <c r="B288" s="20"/>
      <c r="C288" s="20"/>
      <c r="D288" s="20"/>
      <c r="E288" s="21"/>
      <c r="F288" s="22"/>
      <c r="G288" s="21"/>
      <c r="H288" s="20"/>
    </row>
    <row r="289" customFormat="false" ht="15" hidden="false" customHeight="true" outlineLevel="0" collapsed="false">
      <c r="A289" s="20"/>
      <c r="B289" s="20"/>
      <c r="C289" s="20"/>
      <c r="D289" s="20"/>
      <c r="E289" s="21"/>
      <c r="F289" s="22"/>
      <c r="G289" s="21"/>
      <c r="H289" s="20"/>
    </row>
    <row r="290" customFormat="false" ht="15" hidden="false" customHeight="true" outlineLevel="0" collapsed="false">
      <c r="A290" s="20"/>
      <c r="B290" s="20"/>
      <c r="C290" s="20"/>
      <c r="D290" s="20"/>
      <c r="E290" s="21"/>
      <c r="F290" s="22"/>
      <c r="G290" s="21"/>
      <c r="H290" s="20"/>
    </row>
    <row r="291" customFormat="false" ht="15" hidden="false" customHeight="true" outlineLevel="0" collapsed="false">
      <c r="A291" s="20"/>
      <c r="B291" s="20"/>
      <c r="C291" s="20"/>
      <c r="D291" s="20"/>
      <c r="E291" s="21"/>
      <c r="F291" s="22"/>
      <c r="G291" s="21"/>
      <c r="H291" s="20"/>
    </row>
    <row r="292" customFormat="false" ht="15" hidden="false" customHeight="true" outlineLevel="0" collapsed="false">
      <c r="A292" s="20"/>
      <c r="B292" s="20"/>
      <c r="C292" s="20"/>
      <c r="D292" s="20"/>
      <c r="E292" s="21"/>
      <c r="F292" s="22"/>
      <c r="G292" s="21"/>
      <c r="H292" s="20"/>
    </row>
    <row r="293" customFormat="false" ht="15" hidden="false" customHeight="true" outlineLevel="0" collapsed="false">
      <c r="A293" s="20"/>
      <c r="B293" s="20"/>
      <c r="C293" s="20"/>
      <c r="D293" s="20"/>
      <c r="E293" s="21"/>
      <c r="F293" s="22"/>
      <c r="G293" s="21"/>
      <c r="H293" s="20"/>
    </row>
    <row r="294" customFormat="false" ht="15" hidden="false" customHeight="true" outlineLevel="0" collapsed="false">
      <c r="A294" s="20"/>
      <c r="B294" s="20"/>
      <c r="C294" s="20"/>
      <c r="D294" s="20"/>
      <c r="E294" s="21"/>
      <c r="F294" s="22"/>
      <c r="G294" s="21"/>
      <c r="H294" s="20"/>
    </row>
    <row r="295" customFormat="false" ht="15" hidden="false" customHeight="true" outlineLevel="0" collapsed="false">
      <c r="A295" s="20"/>
      <c r="B295" s="20"/>
      <c r="C295" s="20"/>
      <c r="D295" s="20"/>
      <c r="E295" s="21"/>
      <c r="F295" s="22"/>
      <c r="G295" s="21"/>
      <c r="H295" s="20"/>
    </row>
    <row r="296" customFormat="false" ht="15" hidden="false" customHeight="true" outlineLevel="0" collapsed="false">
      <c r="A296" s="20"/>
      <c r="B296" s="20"/>
      <c r="C296" s="20"/>
      <c r="D296" s="20"/>
      <c r="E296" s="21"/>
      <c r="F296" s="22"/>
      <c r="G296" s="21"/>
      <c r="H296" s="20"/>
    </row>
    <row r="297" customFormat="false" ht="15" hidden="false" customHeight="true" outlineLevel="0" collapsed="false">
      <c r="A297" s="20"/>
      <c r="B297" s="20"/>
      <c r="C297" s="20"/>
      <c r="D297" s="20"/>
      <c r="E297" s="21"/>
      <c r="F297" s="22"/>
      <c r="G297" s="21"/>
      <c r="H297" s="20"/>
    </row>
    <row r="298" customFormat="false" ht="15" hidden="false" customHeight="true" outlineLevel="0" collapsed="false">
      <c r="A298" s="20"/>
      <c r="B298" s="20"/>
      <c r="C298" s="20"/>
      <c r="D298" s="20"/>
      <c r="E298" s="21"/>
      <c r="F298" s="22"/>
      <c r="G298" s="21"/>
      <c r="H298" s="20"/>
    </row>
    <row r="299" customFormat="false" ht="15" hidden="false" customHeight="true" outlineLevel="0" collapsed="false">
      <c r="A299" s="20"/>
      <c r="B299" s="20"/>
      <c r="C299" s="20"/>
      <c r="D299" s="20"/>
      <c r="E299" s="21"/>
      <c r="F299" s="22"/>
      <c r="G299" s="21"/>
      <c r="H299" s="20"/>
    </row>
    <row r="300" customFormat="false" ht="15" hidden="false" customHeight="true" outlineLevel="0" collapsed="false">
      <c r="A300" s="20"/>
      <c r="B300" s="20"/>
      <c r="C300" s="20"/>
      <c r="D300" s="20"/>
      <c r="E300" s="21"/>
      <c r="F300" s="22"/>
      <c r="G300" s="21"/>
      <c r="H300" s="20"/>
    </row>
    <row r="301" customFormat="false" ht="15" hidden="false" customHeight="true" outlineLevel="0" collapsed="false">
      <c r="A301" s="20"/>
      <c r="B301" s="20"/>
      <c r="C301" s="20"/>
      <c r="D301" s="20"/>
      <c r="E301" s="21"/>
      <c r="F301" s="22"/>
      <c r="G301" s="21"/>
      <c r="H301" s="20"/>
    </row>
    <row r="302" customFormat="false" ht="15" hidden="false" customHeight="true" outlineLevel="0" collapsed="false">
      <c r="A302" s="20"/>
      <c r="B302" s="20"/>
      <c r="C302" s="20"/>
      <c r="D302" s="20"/>
      <c r="E302" s="21"/>
      <c r="F302" s="22"/>
      <c r="G302" s="21"/>
      <c r="H302" s="20"/>
    </row>
    <row r="303" customFormat="false" ht="15" hidden="false" customHeight="true" outlineLevel="0" collapsed="false">
      <c r="A303" s="20"/>
      <c r="B303" s="20"/>
      <c r="C303" s="20"/>
      <c r="D303" s="20"/>
      <c r="E303" s="21"/>
      <c r="F303" s="22"/>
      <c r="G303" s="21"/>
      <c r="H303" s="20"/>
    </row>
    <row r="304" customFormat="false" ht="15" hidden="false" customHeight="true" outlineLevel="0" collapsed="false">
      <c r="A304" s="20"/>
      <c r="B304" s="20"/>
      <c r="C304" s="20"/>
      <c r="D304" s="20"/>
      <c r="E304" s="21"/>
      <c r="F304" s="22"/>
      <c r="G304" s="21"/>
      <c r="H304" s="20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J2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1"/>
    <col collapsed="false" customWidth="true" hidden="false" outlineLevel="0" max="3" min="3" style="1" width="26"/>
    <col collapsed="false" customWidth="true" hidden="false" outlineLevel="0" max="4" min="4" style="1" width="12"/>
    <col collapsed="false" customWidth="true" hidden="false" outlineLevel="0" max="5" min="5" style="1" width="11"/>
    <col collapsed="false" customWidth="true" hidden="false" outlineLevel="0" max="6" min="6" style="1" width="12"/>
    <col collapsed="false" customWidth="true" hidden="false" outlineLevel="0" max="7" min="7" style="1" width="14"/>
    <col collapsed="false" customWidth="true" hidden="false" outlineLevel="0" max="8" min="8" style="1" width="22"/>
    <col collapsed="false" customWidth="true" hidden="false" outlineLevel="0" max="9" min="9" style="1" width="8"/>
    <col collapsed="false" customWidth="true" hidden="false" outlineLevel="0" max="10" min="10" style="1" width="11"/>
  </cols>
  <sheetData>
    <row r="1" customFormat="false" ht="21.75" hidden="false" customHeight="true" outlineLevel="0" collapsed="false">
      <c r="A1" s="13" t="s">
        <v>81</v>
      </c>
      <c r="J1" s="14" t="s">
        <v>50</v>
      </c>
    </row>
    <row r="2" customFormat="false" ht="15" hidden="false" customHeight="true" outlineLevel="0" collapsed="false">
      <c r="A2" s="3" t="s">
        <v>82</v>
      </c>
    </row>
    <row r="4" customFormat="false" ht="30" hidden="false" customHeight="true" outlineLevel="0" collapsed="false">
      <c r="A4" s="15" t="s">
        <v>83</v>
      </c>
      <c r="B4" s="16" t="s">
        <v>52</v>
      </c>
      <c r="C4" s="16" t="s">
        <v>53</v>
      </c>
      <c r="D4" s="16" t="s">
        <v>84</v>
      </c>
      <c r="E4" s="16" t="s">
        <v>85</v>
      </c>
      <c r="F4" s="16" t="s">
        <v>86</v>
      </c>
      <c r="G4" s="16" t="s">
        <v>87</v>
      </c>
      <c r="H4" s="16" t="s">
        <v>88</v>
      </c>
      <c r="I4" s="16" t="s">
        <v>55</v>
      </c>
      <c r="J4" s="16" t="s">
        <v>89</v>
      </c>
    </row>
    <row r="5" customFormat="false" ht="15" hidden="false" customHeight="true" outlineLevel="0" collapsed="false">
      <c r="A5" s="23" t="n">
        <v>46267</v>
      </c>
      <c r="B5" s="17" t="s">
        <v>60</v>
      </c>
      <c r="C5" s="24" t="str">
        <f aca="false">IF(B5="","",IFERROR(INDEX(Items!$B$5:$B$304,MATCH(B5,Items!$A$5:$A$304,0)),"Unknown code"))</f>
        <v>MS round bar 40 mm</v>
      </c>
      <c r="D5" s="17" t="s">
        <v>90</v>
      </c>
      <c r="E5" s="18" t="n">
        <v>1500</v>
      </c>
      <c r="F5" s="19" t="n">
        <v>70</v>
      </c>
      <c r="G5" s="25" t="n">
        <f aca="false">IF(OR(D5="Purchase",D5="Production in"),ROUND(N(E5)*N(F5),2),"")</f>
        <v>105000</v>
      </c>
      <c r="H5" s="17" t="s">
        <v>91</v>
      </c>
      <c r="I5" s="24" t="str">
        <f aca="false">IF(B5="","",IFERROR(INDEX(Items!$D$5:$D$304,MATCH(B5,Items!$A$5:$A$304,0)),""))</f>
        <v>Kg</v>
      </c>
      <c r="J5" s="26" t="n">
        <f aca="false">N(E5)*IF(OR(D5="Purchase",D5="Sales return",D5="Production in",D5="Adjustment +"),1,IF(D5="",0,-1))</f>
        <v>1500</v>
      </c>
    </row>
    <row r="6" customFormat="false" ht="15" hidden="false" customHeight="true" outlineLevel="0" collapsed="false">
      <c r="A6" s="23" t="n">
        <v>46268</v>
      </c>
      <c r="B6" s="17" t="s">
        <v>60</v>
      </c>
      <c r="C6" s="24" t="str">
        <f aca="false">IF(B6="","",IFERROR(INDEX(Items!$B$5:$B$304,MATCH(B6,Items!$A$5:$A$304,0)),"Unknown code"))</f>
        <v>MS round bar 40 mm</v>
      </c>
      <c r="D6" s="17" t="s">
        <v>92</v>
      </c>
      <c r="E6" s="18" t="n">
        <v>900</v>
      </c>
      <c r="F6" s="19"/>
      <c r="G6" s="25" t="str">
        <f aca="false">IF(OR(D6="Purchase",D6="Production in"),ROUND(N(E6)*N(F6),2),"")</f>
        <v/>
      </c>
      <c r="H6" s="17" t="s">
        <v>93</v>
      </c>
      <c r="I6" s="24" t="str">
        <f aca="false">IF(B6="","",IFERROR(INDEX(Items!$D$5:$D$304,MATCH(B6,Items!$A$5:$A$304,0)),""))</f>
        <v>Kg</v>
      </c>
      <c r="J6" s="26" t="n">
        <f aca="false">N(E6)*IF(OR(D6="Purchase",D6="Sales return",D6="Production in",D6="Adjustment +"),1,IF(D6="",0,-1))</f>
        <v>-900</v>
      </c>
    </row>
    <row r="7" customFormat="false" ht="15" hidden="false" customHeight="true" outlineLevel="0" collapsed="false">
      <c r="A7" s="23" t="n">
        <v>46269</v>
      </c>
      <c r="B7" s="17" t="s">
        <v>67</v>
      </c>
      <c r="C7" s="24" t="str">
        <f aca="false">IF(B7="","",IFERROR(INDEX(Items!$B$5:$B$304,MATCH(B7,Items!$A$5:$A$304,0)),"Unknown code"))</f>
        <v>Hex bolt M16</v>
      </c>
      <c r="D7" s="17" t="s">
        <v>90</v>
      </c>
      <c r="E7" s="18" t="n">
        <v>2000</v>
      </c>
      <c r="F7" s="19" t="n">
        <v>9.8</v>
      </c>
      <c r="G7" s="25" t="n">
        <f aca="false">IF(OR(D7="Purchase",D7="Production in"),ROUND(N(E7)*N(F7),2),"")</f>
        <v>19600</v>
      </c>
      <c r="H7" s="17" t="s">
        <v>94</v>
      </c>
      <c r="I7" s="24" t="str">
        <f aca="false">IF(B7="","",IFERROR(INDEX(Items!$D$5:$D$304,MATCH(B7,Items!$A$5:$A$304,0)),""))</f>
        <v>Nos</v>
      </c>
      <c r="J7" s="26" t="n">
        <f aca="false">N(E7)*IF(OR(D7="Purchase",D7="Sales return",D7="Production in",D7="Adjustment +"),1,IF(D7="",0,-1))</f>
        <v>2000</v>
      </c>
    </row>
    <row r="8" customFormat="false" ht="15" hidden="false" customHeight="true" outlineLevel="0" collapsed="false">
      <c r="A8" s="23" t="n">
        <v>46271</v>
      </c>
      <c r="B8" s="17" t="s">
        <v>65</v>
      </c>
      <c r="C8" s="24" t="str">
        <f aca="false">IF(B8="","",IFERROR(INDEX(Items!$B$5:$B$304,MATCH(B8,Items!$A$5:$A$304,0)),"Unknown code"))</f>
        <v>MS plate 10 mm</v>
      </c>
      <c r="D8" s="17" t="s">
        <v>92</v>
      </c>
      <c r="E8" s="18" t="n">
        <v>700</v>
      </c>
      <c r="F8" s="19"/>
      <c r="G8" s="25" t="str">
        <f aca="false">IF(OR(D8="Purchase",D8="Production in"),ROUND(N(E8)*N(F8),2),"")</f>
        <v/>
      </c>
      <c r="H8" s="17" t="s">
        <v>93</v>
      </c>
      <c r="I8" s="24" t="str">
        <f aca="false">IF(B8="","",IFERROR(INDEX(Items!$D$5:$D$304,MATCH(B8,Items!$A$5:$A$304,0)),""))</f>
        <v>Kg</v>
      </c>
      <c r="J8" s="26" t="n">
        <f aca="false">N(E8)*IF(OR(D8="Purchase",D8="Sales return",D8="Production in",D8="Adjustment +"),1,IF(D8="",0,-1))</f>
        <v>-700</v>
      </c>
    </row>
    <row r="9" customFormat="false" ht="15" hidden="false" customHeight="true" outlineLevel="0" collapsed="false">
      <c r="A9" s="23" t="n">
        <v>46273</v>
      </c>
      <c r="B9" s="17" t="s">
        <v>75</v>
      </c>
      <c r="C9" s="24" t="str">
        <f aca="false">IF(B9="","",IFERROR(INDEX(Items!$B$5:$B$304,MATCH(B9,Items!$A$5:$A$304,0)),"Unknown code"))</f>
        <v>Precision shaft 40 mm</v>
      </c>
      <c r="D9" s="17" t="s">
        <v>95</v>
      </c>
      <c r="E9" s="18" t="n">
        <v>40</v>
      </c>
      <c r="F9" s="19" t="n">
        <v>2900</v>
      </c>
      <c r="G9" s="25" t="n">
        <f aca="false">IF(OR(D9="Purchase",D9="Production in"),ROUND(N(E9)*N(F9),2),"")</f>
        <v>116000</v>
      </c>
      <c r="H9" s="17" t="s">
        <v>93</v>
      </c>
      <c r="I9" s="24" t="str">
        <f aca="false">IF(B9="","",IFERROR(INDEX(Items!$D$5:$D$304,MATCH(B9,Items!$A$5:$A$304,0)),""))</f>
        <v>Nos</v>
      </c>
      <c r="J9" s="26" t="n">
        <f aca="false">N(E9)*IF(OR(D9="Purchase",D9="Sales return",D9="Production in",D9="Adjustment +"),1,IF(D9="",0,-1))</f>
        <v>40</v>
      </c>
    </row>
    <row r="10" customFormat="false" ht="15" hidden="false" customHeight="true" outlineLevel="0" collapsed="false">
      <c r="A10" s="23" t="n">
        <v>46274</v>
      </c>
      <c r="B10" s="17" t="s">
        <v>75</v>
      </c>
      <c r="C10" s="24" t="str">
        <f aca="false">IF(B10="","",IFERROR(INDEX(Items!$B$5:$B$304,MATCH(B10,Items!$A$5:$A$304,0)),"Unknown code"))</f>
        <v>Precision shaft 40 mm</v>
      </c>
      <c r="D10" s="17" t="s">
        <v>96</v>
      </c>
      <c r="E10" s="18" t="n">
        <v>25</v>
      </c>
      <c r="F10" s="19"/>
      <c r="G10" s="25" t="str">
        <f aca="false">IF(OR(D10="Purchase",D10="Production in"),ROUND(N(E10)*N(F10),2),"")</f>
        <v/>
      </c>
      <c r="H10" s="17" t="s">
        <v>97</v>
      </c>
      <c r="I10" s="24" t="str">
        <f aca="false">IF(B10="","",IFERROR(INDEX(Items!$D$5:$D$304,MATCH(B10,Items!$A$5:$A$304,0)),""))</f>
        <v>Nos</v>
      </c>
      <c r="J10" s="26" t="n">
        <f aca="false">N(E10)*IF(OR(D10="Purchase",D10="Sales return",D10="Production in",D10="Adjustment +"),1,IF(D10="",0,-1))</f>
        <v>-25</v>
      </c>
    </row>
    <row r="11" customFormat="false" ht="15" hidden="false" customHeight="true" outlineLevel="0" collapsed="false">
      <c r="A11" s="23" t="n">
        <v>46276</v>
      </c>
      <c r="B11" s="17" t="s">
        <v>65</v>
      </c>
      <c r="C11" s="24" t="str">
        <f aca="false">IF(B11="","",IFERROR(INDEX(Items!$B$5:$B$304,MATCH(B11,Items!$A$5:$A$304,0)),"Unknown code"))</f>
        <v>MS plate 10 mm</v>
      </c>
      <c r="D11" s="17" t="s">
        <v>90</v>
      </c>
      <c r="E11" s="18" t="n">
        <v>1000</v>
      </c>
      <c r="F11" s="19" t="n">
        <v>74</v>
      </c>
      <c r="G11" s="25" t="n">
        <f aca="false">IF(OR(D11="Purchase",D11="Production in"),ROUND(N(E11)*N(F11),2),"")</f>
        <v>74000</v>
      </c>
      <c r="H11" s="17" t="s">
        <v>98</v>
      </c>
      <c r="I11" s="24" t="str">
        <f aca="false">IF(B11="","",IFERROR(INDEX(Items!$D$5:$D$304,MATCH(B11,Items!$A$5:$A$304,0)),""))</f>
        <v>Kg</v>
      </c>
      <c r="J11" s="26" t="n">
        <f aca="false">N(E11)*IF(OR(D11="Purchase",D11="Sales return",D11="Production in",D11="Adjustment +"),1,IF(D11="",0,-1))</f>
        <v>1000</v>
      </c>
    </row>
    <row r="12" customFormat="false" ht="15" hidden="false" customHeight="true" outlineLevel="0" collapsed="false">
      <c r="A12" s="23" t="n">
        <v>46277</v>
      </c>
      <c r="B12" s="17" t="s">
        <v>72</v>
      </c>
      <c r="C12" s="24" t="str">
        <f aca="false">IF(B12="","",IFERROR(INDEX(Items!$B$5:$B$304,MATCH(B12,Items!$A$5:$A$304,0)),"Unknown code"))</f>
        <v>Cutting oil</v>
      </c>
      <c r="D12" s="17" t="s">
        <v>92</v>
      </c>
      <c r="E12" s="18" t="n">
        <v>18</v>
      </c>
      <c r="F12" s="19"/>
      <c r="G12" s="25" t="str">
        <f aca="false">IF(OR(D12="Purchase",D12="Production in"),ROUND(N(E12)*N(F12),2),"")</f>
        <v/>
      </c>
      <c r="H12" s="17" t="s">
        <v>99</v>
      </c>
      <c r="I12" s="24" t="str">
        <f aca="false">IF(B12="","",IFERROR(INDEX(Items!$D$5:$D$304,MATCH(B12,Items!$A$5:$A$304,0)),""))</f>
        <v>Ltr</v>
      </c>
      <c r="J12" s="26" t="n">
        <f aca="false">N(E12)*IF(OR(D12="Purchase",D12="Sales return",D12="Production in",D12="Adjustment +"),1,IF(D12="",0,-1))</f>
        <v>-18</v>
      </c>
    </row>
    <row r="13" customFormat="false" ht="15" hidden="false" customHeight="true" outlineLevel="0" collapsed="false">
      <c r="A13" s="23" t="n">
        <v>46280</v>
      </c>
      <c r="B13" s="17" t="s">
        <v>67</v>
      </c>
      <c r="C13" s="24" t="str">
        <f aca="false">IF(B13="","",IFERROR(INDEX(Items!$B$5:$B$304,MATCH(B13,Items!$A$5:$A$304,0)),"Unknown code"))</f>
        <v>Hex bolt M16</v>
      </c>
      <c r="D13" s="17" t="s">
        <v>92</v>
      </c>
      <c r="E13" s="18" t="n">
        <v>1600</v>
      </c>
      <c r="F13" s="19"/>
      <c r="G13" s="25" t="str">
        <f aca="false">IF(OR(D13="Purchase",D13="Production in"),ROUND(N(E13)*N(F13),2),"")</f>
        <v/>
      </c>
      <c r="H13" s="17" t="s">
        <v>100</v>
      </c>
      <c r="I13" s="24" t="str">
        <f aca="false">IF(B13="","",IFERROR(INDEX(Items!$D$5:$D$304,MATCH(B13,Items!$A$5:$A$304,0)),""))</f>
        <v>Nos</v>
      </c>
      <c r="J13" s="26" t="n">
        <f aca="false">N(E13)*IF(OR(D13="Purchase",D13="Sales return",D13="Production in",D13="Adjustment +"),1,IF(D13="",0,-1))</f>
        <v>-1600</v>
      </c>
    </row>
    <row r="14" customFormat="false" ht="15" hidden="false" customHeight="true" outlineLevel="0" collapsed="false">
      <c r="A14" s="23" t="n">
        <v>46283</v>
      </c>
      <c r="B14" s="17" t="s">
        <v>79</v>
      </c>
      <c r="C14" s="24" t="str">
        <f aca="false">IF(B14="","",IFERROR(INDEX(Items!$B$5:$B$304,MATCH(B14,Items!$A$5:$A$304,0)),"Unknown code"))</f>
        <v>MS flange 150 mm</v>
      </c>
      <c r="D14" s="17" t="s">
        <v>96</v>
      </c>
      <c r="E14" s="18" t="n">
        <v>120</v>
      </c>
      <c r="F14" s="19"/>
      <c r="G14" s="25" t="str">
        <f aca="false">IF(OR(D14="Purchase",D14="Production in"),ROUND(N(E14)*N(F14),2),"")</f>
        <v/>
      </c>
      <c r="H14" s="17" t="s">
        <v>101</v>
      </c>
      <c r="I14" s="24" t="str">
        <f aca="false">IF(B14="","",IFERROR(INDEX(Items!$D$5:$D$304,MATCH(B14,Items!$A$5:$A$304,0)),""))</f>
        <v>Nos</v>
      </c>
      <c r="J14" s="26" t="n">
        <f aca="false">N(E14)*IF(OR(D14="Purchase",D14="Sales return",D14="Production in",D14="Adjustment +"),1,IF(D14="",0,-1))</f>
        <v>-120</v>
      </c>
    </row>
    <row r="15" customFormat="false" ht="15" hidden="false" customHeight="true" outlineLevel="0" collapsed="false">
      <c r="A15" s="23" t="n">
        <v>46285</v>
      </c>
      <c r="B15" s="17" t="s">
        <v>79</v>
      </c>
      <c r="C15" s="24" t="str">
        <f aca="false">IF(B15="","",IFERROR(INDEX(Items!$B$5:$B$304,MATCH(B15,Items!$A$5:$A$304,0)),"Unknown code"))</f>
        <v>MS flange 150 mm</v>
      </c>
      <c r="D15" s="17" t="s">
        <v>95</v>
      </c>
      <c r="E15" s="18" t="n">
        <v>80</v>
      </c>
      <c r="F15" s="19" t="n">
        <v>1210</v>
      </c>
      <c r="G15" s="25" t="n">
        <f aca="false">IF(OR(D15="Purchase",D15="Production in"),ROUND(N(E15)*N(F15),2),"")</f>
        <v>96800</v>
      </c>
      <c r="H15" s="17" t="s">
        <v>102</v>
      </c>
      <c r="I15" s="24" t="str">
        <f aca="false">IF(B15="","",IFERROR(INDEX(Items!$D$5:$D$304,MATCH(B15,Items!$A$5:$A$304,0)),""))</f>
        <v>Nos</v>
      </c>
      <c r="J15" s="26" t="n">
        <f aca="false">N(E15)*IF(OR(D15="Purchase",D15="Sales return",D15="Production in",D15="Adjustment +"),1,IF(D15="",0,-1))</f>
        <v>80</v>
      </c>
    </row>
    <row r="16" customFormat="false" ht="15" hidden="false" customHeight="true" outlineLevel="0" collapsed="false">
      <c r="A16" s="23" t="n">
        <v>46287</v>
      </c>
      <c r="B16" s="17" t="s">
        <v>60</v>
      </c>
      <c r="C16" s="24" t="str">
        <f aca="false">IF(B16="","",IFERROR(INDEX(Items!$B$5:$B$304,MATCH(B16,Items!$A$5:$A$304,0)),"Unknown code"))</f>
        <v>MS round bar 40 mm</v>
      </c>
      <c r="D16" s="17" t="s">
        <v>92</v>
      </c>
      <c r="E16" s="18" t="n">
        <v>700</v>
      </c>
      <c r="F16" s="19"/>
      <c r="G16" s="25" t="str">
        <f aca="false">IF(OR(D16="Purchase",D16="Production in"),ROUND(N(E16)*N(F16),2),"")</f>
        <v/>
      </c>
      <c r="H16" s="17" t="s">
        <v>102</v>
      </c>
      <c r="I16" s="24" t="str">
        <f aca="false">IF(B16="","",IFERROR(INDEX(Items!$D$5:$D$304,MATCH(B16,Items!$A$5:$A$304,0)),""))</f>
        <v>Kg</v>
      </c>
      <c r="J16" s="26" t="n">
        <f aca="false">N(E16)*IF(OR(D16="Purchase",D16="Sales return",D16="Production in",D16="Adjustment +"),1,IF(D16="",0,-1))</f>
        <v>-700</v>
      </c>
    </row>
    <row r="17" customFormat="false" ht="15" hidden="false" customHeight="true" outlineLevel="0" collapsed="false">
      <c r="A17" s="23" t="n">
        <v>46290</v>
      </c>
      <c r="B17" s="17" t="s">
        <v>79</v>
      </c>
      <c r="C17" s="24" t="str">
        <f aca="false">IF(B17="","",IFERROR(INDEX(Items!$B$5:$B$304,MATCH(B17,Items!$A$5:$A$304,0)),"Unknown code"))</f>
        <v>MS flange 150 mm</v>
      </c>
      <c r="D17" s="17" t="s">
        <v>103</v>
      </c>
      <c r="E17" s="18" t="n">
        <v>2</v>
      </c>
      <c r="F17" s="19"/>
      <c r="G17" s="25" t="str">
        <f aca="false">IF(OR(D17="Purchase",D17="Production in"),ROUND(N(E17)*N(F17),2),"")</f>
        <v/>
      </c>
      <c r="H17" s="17" t="s">
        <v>104</v>
      </c>
      <c r="I17" s="24" t="str">
        <f aca="false">IF(B17="","",IFERROR(INDEX(Items!$D$5:$D$304,MATCH(B17,Items!$A$5:$A$304,0)),""))</f>
        <v>Nos</v>
      </c>
      <c r="J17" s="26" t="n">
        <f aca="false">N(E17)*IF(OR(D17="Purchase",D17="Sales return",D17="Production in",D17="Adjustment +"),1,IF(D17="",0,-1))</f>
        <v>2</v>
      </c>
    </row>
    <row r="18" customFormat="false" ht="15" hidden="false" customHeight="true" outlineLevel="0" collapsed="false">
      <c r="A18" s="23" t="n">
        <v>46293</v>
      </c>
      <c r="B18" s="17" t="s">
        <v>67</v>
      </c>
      <c r="C18" s="24" t="str">
        <f aca="false">IF(B18="","",IFERROR(INDEX(Items!$B$5:$B$304,MATCH(B18,Items!$A$5:$A$304,0)),"Unknown code"))</f>
        <v>Hex bolt M16</v>
      </c>
      <c r="D18" s="17" t="s">
        <v>105</v>
      </c>
      <c r="E18" s="18" t="n">
        <v>15</v>
      </c>
      <c r="F18" s="19"/>
      <c r="G18" s="25" t="str">
        <f aca="false">IF(OR(D18="Purchase",D18="Production in"),ROUND(N(E18)*N(F18),2),"")</f>
        <v/>
      </c>
      <c r="H18" s="17" t="s">
        <v>106</v>
      </c>
      <c r="I18" s="24" t="str">
        <f aca="false">IF(B18="","",IFERROR(INDEX(Items!$D$5:$D$304,MATCH(B18,Items!$A$5:$A$304,0)),""))</f>
        <v>Nos</v>
      </c>
      <c r="J18" s="26" t="n">
        <f aca="false">N(E18)*IF(OR(D18="Purchase",D18="Sales return",D18="Production in",D18="Adjustment +"),1,IF(D18="",0,-1))</f>
        <v>-15</v>
      </c>
    </row>
    <row r="19" customFormat="false" ht="15" hidden="false" customHeight="true" outlineLevel="0" collapsed="false">
      <c r="A19" s="23" t="n">
        <v>46294</v>
      </c>
      <c r="B19" s="17" t="s">
        <v>60</v>
      </c>
      <c r="C19" s="24" t="str">
        <f aca="false">IF(B19="","",IFERROR(INDEX(Items!$B$5:$B$304,MATCH(B19,Items!$A$5:$A$304,0)),"Unknown code"))</f>
        <v>MS round bar 40 mm</v>
      </c>
      <c r="D19" s="17" t="s">
        <v>90</v>
      </c>
      <c r="E19" s="18" t="n">
        <v>600</v>
      </c>
      <c r="F19" s="19" t="n">
        <v>71.5</v>
      </c>
      <c r="G19" s="25" t="n">
        <f aca="false">IF(OR(D19="Purchase",D19="Production in"),ROUND(N(E19)*N(F19),2),"")</f>
        <v>42900</v>
      </c>
      <c r="H19" s="17" t="s">
        <v>107</v>
      </c>
      <c r="I19" s="24" t="str">
        <f aca="false">IF(B19="","",IFERROR(INDEX(Items!$D$5:$D$304,MATCH(B19,Items!$A$5:$A$304,0)),""))</f>
        <v>Kg</v>
      </c>
      <c r="J19" s="26" t="n">
        <f aca="false">N(E19)*IF(OR(D19="Purchase",D19="Sales return",D19="Production in",D19="Adjustment +"),1,IF(D19="",0,-1))</f>
        <v>600</v>
      </c>
    </row>
    <row r="20" customFormat="false" ht="15" hidden="false" customHeight="true" outlineLevel="0" collapsed="false">
      <c r="A20" s="27"/>
      <c r="B20" s="20"/>
      <c r="C20" s="24" t="str">
        <f aca="false">IF(B20="","",IFERROR(INDEX(Items!$B$5:$B$304,MATCH(B20,Items!$A$5:$A$304,0)),"Unknown code"))</f>
        <v/>
      </c>
      <c r="D20" s="20"/>
      <c r="E20" s="21"/>
      <c r="F20" s="22"/>
      <c r="G20" s="25" t="str">
        <f aca="false">IF(OR(D20="Purchase",D20="Production in"),ROUND(N(E20)*N(F20),2),"")</f>
        <v/>
      </c>
      <c r="H20" s="20"/>
      <c r="I20" s="24" t="str">
        <f aca="false">IF(B20="","",IFERROR(INDEX(Items!$D$5:$D$304,MATCH(B20,Items!$A$5:$A$304,0)),""))</f>
        <v/>
      </c>
      <c r="J20" s="26" t="n">
        <f aca="false">N(E20)*IF(OR(D20="Purchase",D20="Sales return",D20="Production in",D20="Adjustment +"),1,IF(D20="",0,-1))</f>
        <v>0</v>
      </c>
    </row>
    <row r="21" customFormat="false" ht="15" hidden="false" customHeight="true" outlineLevel="0" collapsed="false">
      <c r="A21" s="27"/>
      <c r="B21" s="20"/>
      <c r="C21" s="24" t="str">
        <f aca="false">IF(B21="","",IFERROR(INDEX(Items!$B$5:$B$304,MATCH(B21,Items!$A$5:$A$304,0)),"Unknown code"))</f>
        <v/>
      </c>
      <c r="D21" s="20"/>
      <c r="E21" s="21"/>
      <c r="F21" s="22"/>
      <c r="G21" s="25" t="str">
        <f aca="false">IF(OR(D21="Purchase",D21="Production in"),ROUND(N(E21)*N(F21),2),"")</f>
        <v/>
      </c>
      <c r="H21" s="20"/>
      <c r="I21" s="24" t="str">
        <f aca="false">IF(B21="","",IFERROR(INDEX(Items!$D$5:$D$304,MATCH(B21,Items!$A$5:$A$304,0)),""))</f>
        <v/>
      </c>
      <c r="J21" s="26" t="n">
        <f aca="false">N(E21)*IF(OR(D21="Purchase",D21="Sales return",D21="Production in",D21="Adjustment +"),1,IF(D21="",0,-1))</f>
        <v>0</v>
      </c>
    </row>
    <row r="22" customFormat="false" ht="15" hidden="false" customHeight="true" outlineLevel="0" collapsed="false">
      <c r="A22" s="27"/>
      <c r="B22" s="20"/>
      <c r="C22" s="24" t="str">
        <f aca="false">IF(B22="","",IFERROR(INDEX(Items!$B$5:$B$304,MATCH(B22,Items!$A$5:$A$304,0)),"Unknown code"))</f>
        <v/>
      </c>
      <c r="D22" s="20"/>
      <c r="E22" s="21"/>
      <c r="F22" s="22"/>
      <c r="G22" s="25" t="str">
        <f aca="false">IF(OR(D22="Purchase",D22="Production in"),ROUND(N(E22)*N(F22),2),"")</f>
        <v/>
      </c>
      <c r="H22" s="20"/>
      <c r="I22" s="24" t="str">
        <f aca="false">IF(B22="","",IFERROR(INDEX(Items!$D$5:$D$304,MATCH(B22,Items!$A$5:$A$304,0)),""))</f>
        <v/>
      </c>
      <c r="J22" s="26" t="n">
        <f aca="false">N(E22)*IF(OR(D22="Purchase",D22="Sales return",D22="Production in",D22="Adjustment +"),1,IF(D22="",0,-1))</f>
        <v>0</v>
      </c>
    </row>
    <row r="23" customFormat="false" ht="15" hidden="false" customHeight="true" outlineLevel="0" collapsed="false">
      <c r="A23" s="27"/>
      <c r="B23" s="20"/>
      <c r="C23" s="24" t="str">
        <f aca="false">IF(B23="","",IFERROR(INDEX(Items!$B$5:$B$304,MATCH(B23,Items!$A$5:$A$304,0)),"Unknown code"))</f>
        <v/>
      </c>
      <c r="D23" s="20"/>
      <c r="E23" s="21"/>
      <c r="F23" s="22"/>
      <c r="G23" s="25" t="str">
        <f aca="false">IF(OR(D23="Purchase",D23="Production in"),ROUND(N(E23)*N(F23),2),"")</f>
        <v/>
      </c>
      <c r="H23" s="20"/>
      <c r="I23" s="24" t="str">
        <f aca="false">IF(B23="","",IFERROR(INDEX(Items!$D$5:$D$304,MATCH(B23,Items!$A$5:$A$304,0)),""))</f>
        <v/>
      </c>
      <c r="J23" s="26" t="n">
        <f aca="false">N(E23)*IF(OR(D23="Purchase",D23="Sales return",D23="Production in",D23="Adjustment +"),1,IF(D23="",0,-1))</f>
        <v>0</v>
      </c>
    </row>
    <row r="24" customFormat="false" ht="15" hidden="false" customHeight="true" outlineLevel="0" collapsed="false">
      <c r="A24" s="27"/>
      <c r="B24" s="20"/>
      <c r="C24" s="24" t="str">
        <f aca="false">IF(B24="","",IFERROR(INDEX(Items!$B$5:$B$304,MATCH(B24,Items!$A$5:$A$304,0)),"Unknown code"))</f>
        <v/>
      </c>
      <c r="D24" s="20"/>
      <c r="E24" s="21"/>
      <c r="F24" s="22"/>
      <c r="G24" s="25" t="str">
        <f aca="false">IF(OR(D24="Purchase",D24="Production in"),ROUND(N(E24)*N(F24),2),"")</f>
        <v/>
      </c>
      <c r="H24" s="20"/>
      <c r="I24" s="24" t="str">
        <f aca="false">IF(B24="","",IFERROR(INDEX(Items!$D$5:$D$304,MATCH(B24,Items!$A$5:$A$304,0)),""))</f>
        <v/>
      </c>
      <c r="J24" s="26" t="n">
        <f aca="false">N(E24)*IF(OR(D24="Purchase",D24="Sales return",D24="Production in",D24="Adjustment +"),1,IF(D24="",0,-1))</f>
        <v>0</v>
      </c>
    </row>
    <row r="25" customFormat="false" ht="15" hidden="false" customHeight="true" outlineLevel="0" collapsed="false">
      <c r="A25" s="27"/>
      <c r="B25" s="20"/>
      <c r="C25" s="24" t="str">
        <f aca="false">IF(B25="","",IFERROR(INDEX(Items!$B$5:$B$304,MATCH(B25,Items!$A$5:$A$304,0)),"Unknown code"))</f>
        <v/>
      </c>
      <c r="D25" s="20"/>
      <c r="E25" s="21"/>
      <c r="F25" s="22"/>
      <c r="G25" s="25" t="str">
        <f aca="false">IF(OR(D25="Purchase",D25="Production in"),ROUND(N(E25)*N(F25),2),"")</f>
        <v/>
      </c>
      <c r="H25" s="20"/>
      <c r="I25" s="24" t="str">
        <f aca="false">IF(B25="","",IFERROR(INDEX(Items!$D$5:$D$304,MATCH(B25,Items!$A$5:$A$304,0)),""))</f>
        <v/>
      </c>
      <c r="J25" s="26" t="n">
        <f aca="false">N(E25)*IF(OR(D25="Purchase",D25="Sales return",D25="Production in",D25="Adjustment +"),1,IF(D25="",0,-1))</f>
        <v>0</v>
      </c>
    </row>
    <row r="26" customFormat="false" ht="15" hidden="false" customHeight="true" outlineLevel="0" collapsed="false">
      <c r="A26" s="27"/>
      <c r="B26" s="20"/>
      <c r="C26" s="24" t="str">
        <f aca="false">IF(B26="","",IFERROR(INDEX(Items!$B$5:$B$304,MATCH(B26,Items!$A$5:$A$304,0)),"Unknown code"))</f>
        <v/>
      </c>
      <c r="D26" s="20"/>
      <c r="E26" s="21"/>
      <c r="F26" s="22"/>
      <c r="G26" s="25" t="str">
        <f aca="false">IF(OR(D26="Purchase",D26="Production in"),ROUND(N(E26)*N(F26),2),"")</f>
        <v/>
      </c>
      <c r="H26" s="20"/>
      <c r="I26" s="24" t="str">
        <f aca="false">IF(B26="","",IFERROR(INDEX(Items!$D$5:$D$304,MATCH(B26,Items!$A$5:$A$304,0)),""))</f>
        <v/>
      </c>
      <c r="J26" s="26" t="n">
        <f aca="false">N(E26)*IF(OR(D26="Purchase",D26="Sales return",D26="Production in",D26="Adjustment +"),1,IF(D26="",0,-1))</f>
        <v>0</v>
      </c>
    </row>
    <row r="27" customFormat="false" ht="15" hidden="false" customHeight="true" outlineLevel="0" collapsed="false">
      <c r="A27" s="27"/>
      <c r="B27" s="20"/>
      <c r="C27" s="24" t="str">
        <f aca="false">IF(B27="","",IFERROR(INDEX(Items!$B$5:$B$304,MATCH(B27,Items!$A$5:$A$304,0)),"Unknown code"))</f>
        <v/>
      </c>
      <c r="D27" s="20"/>
      <c r="E27" s="21"/>
      <c r="F27" s="22"/>
      <c r="G27" s="25" t="str">
        <f aca="false">IF(OR(D27="Purchase",D27="Production in"),ROUND(N(E27)*N(F27),2),"")</f>
        <v/>
      </c>
      <c r="H27" s="20"/>
      <c r="I27" s="24" t="str">
        <f aca="false">IF(B27="","",IFERROR(INDEX(Items!$D$5:$D$304,MATCH(B27,Items!$A$5:$A$304,0)),""))</f>
        <v/>
      </c>
      <c r="J27" s="26" t="n">
        <f aca="false">N(E27)*IF(OR(D27="Purchase",D27="Sales return",D27="Production in",D27="Adjustment +"),1,IF(D27="",0,-1))</f>
        <v>0</v>
      </c>
    </row>
    <row r="28" customFormat="false" ht="15" hidden="false" customHeight="true" outlineLevel="0" collapsed="false">
      <c r="A28" s="27"/>
      <c r="B28" s="20"/>
      <c r="C28" s="24" t="str">
        <f aca="false">IF(B28="","",IFERROR(INDEX(Items!$B$5:$B$304,MATCH(B28,Items!$A$5:$A$304,0)),"Unknown code"))</f>
        <v/>
      </c>
      <c r="D28" s="20"/>
      <c r="E28" s="21"/>
      <c r="F28" s="22"/>
      <c r="G28" s="25" t="str">
        <f aca="false">IF(OR(D28="Purchase",D28="Production in"),ROUND(N(E28)*N(F28),2),"")</f>
        <v/>
      </c>
      <c r="H28" s="20"/>
      <c r="I28" s="24" t="str">
        <f aca="false">IF(B28="","",IFERROR(INDEX(Items!$D$5:$D$304,MATCH(B28,Items!$A$5:$A$304,0)),""))</f>
        <v/>
      </c>
      <c r="J28" s="26" t="n">
        <f aca="false">N(E28)*IF(OR(D28="Purchase",D28="Sales return",D28="Production in",D28="Adjustment +"),1,IF(D28="",0,-1))</f>
        <v>0</v>
      </c>
    </row>
    <row r="29" customFormat="false" ht="15" hidden="false" customHeight="true" outlineLevel="0" collapsed="false">
      <c r="A29" s="27"/>
      <c r="B29" s="20"/>
      <c r="C29" s="24" t="str">
        <f aca="false">IF(B29="","",IFERROR(INDEX(Items!$B$5:$B$304,MATCH(B29,Items!$A$5:$A$304,0)),"Unknown code"))</f>
        <v/>
      </c>
      <c r="D29" s="20"/>
      <c r="E29" s="21"/>
      <c r="F29" s="22"/>
      <c r="G29" s="25" t="str">
        <f aca="false">IF(OR(D29="Purchase",D29="Production in"),ROUND(N(E29)*N(F29),2),"")</f>
        <v/>
      </c>
      <c r="H29" s="20"/>
      <c r="I29" s="24" t="str">
        <f aca="false">IF(B29="","",IFERROR(INDEX(Items!$D$5:$D$304,MATCH(B29,Items!$A$5:$A$304,0)),""))</f>
        <v/>
      </c>
      <c r="J29" s="26" t="n">
        <f aca="false">N(E29)*IF(OR(D29="Purchase",D29="Sales return",D29="Production in",D29="Adjustment +"),1,IF(D29="",0,-1))</f>
        <v>0</v>
      </c>
    </row>
    <row r="30" customFormat="false" ht="15" hidden="false" customHeight="true" outlineLevel="0" collapsed="false">
      <c r="A30" s="27"/>
      <c r="B30" s="20"/>
      <c r="C30" s="24" t="str">
        <f aca="false">IF(B30="","",IFERROR(INDEX(Items!$B$5:$B$304,MATCH(B30,Items!$A$5:$A$304,0)),"Unknown code"))</f>
        <v/>
      </c>
      <c r="D30" s="20"/>
      <c r="E30" s="21"/>
      <c r="F30" s="22"/>
      <c r="G30" s="25" t="str">
        <f aca="false">IF(OR(D30="Purchase",D30="Production in"),ROUND(N(E30)*N(F30),2),"")</f>
        <v/>
      </c>
      <c r="H30" s="20"/>
      <c r="I30" s="24" t="str">
        <f aca="false">IF(B30="","",IFERROR(INDEX(Items!$D$5:$D$304,MATCH(B30,Items!$A$5:$A$304,0)),""))</f>
        <v/>
      </c>
      <c r="J30" s="26" t="n">
        <f aca="false">N(E30)*IF(OR(D30="Purchase",D30="Sales return",D30="Production in",D30="Adjustment +"),1,IF(D30="",0,-1))</f>
        <v>0</v>
      </c>
    </row>
    <row r="31" customFormat="false" ht="15" hidden="false" customHeight="true" outlineLevel="0" collapsed="false">
      <c r="A31" s="27"/>
      <c r="B31" s="20"/>
      <c r="C31" s="24" t="str">
        <f aca="false">IF(B31="","",IFERROR(INDEX(Items!$B$5:$B$304,MATCH(B31,Items!$A$5:$A$304,0)),"Unknown code"))</f>
        <v/>
      </c>
      <c r="D31" s="20"/>
      <c r="E31" s="21"/>
      <c r="F31" s="22"/>
      <c r="G31" s="25" t="str">
        <f aca="false">IF(OR(D31="Purchase",D31="Production in"),ROUND(N(E31)*N(F31),2),"")</f>
        <v/>
      </c>
      <c r="H31" s="20"/>
      <c r="I31" s="24" t="str">
        <f aca="false">IF(B31="","",IFERROR(INDEX(Items!$D$5:$D$304,MATCH(B31,Items!$A$5:$A$304,0)),""))</f>
        <v/>
      </c>
      <c r="J31" s="26" t="n">
        <f aca="false">N(E31)*IF(OR(D31="Purchase",D31="Sales return",D31="Production in",D31="Adjustment +"),1,IF(D31="",0,-1))</f>
        <v>0</v>
      </c>
    </row>
    <row r="32" customFormat="false" ht="15" hidden="false" customHeight="true" outlineLevel="0" collapsed="false">
      <c r="A32" s="27"/>
      <c r="B32" s="20"/>
      <c r="C32" s="24" t="str">
        <f aca="false">IF(B32="","",IFERROR(INDEX(Items!$B$5:$B$304,MATCH(B32,Items!$A$5:$A$304,0)),"Unknown code"))</f>
        <v/>
      </c>
      <c r="D32" s="20"/>
      <c r="E32" s="21"/>
      <c r="F32" s="22"/>
      <c r="G32" s="25" t="str">
        <f aca="false">IF(OR(D32="Purchase",D32="Production in"),ROUND(N(E32)*N(F32),2),"")</f>
        <v/>
      </c>
      <c r="H32" s="20"/>
      <c r="I32" s="24" t="str">
        <f aca="false">IF(B32="","",IFERROR(INDEX(Items!$D$5:$D$304,MATCH(B32,Items!$A$5:$A$304,0)),""))</f>
        <v/>
      </c>
      <c r="J32" s="26" t="n">
        <f aca="false">N(E32)*IF(OR(D32="Purchase",D32="Sales return",D32="Production in",D32="Adjustment +"),1,IF(D32="",0,-1))</f>
        <v>0</v>
      </c>
    </row>
    <row r="33" customFormat="false" ht="15" hidden="false" customHeight="true" outlineLevel="0" collapsed="false">
      <c r="A33" s="27"/>
      <c r="B33" s="20"/>
      <c r="C33" s="24" t="str">
        <f aca="false">IF(B33="","",IFERROR(INDEX(Items!$B$5:$B$304,MATCH(B33,Items!$A$5:$A$304,0)),"Unknown code"))</f>
        <v/>
      </c>
      <c r="D33" s="20"/>
      <c r="E33" s="21"/>
      <c r="F33" s="22"/>
      <c r="G33" s="25" t="str">
        <f aca="false">IF(OR(D33="Purchase",D33="Production in"),ROUND(N(E33)*N(F33),2),"")</f>
        <v/>
      </c>
      <c r="H33" s="20"/>
      <c r="I33" s="24" t="str">
        <f aca="false">IF(B33="","",IFERROR(INDEX(Items!$D$5:$D$304,MATCH(B33,Items!$A$5:$A$304,0)),""))</f>
        <v/>
      </c>
      <c r="J33" s="26" t="n">
        <f aca="false">N(E33)*IF(OR(D33="Purchase",D33="Sales return",D33="Production in",D33="Adjustment +"),1,IF(D33="",0,-1))</f>
        <v>0</v>
      </c>
    </row>
    <row r="34" customFormat="false" ht="15" hidden="false" customHeight="true" outlineLevel="0" collapsed="false">
      <c r="A34" s="27"/>
      <c r="B34" s="20"/>
      <c r="C34" s="24" t="str">
        <f aca="false">IF(B34="","",IFERROR(INDEX(Items!$B$5:$B$304,MATCH(B34,Items!$A$5:$A$304,0)),"Unknown code"))</f>
        <v/>
      </c>
      <c r="D34" s="20"/>
      <c r="E34" s="21"/>
      <c r="F34" s="22"/>
      <c r="G34" s="25" t="str">
        <f aca="false">IF(OR(D34="Purchase",D34="Production in"),ROUND(N(E34)*N(F34),2),"")</f>
        <v/>
      </c>
      <c r="H34" s="20"/>
      <c r="I34" s="24" t="str">
        <f aca="false">IF(B34="","",IFERROR(INDEX(Items!$D$5:$D$304,MATCH(B34,Items!$A$5:$A$304,0)),""))</f>
        <v/>
      </c>
      <c r="J34" s="26" t="n">
        <f aca="false">N(E34)*IF(OR(D34="Purchase",D34="Sales return",D34="Production in",D34="Adjustment +"),1,IF(D34="",0,-1))</f>
        <v>0</v>
      </c>
    </row>
    <row r="35" customFormat="false" ht="15" hidden="false" customHeight="true" outlineLevel="0" collapsed="false">
      <c r="A35" s="27"/>
      <c r="B35" s="20"/>
      <c r="C35" s="24" t="str">
        <f aca="false">IF(B35="","",IFERROR(INDEX(Items!$B$5:$B$304,MATCH(B35,Items!$A$5:$A$304,0)),"Unknown code"))</f>
        <v/>
      </c>
      <c r="D35" s="20"/>
      <c r="E35" s="21"/>
      <c r="F35" s="22"/>
      <c r="G35" s="25" t="str">
        <f aca="false">IF(OR(D35="Purchase",D35="Production in"),ROUND(N(E35)*N(F35),2),"")</f>
        <v/>
      </c>
      <c r="H35" s="20"/>
      <c r="I35" s="24" t="str">
        <f aca="false">IF(B35="","",IFERROR(INDEX(Items!$D$5:$D$304,MATCH(B35,Items!$A$5:$A$304,0)),""))</f>
        <v/>
      </c>
      <c r="J35" s="26" t="n">
        <f aca="false">N(E35)*IF(OR(D35="Purchase",D35="Sales return",D35="Production in",D35="Adjustment +"),1,IF(D35="",0,-1))</f>
        <v>0</v>
      </c>
    </row>
    <row r="36" customFormat="false" ht="15" hidden="false" customHeight="true" outlineLevel="0" collapsed="false">
      <c r="A36" s="27"/>
      <c r="B36" s="20"/>
      <c r="C36" s="24" t="str">
        <f aca="false">IF(B36="","",IFERROR(INDEX(Items!$B$5:$B$304,MATCH(B36,Items!$A$5:$A$304,0)),"Unknown code"))</f>
        <v/>
      </c>
      <c r="D36" s="20"/>
      <c r="E36" s="21"/>
      <c r="F36" s="22"/>
      <c r="G36" s="25" t="str">
        <f aca="false">IF(OR(D36="Purchase",D36="Production in"),ROUND(N(E36)*N(F36),2),"")</f>
        <v/>
      </c>
      <c r="H36" s="20"/>
      <c r="I36" s="24" t="str">
        <f aca="false">IF(B36="","",IFERROR(INDEX(Items!$D$5:$D$304,MATCH(B36,Items!$A$5:$A$304,0)),""))</f>
        <v/>
      </c>
      <c r="J36" s="26" t="n">
        <f aca="false">N(E36)*IF(OR(D36="Purchase",D36="Sales return",D36="Production in",D36="Adjustment +"),1,IF(D36="",0,-1))</f>
        <v>0</v>
      </c>
    </row>
    <row r="37" customFormat="false" ht="15" hidden="false" customHeight="true" outlineLevel="0" collapsed="false">
      <c r="A37" s="27"/>
      <c r="B37" s="20"/>
      <c r="C37" s="24" t="str">
        <f aca="false">IF(B37="","",IFERROR(INDEX(Items!$B$5:$B$304,MATCH(B37,Items!$A$5:$A$304,0)),"Unknown code"))</f>
        <v/>
      </c>
      <c r="D37" s="20"/>
      <c r="E37" s="21"/>
      <c r="F37" s="22"/>
      <c r="G37" s="25" t="str">
        <f aca="false">IF(OR(D37="Purchase",D37="Production in"),ROUND(N(E37)*N(F37),2),"")</f>
        <v/>
      </c>
      <c r="H37" s="20"/>
      <c r="I37" s="24" t="str">
        <f aca="false">IF(B37="","",IFERROR(INDEX(Items!$D$5:$D$304,MATCH(B37,Items!$A$5:$A$304,0)),""))</f>
        <v/>
      </c>
      <c r="J37" s="26" t="n">
        <f aca="false">N(E37)*IF(OR(D37="Purchase",D37="Sales return",D37="Production in",D37="Adjustment +"),1,IF(D37="",0,-1))</f>
        <v>0</v>
      </c>
    </row>
    <row r="38" customFormat="false" ht="15" hidden="false" customHeight="true" outlineLevel="0" collapsed="false">
      <c r="A38" s="27"/>
      <c r="B38" s="20"/>
      <c r="C38" s="24" t="str">
        <f aca="false">IF(B38="","",IFERROR(INDEX(Items!$B$5:$B$304,MATCH(B38,Items!$A$5:$A$304,0)),"Unknown code"))</f>
        <v/>
      </c>
      <c r="D38" s="20"/>
      <c r="E38" s="21"/>
      <c r="F38" s="22"/>
      <c r="G38" s="25" t="str">
        <f aca="false">IF(OR(D38="Purchase",D38="Production in"),ROUND(N(E38)*N(F38),2),"")</f>
        <v/>
      </c>
      <c r="H38" s="20"/>
      <c r="I38" s="24" t="str">
        <f aca="false">IF(B38="","",IFERROR(INDEX(Items!$D$5:$D$304,MATCH(B38,Items!$A$5:$A$304,0)),""))</f>
        <v/>
      </c>
      <c r="J38" s="26" t="n">
        <f aca="false">N(E38)*IF(OR(D38="Purchase",D38="Sales return",D38="Production in",D38="Adjustment +"),1,IF(D38="",0,-1))</f>
        <v>0</v>
      </c>
    </row>
    <row r="39" customFormat="false" ht="15" hidden="false" customHeight="true" outlineLevel="0" collapsed="false">
      <c r="A39" s="27"/>
      <c r="B39" s="20"/>
      <c r="C39" s="24" t="str">
        <f aca="false">IF(B39="","",IFERROR(INDEX(Items!$B$5:$B$304,MATCH(B39,Items!$A$5:$A$304,0)),"Unknown code"))</f>
        <v/>
      </c>
      <c r="D39" s="20"/>
      <c r="E39" s="21"/>
      <c r="F39" s="22"/>
      <c r="G39" s="25" t="str">
        <f aca="false">IF(OR(D39="Purchase",D39="Production in"),ROUND(N(E39)*N(F39),2),"")</f>
        <v/>
      </c>
      <c r="H39" s="20"/>
      <c r="I39" s="24" t="str">
        <f aca="false">IF(B39="","",IFERROR(INDEX(Items!$D$5:$D$304,MATCH(B39,Items!$A$5:$A$304,0)),""))</f>
        <v/>
      </c>
      <c r="J39" s="26" t="n">
        <f aca="false">N(E39)*IF(OR(D39="Purchase",D39="Sales return",D39="Production in",D39="Adjustment +"),1,IF(D39="",0,-1))</f>
        <v>0</v>
      </c>
    </row>
    <row r="40" customFormat="false" ht="15" hidden="false" customHeight="true" outlineLevel="0" collapsed="false">
      <c r="A40" s="27"/>
      <c r="B40" s="20"/>
      <c r="C40" s="24" t="str">
        <f aca="false">IF(B40="","",IFERROR(INDEX(Items!$B$5:$B$304,MATCH(B40,Items!$A$5:$A$304,0)),"Unknown code"))</f>
        <v/>
      </c>
      <c r="D40" s="20"/>
      <c r="E40" s="21"/>
      <c r="F40" s="22"/>
      <c r="G40" s="25" t="str">
        <f aca="false">IF(OR(D40="Purchase",D40="Production in"),ROUND(N(E40)*N(F40),2),"")</f>
        <v/>
      </c>
      <c r="H40" s="20"/>
      <c r="I40" s="24" t="str">
        <f aca="false">IF(B40="","",IFERROR(INDEX(Items!$D$5:$D$304,MATCH(B40,Items!$A$5:$A$304,0)),""))</f>
        <v/>
      </c>
      <c r="J40" s="26" t="n">
        <f aca="false">N(E40)*IF(OR(D40="Purchase",D40="Sales return",D40="Production in",D40="Adjustment +"),1,IF(D40="",0,-1))</f>
        <v>0</v>
      </c>
    </row>
    <row r="41" customFormat="false" ht="15" hidden="false" customHeight="true" outlineLevel="0" collapsed="false">
      <c r="A41" s="27"/>
      <c r="B41" s="20"/>
      <c r="C41" s="24" t="str">
        <f aca="false">IF(B41="","",IFERROR(INDEX(Items!$B$5:$B$304,MATCH(B41,Items!$A$5:$A$304,0)),"Unknown code"))</f>
        <v/>
      </c>
      <c r="D41" s="20"/>
      <c r="E41" s="21"/>
      <c r="F41" s="22"/>
      <c r="G41" s="25" t="str">
        <f aca="false">IF(OR(D41="Purchase",D41="Production in"),ROUND(N(E41)*N(F41),2),"")</f>
        <v/>
      </c>
      <c r="H41" s="20"/>
      <c r="I41" s="24" t="str">
        <f aca="false">IF(B41="","",IFERROR(INDEX(Items!$D$5:$D$304,MATCH(B41,Items!$A$5:$A$304,0)),""))</f>
        <v/>
      </c>
      <c r="J41" s="26" t="n">
        <f aca="false">N(E41)*IF(OR(D41="Purchase",D41="Sales return",D41="Production in",D41="Adjustment +"),1,IF(D41="",0,-1))</f>
        <v>0</v>
      </c>
    </row>
    <row r="42" customFormat="false" ht="15" hidden="false" customHeight="true" outlineLevel="0" collapsed="false">
      <c r="A42" s="27"/>
      <c r="B42" s="20"/>
      <c r="C42" s="24" t="str">
        <f aca="false">IF(B42="","",IFERROR(INDEX(Items!$B$5:$B$304,MATCH(B42,Items!$A$5:$A$304,0)),"Unknown code"))</f>
        <v/>
      </c>
      <c r="D42" s="20"/>
      <c r="E42" s="21"/>
      <c r="F42" s="22"/>
      <c r="G42" s="25" t="str">
        <f aca="false">IF(OR(D42="Purchase",D42="Production in"),ROUND(N(E42)*N(F42),2),"")</f>
        <v/>
      </c>
      <c r="H42" s="20"/>
      <c r="I42" s="24" t="str">
        <f aca="false">IF(B42="","",IFERROR(INDEX(Items!$D$5:$D$304,MATCH(B42,Items!$A$5:$A$304,0)),""))</f>
        <v/>
      </c>
      <c r="J42" s="26" t="n">
        <f aca="false">N(E42)*IF(OR(D42="Purchase",D42="Sales return",D42="Production in",D42="Adjustment +"),1,IF(D42="",0,-1))</f>
        <v>0</v>
      </c>
    </row>
    <row r="43" customFormat="false" ht="15" hidden="false" customHeight="true" outlineLevel="0" collapsed="false">
      <c r="A43" s="27"/>
      <c r="B43" s="20"/>
      <c r="C43" s="24" t="str">
        <f aca="false">IF(B43="","",IFERROR(INDEX(Items!$B$5:$B$304,MATCH(B43,Items!$A$5:$A$304,0)),"Unknown code"))</f>
        <v/>
      </c>
      <c r="D43" s="20"/>
      <c r="E43" s="21"/>
      <c r="F43" s="22"/>
      <c r="G43" s="25" t="str">
        <f aca="false">IF(OR(D43="Purchase",D43="Production in"),ROUND(N(E43)*N(F43),2),"")</f>
        <v/>
      </c>
      <c r="H43" s="20"/>
      <c r="I43" s="24" t="str">
        <f aca="false">IF(B43="","",IFERROR(INDEX(Items!$D$5:$D$304,MATCH(B43,Items!$A$5:$A$304,0)),""))</f>
        <v/>
      </c>
      <c r="J43" s="26" t="n">
        <f aca="false">N(E43)*IF(OR(D43="Purchase",D43="Sales return",D43="Production in",D43="Adjustment +"),1,IF(D43="",0,-1))</f>
        <v>0</v>
      </c>
    </row>
    <row r="44" customFormat="false" ht="15" hidden="false" customHeight="true" outlineLevel="0" collapsed="false">
      <c r="A44" s="27"/>
      <c r="B44" s="20"/>
      <c r="C44" s="24" t="str">
        <f aca="false">IF(B44="","",IFERROR(INDEX(Items!$B$5:$B$304,MATCH(B44,Items!$A$5:$A$304,0)),"Unknown code"))</f>
        <v/>
      </c>
      <c r="D44" s="20"/>
      <c r="E44" s="21"/>
      <c r="F44" s="22"/>
      <c r="G44" s="25" t="str">
        <f aca="false">IF(OR(D44="Purchase",D44="Production in"),ROUND(N(E44)*N(F44),2),"")</f>
        <v/>
      </c>
      <c r="H44" s="20"/>
      <c r="I44" s="24" t="str">
        <f aca="false">IF(B44="","",IFERROR(INDEX(Items!$D$5:$D$304,MATCH(B44,Items!$A$5:$A$304,0)),""))</f>
        <v/>
      </c>
      <c r="J44" s="26" t="n">
        <f aca="false">N(E44)*IF(OR(D44="Purchase",D44="Sales return",D44="Production in",D44="Adjustment +"),1,IF(D44="",0,-1))</f>
        <v>0</v>
      </c>
    </row>
    <row r="45" customFormat="false" ht="15" hidden="false" customHeight="true" outlineLevel="0" collapsed="false">
      <c r="A45" s="27"/>
      <c r="B45" s="20"/>
      <c r="C45" s="24" t="str">
        <f aca="false">IF(B45="","",IFERROR(INDEX(Items!$B$5:$B$304,MATCH(B45,Items!$A$5:$A$304,0)),"Unknown code"))</f>
        <v/>
      </c>
      <c r="D45" s="20"/>
      <c r="E45" s="21"/>
      <c r="F45" s="22"/>
      <c r="G45" s="25" t="str">
        <f aca="false">IF(OR(D45="Purchase",D45="Production in"),ROUND(N(E45)*N(F45),2),"")</f>
        <v/>
      </c>
      <c r="H45" s="20"/>
      <c r="I45" s="24" t="str">
        <f aca="false">IF(B45="","",IFERROR(INDEX(Items!$D$5:$D$304,MATCH(B45,Items!$A$5:$A$304,0)),""))</f>
        <v/>
      </c>
      <c r="J45" s="26" t="n">
        <f aca="false">N(E45)*IF(OR(D45="Purchase",D45="Sales return",D45="Production in",D45="Adjustment +"),1,IF(D45="",0,-1))</f>
        <v>0</v>
      </c>
    </row>
    <row r="46" customFormat="false" ht="15" hidden="false" customHeight="true" outlineLevel="0" collapsed="false">
      <c r="A46" s="27"/>
      <c r="B46" s="20"/>
      <c r="C46" s="24" t="str">
        <f aca="false">IF(B46="","",IFERROR(INDEX(Items!$B$5:$B$304,MATCH(B46,Items!$A$5:$A$304,0)),"Unknown code"))</f>
        <v/>
      </c>
      <c r="D46" s="20"/>
      <c r="E46" s="21"/>
      <c r="F46" s="22"/>
      <c r="G46" s="25" t="str">
        <f aca="false">IF(OR(D46="Purchase",D46="Production in"),ROUND(N(E46)*N(F46),2),"")</f>
        <v/>
      </c>
      <c r="H46" s="20"/>
      <c r="I46" s="24" t="str">
        <f aca="false">IF(B46="","",IFERROR(INDEX(Items!$D$5:$D$304,MATCH(B46,Items!$A$5:$A$304,0)),""))</f>
        <v/>
      </c>
      <c r="J46" s="26" t="n">
        <f aca="false">N(E46)*IF(OR(D46="Purchase",D46="Sales return",D46="Production in",D46="Adjustment +"),1,IF(D46="",0,-1))</f>
        <v>0</v>
      </c>
    </row>
    <row r="47" customFormat="false" ht="15" hidden="false" customHeight="true" outlineLevel="0" collapsed="false">
      <c r="A47" s="27"/>
      <c r="B47" s="20"/>
      <c r="C47" s="24" t="str">
        <f aca="false">IF(B47="","",IFERROR(INDEX(Items!$B$5:$B$304,MATCH(B47,Items!$A$5:$A$304,0)),"Unknown code"))</f>
        <v/>
      </c>
      <c r="D47" s="20"/>
      <c r="E47" s="21"/>
      <c r="F47" s="22"/>
      <c r="G47" s="25" t="str">
        <f aca="false">IF(OR(D47="Purchase",D47="Production in"),ROUND(N(E47)*N(F47),2),"")</f>
        <v/>
      </c>
      <c r="H47" s="20"/>
      <c r="I47" s="24" t="str">
        <f aca="false">IF(B47="","",IFERROR(INDEX(Items!$D$5:$D$304,MATCH(B47,Items!$A$5:$A$304,0)),""))</f>
        <v/>
      </c>
      <c r="J47" s="26" t="n">
        <f aca="false">N(E47)*IF(OR(D47="Purchase",D47="Sales return",D47="Production in",D47="Adjustment +"),1,IF(D47="",0,-1))</f>
        <v>0</v>
      </c>
    </row>
    <row r="48" customFormat="false" ht="15" hidden="false" customHeight="true" outlineLevel="0" collapsed="false">
      <c r="A48" s="27"/>
      <c r="B48" s="20"/>
      <c r="C48" s="24" t="str">
        <f aca="false">IF(B48="","",IFERROR(INDEX(Items!$B$5:$B$304,MATCH(B48,Items!$A$5:$A$304,0)),"Unknown code"))</f>
        <v/>
      </c>
      <c r="D48" s="20"/>
      <c r="E48" s="21"/>
      <c r="F48" s="22"/>
      <c r="G48" s="25" t="str">
        <f aca="false">IF(OR(D48="Purchase",D48="Production in"),ROUND(N(E48)*N(F48),2),"")</f>
        <v/>
      </c>
      <c r="H48" s="20"/>
      <c r="I48" s="24" t="str">
        <f aca="false">IF(B48="","",IFERROR(INDEX(Items!$D$5:$D$304,MATCH(B48,Items!$A$5:$A$304,0)),""))</f>
        <v/>
      </c>
      <c r="J48" s="26" t="n">
        <f aca="false">N(E48)*IF(OR(D48="Purchase",D48="Sales return",D48="Production in",D48="Adjustment +"),1,IF(D48="",0,-1))</f>
        <v>0</v>
      </c>
    </row>
    <row r="49" customFormat="false" ht="15" hidden="false" customHeight="true" outlineLevel="0" collapsed="false">
      <c r="A49" s="27"/>
      <c r="B49" s="20"/>
      <c r="C49" s="24" t="str">
        <f aca="false">IF(B49="","",IFERROR(INDEX(Items!$B$5:$B$304,MATCH(B49,Items!$A$5:$A$304,0)),"Unknown code"))</f>
        <v/>
      </c>
      <c r="D49" s="20"/>
      <c r="E49" s="21"/>
      <c r="F49" s="22"/>
      <c r="G49" s="25" t="str">
        <f aca="false">IF(OR(D49="Purchase",D49="Production in"),ROUND(N(E49)*N(F49),2),"")</f>
        <v/>
      </c>
      <c r="H49" s="20"/>
      <c r="I49" s="24" t="str">
        <f aca="false">IF(B49="","",IFERROR(INDEX(Items!$D$5:$D$304,MATCH(B49,Items!$A$5:$A$304,0)),""))</f>
        <v/>
      </c>
      <c r="J49" s="26" t="n">
        <f aca="false">N(E49)*IF(OR(D49="Purchase",D49="Sales return",D49="Production in",D49="Adjustment +"),1,IF(D49="",0,-1))</f>
        <v>0</v>
      </c>
    </row>
    <row r="50" customFormat="false" ht="15" hidden="false" customHeight="true" outlineLevel="0" collapsed="false">
      <c r="A50" s="27"/>
      <c r="B50" s="20"/>
      <c r="C50" s="24" t="str">
        <f aca="false">IF(B50="","",IFERROR(INDEX(Items!$B$5:$B$304,MATCH(B50,Items!$A$5:$A$304,0)),"Unknown code"))</f>
        <v/>
      </c>
      <c r="D50" s="20"/>
      <c r="E50" s="21"/>
      <c r="F50" s="22"/>
      <c r="G50" s="25" t="str">
        <f aca="false">IF(OR(D50="Purchase",D50="Production in"),ROUND(N(E50)*N(F50),2),"")</f>
        <v/>
      </c>
      <c r="H50" s="20"/>
      <c r="I50" s="24" t="str">
        <f aca="false">IF(B50="","",IFERROR(INDEX(Items!$D$5:$D$304,MATCH(B50,Items!$A$5:$A$304,0)),""))</f>
        <v/>
      </c>
      <c r="J50" s="26" t="n">
        <f aca="false">N(E50)*IF(OR(D50="Purchase",D50="Sales return",D50="Production in",D50="Adjustment +"),1,IF(D50="",0,-1))</f>
        <v>0</v>
      </c>
    </row>
    <row r="51" customFormat="false" ht="15" hidden="false" customHeight="true" outlineLevel="0" collapsed="false">
      <c r="A51" s="27"/>
      <c r="B51" s="20"/>
      <c r="C51" s="24" t="str">
        <f aca="false">IF(B51="","",IFERROR(INDEX(Items!$B$5:$B$304,MATCH(B51,Items!$A$5:$A$304,0)),"Unknown code"))</f>
        <v/>
      </c>
      <c r="D51" s="20"/>
      <c r="E51" s="21"/>
      <c r="F51" s="22"/>
      <c r="G51" s="25" t="str">
        <f aca="false">IF(OR(D51="Purchase",D51="Production in"),ROUND(N(E51)*N(F51),2),"")</f>
        <v/>
      </c>
      <c r="H51" s="20"/>
      <c r="I51" s="24" t="str">
        <f aca="false">IF(B51="","",IFERROR(INDEX(Items!$D$5:$D$304,MATCH(B51,Items!$A$5:$A$304,0)),""))</f>
        <v/>
      </c>
      <c r="J51" s="26" t="n">
        <f aca="false">N(E51)*IF(OR(D51="Purchase",D51="Sales return",D51="Production in",D51="Adjustment +"),1,IF(D51="",0,-1))</f>
        <v>0</v>
      </c>
    </row>
    <row r="52" customFormat="false" ht="15" hidden="false" customHeight="true" outlineLevel="0" collapsed="false">
      <c r="A52" s="27"/>
      <c r="B52" s="20"/>
      <c r="C52" s="24" t="str">
        <f aca="false">IF(B52="","",IFERROR(INDEX(Items!$B$5:$B$304,MATCH(B52,Items!$A$5:$A$304,0)),"Unknown code"))</f>
        <v/>
      </c>
      <c r="D52" s="20"/>
      <c r="E52" s="21"/>
      <c r="F52" s="22"/>
      <c r="G52" s="25" t="str">
        <f aca="false">IF(OR(D52="Purchase",D52="Production in"),ROUND(N(E52)*N(F52),2),"")</f>
        <v/>
      </c>
      <c r="H52" s="20"/>
      <c r="I52" s="24" t="str">
        <f aca="false">IF(B52="","",IFERROR(INDEX(Items!$D$5:$D$304,MATCH(B52,Items!$A$5:$A$304,0)),""))</f>
        <v/>
      </c>
      <c r="J52" s="26" t="n">
        <f aca="false">N(E52)*IF(OR(D52="Purchase",D52="Sales return",D52="Production in",D52="Adjustment +"),1,IF(D52="",0,-1))</f>
        <v>0</v>
      </c>
    </row>
    <row r="53" customFormat="false" ht="15" hidden="false" customHeight="true" outlineLevel="0" collapsed="false">
      <c r="A53" s="27"/>
      <c r="B53" s="20"/>
      <c r="C53" s="24" t="str">
        <f aca="false">IF(B53="","",IFERROR(INDEX(Items!$B$5:$B$304,MATCH(B53,Items!$A$5:$A$304,0)),"Unknown code"))</f>
        <v/>
      </c>
      <c r="D53" s="20"/>
      <c r="E53" s="21"/>
      <c r="F53" s="22"/>
      <c r="G53" s="25" t="str">
        <f aca="false">IF(OR(D53="Purchase",D53="Production in"),ROUND(N(E53)*N(F53),2),"")</f>
        <v/>
      </c>
      <c r="H53" s="20"/>
      <c r="I53" s="24" t="str">
        <f aca="false">IF(B53="","",IFERROR(INDEX(Items!$D$5:$D$304,MATCH(B53,Items!$A$5:$A$304,0)),""))</f>
        <v/>
      </c>
      <c r="J53" s="26" t="n">
        <f aca="false">N(E53)*IF(OR(D53="Purchase",D53="Sales return",D53="Production in",D53="Adjustment +"),1,IF(D53="",0,-1))</f>
        <v>0</v>
      </c>
    </row>
    <row r="54" customFormat="false" ht="15" hidden="false" customHeight="true" outlineLevel="0" collapsed="false">
      <c r="A54" s="27"/>
      <c r="B54" s="20"/>
      <c r="C54" s="24" t="str">
        <f aca="false">IF(B54="","",IFERROR(INDEX(Items!$B$5:$B$304,MATCH(B54,Items!$A$5:$A$304,0)),"Unknown code"))</f>
        <v/>
      </c>
      <c r="D54" s="20"/>
      <c r="E54" s="21"/>
      <c r="F54" s="22"/>
      <c r="G54" s="25" t="str">
        <f aca="false">IF(OR(D54="Purchase",D54="Production in"),ROUND(N(E54)*N(F54),2),"")</f>
        <v/>
      </c>
      <c r="H54" s="20"/>
      <c r="I54" s="24" t="str">
        <f aca="false">IF(B54="","",IFERROR(INDEX(Items!$D$5:$D$304,MATCH(B54,Items!$A$5:$A$304,0)),""))</f>
        <v/>
      </c>
      <c r="J54" s="26" t="n">
        <f aca="false">N(E54)*IF(OR(D54="Purchase",D54="Sales return",D54="Production in",D54="Adjustment +"),1,IF(D54="",0,-1))</f>
        <v>0</v>
      </c>
    </row>
    <row r="55" customFormat="false" ht="15" hidden="false" customHeight="true" outlineLevel="0" collapsed="false">
      <c r="A55" s="27"/>
      <c r="B55" s="20"/>
      <c r="C55" s="24" t="str">
        <f aca="false">IF(B55="","",IFERROR(INDEX(Items!$B$5:$B$304,MATCH(B55,Items!$A$5:$A$304,0)),"Unknown code"))</f>
        <v/>
      </c>
      <c r="D55" s="20"/>
      <c r="E55" s="21"/>
      <c r="F55" s="22"/>
      <c r="G55" s="25" t="str">
        <f aca="false">IF(OR(D55="Purchase",D55="Production in"),ROUND(N(E55)*N(F55),2),"")</f>
        <v/>
      </c>
      <c r="H55" s="20"/>
      <c r="I55" s="24" t="str">
        <f aca="false">IF(B55="","",IFERROR(INDEX(Items!$D$5:$D$304,MATCH(B55,Items!$A$5:$A$304,0)),""))</f>
        <v/>
      </c>
      <c r="J55" s="26" t="n">
        <f aca="false">N(E55)*IF(OR(D55="Purchase",D55="Sales return",D55="Production in",D55="Adjustment +"),1,IF(D55="",0,-1))</f>
        <v>0</v>
      </c>
    </row>
    <row r="56" customFormat="false" ht="15" hidden="false" customHeight="true" outlineLevel="0" collapsed="false">
      <c r="A56" s="27"/>
      <c r="B56" s="20"/>
      <c r="C56" s="24" t="str">
        <f aca="false">IF(B56="","",IFERROR(INDEX(Items!$B$5:$B$304,MATCH(B56,Items!$A$5:$A$304,0)),"Unknown code"))</f>
        <v/>
      </c>
      <c r="D56" s="20"/>
      <c r="E56" s="21"/>
      <c r="F56" s="22"/>
      <c r="G56" s="25" t="str">
        <f aca="false">IF(OR(D56="Purchase",D56="Production in"),ROUND(N(E56)*N(F56),2),"")</f>
        <v/>
      </c>
      <c r="H56" s="20"/>
      <c r="I56" s="24" t="str">
        <f aca="false">IF(B56="","",IFERROR(INDEX(Items!$D$5:$D$304,MATCH(B56,Items!$A$5:$A$304,0)),""))</f>
        <v/>
      </c>
      <c r="J56" s="26" t="n">
        <f aca="false">N(E56)*IF(OR(D56="Purchase",D56="Sales return",D56="Production in",D56="Adjustment +"),1,IF(D56="",0,-1))</f>
        <v>0</v>
      </c>
    </row>
    <row r="57" customFormat="false" ht="15" hidden="false" customHeight="true" outlineLevel="0" collapsed="false">
      <c r="A57" s="27"/>
      <c r="B57" s="20"/>
      <c r="C57" s="24" t="str">
        <f aca="false">IF(B57="","",IFERROR(INDEX(Items!$B$5:$B$304,MATCH(B57,Items!$A$5:$A$304,0)),"Unknown code"))</f>
        <v/>
      </c>
      <c r="D57" s="20"/>
      <c r="E57" s="21"/>
      <c r="F57" s="22"/>
      <c r="G57" s="25" t="str">
        <f aca="false">IF(OR(D57="Purchase",D57="Production in"),ROUND(N(E57)*N(F57),2),"")</f>
        <v/>
      </c>
      <c r="H57" s="20"/>
      <c r="I57" s="24" t="str">
        <f aca="false">IF(B57="","",IFERROR(INDEX(Items!$D$5:$D$304,MATCH(B57,Items!$A$5:$A$304,0)),""))</f>
        <v/>
      </c>
      <c r="J57" s="26" t="n">
        <f aca="false">N(E57)*IF(OR(D57="Purchase",D57="Sales return",D57="Production in",D57="Adjustment +"),1,IF(D57="",0,-1))</f>
        <v>0</v>
      </c>
    </row>
    <row r="58" customFormat="false" ht="15" hidden="false" customHeight="true" outlineLevel="0" collapsed="false">
      <c r="A58" s="27"/>
      <c r="B58" s="20"/>
      <c r="C58" s="24" t="str">
        <f aca="false">IF(B58="","",IFERROR(INDEX(Items!$B$5:$B$304,MATCH(B58,Items!$A$5:$A$304,0)),"Unknown code"))</f>
        <v/>
      </c>
      <c r="D58" s="20"/>
      <c r="E58" s="21"/>
      <c r="F58" s="22"/>
      <c r="G58" s="25" t="str">
        <f aca="false">IF(OR(D58="Purchase",D58="Production in"),ROUND(N(E58)*N(F58),2),"")</f>
        <v/>
      </c>
      <c r="H58" s="20"/>
      <c r="I58" s="24" t="str">
        <f aca="false">IF(B58="","",IFERROR(INDEX(Items!$D$5:$D$304,MATCH(B58,Items!$A$5:$A$304,0)),""))</f>
        <v/>
      </c>
      <c r="J58" s="26" t="n">
        <f aca="false">N(E58)*IF(OR(D58="Purchase",D58="Sales return",D58="Production in",D58="Adjustment +"),1,IF(D58="",0,-1))</f>
        <v>0</v>
      </c>
    </row>
    <row r="59" customFormat="false" ht="15" hidden="false" customHeight="true" outlineLevel="0" collapsed="false">
      <c r="A59" s="27"/>
      <c r="B59" s="20"/>
      <c r="C59" s="24" t="str">
        <f aca="false">IF(B59="","",IFERROR(INDEX(Items!$B$5:$B$304,MATCH(B59,Items!$A$5:$A$304,0)),"Unknown code"))</f>
        <v/>
      </c>
      <c r="D59" s="20"/>
      <c r="E59" s="21"/>
      <c r="F59" s="22"/>
      <c r="G59" s="25" t="str">
        <f aca="false">IF(OR(D59="Purchase",D59="Production in"),ROUND(N(E59)*N(F59),2),"")</f>
        <v/>
      </c>
      <c r="H59" s="20"/>
      <c r="I59" s="24" t="str">
        <f aca="false">IF(B59="","",IFERROR(INDEX(Items!$D$5:$D$304,MATCH(B59,Items!$A$5:$A$304,0)),""))</f>
        <v/>
      </c>
      <c r="J59" s="26" t="n">
        <f aca="false">N(E59)*IF(OR(D59="Purchase",D59="Sales return",D59="Production in",D59="Adjustment +"),1,IF(D59="",0,-1))</f>
        <v>0</v>
      </c>
    </row>
    <row r="60" customFormat="false" ht="15" hidden="false" customHeight="true" outlineLevel="0" collapsed="false">
      <c r="A60" s="27"/>
      <c r="B60" s="20"/>
      <c r="C60" s="24" t="str">
        <f aca="false">IF(B60="","",IFERROR(INDEX(Items!$B$5:$B$304,MATCH(B60,Items!$A$5:$A$304,0)),"Unknown code"))</f>
        <v/>
      </c>
      <c r="D60" s="20"/>
      <c r="E60" s="21"/>
      <c r="F60" s="22"/>
      <c r="G60" s="25" t="str">
        <f aca="false">IF(OR(D60="Purchase",D60="Production in"),ROUND(N(E60)*N(F60),2),"")</f>
        <v/>
      </c>
      <c r="H60" s="20"/>
      <c r="I60" s="24" t="str">
        <f aca="false">IF(B60="","",IFERROR(INDEX(Items!$D$5:$D$304,MATCH(B60,Items!$A$5:$A$304,0)),""))</f>
        <v/>
      </c>
      <c r="J60" s="26" t="n">
        <f aca="false">N(E60)*IF(OR(D60="Purchase",D60="Sales return",D60="Production in",D60="Adjustment +"),1,IF(D60="",0,-1))</f>
        <v>0</v>
      </c>
    </row>
    <row r="61" customFormat="false" ht="15" hidden="false" customHeight="true" outlineLevel="0" collapsed="false">
      <c r="A61" s="27"/>
      <c r="B61" s="20"/>
      <c r="C61" s="24" t="str">
        <f aca="false">IF(B61="","",IFERROR(INDEX(Items!$B$5:$B$304,MATCH(B61,Items!$A$5:$A$304,0)),"Unknown code"))</f>
        <v/>
      </c>
      <c r="D61" s="20"/>
      <c r="E61" s="21"/>
      <c r="F61" s="22"/>
      <c r="G61" s="25" t="str">
        <f aca="false">IF(OR(D61="Purchase",D61="Production in"),ROUND(N(E61)*N(F61),2),"")</f>
        <v/>
      </c>
      <c r="H61" s="20"/>
      <c r="I61" s="24" t="str">
        <f aca="false">IF(B61="","",IFERROR(INDEX(Items!$D$5:$D$304,MATCH(B61,Items!$A$5:$A$304,0)),""))</f>
        <v/>
      </c>
      <c r="J61" s="26" t="n">
        <f aca="false">N(E61)*IF(OR(D61="Purchase",D61="Sales return",D61="Production in",D61="Adjustment +"),1,IF(D61="",0,-1))</f>
        <v>0</v>
      </c>
    </row>
    <row r="62" customFormat="false" ht="15" hidden="false" customHeight="true" outlineLevel="0" collapsed="false">
      <c r="A62" s="27"/>
      <c r="B62" s="20"/>
      <c r="C62" s="24" t="str">
        <f aca="false">IF(B62="","",IFERROR(INDEX(Items!$B$5:$B$304,MATCH(B62,Items!$A$5:$A$304,0)),"Unknown code"))</f>
        <v/>
      </c>
      <c r="D62" s="20"/>
      <c r="E62" s="21"/>
      <c r="F62" s="22"/>
      <c r="G62" s="25" t="str">
        <f aca="false">IF(OR(D62="Purchase",D62="Production in"),ROUND(N(E62)*N(F62),2),"")</f>
        <v/>
      </c>
      <c r="H62" s="20"/>
      <c r="I62" s="24" t="str">
        <f aca="false">IF(B62="","",IFERROR(INDEX(Items!$D$5:$D$304,MATCH(B62,Items!$A$5:$A$304,0)),""))</f>
        <v/>
      </c>
      <c r="J62" s="26" t="n">
        <f aca="false">N(E62)*IF(OR(D62="Purchase",D62="Sales return",D62="Production in",D62="Adjustment +"),1,IF(D62="",0,-1))</f>
        <v>0</v>
      </c>
    </row>
    <row r="63" customFormat="false" ht="15" hidden="false" customHeight="true" outlineLevel="0" collapsed="false">
      <c r="A63" s="27"/>
      <c r="B63" s="20"/>
      <c r="C63" s="24" t="str">
        <f aca="false">IF(B63="","",IFERROR(INDEX(Items!$B$5:$B$304,MATCH(B63,Items!$A$5:$A$304,0)),"Unknown code"))</f>
        <v/>
      </c>
      <c r="D63" s="20"/>
      <c r="E63" s="21"/>
      <c r="F63" s="22"/>
      <c r="G63" s="25" t="str">
        <f aca="false">IF(OR(D63="Purchase",D63="Production in"),ROUND(N(E63)*N(F63),2),"")</f>
        <v/>
      </c>
      <c r="H63" s="20"/>
      <c r="I63" s="24" t="str">
        <f aca="false">IF(B63="","",IFERROR(INDEX(Items!$D$5:$D$304,MATCH(B63,Items!$A$5:$A$304,0)),""))</f>
        <v/>
      </c>
      <c r="J63" s="26" t="n">
        <f aca="false">N(E63)*IF(OR(D63="Purchase",D63="Sales return",D63="Production in",D63="Adjustment +"),1,IF(D63="",0,-1))</f>
        <v>0</v>
      </c>
    </row>
    <row r="64" customFormat="false" ht="15" hidden="false" customHeight="true" outlineLevel="0" collapsed="false">
      <c r="A64" s="27"/>
      <c r="B64" s="20"/>
      <c r="C64" s="24" t="str">
        <f aca="false">IF(B64="","",IFERROR(INDEX(Items!$B$5:$B$304,MATCH(B64,Items!$A$5:$A$304,0)),"Unknown code"))</f>
        <v/>
      </c>
      <c r="D64" s="20"/>
      <c r="E64" s="21"/>
      <c r="F64" s="22"/>
      <c r="G64" s="25" t="str">
        <f aca="false">IF(OR(D64="Purchase",D64="Production in"),ROUND(N(E64)*N(F64),2),"")</f>
        <v/>
      </c>
      <c r="H64" s="20"/>
      <c r="I64" s="24" t="str">
        <f aca="false">IF(B64="","",IFERROR(INDEX(Items!$D$5:$D$304,MATCH(B64,Items!$A$5:$A$304,0)),""))</f>
        <v/>
      </c>
      <c r="J64" s="26" t="n">
        <f aca="false">N(E64)*IF(OR(D64="Purchase",D64="Sales return",D64="Production in",D64="Adjustment +"),1,IF(D64="",0,-1))</f>
        <v>0</v>
      </c>
    </row>
    <row r="65" customFormat="false" ht="15" hidden="false" customHeight="true" outlineLevel="0" collapsed="false">
      <c r="A65" s="27"/>
      <c r="B65" s="20"/>
      <c r="C65" s="24" t="str">
        <f aca="false">IF(B65="","",IFERROR(INDEX(Items!$B$5:$B$304,MATCH(B65,Items!$A$5:$A$304,0)),"Unknown code"))</f>
        <v/>
      </c>
      <c r="D65" s="20"/>
      <c r="E65" s="21"/>
      <c r="F65" s="22"/>
      <c r="G65" s="25" t="str">
        <f aca="false">IF(OR(D65="Purchase",D65="Production in"),ROUND(N(E65)*N(F65),2),"")</f>
        <v/>
      </c>
      <c r="H65" s="20"/>
      <c r="I65" s="24" t="str">
        <f aca="false">IF(B65="","",IFERROR(INDEX(Items!$D$5:$D$304,MATCH(B65,Items!$A$5:$A$304,0)),""))</f>
        <v/>
      </c>
      <c r="J65" s="26" t="n">
        <f aca="false">N(E65)*IF(OR(D65="Purchase",D65="Sales return",D65="Production in",D65="Adjustment +"),1,IF(D65="",0,-1))</f>
        <v>0</v>
      </c>
    </row>
    <row r="66" customFormat="false" ht="15" hidden="false" customHeight="true" outlineLevel="0" collapsed="false">
      <c r="A66" s="27"/>
      <c r="B66" s="20"/>
      <c r="C66" s="24" t="str">
        <f aca="false">IF(B66="","",IFERROR(INDEX(Items!$B$5:$B$304,MATCH(B66,Items!$A$5:$A$304,0)),"Unknown code"))</f>
        <v/>
      </c>
      <c r="D66" s="20"/>
      <c r="E66" s="21"/>
      <c r="F66" s="22"/>
      <c r="G66" s="25" t="str">
        <f aca="false">IF(OR(D66="Purchase",D66="Production in"),ROUND(N(E66)*N(F66),2),"")</f>
        <v/>
      </c>
      <c r="H66" s="20"/>
      <c r="I66" s="24" t="str">
        <f aca="false">IF(B66="","",IFERROR(INDEX(Items!$D$5:$D$304,MATCH(B66,Items!$A$5:$A$304,0)),""))</f>
        <v/>
      </c>
      <c r="J66" s="26" t="n">
        <f aca="false">N(E66)*IF(OR(D66="Purchase",D66="Sales return",D66="Production in",D66="Adjustment +"),1,IF(D66="",0,-1))</f>
        <v>0</v>
      </c>
    </row>
    <row r="67" customFormat="false" ht="15" hidden="false" customHeight="true" outlineLevel="0" collapsed="false">
      <c r="A67" s="27"/>
      <c r="B67" s="20"/>
      <c r="C67" s="24" t="str">
        <f aca="false">IF(B67="","",IFERROR(INDEX(Items!$B$5:$B$304,MATCH(B67,Items!$A$5:$A$304,0)),"Unknown code"))</f>
        <v/>
      </c>
      <c r="D67" s="20"/>
      <c r="E67" s="21"/>
      <c r="F67" s="22"/>
      <c r="G67" s="25" t="str">
        <f aca="false">IF(OR(D67="Purchase",D67="Production in"),ROUND(N(E67)*N(F67),2),"")</f>
        <v/>
      </c>
      <c r="H67" s="20"/>
      <c r="I67" s="24" t="str">
        <f aca="false">IF(B67="","",IFERROR(INDEX(Items!$D$5:$D$304,MATCH(B67,Items!$A$5:$A$304,0)),""))</f>
        <v/>
      </c>
      <c r="J67" s="26" t="n">
        <f aca="false">N(E67)*IF(OR(D67="Purchase",D67="Sales return",D67="Production in",D67="Adjustment +"),1,IF(D67="",0,-1))</f>
        <v>0</v>
      </c>
    </row>
    <row r="68" customFormat="false" ht="15" hidden="false" customHeight="true" outlineLevel="0" collapsed="false">
      <c r="A68" s="27"/>
      <c r="B68" s="20"/>
      <c r="C68" s="24" t="str">
        <f aca="false">IF(B68="","",IFERROR(INDEX(Items!$B$5:$B$304,MATCH(B68,Items!$A$5:$A$304,0)),"Unknown code"))</f>
        <v/>
      </c>
      <c r="D68" s="20"/>
      <c r="E68" s="21"/>
      <c r="F68" s="22"/>
      <c r="G68" s="25" t="str">
        <f aca="false">IF(OR(D68="Purchase",D68="Production in"),ROUND(N(E68)*N(F68),2),"")</f>
        <v/>
      </c>
      <c r="H68" s="20"/>
      <c r="I68" s="24" t="str">
        <f aca="false">IF(B68="","",IFERROR(INDEX(Items!$D$5:$D$304,MATCH(B68,Items!$A$5:$A$304,0)),""))</f>
        <v/>
      </c>
      <c r="J68" s="26" t="n">
        <f aca="false">N(E68)*IF(OR(D68="Purchase",D68="Sales return",D68="Production in",D68="Adjustment +"),1,IF(D68="",0,-1))</f>
        <v>0</v>
      </c>
    </row>
    <row r="69" customFormat="false" ht="15" hidden="false" customHeight="true" outlineLevel="0" collapsed="false">
      <c r="A69" s="27"/>
      <c r="B69" s="20"/>
      <c r="C69" s="24" t="str">
        <f aca="false">IF(B69="","",IFERROR(INDEX(Items!$B$5:$B$304,MATCH(B69,Items!$A$5:$A$304,0)),"Unknown code"))</f>
        <v/>
      </c>
      <c r="D69" s="20"/>
      <c r="E69" s="21"/>
      <c r="F69" s="22"/>
      <c r="G69" s="25" t="str">
        <f aca="false">IF(OR(D69="Purchase",D69="Production in"),ROUND(N(E69)*N(F69),2),"")</f>
        <v/>
      </c>
      <c r="H69" s="20"/>
      <c r="I69" s="24" t="str">
        <f aca="false">IF(B69="","",IFERROR(INDEX(Items!$D$5:$D$304,MATCH(B69,Items!$A$5:$A$304,0)),""))</f>
        <v/>
      </c>
      <c r="J69" s="26" t="n">
        <f aca="false">N(E69)*IF(OR(D69="Purchase",D69="Sales return",D69="Production in",D69="Adjustment +"),1,IF(D69="",0,-1))</f>
        <v>0</v>
      </c>
    </row>
    <row r="70" customFormat="false" ht="15" hidden="false" customHeight="true" outlineLevel="0" collapsed="false">
      <c r="A70" s="27"/>
      <c r="B70" s="20"/>
      <c r="C70" s="24" t="str">
        <f aca="false">IF(B70="","",IFERROR(INDEX(Items!$B$5:$B$304,MATCH(B70,Items!$A$5:$A$304,0)),"Unknown code"))</f>
        <v/>
      </c>
      <c r="D70" s="20"/>
      <c r="E70" s="21"/>
      <c r="F70" s="22"/>
      <c r="G70" s="25" t="str">
        <f aca="false">IF(OR(D70="Purchase",D70="Production in"),ROUND(N(E70)*N(F70),2),"")</f>
        <v/>
      </c>
      <c r="H70" s="20"/>
      <c r="I70" s="24" t="str">
        <f aca="false">IF(B70="","",IFERROR(INDEX(Items!$D$5:$D$304,MATCH(B70,Items!$A$5:$A$304,0)),""))</f>
        <v/>
      </c>
      <c r="J70" s="26" t="n">
        <f aca="false">N(E70)*IF(OR(D70="Purchase",D70="Sales return",D70="Production in",D70="Adjustment +"),1,IF(D70="",0,-1))</f>
        <v>0</v>
      </c>
    </row>
    <row r="71" customFormat="false" ht="15" hidden="false" customHeight="true" outlineLevel="0" collapsed="false">
      <c r="A71" s="27"/>
      <c r="B71" s="20"/>
      <c r="C71" s="24" t="str">
        <f aca="false">IF(B71="","",IFERROR(INDEX(Items!$B$5:$B$304,MATCH(B71,Items!$A$5:$A$304,0)),"Unknown code"))</f>
        <v/>
      </c>
      <c r="D71" s="20"/>
      <c r="E71" s="21"/>
      <c r="F71" s="22"/>
      <c r="G71" s="25" t="str">
        <f aca="false">IF(OR(D71="Purchase",D71="Production in"),ROUND(N(E71)*N(F71),2),"")</f>
        <v/>
      </c>
      <c r="H71" s="20"/>
      <c r="I71" s="24" t="str">
        <f aca="false">IF(B71="","",IFERROR(INDEX(Items!$D$5:$D$304,MATCH(B71,Items!$A$5:$A$304,0)),""))</f>
        <v/>
      </c>
      <c r="J71" s="26" t="n">
        <f aca="false">N(E71)*IF(OR(D71="Purchase",D71="Sales return",D71="Production in",D71="Adjustment +"),1,IF(D71="",0,-1))</f>
        <v>0</v>
      </c>
    </row>
    <row r="72" customFormat="false" ht="15" hidden="false" customHeight="true" outlineLevel="0" collapsed="false">
      <c r="A72" s="27"/>
      <c r="B72" s="20"/>
      <c r="C72" s="24" t="str">
        <f aca="false">IF(B72="","",IFERROR(INDEX(Items!$B$5:$B$304,MATCH(B72,Items!$A$5:$A$304,0)),"Unknown code"))</f>
        <v/>
      </c>
      <c r="D72" s="20"/>
      <c r="E72" s="21"/>
      <c r="F72" s="22"/>
      <c r="G72" s="25" t="str">
        <f aca="false">IF(OR(D72="Purchase",D72="Production in"),ROUND(N(E72)*N(F72),2),"")</f>
        <v/>
      </c>
      <c r="H72" s="20"/>
      <c r="I72" s="24" t="str">
        <f aca="false">IF(B72="","",IFERROR(INDEX(Items!$D$5:$D$304,MATCH(B72,Items!$A$5:$A$304,0)),""))</f>
        <v/>
      </c>
      <c r="J72" s="26" t="n">
        <f aca="false">N(E72)*IF(OR(D72="Purchase",D72="Sales return",D72="Production in",D72="Adjustment +"),1,IF(D72="",0,-1))</f>
        <v>0</v>
      </c>
    </row>
    <row r="73" customFormat="false" ht="15" hidden="false" customHeight="true" outlineLevel="0" collapsed="false">
      <c r="A73" s="27"/>
      <c r="B73" s="20"/>
      <c r="C73" s="24" t="str">
        <f aca="false">IF(B73="","",IFERROR(INDEX(Items!$B$5:$B$304,MATCH(B73,Items!$A$5:$A$304,0)),"Unknown code"))</f>
        <v/>
      </c>
      <c r="D73" s="20"/>
      <c r="E73" s="21"/>
      <c r="F73" s="22"/>
      <c r="G73" s="25" t="str">
        <f aca="false">IF(OR(D73="Purchase",D73="Production in"),ROUND(N(E73)*N(F73),2),"")</f>
        <v/>
      </c>
      <c r="H73" s="20"/>
      <c r="I73" s="24" t="str">
        <f aca="false">IF(B73="","",IFERROR(INDEX(Items!$D$5:$D$304,MATCH(B73,Items!$A$5:$A$304,0)),""))</f>
        <v/>
      </c>
      <c r="J73" s="26" t="n">
        <f aca="false">N(E73)*IF(OR(D73="Purchase",D73="Sales return",D73="Production in",D73="Adjustment +"),1,IF(D73="",0,-1))</f>
        <v>0</v>
      </c>
    </row>
    <row r="74" customFormat="false" ht="15" hidden="false" customHeight="true" outlineLevel="0" collapsed="false">
      <c r="A74" s="27"/>
      <c r="B74" s="20"/>
      <c r="C74" s="24" t="str">
        <f aca="false">IF(B74="","",IFERROR(INDEX(Items!$B$5:$B$304,MATCH(B74,Items!$A$5:$A$304,0)),"Unknown code"))</f>
        <v/>
      </c>
      <c r="D74" s="20"/>
      <c r="E74" s="21"/>
      <c r="F74" s="22"/>
      <c r="G74" s="25" t="str">
        <f aca="false">IF(OR(D74="Purchase",D74="Production in"),ROUND(N(E74)*N(F74),2),"")</f>
        <v/>
      </c>
      <c r="H74" s="20"/>
      <c r="I74" s="24" t="str">
        <f aca="false">IF(B74="","",IFERROR(INDEX(Items!$D$5:$D$304,MATCH(B74,Items!$A$5:$A$304,0)),""))</f>
        <v/>
      </c>
      <c r="J74" s="26" t="n">
        <f aca="false">N(E74)*IF(OR(D74="Purchase",D74="Sales return",D74="Production in",D74="Adjustment +"),1,IF(D74="",0,-1))</f>
        <v>0</v>
      </c>
    </row>
    <row r="75" customFormat="false" ht="15" hidden="false" customHeight="true" outlineLevel="0" collapsed="false">
      <c r="A75" s="27"/>
      <c r="B75" s="20"/>
      <c r="C75" s="24" t="str">
        <f aca="false">IF(B75="","",IFERROR(INDEX(Items!$B$5:$B$304,MATCH(B75,Items!$A$5:$A$304,0)),"Unknown code"))</f>
        <v/>
      </c>
      <c r="D75" s="20"/>
      <c r="E75" s="21"/>
      <c r="F75" s="22"/>
      <c r="G75" s="25" t="str">
        <f aca="false">IF(OR(D75="Purchase",D75="Production in"),ROUND(N(E75)*N(F75),2),"")</f>
        <v/>
      </c>
      <c r="H75" s="20"/>
      <c r="I75" s="24" t="str">
        <f aca="false">IF(B75="","",IFERROR(INDEX(Items!$D$5:$D$304,MATCH(B75,Items!$A$5:$A$304,0)),""))</f>
        <v/>
      </c>
      <c r="J75" s="26" t="n">
        <f aca="false">N(E75)*IF(OR(D75="Purchase",D75="Sales return",D75="Production in",D75="Adjustment +"),1,IF(D75="",0,-1))</f>
        <v>0</v>
      </c>
    </row>
    <row r="76" customFormat="false" ht="15" hidden="false" customHeight="true" outlineLevel="0" collapsed="false">
      <c r="A76" s="27"/>
      <c r="B76" s="20"/>
      <c r="C76" s="24" t="str">
        <f aca="false">IF(B76="","",IFERROR(INDEX(Items!$B$5:$B$304,MATCH(B76,Items!$A$5:$A$304,0)),"Unknown code"))</f>
        <v/>
      </c>
      <c r="D76" s="20"/>
      <c r="E76" s="21"/>
      <c r="F76" s="22"/>
      <c r="G76" s="25" t="str">
        <f aca="false">IF(OR(D76="Purchase",D76="Production in"),ROUND(N(E76)*N(F76),2),"")</f>
        <v/>
      </c>
      <c r="H76" s="20"/>
      <c r="I76" s="24" t="str">
        <f aca="false">IF(B76="","",IFERROR(INDEX(Items!$D$5:$D$304,MATCH(B76,Items!$A$5:$A$304,0)),""))</f>
        <v/>
      </c>
      <c r="J76" s="26" t="n">
        <f aca="false">N(E76)*IF(OR(D76="Purchase",D76="Sales return",D76="Production in",D76="Adjustment +"),1,IF(D76="",0,-1))</f>
        <v>0</v>
      </c>
    </row>
    <row r="77" customFormat="false" ht="15" hidden="false" customHeight="true" outlineLevel="0" collapsed="false">
      <c r="A77" s="27"/>
      <c r="B77" s="20"/>
      <c r="C77" s="24" t="str">
        <f aca="false">IF(B77="","",IFERROR(INDEX(Items!$B$5:$B$304,MATCH(B77,Items!$A$5:$A$304,0)),"Unknown code"))</f>
        <v/>
      </c>
      <c r="D77" s="20"/>
      <c r="E77" s="21"/>
      <c r="F77" s="22"/>
      <c r="G77" s="25" t="str">
        <f aca="false">IF(OR(D77="Purchase",D77="Production in"),ROUND(N(E77)*N(F77),2),"")</f>
        <v/>
      </c>
      <c r="H77" s="20"/>
      <c r="I77" s="24" t="str">
        <f aca="false">IF(B77="","",IFERROR(INDEX(Items!$D$5:$D$304,MATCH(B77,Items!$A$5:$A$304,0)),""))</f>
        <v/>
      </c>
      <c r="J77" s="26" t="n">
        <f aca="false">N(E77)*IF(OR(D77="Purchase",D77="Sales return",D77="Production in",D77="Adjustment +"),1,IF(D77="",0,-1))</f>
        <v>0</v>
      </c>
    </row>
    <row r="78" customFormat="false" ht="15" hidden="false" customHeight="true" outlineLevel="0" collapsed="false">
      <c r="A78" s="27"/>
      <c r="B78" s="20"/>
      <c r="C78" s="24" t="str">
        <f aca="false">IF(B78="","",IFERROR(INDEX(Items!$B$5:$B$304,MATCH(B78,Items!$A$5:$A$304,0)),"Unknown code"))</f>
        <v/>
      </c>
      <c r="D78" s="20"/>
      <c r="E78" s="21"/>
      <c r="F78" s="22"/>
      <c r="G78" s="25" t="str">
        <f aca="false">IF(OR(D78="Purchase",D78="Production in"),ROUND(N(E78)*N(F78),2),"")</f>
        <v/>
      </c>
      <c r="H78" s="20"/>
      <c r="I78" s="24" t="str">
        <f aca="false">IF(B78="","",IFERROR(INDEX(Items!$D$5:$D$304,MATCH(B78,Items!$A$5:$A$304,0)),""))</f>
        <v/>
      </c>
      <c r="J78" s="26" t="n">
        <f aca="false">N(E78)*IF(OR(D78="Purchase",D78="Sales return",D78="Production in",D78="Adjustment +"),1,IF(D78="",0,-1))</f>
        <v>0</v>
      </c>
    </row>
    <row r="79" customFormat="false" ht="15" hidden="false" customHeight="true" outlineLevel="0" collapsed="false">
      <c r="A79" s="27"/>
      <c r="B79" s="20"/>
      <c r="C79" s="24" t="str">
        <f aca="false">IF(B79="","",IFERROR(INDEX(Items!$B$5:$B$304,MATCH(B79,Items!$A$5:$A$304,0)),"Unknown code"))</f>
        <v/>
      </c>
      <c r="D79" s="20"/>
      <c r="E79" s="21"/>
      <c r="F79" s="22"/>
      <c r="G79" s="25" t="str">
        <f aca="false">IF(OR(D79="Purchase",D79="Production in"),ROUND(N(E79)*N(F79),2),"")</f>
        <v/>
      </c>
      <c r="H79" s="20"/>
      <c r="I79" s="24" t="str">
        <f aca="false">IF(B79="","",IFERROR(INDEX(Items!$D$5:$D$304,MATCH(B79,Items!$A$5:$A$304,0)),""))</f>
        <v/>
      </c>
      <c r="J79" s="26" t="n">
        <f aca="false">N(E79)*IF(OR(D79="Purchase",D79="Sales return",D79="Production in",D79="Adjustment +"),1,IF(D79="",0,-1))</f>
        <v>0</v>
      </c>
    </row>
    <row r="80" customFormat="false" ht="15" hidden="false" customHeight="true" outlineLevel="0" collapsed="false">
      <c r="A80" s="27"/>
      <c r="B80" s="20"/>
      <c r="C80" s="24" t="str">
        <f aca="false">IF(B80="","",IFERROR(INDEX(Items!$B$5:$B$304,MATCH(B80,Items!$A$5:$A$304,0)),"Unknown code"))</f>
        <v/>
      </c>
      <c r="D80" s="20"/>
      <c r="E80" s="21"/>
      <c r="F80" s="22"/>
      <c r="G80" s="25" t="str">
        <f aca="false">IF(OR(D80="Purchase",D80="Production in"),ROUND(N(E80)*N(F80),2),"")</f>
        <v/>
      </c>
      <c r="H80" s="20"/>
      <c r="I80" s="24" t="str">
        <f aca="false">IF(B80="","",IFERROR(INDEX(Items!$D$5:$D$304,MATCH(B80,Items!$A$5:$A$304,0)),""))</f>
        <v/>
      </c>
      <c r="J80" s="26" t="n">
        <f aca="false">N(E80)*IF(OR(D80="Purchase",D80="Sales return",D80="Production in",D80="Adjustment +"),1,IF(D80="",0,-1))</f>
        <v>0</v>
      </c>
    </row>
    <row r="81" customFormat="false" ht="15" hidden="false" customHeight="true" outlineLevel="0" collapsed="false">
      <c r="A81" s="27"/>
      <c r="B81" s="20"/>
      <c r="C81" s="24" t="str">
        <f aca="false">IF(B81="","",IFERROR(INDEX(Items!$B$5:$B$304,MATCH(B81,Items!$A$5:$A$304,0)),"Unknown code"))</f>
        <v/>
      </c>
      <c r="D81" s="20"/>
      <c r="E81" s="21"/>
      <c r="F81" s="22"/>
      <c r="G81" s="25" t="str">
        <f aca="false">IF(OR(D81="Purchase",D81="Production in"),ROUND(N(E81)*N(F81),2),"")</f>
        <v/>
      </c>
      <c r="H81" s="20"/>
      <c r="I81" s="24" t="str">
        <f aca="false">IF(B81="","",IFERROR(INDEX(Items!$D$5:$D$304,MATCH(B81,Items!$A$5:$A$304,0)),""))</f>
        <v/>
      </c>
      <c r="J81" s="26" t="n">
        <f aca="false">N(E81)*IF(OR(D81="Purchase",D81="Sales return",D81="Production in",D81="Adjustment +"),1,IF(D81="",0,-1))</f>
        <v>0</v>
      </c>
    </row>
    <row r="82" customFormat="false" ht="15" hidden="false" customHeight="true" outlineLevel="0" collapsed="false">
      <c r="A82" s="27"/>
      <c r="B82" s="20"/>
      <c r="C82" s="24" t="str">
        <f aca="false">IF(B82="","",IFERROR(INDEX(Items!$B$5:$B$304,MATCH(B82,Items!$A$5:$A$304,0)),"Unknown code"))</f>
        <v/>
      </c>
      <c r="D82" s="20"/>
      <c r="E82" s="21"/>
      <c r="F82" s="22"/>
      <c r="G82" s="25" t="str">
        <f aca="false">IF(OR(D82="Purchase",D82="Production in"),ROUND(N(E82)*N(F82),2),"")</f>
        <v/>
      </c>
      <c r="H82" s="20"/>
      <c r="I82" s="24" t="str">
        <f aca="false">IF(B82="","",IFERROR(INDEX(Items!$D$5:$D$304,MATCH(B82,Items!$A$5:$A$304,0)),""))</f>
        <v/>
      </c>
      <c r="J82" s="26" t="n">
        <f aca="false">N(E82)*IF(OR(D82="Purchase",D82="Sales return",D82="Production in",D82="Adjustment +"),1,IF(D82="",0,-1))</f>
        <v>0</v>
      </c>
    </row>
    <row r="83" customFormat="false" ht="15" hidden="false" customHeight="true" outlineLevel="0" collapsed="false">
      <c r="A83" s="27"/>
      <c r="B83" s="20"/>
      <c r="C83" s="24" t="str">
        <f aca="false">IF(B83="","",IFERROR(INDEX(Items!$B$5:$B$304,MATCH(B83,Items!$A$5:$A$304,0)),"Unknown code"))</f>
        <v/>
      </c>
      <c r="D83" s="20"/>
      <c r="E83" s="21"/>
      <c r="F83" s="22"/>
      <c r="G83" s="25" t="str">
        <f aca="false">IF(OR(D83="Purchase",D83="Production in"),ROUND(N(E83)*N(F83),2),"")</f>
        <v/>
      </c>
      <c r="H83" s="20"/>
      <c r="I83" s="24" t="str">
        <f aca="false">IF(B83="","",IFERROR(INDEX(Items!$D$5:$D$304,MATCH(B83,Items!$A$5:$A$304,0)),""))</f>
        <v/>
      </c>
      <c r="J83" s="26" t="n">
        <f aca="false">N(E83)*IF(OR(D83="Purchase",D83="Sales return",D83="Production in",D83="Adjustment +"),1,IF(D83="",0,-1))</f>
        <v>0</v>
      </c>
    </row>
    <row r="84" customFormat="false" ht="15" hidden="false" customHeight="true" outlineLevel="0" collapsed="false">
      <c r="A84" s="27"/>
      <c r="B84" s="20"/>
      <c r="C84" s="24" t="str">
        <f aca="false">IF(B84="","",IFERROR(INDEX(Items!$B$5:$B$304,MATCH(B84,Items!$A$5:$A$304,0)),"Unknown code"))</f>
        <v/>
      </c>
      <c r="D84" s="20"/>
      <c r="E84" s="21"/>
      <c r="F84" s="22"/>
      <c r="G84" s="25" t="str">
        <f aca="false">IF(OR(D84="Purchase",D84="Production in"),ROUND(N(E84)*N(F84),2),"")</f>
        <v/>
      </c>
      <c r="H84" s="20"/>
      <c r="I84" s="24" t="str">
        <f aca="false">IF(B84="","",IFERROR(INDEX(Items!$D$5:$D$304,MATCH(B84,Items!$A$5:$A$304,0)),""))</f>
        <v/>
      </c>
      <c r="J84" s="26" t="n">
        <f aca="false">N(E84)*IF(OR(D84="Purchase",D84="Sales return",D84="Production in",D84="Adjustment +"),1,IF(D84="",0,-1))</f>
        <v>0</v>
      </c>
    </row>
    <row r="85" customFormat="false" ht="15" hidden="false" customHeight="true" outlineLevel="0" collapsed="false">
      <c r="A85" s="27"/>
      <c r="B85" s="20"/>
      <c r="C85" s="24" t="str">
        <f aca="false">IF(B85="","",IFERROR(INDEX(Items!$B$5:$B$304,MATCH(B85,Items!$A$5:$A$304,0)),"Unknown code"))</f>
        <v/>
      </c>
      <c r="D85" s="20"/>
      <c r="E85" s="21"/>
      <c r="F85" s="22"/>
      <c r="G85" s="25" t="str">
        <f aca="false">IF(OR(D85="Purchase",D85="Production in"),ROUND(N(E85)*N(F85),2),"")</f>
        <v/>
      </c>
      <c r="H85" s="20"/>
      <c r="I85" s="24" t="str">
        <f aca="false">IF(B85="","",IFERROR(INDEX(Items!$D$5:$D$304,MATCH(B85,Items!$A$5:$A$304,0)),""))</f>
        <v/>
      </c>
      <c r="J85" s="26" t="n">
        <f aca="false">N(E85)*IF(OR(D85="Purchase",D85="Sales return",D85="Production in",D85="Adjustment +"),1,IF(D85="",0,-1))</f>
        <v>0</v>
      </c>
    </row>
    <row r="86" customFormat="false" ht="15" hidden="false" customHeight="true" outlineLevel="0" collapsed="false">
      <c r="A86" s="27"/>
      <c r="B86" s="20"/>
      <c r="C86" s="24" t="str">
        <f aca="false">IF(B86="","",IFERROR(INDEX(Items!$B$5:$B$304,MATCH(B86,Items!$A$5:$A$304,0)),"Unknown code"))</f>
        <v/>
      </c>
      <c r="D86" s="20"/>
      <c r="E86" s="21"/>
      <c r="F86" s="22"/>
      <c r="G86" s="25" t="str">
        <f aca="false">IF(OR(D86="Purchase",D86="Production in"),ROUND(N(E86)*N(F86),2),"")</f>
        <v/>
      </c>
      <c r="H86" s="20"/>
      <c r="I86" s="24" t="str">
        <f aca="false">IF(B86="","",IFERROR(INDEX(Items!$D$5:$D$304,MATCH(B86,Items!$A$5:$A$304,0)),""))</f>
        <v/>
      </c>
      <c r="J86" s="26" t="n">
        <f aca="false">N(E86)*IF(OR(D86="Purchase",D86="Sales return",D86="Production in",D86="Adjustment +"),1,IF(D86="",0,-1))</f>
        <v>0</v>
      </c>
    </row>
    <row r="87" customFormat="false" ht="15" hidden="false" customHeight="true" outlineLevel="0" collapsed="false">
      <c r="A87" s="27"/>
      <c r="B87" s="20"/>
      <c r="C87" s="24" t="str">
        <f aca="false">IF(B87="","",IFERROR(INDEX(Items!$B$5:$B$304,MATCH(B87,Items!$A$5:$A$304,0)),"Unknown code"))</f>
        <v/>
      </c>
      <c r="D87" s="20"/>
      <c r="E87" s="21"/>
      <c r="F87" s="22"/>
      <c r="G87" s="25" t="str">
        <f aca="false">IF(OR(D87="Purchase",D87="Production in"),ROUND(N(E87)*N(F87),2),"")</f>
        <v/>
      </c>
      <c r="H87" s="20"/>
      <c r="I87" s="24" t="str">
        <f aca="false">IF(B87="","",IFERROR(INDEX(Items!$D$5:$D$304,MATCH(B87,Items!$A$5:$A$304,0)),""))</f>
        <v/>
      </c>
      <c r="J87" s="26" t="n">
        <f aca="false">N(E87)*IF(OR(D87="Purchase",D87="Sales return",D87="Production in",D87="Adjustment +"),1,IF(D87="",0,-1))</f>
        <v>0</v>
      </c>
    </row>
    <row r="88" customFormat="false" ht="15" hidden="false" customHeight="true" outlineLevel="0" collapsed="false">
      <c r="A88" s="27"/>
      <c r="B88" s="20"/>
      <c r="C88" s="24" t="str">
        <f aca="false">IF(B88="","",IFERROR(INDEX(Items!$B$5:$B$304,MATCH(B88,Items!$A$5:$A$304,0)),"Unknown code"))</f>
        <v/>
      </c>
      <c r="D88" s="20"/>
      <c r="E88" s="21"/>
      <c r="F88" s="22"/>
      <c r="G88" s="25" t="str">
        <f aca="false">IF(OR(D88="Purchase",D88="Production in"),ROUND(N(E88)*N(F88),2),"")</f>
        <v/>
      </c>
      <c r="H88" s="20"/>
      <c r="I88" s="24" t="str">
        <f aca="false">IF(B88="","",IFERROR(INDEX(Items!$D$5:$D$304,MATCH(B88,Items!$A$5:$A$304,0)),""))</f>
        <v/>
      </c>
      <c r="J88" s="26" t="n">
        <f aca="false">N(E88)*IF(OR(D88="Purchase",D88="Sales return",D88="Production in",D88="Adjustment +"),1,IF(D88="",0,-1))</f>
        <v>0</v>
      </c>
    </row>
    <row r="89" customFormat="false" ht="15" hidden="false" customHeight="true" outlineLevel="0" collapsed="false">
      <c r="A89" s="27"/>
      <c r="B89" s="20"/>
      <c r="C89" s="24" t="str">
        <f aca="false">IF(B89="","",IFERROR(INDEX(Items!$B$5:$B$304,MATCH(B89,Items!$A$5:$A$304,0)),"Unknown code"))</f>
        <v/>
      </c>
      <c r="D89" s="20"/>
      <c r="E89" s="21"/>
      <c r="F89" s="22"/>
      <c r="G89" s="25" t="str">
        <f aca="false">IF(OR(D89="Purchase",D89="Production in"),ROUND(N(E89)*N(F89),2),"")</f>
        <v/>
      </c>
      <c r="H89" s="20"/>
      <c r="I89" s="24" t="str">
        <f aca="false">IF(B89="","",IFERROR(INDEX(Items!$D$5:$D$304,MATCH(B89,Items!$A$5:$A$304,0)),""))</f>
        <v/>
      </c>
      <c r="J89" s="26" t="n">
        <f aca="false">N(E89)*IF(OR(D89="Purchase",D89="Sales return",D89="Production in",D89="Adjustment +"),1,IF(D89="",0,-1))</f>
        <v>0</v>
      </c>
    </row>
    <row r="90" customFormat="false" ht="15" hidden="false" customHeight="true" outlineLevel="0" collapsed="false">
      <c r="A90" s="27"/>
      <c r="B90" s="20"/>
      <c r="C90" s="24" t="str">
        <f aca="false">IF(B90="","",IFERROR(INDEX(Items!$B$5:$B$304,MATCH(B90,Items!$A$5:$A$304,0)),"Unknown code"))</f>
        <v/>
      </c>
      <c r="D90" s="20"/>
      <c r="E90" s="21"/>
      <c r="F90" s="22"/>
      <c r="G90" s="25" t="str">
        <f aca="false">IF(OR(D90="Purchase",D90="Production in"),ROUND(N(E90)*N(F90),2),"")</f>
        <v/>
      </c>
      <c r="H90" s="20"/>
      <c r="I90" s="24" t="str">
        <f aca="false">IF(B90="","",IFERROR(INDEX(Items!$D$5:$D$304,MATCH(B90,Items!$A$5:$A$304,0)),""))</f>
        <v/>
      </c>
      <c r="J90" s="26" t="n">
        <f aca="false">N(E90)*IF(OR(D90="Purchase",D90="Sales return",D90="Production in",D90="Adjustment +"),1,IF(D90="",0,-1))</f>
        <v>0</v>
      </c>
    </row>
    <row r="91" customFormat="false" ht="15" hidden="false" customHeight="true" outlineLevel="0" collapsed="false">
      <c r="A91" s="27"/>
      <c r="B91" s="20"/>
      <c r="C91" s="24" t="str">
        <f aca="false">IF(B91="","",IFERROR(INDEX(Items!$B$5:$B$304,MATCH(B91,Items!$A$5:$A$304,0)),"Unknown code"))</f>
        <v/>
      </c>
      <c r="D91" s="20"/>
      <c r="E91" s="21"/>
      <c r="F91" s="22"/>
      <c r="G91" s="25" t="str">
        <f aca="false">IF(OR(D91="Purchase",D91="Production in"),ROUND(N(E91)*N(F91),2),"")</f>
        <v/>
      </c>
      <c r="H91" s="20"/>
      <c r="I91" s="24" t="str">
        <f aca="false">IF(B91="","",IFERROR(INDEX(Items!$D$5:$D$304,MATCH(B91,Items!$A$5:$A$304,0)),""))</f>
        <v/>
      </c>
      <c r="J91" s="26" t="n">
        <f aca="false">N(E91)*IF(OR(D91="Purchase",D91="Sales return",D91="Production in",D91="Adjustment +"),1,IF(D91="",0,-1))</f>
        <v>0</v>
      </c>
    </row>
    <row r="92" customFormat="false" ht="15" hidden="false" customHeight="true" outlineLevel="0" collapsed="false">
      <c r="A92" s="27"/>
      <c r="B92" s="20"/>
      <c r="C92" s="24" t="str">
        <f aca="false">IF(B92="","",IFERROR(INDEX(Items!$B$5:$B$304,MATCH(B92,Items!$A$5:$A$304,0)),"Unknown code"))</f>
        <v/>
      </c>
      <c r="D92" s="20"/>
      <c r="E92" s="21"/>
      <c r="F92" s="22"/>
      <c r="G92" s="25" t="str">
        <f aca="false">IF(OR(D92="Purchase",D92="Production in"),ROUND(N(E92)*N(F92),2),"")</f>
        <v/>
      </c>
      <c r="H92" s="20"/>
      <c r="I92" s="24" t="str">
        <f aca="false">IF(B92="","",IFERROR(INDEX(Items!$D$5:$D$304,MATCH(B92,Items!$A$5:$A$304,0)),""))</f>
        <v/>
      </c>
      <c r="J92" s="26" t="n">
        <f aca="false">N(E92)*IF(OR(D92="Purchase",D92="Sales return",D92="Production in",D92="Adjustment +"),1,IF(D92="",0,-1))</f>
        <v>0</v>
      </c>
    </row>
    <row r="93" customFormat="false" ht="15" hidden="false" customHeight="true" outlineLevel="0" collapsed="false">
      <c r="A93" s="27"/>
      <c r="B93" s="20"/>
      <c r="C93" s="24" t="str">
        <f aca="false">IF(B93="","",IFERROR(INDEX(Items!$B$5:$B$304,MATCH(B93,Items!$A$5:$A$304,0)),"Unknown code"))</f>
        <v/>
      </c>
      <c r="D93" s="20"/>
      <c r="E93" s="21"/>
      <c r="F93" s="22"/>
      <c r="G93" s="25" t="str">
        <f aca="false">IF(OR(D93="Purchase",D93="Production in"),ROUND(N(E93)*N(F93),2),"")</f>
        <v/>
      </c>
      <c r="H93" s="20"/>
      <c r="I93" s="24" t="str">
        <f aca="false">IF(B93="","",IFERROR(INDEX(Items!$D$5:$D$304,MATCH(B93,Items!$A$5:$A$304,0)),""))</f>
        <v/>
      </c>
      <c r="J93" s="26" t="n">
        <f aca="false">N(E93)*IF(OR(D93="Purchase",D93="Sales return",D93="Production in",D93="Adjustment +"),1,IF(D93="",0,-1))</f>
        <v>0</v>
      </c>
    </row>
    <row r="94" customFormat="false" ht="15" hidden="false" customHeight="true" outlineLevel="0" collapsed="false">
      <c r="A94" s="27"/>
      <c r="B94" s="20"/>
      <c r="C94" s="24" t="str">
        <f aca="false">IF(B94="","",IFERROR(INDEX(Items!$B$5:$B$304,MATCH(B94,Items!$A$5:$A$304,0)),"Unknown code"))</f>
        <v/>
      </c>
      <c r="D94" s="20"/>
      <c r="E94" s="21"/>
      <c r="F94" s="22"/>
      <c r="G94" s="25" t="str">
        <f aca="false">IF(OR(D94="Purchase",D94="Production in"),ROUND(N(E94)*N(F94),2),"")</f>
        <v/>
      </c>
      <c r="H94" s="20"/>
      <c r="I94" s="24" t="str">
        <f aca="false">IF(B94="","",IFERROR(INDEX(Items!$D$5:$D$304,MATCH(B94,Items!$A$5:$A$304,0)),""))</f>
        <v/>
      </c>
      <c r="J94" s="26" t="n">
        <f aca="false">N(E94)*IF(OR(D94="Purchase",D94="Sales return",D94="Production in",D94="Adjustment +"),1,IF(D94="",0,-1))</f>
        <v>0</v>
      </c>
    </row>
    <row r="95" customFormat="false" ht="15" hidden="false" customHeight="true" outlineLevel="0" collapsed="false">
      <c r="A95" s="27"/>
      <c r="B95" s="20"/>
      <c r="C95" s="24" t="str">
        <f aca="false">IF(B95="","",IFERROR(INDEX(Items!$B$5:$B$304,MATCH(B95,Items!$A$5:$A$304,0)),"Unknown code"))</f>
        <v/>
      </c>
      <c r="D95" s="20"/>
      <c r="E95" s="21"/>
      <c r="F95" s="22"/>
      <c r="G95" s="25" t="str">
        <f aca="false">IF(OR(D95="Purchase",D95="Production in"),ROUND(N(E95)*N(F95),2),"")</f>
        <v/>
      </c>
      <c r="H95" s="20"/>
      <c r="I95" s="24" t="str">
        <f aca="false">IF(B95="","",IFERROR(INDEX(Items!$D$5:$D$304,MATCH(B95,Items!$A$5:$A$304,0)),""))</f>
        <v/>
      </c>
      <c r="J95" s="26" t="n">
        <f aca="false">N(E95)*IF(OR(D95="Purchase",D95="Sales return",D95="Production in",D95="Adjustment +"),1,IF(D95="",0,-1))</f>
        <v>0</v>
      </c>
    </row>
    <row r="96" customFormat="false" ht="15" hidden="false" customHeight="true" outlineLevel="0" collapsed="false">
      <c r="A96" s="27"/>
      <c r="B96" s="20"/>
      <c r="C96" s="24" t="str">
        <f aca="false">IF(B96="","",IFERROR(INDEX(Items!$B$5:$B$304,MATCH(B96,Items!$A$5:$A$304,0)),"Unknown code"))</f>
        <v/>
      </c>
      <c r="D96" s="20"/>
      <c r="E96" s="21"/>
      <c r="F96" s="22"/>
      <c r="G96" s="25" t="str">
        <f aca="false">IF(OR(D96="Purchase",D96="Production in"),ROUND(N(E96)*N(F96),2),"")</f>
        <v/>
      </c>
      <c r="H96" s="20"/>
      <c r="I96" s="24" t="str">
        <f aca="false">IF(B96="","",IFERROR(INDEX(Items!$D$5:$D$304,MATCH(B96,Items!$A$5:$A$304,0)),""))</f>
        <v/>
      </c>
      <c r="J96" s="26" t="n">
        <f aca="false">N(E96)*IF(OR(D96="Purchase",D96="Sales return",D96="Production in",D96="Adjustment +"),1,IF(D96="",0,-1))</f>
        <v>0</v>
      </c>
    </row>
    <row r="97" customFormat="false" ht="15" hidden="false" customHeight="true" outlineLevel="0" collapsed="false">
      <c r="A97" s="27"/>
      <c r="B97" s="20"/>
      <c r="C97" s="24" t="str">
        <f aca="false">IF(B97="","",IFERROR(INDEX(Items!$B$5:$B$304,MATCH(B97,Items!$A$5:$A$304,0)),"Unknown code"))</f>
        <v/>
      </c>
      <c r="D97" s="20"/>
      <c r="E97" s="21"/>
      <c r="F97" s="22"/>
      <c r="G97" s="25" t="str">
        <f aca="false">IF(OR(D97="Purchase",D97="Production in"),ROUND(N(E97)*N(F97),2),"")</f>
        <v/>
      </c>
      <c r="H97" s="20"/>
      <c r="I97" s="24" t="str">
        <f aca="false">IF(B97="","",IFERROR(INDEX(Items!$D$5:$D$304,MATCH(B97,Items!$A$5:$A$304,0)),""))</f>
        <v/>
      </c>
      <c r="J97" s="26" t="n">
        <f aca="false">N(E97)*IF(OR(D97="Purchase",D97="Sales return",D97="Production in",D97="Adjustment +"),1,IF(D97="",0,-1))</f>
        <v>0</v>
      </c>
    </row>
    <row r="98" customFormat="false" ht="15" hidden="false" customHeight="true" outlineLevel="0" collapsed="false">
      <c r="A98" s="27"/>
      <c r="B98" s="20"/>
      <c r="C98" s="24" t="str">
        <f aca="false">IF(B98="","",IFERROR(INDEX(Items!$B$5:$B$304,MATCH(B98,Items!$A$5:$A$304,0)),"Unknown code"))</f>
        <v/>
      </c>
      <c r="D98" s="20"/>
      <c r="E98" s="21"/>
      <c r="F98" s="22"/>
      <c r="G98" s="25" t="str">
        <f aca="false">IF(OR(D98="Purchase",D98="Production in"),ROUND(N(E98)*N(F98),2),"")</f>
        <v/>
      </c>
      <c r="H98" s="20"/>
      <c r="I98" s="24" t="str">
        <f aca="false">IF(B98="","",IFERROR(INDEX(Items!$D$5:$D$304,MATCH(B98,Items!$A$5:$A$304,0)),""))</f>
        <v/>
      </c>
      <c r="J98" s="26" t="n">
        <f aca="false">N(E98)*IF(OR(D98="Purchase",D98="Sales return",D98="Production in",D98="Adjustment +"),1,IF(D98="",0,-1))</f>
        <v>0</v>
      </c>
    </row>
    <row r="99" customFormat="false" ht="15" hidden="false" customHeight="true" outlineLevel="0" collapsed="false">
      <c r="A99" s="27"/>
      <c r="B99" s="20"/>
      <c r="C99" s="24" t="str">
        <f aca="false">IF(B99="","",IFERROR(INDEX(Items!$B$5:$B$304,MATCH(B99,Items!$A$5:$A$304,0)),"Unknown code"))</f>
        <v/>
      </c>
      <c r="D99" s="20"/>
      <c r="E99" s="21"/>
      <c r="F99" s="22"/>
      <c r="G99" s="25" t="str">
        <f aca="false">IF(OR(D99="Purchase",D99="Production in"),ROUND(N(E99)*N(F99),2),"")</f>
        <v/>
      </c>
      <c r="H99" s="20"/>
      <c r="I99" s="24" t="str">
        <f aca="false">IF(B99="","",IFERROR(INDEX(Items!$D$5:$D$304,MATCH(B99,Items!$A$5:$A$304,0)),""))</f>
        <v/>
      </c>
      <c r="J99" s="26" t="n">
        <f aca="false">N(E99)*IF(OR(D99="Purchase",D99="Sales return",D99="Production in",D99="Adjustment +"),1,IF(D99="",0,-1))</f>
        <v>0</v>
      </c>
    </row>
    <row r="100" customFormat="false" ht="15" hidden="false" customHeight="true" outlineLevel="0" collapsed="false">
      <c r="A100" s="27"/>
      <c r="B100" s="20"/>
      <c r="C100" s="24" t="str">
        <f aca="false">IF(B100="","",IFERROR(INDEX(Items!$B$5:$B$304,MATCH(B100,Items!$A$5:$A$304,0)),"Unknown code"))</f>
        <v/>
      </c>
      <c r="D100" s="20"/>
      <c r="E100" s="21"/>
      <c r="F100" s="22"/>
      <c r="G100" s="25" t="str">
        <f aca="false">IF(OR(D100="Purchase",D100="Production in"),ROUND(N(E100)*N(F100),2),"")</f>
        <v/>
      </c>
      <c r="H100" s="20"/>
      <c r="I100" s="24" t="str">
        <f aca="false">IF(B100="","",IFERROR(INDEX(Items!$D$5:$D$304,MATCH(B100,Items!$A$5:$A$304,0)),""))</f>
        <v/>
      </c>
      <c r="J100" s="26" t="n">
        <f aca="false">N(E100)*IF(OR(D100="Purchase",D100="Sales return",D100="Production in",D100="Adjustment +"),1,IF(D100="",0,-1))</f>
        <v>0</v>
      </c>
    </row>
    <row r="101" customFormat="false" ht="15" hidden="false" customHeight="true" outlineLevel="0" collapsed="false">
      <c r="A101" s="27"/>
      <c r="B101" s="20"/>
      <c r="C101" s="24" t="str">
        <f aca="false">IF(B101="","",IFERROR(INDEX(Items!$B$5:$B$304,MATCH(B101,Items!$A$5:$A$304,0)),"Unknown code"))</f>
        <v/>
      </c>
      <c r="D101" s="20"/>
      <c r="E101" s="21"/>
      <c r="F101" s="22"/>
      <c r="G101" s="25" t="str">
        <f aca="false">IF(OR(D101="Purchase",D101="Production in"),ROUND(N(E101)*N(F101),2),"")</f>
        <v/>
      </c>
      <c r="H101" s="20"/>
      <c r="I101" s="24" t="str">
        <f aca="false">IF(B101="","",IFERROR(INDEX(Items!$D$5:$D$304,MATCH(B101,Items!$A$5:$A$304,0)),""))</f>
        <v/>
      </c>
      <c r="J101" s="26" t="n">
        <f aca="false">N(E101)*IF(OR(D101="Purchase",D101="Sales return",D101="Production in",D101="Adjustment +"),1,IF(D101="",0,-1))</f>
        <v>0</v>
      </c>
    </row>
    <row r="102" customFormat="false" ht="15" hidden="false" customHeight="true" outlineLevel="0" collapsed="false">
      <c r="A102" s="27"/>
      <c r="B102" s="20"/>
      <c r="C102" s="24" t="str">
        <f aca="false">IF(B102="","",IFERROR(INDEX(Items!$B$5:$B$304,MATCH(B102,Items!$A$5:$A$304,0)),"Unknown code"))</f>
        <v/>
      </c>
      <c r="D102" s="20"/>
      <c r="E102" s="21"/>
      <c r="F102" s="22"/>
      <c r="G102" s="25" t="str">
        <f aca="false">IF(OR(D102="Purchase",D102="Production in"),ROUND(N(E102)*N(F102),2),"")</f>
        <v/>
      </c>
      <c r="H102" s="20"/>
      <c r="I102" s="24" t="str">
        <f aca="false">IF(B102="","",IFERROR(INDEX(Items!$D$5:$D$304,MATCH(B102,Items!$A$5:$A$304,0)),""))</f>
        <v/>
      </c>
      <c r="J102" s="26" t="n">
        <f aca="false">N(E102)*IF(OR(D102="Purchase",D102="Sales return",D102="Production in",D102="Adjustment +"),1,IF(D102="",0,-1))</f>
        <v>0</v>
      </c>
    </row>
    <row r="103" customFormat="false" ht="15" hidden="false" customHeight="true" outlineLevel="0" collapsed="false">
      <c r="A103" s="27"/>
      <c r="B103" s="20"/>
      <c r="C103" s="24" t="str">
        <f aca="false">IF(B103="","",IFERROR(INDEX(Items!$B$5:$B$304,MATCH(B103,Items!$A$5:$A$304,0)),"Unknown code"))</f>
        <v/>
      </c>
      <c r="D103" s="20"/>
      <c r="E103" s="21"/>
      <c r="F103" s="22"/>
      <c r="G103" s="25" t="str">
        <f aca="false">IF(OR(D103="Purchase",D103="Production in"),ROUND(N(E103)*N(F103),2),"")</f>
        <v/>
      </c>
      <c r="H103" s="20"/>
      <c r="I103" s="24" t="str">
        <f aca="false">IF(B103="","",IFERROR(INDEX(Items!$D$5:$D$304,MATCH(B103,Items!$A$5:$A$304,0)),""))</f>
        <v/>
      </c>
      <c r="J103" s="26" t="n">
        <f aca="false">N(E103)*IF(OR(D103="Purchase",D103="Sales return",D103="Production in",D103="Adjustment +"),1,IF(D103="",0,-1))</f>
        <v>0</v>
      </c>
    </row>
    <row r="104" customFormat="false" ht="15" hidden="false" customHeight="true" outlineLevel="0" collapsed="false">
      <c r="A104" s="27"/>
      <c r="B104" s="20"/>
      <c r="C104" s="24" t="str">
        <f aca="false">IF(B104="","",IFERROR(INDEX(Items!$B$5:$B$304,MATCH(B104,Items!$A$5:$A$304,0)),"Unknown code"))</f>
        <v/>
      </c>
      <c r="D104" s="20"/>
      <c r="E104" s="21"/>
      <c r="F104" s="22"/>
      <c r="G104" s="25" t="str">
        <f aca="false">IF(OR(D104="Purchase",D104="Production in"),ROUND(N(E104)*N(F104),2),"")</f>
        <v/>
      </c>
      <c r="H104" s="20"/>
      <c r="I104" s="24" t="str">
        <f aca="false">IF(B104="","",IFERROR(INDEX(Items!$D$5:$D$304,MATCH(B104,Items!$A$5:$A$304,0)),""))</f>
        <v/>
      </c>
      <c r="J104" s="26" t="n">
        <f aca="false">N(E104)*IF(OR(D104="Purchase",D104="Sales return",D104="Production in",D104="Adjustment +"),1,IF(D104="",0,-1))</f>
        <v>0</v>
      </c>
    </row>
    <row r="105" customFormat="false" ht="15" hidden="false" customHeight="true" outlineLevel="0" collapsed="false">
      <c r="A105" s="27"/>
      <c r="B105" s="20"/>
      <c r="C105" s="24" t="str">
        <f aca="false">IF(B105="","",IFERROR(INDEX(Items!$B$5:$B$304,MATCH(B105,Items!$A$5:$A$304,0)),"Unknown code"))</f>
        <v/>
      </c>
      <c r="D105" s="20"/>
      <c r="E105" s="21"/>
      <c r="F105" s="22"/>
      <c r="G105" s="25" t="str">
        <f aca="false">IF(OR(D105="Purchase",D105="Production in"),ROUND(N(E105)*N(F105),2),"")</f>
        <v/>
      </c>
      <c r="H105" s="20"/>
      <c r="I105" s="24" t="str">
        <f aca="false">IF(B105="","",IFERROR(INDEX(Items!$D$5:$D$304,MATCH(B105,Items!$A$5:$A$304,0)),""))</f>
        <v/>
      </c>
      <c r="J105" s="26" t="n">
        <f aca="false">N(E105)*IF(OR(D105="Purchase",D105="Sales return",D105="Production in",D105="Adjustment +"),1,IF(D105="",0,-1))</f>
        <v>0</v>
      </c>
    </row>
    <row r="106" customFormat="false" ht="15" hidden="false" customHeight="true" outlineLevel="0" collapsed="false">
      <c r="A106" s="27"/>
      <c r="B106" s="20"/>
      <c r="C106" s="24" t="str">
        <f aca="false">IF(B106="","",IFERROR(INDEX(Items!$B$5:$B$304,MATCH(B106,Items!$A$5:$A$304,0)),"Unknown code"))</f>
        <v/>
      </c>
      <c r="D106" s="20"/>
      <c r="E106" s="21"/>
      <c r="F106" s="22"/>
      <c r="G106" s="25" t="str">
        <f aca="false">IF(OR(D106="Purchase",D106="Production in"),ROUND(N(E106)*N(F106),2),"")</f>
        <v/>
      </c>
      <c r="H106" s="20"/>
      <c r="I106" s="24" t="str">
        <f aca="false">IF(B106="","",IFERROR(INDEX(Items!$D$5:$D$304,MATCH(B106,Items!$A$5:$A$304,0)),""))</f>
        <v/>
      </c>
      <c r="J106" s="26" t="n">
        <f aca="false">N(E106)*IF(OR(D106="Purchase",D106="Sales return",D106="Production in",D106="Adjustment +"),1,IF(D106="",0,-1))</f>
        <v>0</v>
      </c>
    </row>
    <row r="107" customFormat="false" ht="15" hidden="false" customHeight="true" outlineLevel="0" collapsed="false">
      <c r="A107" s="27"/>
      <c r="B107" s="20"/>
      <c r="C107" s="24" t="str">
        <f aca="false">IF(B107="","",IFERROR(INDEX(Items!$B$5:$B$304,MATCH(B107,Items!$A$5:$A$304,0)),"Unknown code"))</f>
        <v/>
      </c>
      <c r="D107" s="20"/>
      <c r="E107" s="21"/>
      <c r="F107" s="22"/>
      <c r="G107" s="25" t="str">
        <f aca="false">IF(OR(D107="Purchase",D107="Production in"),ROUND(N(E107)*N(F107),2),"")</f>
        <v/>
      </c>
      <c r="H107" s="20"/>
      <c r="I107" s="24" t="str">
        <f aca="false">IF(B107="","",IFERROR(INDEX(Items!$D$5:$D$304,MATCH(B107,Items!$A$5:$A$304,0)),""))</f>
        <v/>
      </c>
      <c r="J107" s="26" t="n">
        <f aca="false">N(E107)*IF(OR(D107="Purchase",D107="Sales return",D107="Production in",D107="Adjustment +"),1,IF(D107="",0,-1))</f>
        <v>0</v>
      </c>
    </row>
    <row r="108" customFormat="false" ht="15" hidden="false" customHeight="true" outlineLevel="0" collapsed="false">
      <c r="A108" s="27"/>
      <c r="B108" s="20"/>
      <c r="C108" s="24" t="str">
        <f aca="false">IF(B108="","",IFERROR(INDEX(Items!$B$5:$B$304,MATCH(B108,Items!$A$5:$A$304,0)),"Unknown code"))</f>
        <v/>
      </c>
      <c r="D108" s="20"/>
      <c r="E108" s="21"/>
      <c r="F108" s="22"/>
      <c r="G108" s="25" t="str">
        <f aca="false">IF(OR(D108="Purchase",D108="Production in"),ROUND(N(E108)*N(F108),2),"")</f>
        <v/>
      </c>
      <c r="H108" s="20"/>
      <c r="I108" s="24" t="str">
        <f aca="false">IF(B108="","",IFERROR(INDEX(Items!$D$5:$D$304,MATCH(B108,Items!$A$5:$A$304,0)),""))</f>
        <v/>
      </c>
      <c r="J108" s="26" t="n">
        <f aca="false">N(E108)*IF(OR(D108="Purchase",D108="Sales return",D108="Production in",D108="Adjustment +"),1,IF(D108="",0,-1))</f>
        <v>0</v>
      </c>
    </row>
    <row r="109" customFormat="false" ht="15" hidden="false" customHeight="true" outlineLevel="0" collapsed="false">
      <c r="A109" s="27"/>
      <c r="B109" s="20"/>
      <c r="C109" s="24" t="str">
        <f aca="false">IF(B109="","",IFERROR(INDEX(Items!$B$5:$B$304,MATCH(B109,Items!$A$5:$A$304,0)),"Unknown code"))</f>
        <v/>
      </c>
      <c r="D109" s="20"/>
      <c r="E109" s="21"/>
      <c r="F109" s="22"/>
      <c r="G109" s="25" t="str">
        <f aca="false">IF(OR(D109="Purchase",D109="Production in"),ROUND(N(E109)*N(F109),2),"")</f>
        <v/>
      </c>
      <c r="H109" s="20"/>
      <c r="I109" s="24" t="str">
        <f aca="false">IF(B109="","",IFERROR(INDEX(Items!$D$5:$D$304,MATCH(B109,Items!$A$5:$A$304,0)),""))</f>
        <v/>
      </c>
      <c r="J109" s="26" t="n">
        <f aca="false">N(E109)*IF(OR(D109="Purchase",D109="Sales return",D109="Production in",D109="Adjustment +"),1,IF(D109="",0,-1))</f>
        <v>0</v>
      </c>
    </row>
    <row r="110" customFormat="false" ht="15" hidden="false" customHeight="true" outlineLevel="0" collapsed="false">
      <c r="A110" s="27"/>
      <c r="B110" s="20"/>
      <c r="C110" s="24" t="str">
        <f aca="false">IF(B110="","",IFERROR(INDEX(Items!$B$5:$B$304,MATCH(B110,Items!$A$5:$A$304,0)),"Unknown code"))</f>
        <v/>
      </c>
      <c r="D110" s="20"/>
      <c r="E110" s="21"/>
      <c r="F110" s="22"/>
      <c r="G110" s="25" t="str">
        <f aca="false">IF(OR(D110="Purchase",D110="Production in"),ROUND(N(E110)*N(F110),2),"")</f>
        <v/>
      </c>
      <c r="H110" s="20"/>
      <c r="I110" s="24" t="str">
        <f aca="false">IF(B110="","",IFERROR(INDEX(Items!$D$5:$D$304,MATCH(B110,Items!$A$5:$A$304,0)),""))</f>
        <v/>
      </c>
      <c r="J110" s="26" t="n">
        <f aca="false">N(E110)*IF(OR(D110="Purchase",D110="Sales return",D110="Production in",D110="Adjustment +"),1,IF(D110="",0,-1))</f>
        <v>0</v>
      </c>
    </row>
    <row r="111" customFormat="false" ht="15" hidden="false" customHeight="true" outlineLevel="0" collapsed="false">
      <c r="A111" s="27"/>
      <c r="B111" s="20"/>
      <c r="C111" s="24" t="str">
        <f aca="false">IF(B111="","",IFERROR(INDEX(Items!$B$5:$B$304,MATCH(B111,Items!$A$5:$A$304,0)),"Unknown code"))</f>
        <v/>
      </c>
      <c r="D111" s="20"/>
      <c r="E111" s="21"/>
      <c r="F111" s="22"/>
      <c r="G111" s="25" t="str">
        <f aca="false">IF(OR(D111="Purchase",D111="Production in"),ROUND(N(E111)*N(F111),2),"")</f>
        <v/>
      </c>
      <c r="H111" s="20"/>
      <c r="I111" s="24" t="str">
        <f aca="false">IF(B111="","",IFERROR(INDEX(Items!$D$5:$D$304,MATCH(B111,Items!$A$5:$A$304,0)),""))</f>
        <v/>
      </c>
      <c r="J111" s="26" t="n">
        <f aca="false">N(E111)*IF(OR(D111="Purchase",D111="Sales return",D111="Production in",D111="Adjustment +"),1,IF(D111="",0,-1))</f>
        <v>0</v>
      </c>
    </row>
    <row r="112" customFormat="false" ht="15" hidden="false" customHeight="true" outlineLevel="0" collapsed="false">
      <c r="A112" s="27"/>
      <c r="B112" s="20"/>
      <c r="C112" s="24" t="str">
        <f aca="false">IF(B112="","",IFERROR(INDEX(Items!$B$5:$B$304,MATCH(B112,Items!$A$5:$A$304,0)),"Unknown code"))</f>
        <v/>
      </c>
      <c r="D112" s="20"/>
      <c r="E112" s="21"/>
      <c r="F112" s="22"/>
      <c r="G112" s="25" t="str">
        <f aca="false">IF(OR(D112="Purchase",D112="Production in"),ROUND(N(E112)*N(F112),2),"")</f>
        <v/>
      </c>
      <c r="H112" s="20"/>
      <c r="I112" s="24" t="str">
        <f aca="false">IF(B112="","",IFERROR(INDEX(Items!$D$5:$D$304,MATCH(B112,Items!$A$5:$A$304,0)),""))</f>
        <v/>
      </c>
      <c r="J112" s="26" t="n">
        <f aca="false">N(E112)*IF(OR(D112="Purchase",D112="Sales return",D112="Production in",D112="Adjustment +"),1,IF(D112="",0,-1))</f>
        <v>0</v>
      </c>
    </row>
    <row r="113" customFormat="false" ht="15" hidden="false" customHeight="true" outlineLevel="0" collapsed="false">
      <c r="A113" s="27"/>
      <c r="B113" s="20"/>
      <c r="C113" s="24" t="str">
        <f aca="false">IF(B113="","",IFERROR(INDEX(Items!$B$5:$B$304,MATCH(B113,Items!$A$5:$A$304,0)),"Unknown code"))</f>
        <v/>
      </c>
      <c r="D113" s="20"/>
      <c r="E113" s="21"/>
      <c r="F113" s="22"/>
      <c r="G113" s="25" t="str">
        <f aca="false">IF(OR(D113="Purchase",D113="Production in"),ROUND(N(E113)*N(F113),2),"")</f>
        <v/>
      </c>
      <c r="H113" s="20"/>
      <c r="I113" s="24" t="str">
        <f aca="false">IF(B113="","",IFERROR(INDEX(Items!$D$5:$D$304,MATCH(B113,Items!$A$5:$A$304,0)),""))</f>
        <v/>
      </c>
      <c r="J113" s="26" t="n">
        <f aca="false">N(E113)*IF(OR(D113="Purchase",D113="Sales return",D113="Production in",D113="Adjustment +"),1,IF(D113="",0,-1))</f>
        <v>0</v>
      </c>
    </row>
    <row r="114" customFormat="false" ht="15" hidden="false" customHeight="true" outlineLevel="0" collapsed="false">
      <c r="A114" s="27"/>
      <c r="B114" s="20"/>
      <c r="C114" s="24" t="str">
        <f aca="false">IF(B114="","",IFERROR(INDEX(Items!$B$5:$B$304,MATCH(B114,Items!$A$5:$A$304,0)),"Unknown code"))</f>
        <v/>
      </c>
      <c r="D114" s="20"/>
      <c r="E114" s="21"/>
      <c r="F114" s="22"/>
      <c r="G114" s="25" t="str">
        <f aca="false">IF(OR(D114="Purchase",D114="Production in"),ROUND(N(E114)*N(F114),2),"")</f>
        <v/>
      </c>
      <c r="H114" s="20"/>
      <c r="I114" s="24" t="str">
        <f aca="false">IF(B114="","",IFERROR(INDEX(Items!$D$5:$D$304,MATCH(B114,Items!$A$5:$A$304,0)),""))</f>
        <v/>
      </c>
      <c r="J114" s="26" t="n">
        <f aca="false">N(E114)*IF(OR(D114="Purchase",D114="Sales return",D114="Production in",D114="Adjustment +"),1,IF(D114="",0,-1))</f>
        <v>0</v>
      </c>
    </row>
    <row r="115" customFormat="false" ht="15" hidden="false" customHeight="true" outlineLevel="0" collapsed="false">
      <c r="A115" s="27"/>
      <c r="B115" s="20"/>
      <c r="C115" s="24" t="str">
        <f aca="false">IF(B115="","",IFERROR(INDEX(Items!$B$5:$B$304,MATCH(B115,Items!$A$5:$A$304,0)),"Unknown code"))</f>
        <v/>
      </c>
      <c r="D115" s="20"/>
      <c r="E115" s="21"/>
      <c r="F115" s="22"/>
      <c r="G115" s="25" t="str">
        <f aca="false">IF(OR(D115="Purchase",D115="Production in"),ROUND(N(E115)*N(F115),2),"")</f>
        <v/>
      </c>
      <c r="H115" s="20"/>
      <c r="I115" s="24" t="str">
        <f aca="false">IF(B115="","",IFERROR(INDEX(Items!$D$5:$D$304,MATCH(B115,Items!$A$5:$A$304,0)),""))</f>
        <v/>
      </c>
      <c r="J115" s="26" t="n">
        <f aca="false">N(E115)*IF(OR(D115="Purchase",D115="Sales return",D115="Production in",D115="Adjustment +"),1,IF(D115="",0,-1))</f>
        <v>0</v>
      </c>
    </row>
    <row r="116" customFormat="false" ht="15" hidden="false" customHeight="true" outlineLevel="0" collapsed="false">
      <c r="A116" s="27"/>
      <c r="B116" s="20"/>
      <c r="C116" s="24" t="str">
        <f aca="false">IF(B116="","",IFERROR(INDEX(Items!$B$5:$B$304,MATCH(B116,Items!$A$5:$A$304,0)),"Unknown code"))</f>
        <v/>
      </c>
      <c r="D116" s="20"/>
      <c r="E116" s="21"/>
      <c r="F116" s="22"/>
      <c r="G116" s="25" t="str">
        <f aca="false">IF(OR(D116="Purchase",D116="Production in"),ROUND(N(E116)*N(F116),2),"")</f>
        <v/>
      </c>
      <c r="H116" s="20"/>
      <c r="I116" s="24" t="str">
        <f aca="false">IF(B116="","",IFERROR(INDEX(Items!$D$5:$D$304,MATCH(B116,Items!$A$5:$A$304,0)),""))</f>
        <v/>
      </c>
      <c r="J116" s="26" t="n">
        <f aca="false">N(E116)*IF(OR(D116="Purchase",D116="Sales return",D116="Production in",D116="Adjustment +"),1,IF(D116="",0,-1))</f>
        <v>0</v>
      </c>
    </row>
    <row r="117" customFormat="false" ht="15" hidden="false" customHeight="true" outlineLevel="0" collapsed="false">
      <c r="A117" s="27"/>
      <c r="B117" s="20"/>
      <c r="C117" s="24" t="str">
        <f aca="false">IF(B117="","",IFERROR(INDEX(Items!$B$5:$B$304,MATCH(B117,Items!$A$5:$A$304,0)),"Unknown code"))</f>
        <v/>
      </c>
      <c r="D117" s="20"/>
      <c r="E117" s="21"/>
      <c r="F117" s="22"/>
      <c r="G117" s="25" t="str">
        <f aca="false">IF(OR(D117="Purchase",D117="Production in"),ROUND(N(E117)*N(F117),2),"")</f>
        <v/>
      </c>
      <c r="H117" s="20"/>
      <c r="I117" s="24" t="str">
        <f aca="false">IF(B117="","",IFERROR(INDEX(Items!$D$5:$D$304,MATCH(B117,Items!$A$5:$A$304,0)),""))</f>
        <v/>
      </c>
      <c r="J117" s="26" t="n">
        <f aca="false">N(E117)*IF(OR(D117="Purchase",D117="Sales return",D117="Production in",D117="Adjustment +"),1,IF(D117="",0,-1))</f>
        <v>0</v>
      </c>
    </row>
    <row r="118" customFormat="false" ht="15" hidden="false" customHeight="true" outlineLevel="0" collapsed="false">
      <c r="A118" s="27"/>
      <c r="B118" s="20"/>
      <c r="C118" s="24" t="str">
        <f aca="false">IF(B118="","",IFERROR(INDEX(Items!$B$5:$B$304,MATCH(B118,Items!$A$5:$A$304,0)),"Unknown code"))</f>
        <v/>
      </c>
      <c r="D118" s="20"/>
      <c r="E118" s="21"/>
      <c r="F118" s="22"/>
      <c r="G118" s="25" t="str">
        <f aca="false">IF(OR(D118="Purchase",D118="Production in"),ROUND(N(E118)*N(F118),2),"")</f>
        <v/>
      </c>
      <c r="H118" s="20"/>
      <c r="I118" s="24" t="str">
        <f aca="false">IF(B118="","",IFERROR(INDEX(Items!$D$5:$D$304,MATCH(B118,Items!$A$5:$A$304,0)),""))</f>
        <v/>
      </c>
      <c r="J118" s="26" t="n">
        <f aca="false">N(E118)*IF(OR(D118="Purchase",D118="Sales return",D118="Production in",D118="Adjustment +"),1,IF(D118="",0,-1))</f>
        <v>0</v>
      </c>
    </row>
    <row r="119" customFormat="false" ht="15" hidden="false" customHeight="true" outlineLevel="0" collapsed="false">
      <c r="A119" s="27"/>
      <c r="B119" s="20"/>
      <c r="C119" s="24" t="str">
        <f aca="false">IF(B119="","",IFERROR(INDEX(Items!$B$5:$B$304,MATCH(B119,Items!$A$5:$A$304,0)),"Unknown code"))</f>
        <v/>
      </c>
      <c r="D119" s="20"/>
      <c r="E119" s="21"/>
      <c r="F119" s="22"/>
      <c r="G119" s="25" t="str">
        <f aca="false">IF(OR(D119="Purchase",D119="Production in"),ROUND(N(E119)*N(F119),2),"")</f>
        <v/>
      </c>
      <c r="H119" s="20"/>
      <c r="I119" s="24" t="str">
        <f aca="false">IF(B119="","",IFERROR(INDEX(Items!$D$5:$D$304,MATCH(B119,Items!$A$5:$A$304,0)),""))</f>
        <v/>
      </c>
      <c r="J119" s="26" t="n">
        <f aca="false">N(E119)*IF(OR(D119="Purchase",D119="Sales return",D119="Production in",D119="Adjustment +"),1,IF(D119="",0,-1))</f>
        <v>0</v>
      </c>
    </row>
    <row r="120" customFormat="false" ht="15" hidden="false" customHeight="true" outlineLevel="0" collapsed="false">
      <c r="A120" s="27"/>
      <c r="B120" s="20"/>
      <c r="C120" s="24" t="str">
        <f aca="false">IF(B120="","",IFERROR(INDEX(Items!$B$5:$B$304,MATCH(B120,Items!$A$5:$A$304,0)),"Unknown code"))</f>
        <v/>
      </c>
      <c r="D120" s="20"/>
      <c r="E120" s="21"/>
      <c r="F120" s="22"/>
      <c r="G120" s="25" t="str">
        <f aca="false">IF(OR(D120="Purchase",D120="Production in"),ROUND(N(E120)*N(F120),2),"")</f>
        <v/>
      </c>
      <c r="H120" s="20"/>
      <c r="I120" s="24" t="str">
        <f aca="false">IF(B120="","",IFERROR(INDEX(Items!$D$5:$D$304,MATCH(B120,Items!$A$5:$A$304,0)),""))</f>
        <v/>
      </c>
      <c r="J120" s="26" t="n">
        <f aca="false">N(E120)*IF(OR(D120="Purchase",D120="Sales return",D120="Production in",D120="Adjustment +"),1,IF(D120="",0,-1))</f>
        <v>0</v>
      </c>
    </row>
    <row r="121" customFormat="false" ht="15" hidden="false" customHeight="true" outlineLevel="0" collapsed="false">
      <c r="A121" s="27"/>
      <c r="B121" s="20"/>
      <c r="C121" s="24" t="str">
        <f aca="false">IF(B121="","",IFERROR(INDEX(Items!$B$5:$B$304,MATCH(B121,Items!$A$5:$A$304,0)),"Unknown code"))</f>
        <v/>
      </c>
      <c r="D121" s="20"/>
      <c r="E121" s="21"/>
      <c r="F121" s="22"/>
      <c r="G121" s="25" t="str">
        <f aca="false">IF(OR(D121="Purchase",D121="Production in"),ROUND(N(E121)*N(F121),2),"")</f>
        <v/>
      </c>
      <c r="H121" s="20"/>
      <c r="I121" s="24" t="str">
        <f aca="false">IF(B121="","",IFERROR(INDEX(Items!$D$5:$D$304,MATCH(B121,Items!$A$5:$A$304,0)),""))</f>
        <v/>
      </c>
      <c r="J121" s="26" t="n">
        <f aca="false">N(E121)*IF(OR(D121="Purchase",D121="Sales return",D121="Production in",D121="Adjustment +"),1,IF(D121="",0,-1))</f>
        <v>0</v>
      </c>
    </row>
    <row r="122" customFormat="false" ht="15" hidden="false" customHeight="true" outlineLevel="0" collapsed="false">
      <c r="A122" s="27"/>
      <c r="B122" s="20"/>
      <c r="C122" s="24" t="str">
        <f aca="false">IF(B122="","",IFERROR(INDEX(Items!$B$5:$B$304,MATCH(B122,Items!$A$5:$A$304,0)),"Unknown code"))</f>
        <v/>
      </c>
      <c r="D122" s="20"/>
      <c r="E122" s="21"/>
      <c r="F122" s="22"/>
      <c r="G122" s="25" t="str">
        <f aca="false">IF(OR(D122="Purchase",D122="Production in"),ROUND(N(E122)*N(F122),2),"")</f>
        <v/>
      </c>
      <c r="H122" s="20"/>
      <c r="I122" s="24" t="str">
        <f aca="false">IF(B122="","",IFERROR(INDEX(Items!$D$5:$D$304,MATCH(B122,Items!$A$5:$A$304,0)),""))</f>
        <v/>
      </c>
      <c r="J122" s="26" t="n">
        <f aca="false">N(E122)*IF(OR(D122="Purchase",D122="Sales return",D122="Production in",D122="Adjustment +"),1,IF(D122="",0,-1))</f>
        <v>0</v>
      </c>
    </row>
    <row r="123" customFormat="false" ht="15" hidden="false" customHeight="true" outlineLevel="0" collapsed="false">
      <c r="A123" s="27"/>
      <c r="B123" s="20"/>
      <c r="C123" s="24" t="str">
        <f aca="false">IF(B123="","",IFERROR(INDEX(Items!$B$5:$B$304,MATCH(B123,Items!$A$5:$A$304,0)),"Unknown code"))</f>
        <v/>
      </c>
      <c r="D123" s="20"/>
      <c r="E123" s="21"/>
      <c r="F123" s="22"/>
      <c r="G123" s="25" t="str">
        <f aca="false">IF(OR(D123="Purchase",D123="Production in"),ROUND(N(E123)*N(F123),2),"")</f>
        <v/>
      </c>
      <c r="H123" s="20"/>
      <c r="I123" s="24" t="str">
        <f aca="false">IF(B123="","",IFERROR(INDEX(Items!$D$5:$D$304,MATCH(B123,Items!$A$5:$A$304,0)),""))</f>
        <v/>
      </c>
      <c r="J123" s="26" t="n">
        <f aca="false">N(E123)*IF(OR(D123="Purchase",D123="Sales return",D123="Production in",D123="Adjustment +"),1,IF(D123="",0,-1))</f>
        <v>0</v>
      </c>
    </row>
    <row r="124" customFormat="false" ht="15" hidden="false" customHeight="true" outlineLevel="0" collapsed="false">
      <c r="A124" s="27"/>
      <c r="B124" s="20"/>
      <c r="C124" s="24" t="str">
        <f aca="false">IF(B124="","",IFERROR(INDEX(Items!$B$5:$B$304,MATCH(B124,Items!$A$5:$A$304,0)),"Unknown code"))</f>
        <v/>
      </c>
      <c r="D124" s="20"/>
      <c r="E124" s="21"/>
      <c r="F124" s="22"/>
      <c r="G124" s="25" t="str">
        <f aca="false">IF(OR(D124="Purchase",D124="Production in"),ROUND(N(E124)*N(F124),2),"")</f>
        <v/>
      </c>
      <c r="H124" s="20"/>
      <c r="I124" s="24" t="str">
        <f aca="false">IF(B124="","",IFERROR(INDEX(Items!$D$5:$D$304,MATCH(B124,Items!$A$5:$A$304,0)),""))</f>
        <v/>
      </c>
      <c r="J124" s="26" t="n">
        <f aca="false">N(E124)*IF(OR(D124="Purchase",D124="Sales return",D124="Production in",D124="Adjustment +"),1,IF(D124="",0,-1))</f>
        <v>0</v>
      </c>
    </row>
    <row r="125" customFormat="false" ht="15" hidden="false" customHeight="true" outlineLevel="0" collapsed="false">
      <c r="A125" s="27"/>
      <c r="B125" s="20"/>
      <c r="C125" s="24" t="str">
        <f aca="false">IF(B125="","",IFERROR(INDEX(Items!$B$5:$B$304,MATCH(B125,Items!$A$5:$A$304,0)),"Unknown code"))</f>
        <v/>
      </c>
      <c r="D125" s="20"/>
      <c r="E125" s="21"/>
      <c r="F125" s="22"/>
      <c r="G125" s="25" t="str">
        <f aca="false">IF(OR(D125="Purchase",D125="Production in"),ROUND(N(E125)*N(F125),2),"")</f>
        <v/>
      </c>
      <c r="H125" s="20"/>
      <c r="I125" s="24" t="str">
        <f aca="false">IF(B125="","",IFERROR(INDEX(Items!$D$5:$D$304,MATCH(B125,Items!$A$5:$A$304,0)),""))</f>
        <v/>
      </c>
      <c r="J125" s="26" t="n">
        <f aca="false">N(E125)*IF(OR(D125="Purchase",D125="Sales return",D125="Production in",D125="Adjustment +"),1,IF(D125="",0,-1))</f>
        <v>0</v>
      </c>
    </row>
    <row r="126" customFormat="false" ht="15" hidden="false" customHeight="true" outlineLevel="0" collapsed="false">
      <c r="A126" s="27"/>
      <c r="B126" s="20"/>
      <c r="C126" s="24" t="str">
        <f aca="false">IF(B126="","",IFERROR(INDEX(Items!$B$5:$B$304,MATCH(B126,Items!$A$5:$A$304,0)),"Unknown code"))</f>
        <v/>
      </c>
      <c r="D126" s="20"/>
      <c r="E126" s="21"/>
      <c r="F126" s="22"/>
      <c r="G126" s="25" t="str">
        <f aca="false">IF(OR(D126="Purchase",D126="Production in"),ROUND(N(E126)*N(F126),2),"")</f>
        <v/>
      </c>
      <c r="H126" s="20"/>
      <c r="I126" s="24" t="str">
        <f aca="false">IF(B126="","",IFERROR(INDEX(Items!$D$5:$D$304,MATCH(B126,Items!$A$5:$A$304,0)),""))</f>
        <v/>
      </c>
      <c r="J126" s="26" t="n">
        <f aca="false">N(E126)*IF(OR(D126="Purchase",D126="Sales return",D126="Production in",D126="Adjustment +"),1,IF(D126="",0,-1))</f>
        <v>0</v>
      </c>
    </row>
    <row r="127" customFormat="false" ht="15" hidden="false" customHeight="true" outlineLevel="0" collapsed="false">
      <c r="A127" s="27"/>
      <c r="B127" s="20"/>
      <c r="C127" s="24" t="str">
        <f aca="false">IF(B127="","",IFERROR(INDEX(Items!$B$5:$B$304,MATCH(B127,Items!$A$5:$A$304,0)),"Unknown code"))</f>
        <v/>
      </c>
      <c r="D127" s="20"/>
      <c r="E127" s="21"/>
      <c r="F127" s="22"/>
      <c r="G127" s="25" t="str">
        <f aca="false">IF(OR(D127="Purchase",D127="Production in"),ROUND(N(E127)*N(F127),2),"")</f>
        <v/>
      </c>
      <c r="H127" s="20"/>
      <c r="I127" s="24" t="str">
        <f aca="false">IF(B127="","",IFERROR(INDEX(Items!$D$5:$D$304,MATCH(B127,Items!$A$5:$A$304,0)),""))</f>
        <v/>
      </c>
      <c r="J127" s="26" t="n">
        <f aca="false">N(E127)*IF(OR(D127="Purchase",D127="Sales return",D127="Production in",D127="Adjustment +"),1,IF(D127="",0,-1))</f>
        <v>0</v>
      </c>
    </row>
    <row r="128" customFormat="false" ht="15" hidden="false" customHeight="true" outlineLevel="0" collapsed="false">
      <c r="A128" s="27"/>
      <c r="B128" s="20"/>
      <c r="C128" s="24" t="str">
        <f aca="false">IF(B128="","",IFERROR(INDEX(Items!$B$5:$B$304,MATCH(B128,Items!$A$5:$A$304,0)),"Unknown code"))</f>
        <v/>
      </c>
      <c r="D128" s="20"/>
      <c r="E128" s="21"/>
      <c r="F128" s="22"/>
      <c r="G128" s="25" t="str">
        <f aca="false">IF(OR(D128="Purchase",D128="Production in"),ROUND(N(E128)*N(F128),2),"")</f>
        <v/>
      </c>
      <c r="H128" s="20"/>
      <c r="I128" s="24" t="str">
        <f aca="false">IF(B128="","",IFERROR(INDEX(Items!$D$5:$D$304,MATCH(B128,Items!$A$5:$A$304,0)),""))</f>
        <v/>
      </c>
      <c r="J128" s="26" t="n">
        <f aca="false">N(E128)*IF(OR(D128="Purchase",D128="Sales return",D128="Production in",D128="Adjustment +"),1,IF(D128="",0,-1))</f>
        <v>0</v>
      </c>
    </row>
    <row r="129" customFormat="false" ht="15" hidden="false" customHeight="true" outlineLevel="0" collapsed="false">
      <c r="A129" s="27"/>
      <c r="B129" s="20"/>
      <c r="C129" s="24" t="str">
        <f aca="false">IF(B129="","",IFERROR(INDEX(Items!$B$5:$B$304,MATCH(B129,Items!$A$5:$A$304,0)),"Unknown code"))</f>
        <v/>
      </c>
      <c r="D129" s="20"/>
      <c r="E129" s="21"/>
      <c r="F129" s="22"/>
      <c r="G129" s="25" t="str">
        <f aca="false">IF(OR(D129="Purchase",D129="Production in"),ROUND(N(E129)*N(F129),2),"")</f>
        <v/>
      </c>
      <c r="H129" s="20"/>
      <c r="I129" s="24" t="str">
        <f aca="false">IF(B129="","",IFERROR(INDEX(Items!$D$5:$D$304,MATCH(B129,Items!$A$5:$A$304,0)),""))</f>
        <v/>
      </c>
      <c r="J129" s="26" t="n">
        <f aca="false">N(E129)*IF(OR(D129="Purchase",D129="Sales return",D129="Production in",D129="Adjustment +"),1,IF(D129="",0,-1))</f>
        <v>0</v>
      </c>
    </row>
    <row r="130" customFormat="false" ht="15" hidden="false" customHeight="true" outlineLevel="0" collapsed="false">
      <c r="A130" s="27"/>
      <c r="B130" s="20"/>
      <c r="C130" s="24" t="str">
        <f aca="false">IF(B130="","",IFERROR(INDEX(Items!$B$5:$B$304,MATCH(B130,Items!$A$5:$A$304,0)),"Unknown code"))</f>
        <v/>
      </c>
      <c r="D130" s="20"/>
      <c r="E130" s="21"/>
      <c r="F130" s="22"/>
      <c r="G130" s="25" t="str">
        <f aca="false">IF(OR(D130="Purchase",D130="Production in"),ROUND(N(E130)*N(F130),2),"")</f>
        <v/>
      </c>
      <c r="H130" s="20"/>
      <c r="I130" s="24" t="str">
        <f aca="false">IF(B130="","",IFERROR(INDEX(Items!$D$5:$D$304,MATCH(B130,Items!$A$5:$A$304,0)),""))</f>
        <v/>
      </c>
      <c r="J130" s="26" t="n">
        <f aca="false">N(E130)*IF(OR(D130="Purchase",D130="Sales return",D130="Production in",D130="Adjustment +"),1,IF(D130="",0,-1))</f>
        <v>0</v>
      </c>
    </row>
    <row r="131" customFormat="false" ht="15" hidden="false" customHeight="true" outlineLevel="0" collapsed="false">
      <c r="A131" s="27"/>
      <c r="B131" s="20"/>
      <c r="C131" s="24" t="str">
        <f aca="false">IF(B131="","",IFERROR(INDEX(Items!$B$5:$B$304,MATCH(B131,Items!$A$5:$A$304,0)),"Unknown code"))</f>
        <v/>
      </c>
      <c r="D131" s="20"/>
      <c r="E131" s="21"/>
      <c r="F131" s="22"/>
      <c r="G131" s="25" t="str">
        <f aca="false">IF(OR(D131="Purchase",D131="Production in"),ROUND(N(E131)*N(F131),2),"")</f>
        <v/>
      </c>
      <c r="H131" s="20"/>
      <c r="I131" s="24" t="str">
        <f aca="false">IF(B131="","",IFERROR(INDEX(Items!$D$5:$D$304,MATCH(B131,Items!$A$5:$A$304,0)),""))</f>
        <v/>
      </c>
      <c r="J131" s="26" t="n">
        <f aca="false">N(E131)*IF(OR(D131="Purchase",D131="Sales return",D131="Production in",D131="Adjustment +"),1,IF(D131="",0,-1))</f>
        <v>0</v>
      </c>
    </row>
    <row r="132" customFormat="false" ht="15" hidden="false" customHeight="true" outlineLevel="0" collapsed="false">
      <c r="A132" s="27"/>
      <c r="B132" s="20"/>
      <c r="C132" s="24" t="str">
        <f aca="false">IF(B132="","",IFERROR(INDEX(Items!$B$5:$B$304,MATCH(B132,Items!$A$5:$A$304,0)),"Unknown code"))</f>
        <v/>
      </c>
      <c r="D132" s="20"/>
      <c r="E132" s="21"/>
      <c r="F132" s="22"/>
      <c r="G132" s="25" t="str">
        <f aca="false">IF(OR(D132="Purchase",D132="Production in"),ROUND(N(E132)*N(F132),2),"")</f>
        <v/>
      </c>
      <c r="H132" s="20"/>
      <c r="I132" s="24" t="str">
        <f aca="false">IF(B132="","",IFERROR(INDEX(Items!$D$5:$D$304,MATCH(B132,Items!$A$5:$A$304,0)),""))</f>
        <v/>
      </c>
      <c r="J132" s="26" t="n">
        <f aca="false">N(E132)*IF(OR(D132="Purchase",D132="Sales return",D132="Production in",D132="Adjustment +"),1,IF(D132="",0,-1))</f>
        <v>0</v>
      </c>
    </row>
    <row r="133" customFormat="false" ht="15" hidden="false" customHeight="true" outlineLevel="0" collapsed="false">
      <c r="A133" s="27"/>
      <c r="B133" s="20"/>
      <c r="C133" s="24" t="str">
        <f aca="false">IF(B133="","",IFERROR(INDEX(Items!$B$5:$B$304,MATCH(B133,Items!$A$5:$A$304,0)),"Unknown code"))</f>
        <v/>
      </c>
      <c r="D133" s="20"/>
      <c r="E133" s="21"/>
      <c r="F133" s="22"/>
      <c r="G133" s="25" t="str">
        <f aca="false">IF(OR(D133="Purchase",D133="Production in"),ROUND(N(E133)*N(F133),2),"")</f>
        <v/>
      </c>
      <c r="H133" s="20"/>
      <c r="I133" s="24" t="str">
        <f aca="false">IF(B133="","",IFERROR(INDEX(Items!$D$5:$D$304,MATCH(B133,Items!$A$5:$A$304,0)),""))</f>
        <v/>
      </c>
      <c r="J133" s="26" t="n">
        <f aca="false">N(E133)*IF(OR(D133="Purchase",D133="Sales return",D133="Production in",D133="Adjustment +"),1,IF(D133="",0,-1))</f>
        <v>0</v>
      </c>
    </row>
    <row r="134" customFormat="false" ht="15" hidden="false" customHeight="true" outlineLevel="0" collapsed="false">
      <c r="A134" s="27"/>
      <c r="B134" s="20"/>
      <c r="C134" s="24" t="str">
        <f aca="false">IF(B134="","",IFERROR(INDEX(Items!$B$5:$B$304,MATCH(B134,Items!$A$5:$A$304,0)),"Unknown code"))</f>
        <v/>
      </c>
      <c r="D134" s="20"/>
      <c r="E134" s="21"/>
      <c r="F134" s="22"/>
      <c r="G134" s="25" t="str">
        <f aca="false">IF(OR(D134="Purchase",D134="Production in"),ROUND(N(E134)*N(F134),2),"")</f>
        <v/>
      </c>
      <c r="H134" s="20"/>
      <c r="I134" s="24" t="str">
        <f aca="false">IF(B134="","",IFERROR(INDEX(Items!$D$5:$D$304,MATCH(B134,Items!$A$5:$A$304,0)),""))</f>
        <v/>
      </c>
      <c r="J134" s="26" t="n">
        <f aca="false">N(E134)*IF(OR(D134="Purchase",D134="Sales return",D134="Production in",D134="Adjustment +"),1,IF(D134="",0,-1))</f>
        <v>0</v>
      </c>
    </row>
    <row r="135" customFormat="false" ht="15" hidden="false" customHeight="true" outlineLevel="0" collapsed="false">
      <c r="A135" s="27"/>
      <c r="B135" s="20"/>
      <c r="C135" s="24" t="str">
        <f aca="false">IF(B135="","",IFERROR(INDEX(Items!$B$5:$B$304,MATCH(B135,Items!$A$5:$A$304,0)),"Unknown code"))</f>
        <v/>
      </c>
      <c r="D135" s="20"/>
      <c r="E135" s="21"/>
      <c r="F135" s="22"/>
      <c r="G135" s="25" t="str">
        <f aca="false">IF(OR(D135="Purchase",D135="Production in"),ROUND(N(E135)*N(F135),2),"")</f>
        <v/>
      </c>
      <c r="H135" s="20"/>
      <c r="I135" s="24" t="str">
        <f aca="false">IF(B135="","",IFERROR(INDEX(Items!$D$5:$D$304,MATCH(B135,Items!$A$5:$A$304,0)),""))</f>
        <v/>
      </c>
      <c r="J135" s="26" t="n">
        <f aca="false">N(E135)*IF(OR(D135="Purchase",D135="Sales return",D135="Production in",D135="Adjustment +"),1,IF(D135="",0,-1))</f>
        <v>0</v>
      </c>
    </row>
    <row r="136" customFormat="false" ht="15" hidden="false" customHeight="true" outlineLevel="0" collapsed="false">
      <c r="A136" s="27"/>
      <c r="B136" s="20"/>
      <c r="C136" s="24" t="str">
        <f aca="false">IF(B136="","",IFERROR(INDEX(Items!$B$5:$B$304,MATCH(B136,Items!$A$5:$A$304,0)),"Unknown code"))</f>
        <v/>
      </c>
      <c r="D136" s="20"/>
      <c r="E136" s="21"/>
      <c r="F136" s="22"/>
      <c r="G136" s="25" t="str">
        <f aca="false">IF(OR(D136="Purchase",D136="Production in"),ROUND(N(E136)*N(F136),2),"")</f>
        <v/>
      </c>
      <c r="H136" s="20"/>
      <c r="I136" s="24" t="str">
        <f aca="false">IF(B136="","",IFERROR(INDEX(Items!$D$5:$D$304,MATCH(B136,Items!$A$5:$A$304,0)),""))</f>
        <v/>
      </c>
      <c r="J136" s="26" t="n">
        <f aca="false">N(E136)*IF(OR(D136="Purchase",D136="Sales return",D136="Production in",D136="Adjustment +"),1,IF(D136="",0,-1))</f>
        <v>0</v>
      </c>
    </row>
    <row r="137" customFormat="false" ht="15" hidden="false" customHeight="true" outlineLevel="0" collapsed="false">
      <c r="A137" s="27"/>
      <c r="B137" s="20"/>
      <c r="C137" s="24" t="str">
        <f aca="false">IF(B137="","",IFERROR(INDEX(Items!$B$5:$B$304,MATCH(B137,Items!$A$5:$A$304,0)),"Unknown code"))</f>
        <v/>
      </c>
      <c r="D137" s="20"/>
      <c r="E137" s="21"/>
      <c r="F137" s="22"/>
      <c r="G137" s="25" t="str">
        <f aca="false">IF(OR(D137="Purchase",D137="Production in"),ROUND(N(E137)*N(F137),2),"")</f>
        <v/>
      </c>
      <c r="H137" s="20"/>
      <c r="I137" s="24" t="str">
        <f aca="false">IF(B137="","",IFERROR(INDEX(Items!$D$5:$D$304,MATCH(B137,Items!$A$5:$A$304,0)),""))</f>
        <v/>
      </c>
      <c r="J137" s="26" t="n">
        <f aca="false">N(E137)*IF(OR(D137="Purchase",D137="Sales return",D137="Production in",D137="Adjustment +"),1,IF(D137="",0,-1))</f>
        <v>0</v>
      </c>
    </row>
    <row r="138" customFormat="false" ht="15" hidden="false" customHeight="true" outlineLevel="0" collapsed="false">
      <c r="A138" s="27"/>
      <c r="B138" s="20"/>
      <c r="C138" s="24" t="str">
        <f aca="false">IF(B138="","",IFERROR(INDEX(Items!$B$5:$B$304,MATCH(B138,Items!$A$5:$A$304,0)),"Unknown code"))</f>
        <v/>
      </c>
      <c r="D138" s="20"/>
      <c r="E138" s="21"/>
      <c r="F138" s="22"/>
      <c r="G138" s="25" t="str">
        <f aca="false">IF(OR(D138="Purchase",D138="Production in"),ROUND(N(E138)*N(F138),2),"")</f>
        <v/>
      </c>
      <c r="H138" s="20"/>
      <c r="I138" s="24" t="str">
        <f aca="false">IF(B138="","",IFERROR(INDEX(Items!$D$5:$D$304,MATCH(B138,Items!$A$5:$A$304,0)),""))</f>
        <v/>
      </c>
      <c r="J138" s="26" t="n">
        <f aca="false">N(E138)*IF(OR(D138="Purchase",D138="Sales return",D138="Production in",D138="Adjustment +"),1,IF(D138="",0,-1))</f>
        <v>0</v>
      </c>
    </row>
    <row r="139" customFormat="false" ht="15" hidden="false" customHeight="true" outlineLevel="0" collapsed="false">
      <c r="A139" s="27"/>
      <c r="B139" s="20"/>
      <c r="C139" s="24" t="str">
        <f aca="false">IF(B139="","",IFERROR(INDEX(Items!$B$5:$B$304,MATCH(B139,Items!$A$5:$A$304,0)),"Unknown code"))</f>
        <v/>
      </c>
      <c r="D139" s="20"/>
      <c r="E139" s="21"/>
      <c r="F139" s="22"/>
      <c r="G139" s="25" t="str">
        <f aca="false">IF(OR(D139="Purchase",D139="Production in"),ROUND(N(E139)*N(F139),2),"")</f>
        <v/>
      </c>
      <c r="H139" s="20"/>
      <c r="I139" s="24" t="str">
        <f aca="false">IF(B139="","",IFERROR(INDEX(Items!$D$5:$D$304,MATCH(B139,Items!$A$5:$A$304,0)),""))</f>
        <v/>
      </c>
      <c r="J139" s="26" t="n">
        <f aca="false">N(E139)*IF(OR(D139="Purchase",D139="Sales return",D139="Production in",D139="Adjustment +"),1,IF(D139="",0,-1))</f>
        <v>0</v>
      </c>
    </row>
    <row r="140" customFormat="false" ht="15" hidden="false" customHeight="true" outlineLevel="0" collapsed="false">
      <c r="A140" s="27"/>
      <c r="B140" s="20"/>
      <c r="C140" s="24" t="str">
        <f aca="false">IF(B140="","",IFERROR(INDEX(Items!$B$5:$B$304,MATCH(B140,Items!$A$5:$A$304,0)),"Unknown code"))</f>
        <v/>
      </c>
      <c r="D140" s="20"/>
      <c r="E140" s="21"/>
      <c r="F140" s="22"/>
      <c r="G140" s="25" t="str">
        <f aca="false">IF(OR(D140="Purchase",D140="Production in"),ROUND(N(E140)*N(F140),2),"")</f>
        <v/>
      </c>
      <c r="H140" s="20"/>
      <c r="I140" s="24" t="str">
        <f aca="false">IF(B140="","",IFERROR(INDEX(Items!$D$5:$D$304,MATCH(B140,Items!$A$5:$A$304,0)),""))</f>
        <v/>
      </c>
      <c r="J140" s="26" t="n">
        <f aca="false">N(E140)*IF(OR(D140="Purchase",D140="Sales return",D140="Production in",D140="Adjustment +"),1,IF(D140="",0,-1))</f>
        <v>0</v>
      </c>
    </row>
    <row r="141" customFormat="false" ht="15" hidden="false" customHeight="true" outlineLevel="0" collapsed="false">
      <c r="A141" s="27"/>
      <c r="B141" s="20"/>
      <c r="C141" s="24" t="str">
        <f aca="false">IF(B141="","",IFERROR(INDEX(Items!$B$5:$B$304,MATCH(B141,Items!$A$5:$A$304,0)),"Unknown code"))</f>
        <v/>
      </c>
      <c r="D141" s="20"/>
      <c r="E141" s="21"/>
      <c r="F141" s="22"/>
      <c r="G141" s="25" t="str">
        <f aca="false">IF(OR(D141="Purchase",D141="Production in"),ROUND(N(E141)*N(F141),2),"")</f>
        <v/>
      </c>
      <c r="H141" s="20"/>
      <c r="I141" s="24" t="str">
        <f aca="false">IF(B141="","",IFERROR(INDEX(Items!$D$5:$D$304,MATCH(B141,Items!$A$5:$A$304,0)),""))</f>
        <v/>
      </c>
      <c r="J141" s="26" t="n">
        <f aca="false">N(E141)*IF(OR(D141="Purchase",D141="Sales return",D141="Production in",D141="Adjustment +"),1,IF(D141="",0,-1))</f>
        <v>0</v>
      </c>
    </row>
    <row r="142" customFormat="false" ht="15" hidden="false" customHeight="true" outlineLevel="0" collapsed="false">
      <c r="A142" s="27"/>
      <c r="B142" s="20"/>
      <c r="C142" s="24" t="str">
        <f aca="false">IF(B142="","",IFERROR(INDEX(Items!$B$5:$B$304,MATCH(B142,Items!$A$5:$A$304,0)),"Unknown code"))</f>
        <v/>
      </c>
      <c r="D142" s="20"/>
      <c r="E142" s="21"/>
      <c r="F142" s="22"/>
      <c r="G142" s="25" t="str">
        <f aca="false">IF(OR(D142="Purchase",D142="Production in"),ROUND(N(E142)*N(F142),2),"")</f>
        <v/>
      </c>
      <c r="H142" s="20"/>
      <c r="I142" s="24" t="str">
        <f aca="false">IF(B142="","",IFERROR(INDEX(Items!$D$5:$D$304,MATCH(B142,Items!$A$5:$A$304,0)),""))</f>
        <v/>
      </c>
      <c r="J142" s="26" t="n">
        <f aca="false">N(E142)*IF(OR(D142="Purchase",D142="Sales return",D142="Production in",D142="Adjustment +"),1,IF(D142="",0,-1))</f>
        <v>0</v>
      </c>
    </row>
    <row r="143" customFormat="false" ht="15" hidden="false" customHeight="true" outlineLevel="0" collapsed="false">
      <c r="A143" s="27"/>
      <c r="B143" s="20"/>
      <c r="C143" s="24" t="str">
        <f aca="false">IF(B143="","",IFERROR(INDEX(Items!$B$5:$B$304,MATCH(B143,Items!$A$5:$A$304,0)),"Unknown code"))</f>
        <v/>
      </c>
      <c r="D143" s="20"/>
      <c r="E143" s="21"/>
      <c r="F143" s="22"/>
      <c r="G143" s="25" t="str">
        <f aca="false">IF(OR(D143="Purchase",D143="Production in"),ROUND(N(E143)*N(F143),2),"")</f>
        <v/>
      </c>
      <c r="H143" s="20"/>
      <c r="I143" s="24" t="str">
        <f aca="false">IF(B143="","",IFERROR(INDEX(Items!$D$5:$D$304,MATCH(B143,Items!$A$5:$A$304,0)),""))</f>
        <v/>
      </c>
      <c r="J143" s="26" t="n">
        <f aca="false">N(E143)*IF(OR(D143="Purchase",D143="Sales return",D143="Production in",D143="Adjustment +"),1,IF(D143="",0,-1))</f>
        <v>0</v>
      </c>
    </row>
    <row r="144" customFormat="false" ht="15" hidden="false" customHeight="true" outlineLevel="0" collapsed="false">
      <c r="A144" s="27"/>
      <c r="B144" s="20"/>
      <c r="C144" s="24" t="str">
        <f aca="false">IF(B144="","",IFERROR(INDEX(Items!$B$5:$B$304,MATCH(B144,Items!$A$5:$A$304,0)),"Unknown code"))</f>
        <v/>
      </c>
      <c r="D144" s="20"/>
      <c r="E144" s="21"/>
      <c r="F144" s="22"/>
      <c r="G144" s="25" t="str">
        <f aca="false">IF(OR(D144="Purchase",D144="Production in"),ROUND(N(E144)*N(F144),2),"")</f>
        <v/>
      </c>
      <c r="H144" s="20"/>
      <c r="I144" s="24" t="str">
        <f aca="false">IF(B144="","",IFERROR(INDEX(Items!$D$5:$D$304,MATCH(B144,Items!$A$5:$A$304,0)),""))</f>
        <v/>
      </c>
      <c r="J144" s="26" t="n">
        <f aca="false">N(E144)*IF(OR(D144="Purchase",D144="Sales return",D144="Production in",D144="Adjustment +"),1,IF(D144="",0,-1))</f>
        <v>0</v>
      </c>
    </row>
    <row r="145" customFormat="false" ht="15" hidden="false" customHeight="true" outlineLevel="0" collapsed="false">
      <c r="A145" s="27"/>
      <c r="B145" s="20"/>
      <c r="C145" s="24" t="str">
        <f aca="false">IF(B145="","",IFERROR(INDEX(Items!$B$5:$B$304,MATCH(B145,Items!$A$5:$A$304,0)),"Unknown code"))</f>
        <v/>
      </c>
      <c r="D145" s="20"/>
      <c r="E145" s="21"/>
      <c r="F145" s="22"/>
      <c r="G145" s="25" t="str">
        <f aca="false">IF(OR(D145="Purchase",D145="Production in"),ROUND(N(E145)*N(F145),2),"")</f>
        <v/>
      </c>
      <c r="H145" s="20"/>
      <c r="I145" s="24" t="str">
        <f aca="false">IF(B145="","",IFERROR(INDEX(Items!$D$5:$D$304,MATCH(B145,Items!$A$5:$A$304,0)),""))</f>
        <v/>
      </c>
      <c r="J145" s="26" t="n">
        <f aca="false">N(E145)*IF(OR(D145="Purchase",D145="Sales return",D145="Production in",D145="Adjustment +"),1,IF(D145="",0,-1))</f>
        <v>0</v>
      </c>
    </row>
    <row r="146" customFormat="false" ht="15" hidden="false" customHeight="true" outlineLevel="0" collapsed="false">
      <c r="A146" s="27"/>
      <c r="B146" s="20"/>
      <c r="C146" s="24" t="str">
        <f aca="false">IF(B146="","",IFERROR(INDEX(Items!$B$5:$B$304,MATCH(B146,Items!$A$5:$A$304,0)),"Unknown code"))</f>
        <v/>
      </c>
      <c r="D146" s="20"/>
      <c r="E146" s="21"/>
      <c r="F146" s="22"/>
      <c r="G146" s="25" t="str">
        <f aca="false">IF(OR(D146="Purchase",D146="Production in"),ROUND(N(E146)*N(F146),2),"")</f>
        <v/>
      </c>
      <c r="H146" s="20"/>
      <c r="I146" s="24" t="str">
        <f aca="false">IF(B146="","",IFERROR(INDEX(Items!$D$5:$D$304,MATCH(B146,Items!$A$5:$A$304,0)),""))</f>
        <v/>
      </c>
      <c r="J146" s="26" t="n">
        <f aca="false">N(E146)*IF(OR(D146="Purchase",D146="Sales return",D146="Production in",D146="Adjustment +"),1,IF(D146="",0,-1))</f>
        <v>0</v>
      </c>
    </row>
    <row r="147" customFormat="false" ht="15" hidden="false" customHeight="true" outlineLevel="0" collapsed="false">
      <c r="A147" s="27"/>
      <c r="B147" s="20"/>
      <c r="C147" s="24" t="str">
        <f aca="false">IF(B147="","",IFERROR(INDEX(Items!$B$5:$B$304,MATCH(B147,Items!$A$5:$A$304,0)),"Unknown code"))</f>
        <v/>
      </c>
      <c r="D147" s="20"/>
      <c r="E147" s="21"/>
      <c r="F147" s="22"/>
      <c r="G147" s="25" t="str">
        <f aca="false">IF(OR(D147="Purchase",D147="Production in"),ROUND(N(E147)*N(F147),2),"")</f>
        <v/>
      </c>
      <c r="H147" s="20"/>
      <c r="I147" s="24" t="str">
        <f aca="false">IF(B147="","",IFERROR(INDEX(Items!$D$5:$D$304,MATCH(B147,Items!$A$5:$A$304,0)),""))</f>
        <v/>
      </c>
      <c r="J147" s="26" t="n">
        <f aca="false">N(E147)*IF(OR(D147="Purchase",D147="Sales return",D147="Production in",D147="Adjustment +"),1,IF(D147="",0,-1))</f>
        <v>0</v>
      </c>
    </row>
    <row r="148" customFormat="false" ht="15" hidden="false" customHeight="true" outlineLevel="0" collapsed="false">
      <c r="A148" s="27"/>
      <c r="B148" s="20"/>
      <c r="C148" s="24" t="str">
        <f aca="false">IF(B148="","",IFERROR(INDEX(Items!$B$5:$B$304,MATCH(B148,Items!$A$5:$A$304,0)),"Unknown code"))</f>
        <v/>
      </c>
      <c r="D148" s="20"/>
      <c r="E148" s="21"/>
      <c r="F148" s="22"/>
      <c r="G148" s="25" t="str">
        <f aca="false">IF(OR(D148="Purchase",D148="Production in"),ROUND(N(E148)*N(F148),2),"")</f>
        <v/>
      </c>
      <c r="H148" s="20"/>
      <c r="I148" s="24" t="str">
        <f aca="false">IF(B148="","",IFERROR(INDEX(Items!$D$5:$D$304,MATCH(B148,Items!$A$5:$A$304,0)),""))</f>
        <v/>
      </c>
      <c r="J148" s="26" t="n">
        <f aca="false">N(E148)*IF(OR(D148="Purchase",D148="Sales return",D148="Production in",D148="Adjustment +"),1,IF(D148="",0,-1))</f>
        <v>0</v>
      </c>
    </row>
    <row r="149" customFormat="false" ht="15" hidden="false" customHeight="true" outlineLevel="0" collapsed="false">
      <c r="A149" s="27"/>
      <c r="B149" s="20"/>
      <c r="C149" s="24" t="str">
        <f aca="false">IF(B149="","",IFERROR(INDEX(Items!$B$5:$B$304,MATCH(B149,Items!$A$5:$A$304,0)),"Unknown code"))</f>
        <v/>
      </c>
      <c r="D149" s="20"/>
      <c r="E149" s="21"/>
      <c r="F149" s="22"/>
      <c r="G149" s="25" t="str">
        <f aca="false">IF(OR(D149="Purchase",D149="Production in"),ROUND(N(E149)*N(F149),2),"")</f>
        <v/>
      </c>
      <c r="H149" s="20"/>
      <c r="I149" s="24" t="str">
        <f aca="false">IF(B149="","",IFERROR(INDEX(Items!$D$5:$D$304,MATCH(B149,Items!$A$5:$A$304,0)),""))</f>
        <v/>
      </c>
      <c r="J149" s="26" t="n">
        <f aca="false">N(E149)*IF(OR(D149="Purchase",D149="Sales return",D149="Production in",D149="Adjustment +"),1,IF(D149="",0,-1))</f>
        <v>0</v>
      </c>
    </row>
    <row r="150" customFormat="false" ht="15" hidden="false" customHeight="true" outlineLevel="0" collapsed="false">
      <c r="A150" s="27"/>
      <c r="B150" s="20"/>
      <c r="C150" s="24" t="str">
        <f aca="false">IF(B150="","",IFERROR(INDEX(Items!$B$5:$B$304,MATCH(B150,Items!$A$5:$A$304,0)),"Unknown code"))</f>
        <v/>
      </c>
      <c r="D150" s="20"/>
      <c r="E150" s="21"/>
      <c r="F150" s="22"/>
      <c r="G150" s="25" t="str">
        <f aca="false">IF(OR(D150="Purchase",D150="Production in"),ROUND(N(E150)*N(F150),2),"")</f>
        <v/>
      </c>
      <c r="H150" s="20"/>
      <c r="I150" s="24" t="str">
        <f aca="false">IF(B150="","",IFERROR(INDEX(Items!$D$5:$D$304,MATCH(B150,Items!$A$5:$A$304,0)),""))</f>
        <v/>
      </c>
      <c r="J150" s="26" t="n">
        <f aca="false">N(E150)*IF(OR(D150="Purchase",D150="Sales return",D150="Production in",D150="Adjustment +"),1,IF(D150="",0,-1))</f>
        <v>0</v>
      </c>
    </row>
    <row r="151" customFormat="false" ht="15" hidden="false" customHeight="true" outlineLevel="0" collapsed="false">
      <c r="A151" s="27"/>
      <c r="B151" s="20"/>
      <c r="C151" s="24" t="str">
        <f aca="false">IF(B151="","",IFERROR(INDEX(Items!$B$5:$B$304,MATCH(B151,Items!$A$5:$A$304,0)),"Unknown code"))</f>
        <v/>
      </c>
      <c r="D151" s="20"/>
      <c r="E151" s="21"/>
      <c r="F151" s="22"/>
      <c r="G151" s="25" t="str">
        <f aca="false">IF(OR(D151="Purchase",D151="Production in"),ROUND(N(E151)*N(F151),2),"")</f>
        <v/>
      </c>
      <c r="H151" s="20"/>
      <c r="I151" s="24" t="str">
        <f aca="false">IF(B151="","",IFERROR(INDEX(Items!$D$5:$D$304,MATCH(B151,Items!$A$5:$A$304,0)),""))</f>
        <v/>
      </c>
      <c r="J151" s="26" t="n">
        <f aca="false">N(E151)*IF(OR(D151="Purchase",D151="Sales return",D151="Production in",D151="Adjustment +"),1,IF(D151="",0,-1))</f>
        <v>0</v>
      </c>
    </row>
    <row r="152" customFormat="false" ht="15" hidden="false" customHeight="true" outlineLevel="0" collapsed="false">
      <c r="A152" s="27"/>
      <c r="B152" s="20"/>
      <c r="C152" s="24" t="str">
        <f aca="false">IF(B152="","",IFERROR(INDEX(Items!$B$5:$B$304,MATCH(B152,Items!$A$5:$A$304,0)),"Unknown code"))</f>
        <v/>
      </c>
      <c r="D152" s="20"/>
      <c r="E152" s="21"/>
      <c r="F152" s="22"/>
      <c r="G152" s="25" t="str">
        <f aca="false">IF(OR(D152="Purchase",D152="Production in"),ROUND(N(E152)*N(F152),2),"")</f>
        <v/>
      </c>
      <c r="H152" s="20"/>
      <c r="I152" s="24" t="str">
        <f aca="false">IF(B152="","",IFERROR(INDEX(Items!$D$5:$D$304,MATCH(B152,Items!$A$5:$A$304,0)),""))</f>
        <v/>
      </c>
      <c r="J152" s="26" t="n">
        <f aca="false">N(E152)*IF(OR(D152="Purchase",D152="Sales return",D152="Production in",D152="Adjustment +"),1,IF(D152="",0,-1))</f>
        <v>0</v>
      </c>
    </row>
    <row r="153" customFormat="false" ht="15" hidden="false" customHeight="true" outlineLevel="0" collapsed="false">
      <c r="A153" s="27"/>
      <c r="B153" s="20"/>
      <c r="C153" s="24" t="str">
        <f aca="false">IF(B153="","",IFERROR(INDEX(Items!$B$5:$B$304,MATCH(B153,Items!$A$5:$A$304,0)),"Unknown code"))</f>
        <v/>
      </c>
      <c r="D153" s="20"/>
      <c r="E153" s="21"/>
      <c r="F153" s="22"/>
      <c r="G153" s="25" t="str">
        <f aca="false">IF(OR(D153="Purchase",D153="Production in"),ROUND(N(E153)*N(F153),2),"")</f>
        <v/>
      </c>
      <c r="H153" s="20"/>
      <c r="I153" s="24" t="str">
        <f aca="false">IF(B153="","",IFERROR(INDEX(Items!$D$5:$D$304,MATCH(B153,Items!$A$5:$A$304,0)),""))</f>
        <v/>
      </c>
      <c r="J153" s="26" t="n">
        <f aca="false">N(E153)*IF(OR(D153="Purchase",D153="Sales return",D153="Production in",D153="Adjustment +"),1,IF(D153="",0,-1))</f>
        <v>0</v>
      </c>
    </row>
    <row r="154" customFormat="false" ht="15" hidden="false" customHeight="true" outlineLevel="0" collapsed="false">
      <c r="A154" s="27"/>
      <c r="B154" s="20"/>
      <c r="C154" s="24" t="str">
        <f aca="false">IF(B154="","",IFERROR(INDEX(Items!$B$5:$B$304,MATCH(B154,Items!$A$5:$A$304,0)),"Unknown code"))</f>
        <v/>
      </c>
      <c r="D154" s="20"/>
      <c r="E154" s="21"/>
      <c r="F154" s="22"/>
      <c r="G154" s="25" t="str">
        <f aca="false">IF(OR(D154="Purchase",D154="Production in"),ROUND(N(E154)*N(F154),2),"")</f>
        <v/>
      </c>
      <c r="H154" s="20"/>
      <c r="I154" s="24" t="str">
        <f aca="false">IF(B154="","",IFERROR(INDEX(Items!$D$5:$D$304,MATCH(B154,Items!$A$5:$A$304,0)),""))</f>
        <v/>
      </c>
      <c r="J154" s="26" t="n">
        <f aca="false">N(E154)*IF(OR(D154="Purchase",D154="Sales return",D154="Production in",D154="Adjustment +"),1,IF(D154="",0,-1))</f>
        <v>0</v>
      </c>
    </row>
    <row r="155" customFormat="false" ht="15" hidden="false" customHeight="true" outlineLevel="0" collapsed="false">
      <c r="A155" s="27"/>
      <c r="B155" s="20"/>
      <c r="C155" s="24" t="str">
        <f aca="false">IF(B155="","",IFERROR(INDEX(Items!$B$5:$B$304,MATCH(B155,Items!$A$5:$A$304,0)),"Unknown code"))</f>
        <v/>
      </c>
      <c r="D155" s="20"/>
      <c r="E155" s="21"/>
      <c r="F155" s="22"/>
      <c r="G155" s="25" t="str">
        <f aca="false">IF(OR(D155="Purchase",D155="Production in"),ROUND(N(E155)*N(F155),2),"")</f>
        <v/>
      </c>
      <c r="H155" s="20"/>
      <c r="I155" s="24" t="str">
        <f aca="false">IF(B155="","",IFERROR(INDEX(Items!$D$5:$D$304,MATCH(B155,Items!$A$5:$A$304,0)),""))</f>
        <v/>
      </c>
      <c r="J155" s="26" t="n">
        <f aca="false">N(E155)*IF(OR(D155="Purchase",D155="Sales return",D155="Production in",D155="Adjustment +"),1,IF(D155="",0,-1))</f>
        <v>0</v>
      </c>
    </row>
    <row r="156" customFormat="false" ht="15" hidden="false" customHeight="true" outlineLevel="0" collapsed="false">
      <c r="A156" s="27"/>
      <c r="B156" s="20"/>
      <c r="C156" s="24" t="str">
        <f aca="false">IF(B156="","",IFERROR(INDEX(Items!$B$5:$B$304,MATCH(B156,Items!$A$5:$A$304,0)),"Unknown code"))</f>
        <v/>
      </c>
      <c r="D156" s="20"/>
      <c r="E156" s="21"/>
      <c r="F156" s="22"/>
      <c r="G156" s="25" t="str">
        <f aca="false">IF(OR(D156="Purchase",D156="Production in"),ROUND(N(E156)*N(F156),2),"")</f>
        <v/>
      </c>
      <c r="H156" s="20"/>
      <c r="I156" s="24" t="str">
        <f aca="false">IF(B156="","",IFERROR(INDEX(Items!$D$5:$D$304,MATCH(B156,Items!$A$5:$A$304,0)),""))</f>
        <v/>
      </c>
      <c r="J156" s="26" t="n">
        <f aca="false">N(E156)*IF(OR(D156="Purchase",D156="Sales return",D156="Production in",D156="Adjustment +"),1,IF(D156="",0,-1))</f>
        <v>0</v>
      </c>
    </row>
    <row r="157" customFormat="false" ht="15" hidden="false" customHeight="true" outlineLevel="0" collapsed="false">
      <c r="A157" s="27"/>
      <c r="B157" s="20"/>
      <c r="C157" s="24" t="str">
        <f aca="false">IF(B157="","",IFERROR(INDEX(Items!$B$5:$B$304,MATCH(B157,Items!$A$5:$A$304,0)),"Unknown code"))</f>
        <v/>
      </c>
      <c r="D157" s="20"/>
      <c r="E157" s="21"/>
      <c r="F157" s="22"/>
      <c r="G157" s="25" t="str">
        <f aca="false">IF(OR(D157="Purchase",D157="Production in"),ROUND(N(E157)*N(F157),2),"")</f>
        <v/>
      </c>
      <c r="H157" s="20"/>
      <c r="I157" s="24" t="str">
        <f aca="false">IF(B157="","",IFERROR(INDEX(Items!$D$5:$D$304,MATCH(B157,Items!$A$5:$A$304,0)),""))</f>
        <v/>
      </c>
      <c r="J157" s="26" t="n">
        <f aca="false">N(E157)*IF(OR(D157="Purchase",D157="Sales return",D157="Production in",D157="Adjustment +"),1,IF(D157="",0,-1))</f>
        <v>0</v>
      </c>
    </row>
    <row r="158" customFormat="false" ht="15" hidden="false" customHeight="true" outlineLevel="0" collapsed="false">
      <c r="A158" s="27"/>
      <c r="B158" s="20"/>
      <c r="C158" s="24" t="str">
        <f aca="false">IF(B158="","",IFERROR(INDEX(Items!$B$5:$B$304,MATCH(B158,Items!$A$5:$A$304,0)),"Unknown code"))</f>
        <v/>
      </c>
      <c r="D158" s="20"/>
      <c r="E158" s="21"/>
      <c r="F158" s="22"/>
      <c r="G158" s="25" t="str">
        <f aca="false">IF(OR(D158="Purchase",D158="Production in"),ROUND(N(E158)*N(F158),2),"")</f>
        <v/>
      </c>
      <c r="H158" s="20"/>
      <c r="I158" s="24" t="str">
        <f aca="false">IF(B158="","",IFERROR(INDEX(Items!$D$5:$D$304,MATCH(B158,Items!$A$5:$A$304,0)),""))</f>
        <v/>
      </c>
      <c r="J158" s="26" t="n">
        <f aca="false">N(E158)*IF(OR(D158="Purchase",D158="Sales return",D158="Production in",D158="Adjustment +"),1,IF(D158="",0,-1))</f>
        <v>0</v>
      </c>
    </row>
    <row r="159" customFormat="false" ht="15" hidden="false" customHeight="true" outlineLevel="0" collapsed="false">
      <c r="A159" s="27"/>
      <c r="B159" s="20"/>
      <c r="C159" s="24" t="str">
        <f aca="false">IF(B159="","",IFERROR(INDEX(Items!$B$5:$B$304,MATCH(B159,Items!$A$5:$A$304,0)),"Unknown code"))</f>
        <v/>
      </c>
      <c r="D159" s="20"/>
      <c r="E159" s="21"/>
      <c r="F159" s="22"/>
      <c r="G159" s="25" t="str">
        <f aca="false">IF(OR(D159="Purchase",D159="Production in"),ROUND(N(E159)*N(F159),2),"")</f>
        <v/>
      </c>
      <c r="H159" s="20"/>
      <c r="I159" s="24" t="str">
        <f aca="false">IF(B159="","",IFERROR(INDEX(Items!$D$5:$D$304,MATCH(B159,Items!$A$5:$A$304,0)),""))</f>
        <v/>
      </c>
      <c r="J159" s="26" t="n">
        <f aca="false">N(E159)*IF(OR(D159="Purchase",D159="Sales return",D159="Production in",D159="Adjustment +"),1,IF(D159="",0,-1))</f>
        <v>0</v>
      </c>
    </row>
    <row r="160" customFormat="false" ht="15" hidden="false" customHeight="true" outlineLevel="0" collapsed="false">
      <c r="A160" s="27"/>
      <c r="B160" s="20"/>
      <c r="C160" s="24" t="str">
        <f aca="false">IF(B160="","",IFERROR(INDEX(Items!$B$5:$B$304,MATCH(B160,Items!$A$5:$A$304,0)),"Unknown code"))</f>
        <v/>
      </c>
      <c r="D160" s="20"/>
      <c r="E160" s="21"/>
      <c r="F160" s="22"/>
      <c r="G160" s="25" t="str">
        <f aca="false">IF(OR(D160="Purchase",D160="Production in"),ROUND(N(E160)*N(F160),2),"")</f>
        <v/>
      </c>
      <c r="H160" s="20"/>
      <c r="I160" s="24" t="str">
        <f aca="false">IF(B160="","",IFERROR(INDEX(Items!$D$5:$D$304,MATCH(B160,Items!$A$5:$A$304,0)),""))</f>
        <v/>
      </c>
      <c r="J160" s="26" t="n">
        <f aca="false">N(E160)*IF(OR(D160="Purchase",D160="Sales return",D160="Production in",D160="Adjustment +"),1,IF(D160="",0,-1))</f>
        <v>0</v>
      </c>
    </row>
    <row r="161" customFormat="false" ht="15" hidden="false" customHeight="true" outlineLevel="0" collapsed="false">
      <c r="A161" s="27"/>
      <c r="B161" s="20"/>
      <c r="C161" s="24" t="str">
        <f aca="false">IF(B161="","",IFERROR(INDEX(Items!$B$5:$B$304,MATCH(B161,Items!$A$5:$A$304,0)),"Unknown code"))</f>
        <v/>
      </c>
      <c r="D161" s="20"/>
      <c r="E161" s="21"/>
      <c r="F161" s="22"/>
      <c r="G161" s="25" t="str">
        <f aca="false">IF(OR(D161="Purchase",D161="Production in"),ROUND(N(E161)*N(F161),2),"")</f>
        <v/>
      </c>
      <c r="H161" s="20"/>
      <c r="I161" s="24" t="str">
        <f aca="false">IF(B161="","",IFERROR(INDEX(Items!$D$5:$D$304,MATCH(B161,Items!$A$5:$A$304,0)),""))</f>
        <v/>
      </c>
      <c r="J161" s="26" t="n">
        <f aca="false">N(E161)*IF(OR(D161="Purchase",D161="Sales return",D161="Production in",D161="Adjustment +"),1,IF(D161="",0,-1))</f>
        <v>0</v>
      </c>
    </row>
    <row r="162" customFormat="false" ht="15" hidden="false" customHeight="true" outlineLevel="0" collapsed="false">
      <c r="A162" s="27"/>
      <c r="B162" s="20"/>
      <c r="C162" s="24" t="str">
        <f aca="false">IF(B162="","",IFERROR(INDEX(Items!$B$5:$B$304,MATCH(B162,Items!$A$5:$A$304,0)),"Unknown code"))</f>
        <v/>
      </c>
      <c r="D162" s="20"/>
      <c r="E162" s="21"/>
      <c r="F162" s="22"/>
      <c r="G162" s="25" t="str">
        <f aca="false">IF(OR(D162="Purchase",D162="Production in"),ROUND(N(E162)*N(F162),2),"")</f>
        <v/>
      </c>
      <c r="H162" s="20"/>
      <c r="I162" s="24" t="str">
        <f aca="false">IF(B162="","",IFERROR(INDEX(Items!$D$5:$D$304,MATCH(B162,Items!$A$5:$A$304,0)),""))</f>
        <v/>
      </c>
      <c r="J162" s="26" t="n">
        <f aca="false">N(E162)*IF(OR(D162="Purchase",D162="Sales return",D162="Production in",D162="Adjustment +"),1,IF(D162="",0,-1))</f>
        <v>0</v>
      </c>
    </row>
    <row r="163" customFormat="false" ht="15" hidden="false" customHeight="true" outlineLevel="0" collapsed="false">
      <c r="A163" s="27"/>
      <c r="B163" s="20"/>
      <c r="C163" s="24" t="str">
        <f aca="false">IF(B163="","",IFERROR(INDEX(Items!$B$5:$B$304,MATCH(B163,Items!$A$5:$A$304,0)),"Unknown code"))</f>
        <v/>
      </c>
      <c r="D163" s="20"/>
      <c r="E163" s="21"/>
      <c r="F163" s="22"/>
      <c r="G163" s="25" t="str">
        <f aca="false">IF(OR(D163="Purchase",D163="Production in"),ROUND(N(E163)*N(F163),2),"")</f>
        <v/>
      </c>
      <c r="H163" s="20"/>
      <c r="I163" s="24" t="str">
        <f aca="false">IF(B163="","",IFERROR(INDEX(Items!$D$5:$D$304,MATCH(B163,Items!$A$5:$A$304,0)),""))</f>
        <v/>
      </c>
      <c r="J163" s="26" t="n">
        <f aca="false">N(E163)*IF(OR(D163="Purchase",D163="Sales return",D163="Production in",D163="Adjustment +"),1,IF(D163="",0,-1))</f>
        <v>0</v>
      </c>
    </row>
    <row r="164" customFormat="false" ht="15" hidden="false" customHeight="true" outlineLevel="0" collapsed="false">
      <c r="A164" s="27"/>
      <c r="B164" s="20"/>
      <c r="C164" s="24" t="str">
        <f aca="false">IF(B164="","",IFERROR(INDEX(Items!$B$5:$B$304,MATCH(B164,Items!$A$5:$A$304,0)),"Unknown code"))</f>
        <v/>
      </c>
      <c r="D164" s="20"/>
      <c r="E164" s="21"/>
      <c r="F164" s="22"/>
      <c r="G164" s="25" t="str">
        <f aca="false">IF(OR(D164="Purchase",D164="Production in"),ROUND(N(E164)*N(F164),2),"")</f>
        <v/>
      </c>
      <c r="H164" s="20"/>
      <c r="I164" s="24" t="str">
        <f aca="false">IF(B164="","",IFERROR(INDEX(Items!$D$5:$D$304,MATCH(B164,Items!$A$5:$A$304,0)),""))</f>
        <v/>
      </c>
      <c r="J164" s="26" t="n">
        <f aca="false">N(E164)*IF(OR(D164="Purchase",D164="Sales return",D164="Production in",D164="Adjustment +"),1,IF(D164="",0,-1))</f>
        <v>0</v>
      </c>
    </row>
    <row r="165" customFormat="false" ht="15" hidden="false" customHeight="true" outlineLevel="0" collapsed="false">
      <c r="A165" s="27"/>
      <c r="B165" s="20"/>
      <c r="C165" s="24" t="str">
        <f aca="false">IF(B165="","",IFERROR(INDEX(Items!$B$5:$B$304,MATCH(B165,Items!$A$5:$A$304,0)),"Unknown code"))</f>
        <v/>
      </c>
      <c r="D165" s="20"/>
      <c r="E165" s="21"/>
      <c r="F165" s="22"/>
      <c r="G165" s="25" t="str">
        <f aca="false">IF(OR(D165="Purchase",D165="Production in"),ROUND(N(E165)*N(F165),2),"")</f>
        <v/>
      </c>
      <c r="H165" s="20"/>
      <c r="I165" s="24" t="str">
        <f aca="false">IF(B165="","",IFERROR(INDEX(Items!$D$5:$D$304,MATCH(B165,Items!$A$5:$A$304,0)),""))</f>
        <v/>
      </c>
      <c r="J165" s="26" t="n">
        <f aca="false">N(E165)*IF(OR(D165="Purchase",D165="Sales return",D165="Production in",D165="Adjustment +"),1,IF(D165="",0,-1))</f>
        <v>0</v>
      </c>
    </row>
    <row r="166" customFormat="false" ht="15" hidden="false" customHeight="true" outlineLevel="0" collapsed="false">
      <c r="A166" s="27"/>
      <c r="B166" s="20"/>
      <c r="C166" s="24" t="str">
        <f aca="false">IF(B166="","",IFERROR(INDEX(Items!$B$5:$B$304,MATCH(B166,Items!$A$5:$A$304,0)),"Unknown code"))</f>
        <v/>
      </c>
      <c r="D166" s="20"/>
      <c r="E166" s="21"/>
      <c r="F166" s="22"/>
      <c r="G166" s="25" t="str">
        <f aca="false">IF(OR(D166="Purchase",D166="Production in"),ROUND(N(E166)*N(F166),2),"")</f>
        <v/>
      </c>
      <c r="H166" s="20"/>
      <c r="I166" s="24" t="str">
        <f aca="false">IF(B166="","",IFERROR(INDEX(Items!$D$5:$D$304,MATCH(B166,Items!$A$5:$A$304,0)),""))</f>
        <v/>
      </c>
      <c r="J166" s="26" t="n">
        <f aca="false">N(E166)*IF(OR(D166="Purchase",D166="Sales return",D166="Production in",D166="Adjustment +"),1,IF(D166="",0,-1))</f>
        <v>0</v>
      </c>
    </row>
    <row r="167" customFormat="false" ht="15" hidden="false" customHeight="true" outlineLevel="0" collapsed="false">
      <c r="A167" s="27"/>
      <c r="B167" s="20"/>
      <c r="C167" s="24" t="str">
        <f aca="false">IF(B167="","",IFERROR(INDEX(Items!$B$5:$B$304,MATCH(B167,Items!$A$5:$A$304,0)),"Unknown code"))</f>
        <v/>
      </c>
      <c r="D167" s="20"/>
      <c r="E167" s="21"/>
      <c r="F167" s="22"/>
      <c r="G167" s="25" t="str">
        <f aca="false">IF(OR(D167="Purchase",D167="Production in"),ROUND(N(E167)*N(F167),2),"")</f>
        <v/>
      </c>
      <c r="H167" s="20"/>
      <c r="I167" s="24" t="str">
        <f aca="false">IF(B167="","",IFERROR(INDEX(Items!$D$5:$D$304,MATCH(B167,Items!$A$5:$A$304,0)),""))</f>
        <v/>
      </c>
      <c r="J167" s="26" t="n">
        <f aca="false">N(E167)*IF(OR(D167="Purchase",D167="Sales return",D167="Production in",D167="Adjustment +"),1,IF(D167="",0,-1))</f>
        <v>0</v>
      </c>
    </row>
    <row r="168" customFormat="false" ht="15" hidden="false" customHeight="true" outlineLevel="0" collapsed="false">
      <c r="A168" s="27"/>
      <c r="B168" s="20"/>
      <c r="C168" s="24" t="str">
        <f aca="false">IF(B168="","",IFERROR(INDEX(Items!$B$5:$B$304,MATCH(B168,Items!$A$5:$A$304,0)),"Unknown code"))</f>
        <v/>
      </c>
      <c r="D168" s="20"/>
      <c r="E168" s="21"/>
      <c r="F168" s="22"/>
      <c r="G168" s="25" t="str">
        <f aca="false">IF(OR(D168="Purchase",D168="Production in"),ROUND(N(E168)*N(F168),2),"")</f>
        <v/>
      </c>
      <c r="H168" s="20"/>
      <c r="I168" s="24" t="str">
        <f aca="false">IF(B168="","",IFERROR(INDEX(Items!$D$5:$D$304,MATCH(B168,Items!$A$5:$A$304,0)),""))</f>
        <v/>
      </c>
      <c r="J168" s="26" t="n">
        <f aca="false">N(E168)*IF(OR(D168="Purchase",D168="Sales return",D168="Production in",D168="Adjustment +"),1,IF(D168="",0,-1))</f>
        <v>0</v>
      </c>
    </row>
    <row r="169" customFormat="false" ht="15" hidden="false" customHeight="true" outlineLevel="0" collapsed="false">
      <c r="A169" s="27"/>
      <c r="B169" s="20"/>
      <c r="C169" s="24" t="str">
        <f aca="false">IF(B169="","",IFERROR(INDEX(Items!$B$5:$B$304,MATCH(B169,Items!$A$5:$A$304,0)),"Unknown code"))</f>
        <v/>
      </c>
      <c r="D169" s="20"/>
      <c r="E169" s="21"/>
      <c r="F169" s="22"/>
      <c r="G169" s="25" t="str">
        <f aca="false">IF(OR(D169="Purchase",D169="Production in"),ROUND(N(E169)*N(F169),2),"")</f>
        <v/>
      </c>
      <c r="H169" s="20"/>
      <c r="I169" s="24" t="str">
        <f aca="false">IF(B169="","",IFERROR(INDEX(Items!$D$5:$D$304,MATCH(B169,Items!$A$5:$A$304,0)),""))</f>
        <v/>
      </c>
      <c r="J169" s="26" t="n">
        <f aca="false">N(E169)*IF(OR(D169="Purchase",D169="Sales return",D169="Production in",D169="Adjustment +"),1,IF(D169="",0,-1))</f>
        <v>0</v>
      </c>
    </row>
    <row r="170" customFormat="false" ht="15" hidden="false" customHeight="true" outlineLevel="0" collapsed="false">
      <c r="A170" s="27"/>
      <c r="B170" s="20"/>
      <c r="C170" s="24" t="str">
        <f aca="false">IF(B170="","",IFERROR(INDEX(Items!$B$5:$B$304,MATCH(B170,Items!$A$5:$A$304,0)),"Unknown code"))</f>
        <v/>
      </c>
      <c r="D170" s="20"/>
      <c r="E170" s="21"/>
      <c r="F170" s="22"/>
      <c r="G170" s="25" t="str">
        <f aca="false">IF(OR(D170="Purchase",D170="Production in"),ROUND(N(E170)*N(F170),2),"")</f>
        <v/>
      </c>
      <c r="H170" s="20"/>
      <c r="I170" s="24" t="str">
        <f aca="false">IF(B170="","",IFERROR(INDEX(Items!$D$5:$D$304,MATCH(B170,Items!$A$5:$A$304,0)),""))</f>
        <v/>
      </c>
      <c r="J170" s="26" t="n">
        <f aca="false">N(E170)*IF(OR(D170="Purchase",D170="Sales return",D170="Production in",D170="Adjustment +"),1,IF(D170="",0,-1))</f>
        <v>0</v>
      </c>
    </row>
    <row r="171" customFormat="false" ht="15" hidden="false" customHeight="true" outlineLevel="0" collapsed="false">
      <c r="A171" s="27"/>
      <c r="B171" s="20"/>
      <c r="C171" s="24" t="str">
        <f aca="false">IF(B171="","",IFERROR(INDEX(Items!$B$5:$B$304,MATCH(B171,Items!$A$5:$A$304,0)),"Unknown code"))</f>
        <v/>
      </c>
      <c r="D171" s="20"/>
      <c r="E171" s="21"/>
      <c r="F171" s="22"/>
      <c r="G171" s="25" t="str">
        <f aca="false">IF(OR(D171="Purchase",D171="Production in"),ROUND(N(E171)*N(F171),2),"")</f>
        <v/>
      </c>
      <c r="H171" s="20"/>
      <c r="I171" s="24" t="str">
        <f aca="false">IF(B171="","",IFERROR(INDEX(Items!$D$5:$D$304,MATCH(B171,Items!$A$5:$A$304,0)),""))</f>
        <v/>
      </c>
      <c r="J171" s="26" t="n">
        <f aca="false">N(E171)*IF(OR(D171="Purchase",D171="Sales return",D171="Production in",D171="Adjustment +"),1,IF(D171="",0,-1))</f>
        <v>0</v>
      </c>
    </row>
    <row r="172" customFormat="false" ht="15" hidden="false" customHeight="true" outlineLevel="0" collapsed="false">
      <c r="A172" s="27"/>
      <c r="B172" s="20"/>
      <c r="C172" s="24" t="str">
        <f aca="false">IF(B172="","",IFERROR(INDEX(Items!$B$5:$B$304,MATCH(B172,Items!$A$5:$A$304,0)),"Unknown code"))</f>
        <v/>
      </c>
      <c r="D172" s="20"/>
      <c r="E172" s="21"/>
      <c r="F172" s="22"/>
      <c r="G172" s="25" t="str">
        <f aca="false">IF(OR(D172="Purchase",D172="Production in"),ROUND(N(E172)*N(F172),2),"")</f>
        <v/>
      </c>
      <c r="H172" s="20"/>
      <c r="I172" s="24" t="str">
        <f aca="false">IF(B172="","",IFERROR(INDEX(Items!$D$5:$D$304,MATCH(B172,Items!$A$5:$A$304,0)),""))</f>
        <v/>
      </c>
      <c r="J172" s="26" t="n">
        <f aca="false">N(E172)*IF(OR(D172="Purchase",D172="Sales return",D172="Production in",D172="Adjustment +"),1,IF(D172="",0,-1))</f>
        <v>0</v>
      </c>
    </row>
    <row r="173" customFormat="false" ht="15" hidden="false" customHeight="true" outlineLevel="0" collapsed="false">
      <c r="A173" s="27"/>
      <c r="B173" s="20"/>
      <c r="C173" s="24" t="str">
        <f aca="false">IF(B173="","",IFERROR(INDEX(Items!$B$5:$B$304,MATCH(B173,Items!$A$5:$A$304,0)),"Unknown code"))</f>
        <v/>
      </c>
      <c r="D173" s="20"/>
      <c r="E173" s="21"/>
      <c r="F173" s="22"/>
      <c r="G173" s="25" t="str">
        <f aca="false">IF(OR(D173="Purchase",D173="Production in"),ROUND(N(E173)*N(F173),2),"")</f>
        <v/>
      </c>
      <c r="H173" s="20"/>
      <c r="I173" s="24" t="str">
        <f aca="false">IF(B173="","",IFERROR(INDEX(Items!$D$5:$D$304,MATCH(B173,Items!$A$5:$A$304,0)),""))</f>
        <v/>
      </c>
      <c r="J173" s="26" t="n">
        <f aca="false">N(E173)*IF(OR(D173="Purchase",D173="Sales return",D173="Production in",D173="Adjustment +"),1,IF(D173="",0,-1))</f>
        <v>0</v>
      </c>
    </row>
    <row r="174" customFormat="false" ht="15" hidden="false" customHeight="true" outlineLevel="0" collapsed="false">
      <c r="A174" s="27"/>
      <c r="B174" s="20"/>
      <c r="C174" s="24" t="str">
        <f aca="false">IF(B174="","",IFERROR(INDEX(Items!$B$5:$B$304,MATCH(B174,Items!$A$5:$A$304,0)),"Unknown code"))</f>
        <v/>
      </c>
      <c r="D174" s="20"/>
      <c r="E174" s="21"/>
      <c r="F174" s="22"/>
      <c r="G174" s="25" t="str">
        <f aca="false">IF(OR(D174="Purchase",D174="Production in"),ROUND(N(E174)*N(F174),2),"")</f>
        <v/>
      </c>
      <c r="H174" s="20"/>
      <c r="I174" s="24" t="str">
        <f aca="false">IF(B174="","",IFERROR(INDEX(Items!$D$5:$D$304,MATCH(B174,Items!$A$5:$A$304,0)),""))</f>
        <v/>
      </c>
      <c r="J174" s="26" t="n">
        <f aca="false">N(E174)*IF(OR(D174="Purchase",D174="Sales return",D174="Production in",D174="Adjustment +"),1,IF(D174="",0,-1))</f>
        <v>0</v>
      </c>
    </row>
    <row r="175" customFormat="false" ht="15" hidden="false" customHeight="true" outlineLevel="0" collapsed="false">
      <c r="A175" s="27"/>
      <c r="B175" s="20"/>
      <c r="C175" s="24" t="str">
        <f aca="false">IF(B175="","",IFERROR(INDEX(Items!$B$5:$B$304,MATCH(B175,Items!$A$5:$A$304,0)),"Unknown code"))</f>
        <v/>
      </c>
      <c r="D175" s="20"/>
      <c r="E175" s="21"/>
      <c r="F175" s="22"/>
      <c r="G175" s="25" t="str">
        <f aca="false">IF(OR(D175="Purchase",D175="Production in"),ROUND(N(E175)*N(F175),2),"")</f>
        <v/>
      </c>
      <c r="H175" s="20"/>
      <c r="I175" s="24" t="str">
        <f aca="false">IF(B175="","",IFERROR(INDEX(Items!$D$5:$D$304,MATCH(B175,Items!$A$5:$A$304,0)),""))</f>
        <v/>
      </c>
      <c r="J175" s="26" t="n">
        <f aca="false">N(E175)*IF(OR(D175="Purchase",D175="Sales return",D175="Production in",D175="Adjustment +"),1,IF(D175="",0,-1))</f>
        <v>0</v>
      </c>
    </row>
    <row r="176" customFormat="false" ht="15" hidden="false" customHeight="true" outlineLevel="0" collapsed="false">
      <c r="A176" s="27"/>
      <c r="B176" s="20"/>
      <c r="C176" s="24" t="str">
        <f aca="false">IF(B176="","",IFERROR(INDEX(Items!$B$5:$B$304,MATCH(B176,Items!$A$5:$A$304,0)),"Unknown code"))</f>
        <v/>
      </c>
      <c r="D176" s="20"/>
      <c r="E176" s="21"/>
      <c r="F176" s="22"/>
      <c r="G176" s="25" t="str">
        <f aca="false">IF(OR(D176="Purchase",D176="Production in"),ROUND(N(E176)*N(F176),2),"")</f>
        <v/>
      </c>
      <c r="H176" s="20"/>
      <c r="I176" s="24" t="str">
        <f aca="false">IF(B176="","",IFERROR(INDEX(Items!$D$5:$D$304,MATCH(B176,Items!$A$5:$A$304,0)),""))</f>
        <v/>
      </c>
      <c r="J176" s="26" t="n">
        <f aca="false">N(E176)*IF(OR(D176="Purchase",D176="Sales return",D176="Production in",D176="Adjustment +"),1,IF(D176="",0,-1))</f>
        <v>0</v>
      </c>
    </row>
    <row r="177" customFormat="false" ht="15" hidden="false" customHeight="true" outlineLevel="0" collapsed="false">
      <c r="A177" s="27"/>
      <c r="B177" s="20"/>
      <c r="C177" s="24" t="str">
        <f aca="false">IF(B177="","",IFERROR(INDEX(Items!$B$5:$B$304,MATCH(B177,Items!$A$5:$A$304,0)),"Unknown code"))</f>
        <v/>
      </c>
      <c r="D177" s="20"/>
      <c r="E177" s="21"/>
      <c r="F177" s="22"/>
      <c r="G177" s="25" t="str">
        <f aca="false">IF(OR(D177="Purchase",D177="Production in"),ROUND(N(E177)*N(F177),2),"")</f>
        <v/>
      </c>
      <c r="H177" s="20"/>
      <c r="I177" s="24" t="str">
        <f aca="false">IF(B177="","",IFERROR(INDEX(Items!$D$5:$D$304,MATCH(B177,Items!$A$5:$A$304,0)),""))</f>
        <v/>
      </c>
      <c r="J177" s="26" t="n">
        <f aca="false">N(E177)*IF(OR(D177="Purchase",D177="Sales return",D177="Production in",D177="Adjustment +"),1,IF(D177="",0,-1))</f>
        <v>0</v>
      </c>
    </row>
    <row r="178" customFormat="false" ht="15" hidden="false" customHeight="true" outlineLevel="0" collapsed="false">
      <c r="A178" s="27"/>
      <c r="B178" s="20"/>
      <c r="C178" s="24" t="str">
        <f aca="false">IF(B178="","",IFERROR(INDEX(Items!$B$5:$B$304,MATCH(B178,Items!$A$5:$A$304,0)),"Unknown code"))</f>
        <v/>
      </c>
      <c r="D178" s="20"/>
      <c r="E178" s="21"/>
      <c r="F178" s="22"/>
      <c r="G178" s="25" t="str">
        <f aca="false">IF(OR(D178="Purchase",D178="Production in"),ROUND(N(E178)*N(F178),2),"")</f>
        <v/>
      </c>
      <c r="H178" s="20"/>
      <c r="I178" s="24" t="str">
        <f aca="false">IF(B178="","",IFERROR(INDEX(Items!$D$5:$D$304,MATCH(B178,Items!$A$5:$A$304,0)),""))</f>
        <v/>
      </c>
      <c r="J178" s="26" t="n">
        <f aca="false">N(E178)*IF(OR(D178="Purchase",D178="Sales return",D178="Production in",D178="Adjustment +"),1,IF(D178="",0,-1))</f>
        <v>0</v>
      </c>
    </row>
    <row r="179" customFormat="false" ht="15" hidden="false" customHeight="true" outlineLevel="0" collapsed="false">
      <c r="A179" s="27"/>
      <c r="B179" s="20"/>
      <c r="C179" s="24" t="str">
        <f aca="false">IF(B179="","",IFERROR(INDEX(Items!$B$5:$B$304,MATCH(B179,Items!$A$5:$A$304,0)),"Unknown code"))</f>
        <v/>
      </c>
      <c r="D179" s="20"/>
      <c r="E179" s="21"/>
      <c r="F179" s="22"/>
      <c r="G179" s="25" t="str">
        <f aca="false">IF(OR(D179="Purchase",D179="Production in"),ROUND(N(E179)*N(F179),2),"")</f>
        <v/>
      </c>
      <c r="H179" s="20"/>
      <c r="I179" s="24" t="str">
        <f aca="false">IF(B179="","",IFERROR(INDEX(Items!$D$5:$D$304,MATCH(B179,Items!$A$5:$A$304,0)),""))</f>
        <v/>
      </c>
      <c r="J179" s="26" t="n">
        <f aca="false">N(E179)*IF(OR(D179="Purchase",D179="Sales return",D179="Production in",D179="Adjustment +"),1,IF(D179="",0,-1))</f>
        <v>0</v>
      </c>
    </row>
    <row r="180" customFormat="false" ht="15" hidden="false" customHeight="true" outlineLevel="0" collapsed="false">
      <c r="A180" s="27"/>
      <c r="B180" s="20"/>
      <c r="C180" s="24" t="str">
        <f aca="false">IF(B180="","",IFERROR(INDEX(Items!$B$5:$B$304,MATCH(B180,Items!$A$5:$A$304,0)),"Unknown code"))</f>
        <v/>
      </c>
      <c r="D180" s="20"/>
      <c r="E180" s="21"/>
      <c r="F180" s="22"/>
      <c r="G180" s="25" t="str">
        <f aca="false">IF(OR(D180="Purchase",D180="Production in"),ROUND(N(E180)*N(F180),2),"")</f>
        <v/>
      </c>
      <c r="H180" s="20"/>
      <c r="I180" s="24" t="str">
        <f aca="false">IF(B180="","",IFERROR(INDEX(Items!$D$5:$D$304,MATCH(B180,Items!$A$5:$A$304,0)),""))</f>
        <v/>
      </c>
      <c r="J180" s="26" t="n">
        <f aca="false">N(E180)*IF(OR(D180="Purchase",D180="Sales return",D180="Production in",D180="Adjustment +"),1,IF(D180="",0,-1))</f>
        <v>0</v>
      </c>
    </row>
    <row r="181" customFormat="false" ht="15" hidden="false" customHeight="true" outlineLevel="0" collapsed="false">
      <c r="A181" s="27"/>
      <c r="B181" s="20"/>
      <c r="C181" s="24" t="str">
        <f aca="false">IF(B181="","",IFERROR(INDEX(Items!$B$5:$B$304,MATCH(B181,Items!$A$5:$A$304,0)),"Unknown code"))</f>
        <v/>
      </c>
      <c r="D181" s="20"/>
      <c r="E181" s="21"/>
      <c r="F181" s="22"/>
      <c r="G181" s="25" t="str">
        <f aca="false">IF(OR(D181="Purchase",D181="Production in"),ROUND(N(E181)*N(F181),2),"")</f>
        <v/>
      </c>
      <c r="H181" s="20"/>
      <c r="I181" s="24" t="str">
        <f aca="false">IF(B181="","",IFERROR(INDEX(Items!$D$5:$D$304,MATCH(B181,Items!$A$5:$A$304,0)),""))</f>
        <v/>
      </c>
      <c r="J181" s="26" t="n">
        <f aca="false">N(E181)*IF(OR(D181="Purchase",D181="Sales return",D181="Production in",D181="Adjustment +"),1,IF(D181="",0,-1))</f>
        <v>0</v>
      </c>
    </row>
    <row r="182" customFormat="false" ht="15" hidden="false" customHeight="true" outlineLevel="0" collapsed="false">
      <c r="A182" s="27"/>
      <c r="B182" s="20"/>
      <c r="C182" s="24" t="str">
        <f aca="false">IF(B182="","",IFERROR(INDEX(Items!$B$5:$B$304,MATCH(B182,Items!$A$5:$A$304,0)),"Unknown code"))</f>
        <v/>
      </c>
      <c r="D182" s="20"/>
      <c r="E182" s="21"/>
      <c r="F182" s="22"/>
      <c r="G182" s="25" t="str">
        <f aca="false">IF(OR(D182="Purchase",D182="Production in"),ROUND(N(E182)*N(F182),2),"")</f>
        <v/>
      </c>
      <c r="H182" s="20"/>
      <c r="I182" s="24" t="str">
        <f aca="false">IF(B182="","",IFERROR(INDEX(Items!$D$5:$D$304,MATCH(B182,Items!$A$5:$A$304,0)),""))</f>
        <v/>
      </c>
      <c r="J182" s="26" t="n">
        <f aca="false">N(E182)*IF(OR(D182="Purchase",D182="Sales return",D182="Production in",D182="Adjustment +"),1,IF(D182="",0,-1))</f>
        <v>0</v>
      </c>
    </row>
    <row r="183" customFormat="false" ht="15" hidden="false" customHeight="true" outlineLevel="0" collapsed="false">
      <c r="A183" s="27"/>
      <c r="B183" s="20"/>
      <c r="C183" s="24" t="str">
        <f aca="false">IF(B183="","",IFERROR(INDEX(Items!$B$5:$B$304,MATCH(B183,Items!$A$5:$A$304,0)),"Unknown code"))</f>
        <v/>
      </c>
      <c r="D183" s="20"/>
      <c r="E183" s="21"/>
      <c r="F183" s="22"/>
      <c r="G183" s="25" t="str">
        <f aca="false">IF(OR(D183="Purchase",D183="Production in"),ROUND(N(E183)*N(F183),2),"")</f>
        <v/>
      </c>
      <c r="H183" s="20"/>
      <c r="I183" s="24" t="str">
        <f aca="false">IF(B183="","",IFERROR(INDEX(Items!$D$5:$D$304,MATCH(B183,Items!$A$5:$A$304,0)),""))</f>
        <v/>
      </c>
      <c r="J183" s="26" t="n">
        <f aca="false">N(E183)*IF(OR(D183="Purchase",D183="Sales return",D183="Production in",D183="Adjustment +"),1,IF(D183="",0,-1))</f>
        <v>0</v>
      </c>
    </row>
    <row r="184" customFormat="false" ht="15" hidden="false" customHeight="true" outlineLevel="0" collapsed="false">
      <c r="A184" s="27"/>
      <c r="B184" s="20"/>
      <c r="C184" s="24" t="str">
        <f aca="false">IF(B184="","",IFERROR(INDEX(Items!$B$5:$B$304,MATCH(B184,Items!$A$5:$A$304,0)),"Unknown code"))</f>
        <v/>
      </c>
      <c r="D184" s="20"/>
      <c r="E184" s="21"/>
      <c r="F184" s="22"/>
      <c r="G184" s="25" t="str">
        <f aca="false">IF(OR(D184="Purchase",D184="Production in"),ROUND(N(E184)*N(F184),2),"")</f>
        <v/>
      </c>
      <c r="H184" s="20"/>
      <c r="I184" s="24" t="str">
        <f aca="false">IF(B184="","",IFERROR(INDEX(Items!$D$5:$D$304,MATCH(B184,Items!$A$5:$A$304,0)),""))</f>
        <v/>
      </c>
      <c r="J184" s="26" t="n">
        <f aca="false">N(E184)*IF(OR(D184="Purchase",D184="Sales return",D184="Production in",D184="Adjustment +"),1,IF(D184="",0,-1))</f>
        <v>0</v>
      </c>
    </row>
    <row r="185" customFormat="false" ht="15" hidden="false" customHeight="true" outlineLevel="0" collapsed="false">
      <c r="A185" s="27"/>
      <c r="B185" s="20"/>
      <c r="C185" s="24" t="str">
        <f aca="false">IF(B185="","",IFERROR(INDEX(Items!$B$5:$B$304,MATCH(B185,Items!$A$5:$A$304,0)),"Unknown code"))</f>
        <v/>
      </c>
      <c r="D185" s="20"/>
      <c r="E185" s="21"/>
      <c r="F185" s="22"/>
      <c r="G185" s="25" t="str">
        <f aca="false">IF(OR(D185="Purchase",D185="Production in"),ROUND(N(E185)*N(F185),2),"")</f>
        <v/>
      </c>
      <c r="H185" s="20"/>
      <c r="I185" s="24" t="str">
        <f aca="false">IF(B185="","",IFERROR(INDEX(Items!$D$5:$D$304,MATCH(B185,Items!$A$5:$A$304,0)),""))</f>
        <v/>
      </c>
      <c r="J185" s="26" t="n">
        <f aca="false">N(E185)*IF(OR(D185="Purchase",D185="Sales return",D185="Production in",D185="Adjustment +"),1,IF(D185="",0,-1))</f>
        <v>0</v>
      </c>
    </row>
    <row r="186" customFormat="false" ht="15" hidden="false" customHeight="true" outlineLevel="0" collapsed="false">
      <c r="A186" s="27"/>
      <c r="B186" s="20"/>
      <c r="C186" s="24" t="str">
        <f aca="false">IF(B186="","",IFERROR(INDEX(Items!$B$5:$B$304,MATCH(B186,Items!$A$5:$A$304,0)),"Unknown code"))</f>
        <v/>
      </c>
      <c r="D186" s="20"/>
      <c r="E186" s="21"/>
      <c r="F186" s="22"/>
      <c r="G186" s="25" t="str">
        <f aca="false">IF(OR(D186="Purchase",D186="Production in"),ROUND(N(E186)*N(F186),2),"")</f>
        <v/>
      </c>
      <c r="H186" s="20"/>
      <c r="I186" s="24" t="str">
        <f aca="false">IF(B186="","",IFERROR(INDEX(Items!$D$5:$D$304,MATCH(B186,Items!$A$5:$A$304,0)),""))</f>
        <v/>
      </c>
      <c r="J186" s="26" t="n">
        <f aca="false">N(E186)*IF(OR(D186="Purchase",D186="Sales return",D186="Production in",D186="Adjustment +"),1,IF(D186="",0,-1))</f>
        <v>0</v>
      </c>
    </row>
    <row r="187" customFormat="false" ht="15" hidden="false" customHeight="true" outlineLevel="0" collapsed="false">
      <c r="A187" s="27"/>
      <c r="B187" s="20"/>
      <c r="C187" s="24" t="str">
        <f aca="false">IF(B187="","",IFERROR(INDEX(Items!$B$5:$B$304,MATCH(B187,Items!$A$5:$A$304,0)),"Unknown code"))</f>
        <v/>
      </c>
      <c r="D187" s="20"/>
      <c r="E187" s="21"/>
      <c r="F187" s="22"/>
      <c r="G187" s="25" t="str">
        <f aca="false">IF(OR(D187="Purchase",D187="Production in"),ROUND(N(E187)*N(F187),2),"")</f>
        <v/>
      </c>
      <c r="H187" s="20"/>
      <c r="I187" s="24" t="str">
        <f aca="false">IF(B187="","",IFERROR(INDEX(Items!$D$5:$D$304,MATCH(B187,Items!$A$5:$A$304,0)),""))</f>
        <v/>
      </c>
      <c r="J187" s="26" t="n">
        <f aca="false">N(E187)*IF(OR(D187="Purchase",D187="Sales return",D187="Production in",D187="Adjustment +"),1,IF(D187="",0,-1))</f>
        <v>0</v>
      </c>
    </row>
    <row r="188" customFormat="false" ht="15" hidden="false" customHeight="true" outlineLevel="0" collapsed="false">
      <c r="A188" s="27"/>
      <c r="B188" s="20"/>
      <c r="C188" s="24" t="str">
        <f aca="false">IF(B188="","",IFERROR(INDEX(Items!$B$5:$B$304,MATCH(B188,Items!$A$5:$A$304,0)),"Unknown code"))</f>
        <v/>
      </c>
      <c r="D188" s="20"/>
      <c r="E188" s="21"/>
      <c r="F188" s="22"/>
      <c r="G188" s="25" t="str">
        <f aca="false">IF(OR(D188="Purchase",D188="Production in"),ROUND(N(E188)*N(F188),2),"")</f>
        <v/>
      </c>
      <c r="H188" s="20"/>
      <c r="I188" s="24" t="str">
        <f aca="false">IF(B188="","",IFERROR(INDEX(Items!$D$5:$D$304,MATCH(B188,Items!$A$5:$A$304,0)),""))</f>
        <v/>
      </c>
      <c r="J188" s="26" t="n">
        <f aca="false">N(E188)*IF(OR(D188="Purchase",D188="Sales return",D188="Production in",D188="Adjustment +"),1,IF(D188="",0,-1))</f>
        <v>0</v>
      </c>
    </row>
    <row r="189" customFormat="false" ht="15" hidden="false" customHeight="true" outlineLevel="0" collapsed="false">
      <c r="A189" s="27"/>
      <c r="B189" s="20"/>
      <c r="C189" s="24" t="str">
        <f aca="false">IF(B189="","",IFERROR(INDEX(Items!$B$5:$B$304,MATCH(B189,Items!$A$5:$A$304,0)),"Unknown code"))</f>
        <v/>
      </c>
      <c r="D189" s="20"/>
      <c r="E189" s="21"/>
      <c r="F189" s="22"/>
      <c r="G189" s="25" t="str">
        <f aca="false">IF(OR(D189="Purchase",D189="Production in"),ROUND(N(E189)*N(F189),2),"")</f>
        <v/>
      </c>
      <c r="H189" s="20"/>
      <c r="I189" s="24" t="str">
        <f aca="false">IF(B189="","",IFERROR(INDEX(Items!$D$5:$D$304,MATCH(B189,Items!$A$5:$A$304,0)),""))</f>
        <v/>
      </c>
      <c r="J189" s="26" t="n">
        <f aca="false">N(E189)*IF(OR(D189="Purchase",D189="Sales return",D189="Production in",D189="Adjustment +"),1,IF(D189="",0,-1))</f>
        <v>0</v>
      </c>
    </row>
    <row r="190" customFormat="false" ht="15" hidden="false" customHeight="true" outlineLevel="0" collapsed="false">
      <c r="A190" s="27"/>
      <c r="B190" s="20"/>
      <c r="C190" s="24" t="str">
        <f aca="false">IF(B190="","",IFERROR(INDEX(Items!$B$5:$B$304,MATCH(B190,Items!$A$5:$A$304,0)),"Unknown code"))</f>
        <v/>
      </c>
      <c r="D190" s="20"/>
      <c r="E190" s="21"/>
      <c r="F190" s="22"/>
      <c r="G190" s="25" t="str">
        <f aca="false">IF(OR(D190="Purchase",D190="Production in"),ROUND(N(E190)*N(F190),2),"")</f>
        <v/>
      </c>
      <c r="H190" s="20"/>
      <c r="I190" s="24" t="str">
        <f aca="false">IF(B190="","",IFERROR(INDEX(Items!$D$5:$D$304,MATCH(B190,Items!$A$5:$A$304,0)),""))</f>
        <v/>
      </c>
      <c r="J190" s="26" t="n">
        <f aca="false">N(E190)*IF(OR(D190="Purchase",D190="Sales return",D190="Production in",D190="Adjustment +"),1,IF(D190="",0,-1))</f>
        <v>0</v>
      </c>
    </row>
    <row r="191" customFormat="false" ht="15" hidden="false" customHeight="true" outlineLevel="0" collapsed="false">
      <c r="A191" s="27"/>
      <c r="B191" s="20"/>
      <c r="C191" s="24" t="str">
        <f aca="false">IF(B191="","",IFERROR(INDEX(Items!$B$5:$B$304,MATCH(B191,Items!$A$5:$A$304,0)),"Unknown code"))</f>
        <v/>
      </c>
      <c r="D191" s="20"/>
      <c r="E191" s="21"/>
      <c r="F191" s="22"/>
      <c r="G191" s="25" t="str">
        <f aca="false">IF(OR(D191="Purchase",D191="Production in"),ROUND(N(E191)*N(F191),2),"")</f>
        <v/>
      </c>
      <c r="H191" s="20"/>
      <c r="I191" s="24" t="str">
        <f aca="false">IF(B191="","",IFERROR(INDEX(Items!$D$5:$D$304,MATCH(B191,Items!$A$5:$A$304,0)),""))</f>
        <v/>
      </c>
      <c r="J191" s="26" t="n">
        <f aca="false">N(E191)*IF(OR(D191="Purchase",D191="Sales return",D191="Production in",D191="Adjustment +"),1,IF(D191="",0,-1))</f>
        <v>0</v>
      </c>
    </row>
    <row r="192" customFormat="false" ht="15" hidden="false" customHeight="true" outlineLevel="0" collapsed="false">
      <c r="A192" s="27"/>
      <c r="B192" s="20"/>
      <c r="C192" s="24" t="str">
        <f aca="false">IF(B192="","",IFERROR(INDEX(Items!$B$5:$B$304,MATCH(B192,Items!$A$5:$A$304,0)),"Unknown code"))</f>
        <v/>
      </c>
      <c r="D192" s="20"/>
      <c r="E192" s="21"/>
      <c r="F192" s="22"/>
      <c r="G192" s="25" t="str">
        <f aca="false">IF(OR(D192="Purchase",D192="Production in"),ROUND(N(E192)*N(F192),2),"")</f>
        <v/>
      </c>
      <c r="H192" s="20"/>
      <c r="I192" s="24" t="str">
        <f aca="false">IF(B192="","",IFERROR(INDEX(Items!$D$5:$D$304,MATCH(B192,Items!$A$5:$A$304,0)),""))</f>
        <v/>
      </c>
      <c r="J192" s="26" t="n">
        <f aca="false">N(E192)*IF(OR(D192="Purchase",D192="Sales return",D192="Production in",D192="Adjustment +"),1,IF(D192="",0,-1))</f>
        <v>0</v>
      </c>
    </row>
    <row r="193" customFormat="false" ht="15" hidden="false" customHeight="true" outlineLevel="0" collapsed="false">
      <c r="A193" s="27"/>
      <c r="B193" s="20"/>
      <c r="C193" s="24" t="str">
        <f aca="false">IF(B193="","",IFERROR(INDEX(Items!$B$5:$B$304,MATCH(B193,Items!$A$5:$A$304,0)),"Unknown code"))</f>
        <v/>
      </c>
      <c r="D193" s="20"/>
      <c r="E193" s="21"/>
      <c r="F193" s="22"/>
      <c r="G193" s="25" t="str">
        <f aca="false">IF(OR(D193="Purchase",D193="Production in"),ROUND(N(E193)*N(F193),2),"")</f>
        <v/>
      </c>
      <c r="H193" s="20"/>
      <c r="I193" s="24" t="str">
        <f aca="false">IF(B193="","",IFERROR(INDEX(Items!$D$5:$D$304,MATCH(B193,Items!$A$5:$A$304,0)),""))</f>
        <v/>
      </c>
      <c r="J193" s="26" t="n">
        <f aca="false">N(E193)*IF(OR(D193="Purchase",D193="Sales return",D193="Production in",D193="Adjustment +"),1,IF(D193="",0,-1))</f>
        <v>0</v>
      </c>
    </row>
    <row r="194" customFormat="false" ht="15" hidden="false" customHeight="true" outlineLevel="0" collapsed="false">
      <c r="A194" s="27"/>
      <c r="B194" s="20"/>
      <c r="C194" s="24" t="str">
        <f aca="false">IF(B194="","",IFERROR(INDEX(Items!$B$5:$B$304,MATCH(B194,Items!$A$5:$A$304,0)),"Unknown code"))</f>
        <v/>
      </c>
      <c r="D194" s="20"/>
      <c r="E194" s="21"/>
      <c r="F194" s="22"/>
      <c r="G194" s="25" t="str">
        <f aca="false">IF(OR(D194="Purchase",D194="Production in"),ROUND(N(E194)*N(F194),2),"")</f>
        <v/>
      </c>
      <c r="H194" s="20"/>
      <c r="I194" s="24" t="str">
        <f aca="false">IF(B194="","",IFERROR(INDEX(Items!$D$5:$D$304,MATCH(B194,Items!$A$5:$A$304,0)),""))</f>
        <v/>
      </c>
      <c r="J194" s="26" t="n">
        <f aca="false">N(E194)*IF(OR(D194="Purchase",D194="Sales return",D194="Production in",D194="Adjustment +"),1,IF(D194="",0,-1))</f>
        <v>0</v>
      </c>
    </row>
    <row r="195" customFormat="false" ht="15" hidden="false" customHeight="true" outlineLevel="0" collapsed="false">
      <c r="A195" s="27"/>
      <c r="B195" s="20"/>
      <c r="C195" s="24" t="str">
        <f aca="false">IF(B195="","",IFERROR(INDEX(Items!$B$5:$B$304,MATCH(B195,Items!$A$5:$A$304,0)),"Unknown code"))</f>
        <v/>
      </c>
      <c r="D195" s="20"/>
      <c r="E195" s="21"/>
      <c r="F195" s="22"/>
      <c r="G195" s="25" t="str">
        <f aca="false">IF(OR(D195="Purchase",D195="Production in"),ROUND(N(E195)*N(F195),2),"")</f>
        <v/>
      </c>
      <c r="H195" s="20"/>
      <c r="I195" s="24" t="str">
        <f aca="false">IF(B195="","",IFERROR(INDEX(Items!$D$5:$D$304,MATCH(B195,Items!$A$5:$A$304,0)),""))</f>
        <v/>
      </c>
      <c r="J195" s="26" t="n">
        <f aca="false">N(E195)*IF(OR(D195="Purchase",D195="Sales return",D195="Production in",D195="Adjustment +"),1,IF(D195="",0,-1))</f>
        <v>0</v>
      </c>
    </row>
    <row r="196" customFormat="false" ht="15" hidden="false" customHeight="true" outlineLevel="0" collapsed="false">
      <c r="A196" s="27"/>
      <c r="B196" s="20"/>
      <c r="C196" s="24" t="str">
        <f aca="false">IF(B196="","",IFERROR(INDEX(Items!$B$5:$B$304,MATCH(B196,Items!$A$5:$A$304,0)),"Unknown code"))</f>
        <v/>
      </c>
      <c r="D196" s="20"/>
      <c r="E196" s="21"/>
      <c r="F196" s="22"/>
      <c r="G196" s="25" t="str">
        <f aca="false">IF(OR(D196="Purchase",D196="Production in"),ROUND(N(E196)*N(F196),2),"")</f>
        <v/>
      </c>
      <c r="H196" s="20"/>
      <c r="I196" s="24" t="str">
        <f aca="false">IF(B196="","",IFERROR(INDEX(Items!$D$5:$D$304,MATCH(B196,Items!$A$5:$A$304,0)),""))</f>
        <v/>
      </c>
      <c r="J196" s="26" t="n">
        <f aca="false">N(E196)*IF(OR(D196="Purchase",D196="Sales return",D196="Production in",D196="Adjustment +"),1,IF(D196="",0,-1))</f>
        <v>0</v>
      </c>
    </row>
    <row r="197" customFormat="false" ht="15" hidden="false" customHeight="true" outlineLevel="0" collapsed="false">
      <c r="A197" s="27"/>
      <c r="B197" s="20"/>
      <c r="C197" s="24" t="str">
        <f aca="false">IF(B197="","",IFERROR(INDEX(Items!$B$5:$B$304,MATCH(B197,Items!$A$5:$A$304,0)),"Unknown code"))</f>
        <v/>
      </c>
      <c r="D197" s="20"/>
      <c r="E197" s="21"/>
      <c r="F197" s="22"/>
      <c r="G197" s="25" t="str">
        <f aca="false">IF(OR(D197="Purchase",D197="Production in"),ROUND(N(E197)*N(F197),2),"")</f>
        <v/>
      </c>
      <c r="H197" s="20"/>
      <c r="I197" s="24" t="str">
        <f aca="false">IF(B197="","",IFERROR(INDEX(Items!$D$5:$D$304,MATCH(B197,Items!$A$5:$A$304,0)),""))</f>
        <v/>
      </c>
      <c r="J197" s="26" t="n">
        <f aca="false">N(E197)*IF(OR(D197="Purchase",D197="Sales return",D197="Production in",D197="Adjustment +"),1,IF(D197="",0,-1))</f>
        <v>0</v>
      </c>
    </row>
    <row r="198" customFormat="false" ht="15" hidden="false" customHeight="true" outlineLevel="0" collapsed="false">
      <c r="A198" s="27"/>
      <c r="B198" s="20"/>
      <c r="C198" s="24" t="str">
        <f aca="false">IF(B198="","",IFERROR(INDEX(Items!$B$5:$B$304,MATCH(B198,Items!$A$5:$A$304,0)),"Unknown code"))</f>
        <v/>
      </c>
      <c r="D198" s="20"/>
      <c r="E198" s="21"/>
      <c r="F198" s="22"/>
      <c r="G198" s="25" t="str">
        <f aca="false">IF(OR(D198="Purchase",D198="Production in"),ROUND(N(E198)*N(F198),2),"")</f>
        <v/>
      </c>
      <c r="H198" s="20"/>
      <c r="I198" s="24" t="str">
        <f aca="false">IF(B198="","",IFERROR(INDEX(Items!$D$5:$D$304,MATCH(B198,Items!$A$5:$A$304,0)),""))</f>
        <v/>
      </c>
      <c r="J198" s="26" t="n">
        <f aca="false">N(E198)*IF(OR(D198="Purchase",D198="Sales return",D198="Production in",D198="Adjustment +"),1,IF(D198="",0,-1))</f>
        <v>0</v>
      </c>
    </row>
    <row r="199" customFormat="false" ht="15" hidden="false" customHeight="true" outlineLevel="0" collapsed="false">
      <c r="A199" s="27"/>
      <c r="B199" s="20"/>
      <c r="C199" s="24" t="str">
        <f aca="false">IF(B199="","",IFERROR(INDEX(Items!$B$5:$B$304,MATCH(B199,Items!$A$5:$A$304,0)),"Unknown code"))</f>
        <v/>
      </c>
      <c r="D199" s="20"/>
      <c r="E199" s="21"/>
      <c r="F199" s="22"/>
      <c r="G199" s="25" t="str">
        <f aca="false">IF(OR(D199="Purchase",D199="Production in"),ROUND(N(E199)*N(F199),2),"")</f>
        <v/>
      </c>
      <c r="H199" s="20"/>
      <c r="I199" s="24" t="str">
        <f aca="false">IF(B199="","",IFERROR(INDEX(Items!$D$5:$D$304,MATCH(B199,Items!$A$5:$A$304,0)),""))</f>
        <v/>
      </c>
      <c r="J199" s="26" t="n">
        <f aca="false">N(E199)*IF(OR(D199="Purchase",D199="Sales return",D199="Production in",D199="Adjustment +"),1,IF(D199="",0,-1))</f>
        <v>0</v>
      </c>
    </row>
    <row r="200" customFormat="false" ht="15" hidden="false" customHeight="true" outlineLevel="0" collapsed="false">
      <c r="A200" s="27"/>
      <c r="B200" s="20"/>
      <c r="C200" s="24" t="str">
        <f aca="false">IF(B200="","",IFERROR(INDEX(Items!$B$5:$B$304,MATCH(B200,Items!$A$5:$A$304,0)),"Unknown code"))</f>
        <v/>
      </c>
      <c r="D200" s="20"/>
      <c r="E200" s="21"/>
      <c r="F200" s="22"/>
      <c r="G200" s="25" t="str">
        <f aca="false">IF(OR(D200="Purchase",D200="Production in"),ROUND(N(E200)*N(F200),2),"")</f>
        <v/>
      </c>
      <c r="H200" s="20"/>
      <c r="I200" s="24" t="str">
        <f aca="false">IF(B200="","",IFERROR(INDEX(Items!$D$5:$D$304,MATCH(B200,Items!$A$5:$A$304,0)),""))</f>
        <v/>
      </c>
      <c r="J200" s="26" t="n">
        <f aca="false">N(E200)*IF(OR(D200="Purchase",D200="Sales return",D200="Production in",D200="Adjustment +"),1,IF(D200="",0,-1))</f>
        <v>0</v>
      </c>
    </row>
    <row r="201" customFormat="false" ht="15" hidden="false" customHeight="true" outlineLevel="0" collapsed="false">
      <c r="A201" s="27"/>
      <c r="B201" s="20"/>
      <c r="C201" s="24" t="str">
        <f aca="false">IF(B201="","",IFERROR(INDEX(Items!$B$5:$B$304,MATCH(B201,Items!$A$5:$A$304,0)),"Unknown code"))</f>
        <v/>
      </c>
      <c r="D201" s="20"/>
      <c r="E201" s="21"/>
      <c r="F201" s="22"/>
      <c r="G201" s="25" t="str">
        <f aca="false">IF(OR(D201="Purchase",D201="Production in"),ROUND(N(E201)*N(F201),2),"")</f>
        <v/>
      </c>
      <c r="H201" s="20"/>
      <c r="I201" s="24" t="str">
        <f aca="false">IF(B201="","",IFERROR(INDEX(Items!$D$5:$D$304,MATCH(B201,Items!$A$5:$A$304,0)),""))</f>
        <v/>
      </c>
      <c r="J201" s="26" t="n">
        <f aca="false">N(E201)*IF(OR(D201="Purchase",D201="Sales return",D201="Production in",D201="Adjustment +"),1,IF(D201="",0,-1))</f>
        <v>0</v>
      </c>
    </row>
    <row r="202" customFormat="false" ht="15" hidden="false" customHeight="true" outlineLevel="0" collapsed="false">
      <c r="A202" s="27"/>
      <c r="B202" s="20"/>
      <c r="C202" s="24" t="str">
        <f aca="false">IF(B202="","",IFERROR(INDEX(Items!$B$5:$B$304,MATCH(B202,Items!$A$5:$A$304,0)),"Unknown code"))</f>
        <v/>
      </c>
      <c r="D202" s="20"/>
      <c r="E202" s="21"/>
      <c r="F202" s="22"/>
      <c r="G202" s="25" t="str">
        <f aca="false">IF(OR(D202="Purchase",D202="Production in"),ROUND(N(E202)*N(F202),2),"")</f>
        <v/>
      </c>
      <c r="H202" s="20"/>
      <c r="I202" s="24" t="str">
        <f aca="false">IF(B202="","",IFERROR(INDEX(Items!$D$5:$D$304,MATCH(B202,Items!$A$5:$A$304,0)),""))</f>
        <v/>
      </c>
      <c r="J202" s="26" t="n">
        <f aca="false">N(E202)*IF(OR(D202="Purchase",D202="Sales return",D202="Production in",D202="Adjustment +"),1,IF(D202="",0,-1))</f>
        <v>0</v>
      </c>
    </row>
    <row r="203" customFormat="false" ht="15" hidden="false" customHeight="true" outlineLevel="0" collapsed="false">
      <c r="A203" s="27"/>
      <c r="B203" s="20"/>
      <c r="C203" s="24" t="str">
        <f aca="false">IF(B203="","",IFERROR(INDEX(Items!$B$5:$B$304,MATCH(B203,Items!$A$5:$A$304,0)),"Unknown code"))</f>
        <v/>
      </c>
      <c r="D203" s="20"/>
      <c r="E203" s="21"/>
      <c r="F203" s="22"/>
      <c r="G203" s="25" t="str">
        <f aca="false">IF(OR(D203="Purchase",D203="Production in"),ROUND(N(E203)*N(F203),2),"")</f>
        <v/>
      </c>
      <c r="H203" s="20"/>
      <c r="I203" s="24" t="str">
        <f aca="false">IF(B203="","",IFERROR(INDEX(Items!$D$5:$D$304,MATCH(B203,Items!$A$5:$A$304,0)),""))</f>
        <v/>
      </c>
      <c r="J203" s="26" t="n">
        <f aca="false">N(E203)*IF(OR(D203="Purchase",D203="Sales return",D203="Production in",D203="Adjustment +"),1,IF(D203="",0,-1))</f>
        <v>0</v>
      </c>
    </row>
    <row r="204" customFormat="false" ht="15" hidden="false" customHeight="true" outlineLevel="0" collapsed="false">
      <c r="A204" s="27"/>
      <c r="B204" s="20"/>
      <c r="C204" s="24" t="str">
        <f aca="false">IF(B204="","",IFERROR(INDEX(Items!$B$5:$B$304,MATCH(B204,Items!$A$5:$A$304,0)),"Unknown code"))</f>
        <v/>
      </c>
      <c r="D204" s="20"/>
      <c r="E204" s="21"/>
      <c r="F204" s="22"/>
      <c r="G204" s="25" t="str">
        <f aca="false">IF(OR(D204="Purchase",D204="Production in"),ROUND(N(E204)*N(F204),2),"")</f>
        <v/>
      </c>
      <c r="H204" s="20"/>
      <c r="I204" s="24" t="str">
        <f aca="false">IF(B204="","",IFERROR(INDEX(Items!$D$5:$D$304,MATCH(B204,Items!$A$5:$A$304,0)),""))</f>
        <v/>
      </c>
      <c r="J204" s="26" t="n">
        <f aca="false">N(E204)*IF(OR(D204="Purchase",D204="Sales return",D204="Production in",D204="Adjustment +"),1,IF(D204="",0,-1))</f>
        <v>0</v>
      </c>
    </row>
    <row r="205" customFormat="false" ht="15" hidden="false" customHeight="true" outlineLevel="0" collapsed="false">
      <c r="A205" s="27"/>
      <c r="B205" s="20"/>
      <c r="C205" s="24" t="str">
        <f aca="false">IF(B205="","",IFERROR(INDEX(Items!$B$5:$B$304,MATCH(B205,Items!$A$5:$A$304,0)),"Unknown code"))</f>
        <v/>
      </c>
      <c r="D205" s="20"/>
      <c r="E205" s="21"/>
      <c r="F205" s="22"/>
      <c r="G205" s="25" t="str">
        <f aca="false">IF(OR(D205="Purchase",D205="Production in"),ROUND(N(E205)*N(F205),2),"")</f>
        <v/>
      </c>
      <c r="H205" s="20"/>
      <c r="I205" s="24" t="str">
        <f aca="false">IF(B205="","",IFERROR(INDEX(Items!$D$5:$D$304,MATCH(B205,Items!$A$5:$A$304,0)),""))</f>
        <v/>
      </c>
      <c r="J205" s="26" t="n">
        <f aca="false">N(E205)*IF(OR(D205="Purchase",D205="Sales return",D205="Production in",D205="Adjustment +"),1,IF(D205="",0,-1))</f>
        <v>0</v>
      </c>
    </row>
    <row r="206" customFormat="false" ht="15" hidden="false" customHeight="true" outlineLevel="0" collapsed="false">
      <c r="A206" s="27"/>
      <c r="B206" s="20"/>
      <c r="C206" s="24" t="str">
        <f aca="false">IF(B206="","",IFERROR(INDEX(Items!$B$5:$B$304,MATCH(B206,Items!$A$5:$A$304,0)),"Unknown code"))</f>
        <v/>
      </c>
      <c r="D206" s="20"/>
      <c r="E206" s="21"/>
      <c r="F206" s="22"/>
      <c r="G206" s="25" t="str">
        <f aca="false">IF(OR(D206="Purchase",D206="Production in"),ROUND(N(E206)*N(F206),2),"")</f>
        <v/>
      </c>
      <c r="H206" s="20"/>
      <c r="I206" s="24" t="str">
        <f aca="false">IF(B206="","",IFERROR(INDEX(Items!$D$5:$D$304,MATCH(B206,Items!$A$5:$A$304,0)),""))</f>
        <v/>
      </c>
      <c r="J206" s="26" t="n">
        <f aca="false">N(E206)*IF(OR(D206="Purchase",D206="Sales return",D206="Production in",D206="Adjustment +"),1,IF(D206="",0,-1))</f>
        <v>0</v>
      </c>
    </row>
    <row r="207" customFormat="false" ht="15" hidden="false" customHeight="true" outlineLevel="0" collapsed="false">
      <c r="A207" s="27"/>
      <c r="B207" s="20"/>
      <c r="C207" s="24" t="str">
        <f aca="false">IF(B207="","",IFERROR(INDEX(Items!$B$5:$B$304,MATCH(B207,Items!$A$5:$A$304,0)),"Unknown code"))</f>
        <v/>
      </c>
      <c r="D207" s="20"/>
      <c r="E207" s="21"/>
      <c r="F207" s="22"/>
      <c r="G207" s="25" t="str">
        <f aca="false">IF(OR(D207="Purchase",D207="Production in"),ROUND(N(E207)*N(F207),2),"")</f>
        <v/>
      </c>
      <c r="H207" s="20"/>
      <c r="I207" s="24" t="str">
        <f aca="false">IF(B207="","",IFERROR(INDEX(Items!$D$5:$D$304,MATCH(B207,Items!$A$5:$A$304,0)),""))</f>
        <v/>
      </c>
      <c r="J207" s="26" t="n">
        <f aca="false">N(E207)*IF(OR(D207="Purchase",D207="Sales return",D207="Production in",D207="Adjustment +"),1,IF(D207="",0,-1))</f>
        <v>0</v>
      </c>
    </row>
    <row r="208" customFormat="false" ht="15" hidden="false" customHeight="true" outlineLevel="0" collapsed="false">
      <c r="A208" s="27"/>
      <c r="B208" s="20"/>
      <c r="C208" s="24" t="str">
        <f aca="false">IF(B208="","",IFERROR(INDEX(Items!$B$5:$B$304,MATCH(B208,Items!$A$5:$A$304,0)),"Unknown code"))</f>
        <v/>
      </c>
      <c r="D208" s="20"/>
      <c r="E208" s="21"/>
      <c r="F208" s="22"/>
      <c r="G208" s="25" t="str">
        <f aca="false">IF(OR(D208="Purchase",D208="Production in"),ROUND(N(E208)*N(F208),2),"")</f>
        <v/>
      </c>
      <c r="H208" s="20"/>
      <c r="I208" s="24" t="str">
        <f aca="false">IF(B208="","",IFERROR(INDEX(Items!$D$5:$D$304,MATCH(B208,Items!$A$5:$A$304,0)),""))</f>
        <v/>
      </c>
      <c r="J208" s="26" t="n">
        <f aca="false">N(E208)*IF(OR(D208="Purchase",D208="Sales return",D208="Production in",D208="Adjustment +"),1,IF(D208="",0,-1))</f>
        <v>0</v>
      </c>
    </row>
    <row r="209" customFormat="false" ht="15" hidden="false" customHeight="true" outlineLevel="0" collapsed="false">
      <c r="A209" s="27"/>
      <c r="B209" s="20"/>
      <c r="C209" s="24" t="str">
        <f aca="false">IF(B209="","",IFERROR(INDEX(Items!$B$5:$B$304,MATCH(B209,Items!$A$5:$A$304,0)),"Unknown code"))</f>
        <v/>
      </c>
      <c r="D209" s="20"/>
      <c r="E209" s="21"/>
      <c r="F209" s="22"/>
      <c r="G209" s="25" t="str">
        <f aca="false">IF(OR(D209="Purchase",D209="Production in"),ROUND(N(E209)*N(F209),2),"")</f>
        <v/>
      </c>
      <c r="H209" s="20"/>
      <c r="I209" s="24" t="str">
        <f aca="false">IF(B209="","",IFERROR(INDEX(Items!$D$5:$D$304,MATCH(B209,Items!$A$5:$A$304,0)),""))</f>
        <v/>
      </c>
      <c r="J209" s="26" t="n">
        <f aca="false">N(E209)*IF(OR(D209="Purchase",D209="Sales return",D209="Production in",D209="Adjustment +"),1,IF(D209="",0,-1))</f>
        <v>0</v>
      </c>
    </row>
    <row r="210" customFormat="false" ht="15" hidden="false" customHeight="true" outlineLevel="0" collapsed="false">
      <c r="A210" s="27"/>
      <c r="B210" s="20"/>
      <c r="C210" s="24" t="str">
        <f aca="false">IF(B210="","",IFERROR(INDEX(Items!$B$5:$B$304,MATCH(B210,Items!$A$5:$A$304,0)),"Unknown code"))</f>
        <v/>
      </c>
      <c r="D210" s="20"/>
      <c r="E210" s="21"/>
      <c r="F210" s="22"/>
      <c r="G210" s="25" t="str">
        <f aca="false">IF(OR(D210="Purchase",D210="Production in"),ROUND(N(E210)*N(F210),2),"")</f>
        <v/>
      </c>
      <c r="H210" s="20"/>
      <c r="I210" s="24" t="str">
        <f aca="false">IF(B210="","",IFERROR(INDEX(Items!$D$5:$D$304,MATCH(B210,Items!$A$5:$A$304,0)),""))</f>
        <v/>
      </c>
      <c r="J210" s="26" t="n">
        <f aca="false">N(E210)*IF(OR(D210="Purchase",D210="Sales return",D210="Production in",D210="Adjustment +"),1,IF(D210="",0,-1))</f>
        <v>0</v>
      </c>
    </row>
    <row r="211" customFormat="false" ht="15" hidden="false" customHeight="true" outlineLevel="0" collapsed="false">
      <c r="A211" s="27"/>
      <c r="B211" s="20"/>
      <c r="C211" s="24" t="str">
        <f aca="false">IF(B211="","",IFERROR(INDEX(Items!$B$5:$B$304,MATCH(B211,Items!$A$5:$A$304,0)),"Unknown code"))</f>
        <v/>
      </c>
      <c r="D211" s="20"/>
      <c r="E211" s="21"/>
      <c r="F211" s="22"/>
      <c r="G211" s="25" t="str">
        <f aca="false">IF(OR(D211="Purchase",D211="Production in"),ROUND(N(E211)*N(F211),2),"")</f>
        <v/>
      </c>
      <c r="H211" s="20"/>
      <c r="I211" s="24" t="str">
        <f aca="false">IF(B211="","",IFERROR(INDEX(Items!$D$5:$D$304,MATCH(B211,Items!$A$5:$A$304,0)),""))</f>
        <v/>
      </c>
      <c r="J211" s="26" t="n">
        <f aca="false">N(E211)*IF(OR(D211="Purchase",D211="Sales return",D211="Production in",D211="Adjustment +"),1,IF(D211="",0,-1))</f>
        <v>0</v>
      </c>
    </row>
    <row r="212" customFormat="false" ht="15" hidden="false" customHeight="true" outlineLevel="0" collapsed="false">
      <c r="A212" s="27"/>
      <c r="B212" s="20"/>
      <c r="C212" s="24" t="str">
        <f aca="false">IF(B212="","",IFERROR(INDEX(Items!$B$5:$B$304,MATCH(B212,Items!$A$5:$A$304,0)),"Unknown code"))</f>
        <v/>
      </c>
      <c r="D212" s="20"/>
      <c r="E212" s="21"/>
      <c r="F212" s="22"/>
      <c r="G212" s="25" t="str">
        <f aca="false">IF(OR(D212="Purchase",D212="Production in"),ROUND(N(E212)*N(F212),2),"")</f>
        <v/>
      </c>
      <c r="H212" s="20"/>
      <c r="I212" s="24" t="str">
        <f aca="false">IF(B212="","",IFERROR(INDEX(Items!$D$5:$D$304,MATCH(B212,Items!$A$5:$A$304,0)),""))</f>
        <v/>
      </c>
      <c r="J212" s="26" t="n">
        <f aca="false">N(E212)*IF(OR(D212="Purchase",D212="Sales return",D212="Production in",D212="Adjustment +"),1,IF(D212="",0,-1))</f>
        <v>0</v>
      </c>
    </row>
    <row r="213" customFormat="false" ht="15" hidden="false" customHeight="true" outlineLevel="0" collapsed="false">
      <c r="A213" s="27"/>
      <c r="B213" s="20"/>
      <c r="C213" s="24" t="str">
        <f aca="false">IF(B213="","",IFERROR(INDEX(Items!$B$5:$B$304,MATCH(B213,Items!$A$5:$A$304,0)),"Unknown code"))</f>
        <v/>
      </c>
      <c r="D213" s="20"/>
      <c r="E213" s="21"/>
      <c r="F213" s="22"/>
      <c r="G213" s="25" t="str">
        <f aca="false">IF(OR(D213="Purchase",D213="Production in"),ROUND(N(E213)*N(F213),2),"")</f>
        <v/>
      </c>
      <c r="H213" s="20"/>
      <c r="I213" s="24" t="str">
        <f aca="false">IF(B213="","",IFERROR(INDEX(Items!$D$5:$D$304,MATCH(B213,Items!$A$5:$A$304,0)),""))</f>
        <v/>
      </c>
      <c r="J213" s="26" t="n">
        <f aca="false">N(E213)*IF(OR(D213="Purchase",D213="Sales return",D213="Production in",D213="Adjustment +"),1,IF(D213="",0,-1))</f>
        <v>0</v>
      </c>
    </row>
    <row r="214" customFormat="false" ht="15" hidden="false" customHeight="true" outlineLevel="0" collapsed="false">
      <c r="A214" s="27"/>
      <c r="B214" s="20"/>
      <c r="C214" s="24" t="str">
        <f aca="false">IF(B214="","",IFERROR(INDEX(Items!$B$5:$B$304,MATCH(B214,Items!$A$5:$A$304,0)),"Unknown code"))</f>
        <v/>
      </c>
      <c r="D214" s="20"/>
      <c r="E214" s="21"/>
      <c r="F214" s="22"/>
      <c r="G214" s="25" t="str">
        <f aca="false">IF(OR(D214="Purchase",D214="Production in"),ROUND(N(E214)*N(F214),2),"")</f>
        <v/>
      </c>
      <c r="H214" s="20"/>
      <c r="I214" s="24" t="str">
        <f aca="false">IF(B214="","",IFERROR(INDEX(Items!$D$5:$D$304,MATCH(B214,Items!$A$5:$A$304,0)),""))</f>
        <v/>
      </c>
      <c r="J214" s="26" t="n">
        <f aca="false">N(E214)*IF(OR(D214="Purchase",D214="Sales return",D214="Production in",D214="Adjustment +"),1,IF(D214="",0,-1))</f>
        <v>0</v>
      </c>
    </row>
    <row r="215" customFormat="false" ht="15" hidden="false" customHeight="true" outlineLevel="0" collapsed="false">
      <c r="A215" s="27"/>
      <c r="B215" s="20"/>
      <c r="C215" s="24" t="str">
        <f aca="false">IF(B215="","",IFERROR(INDEX(Items!$B$5:$B$304,MATCH(B215,Items!$A$5:$A$304,0)),"Unknown code"))</f>
        <v/>
      </c>
      <c r="D215" s="20"/>
      <c r="E215" s="21"/>
      <c r="F215" s="22"/>
      <c r="G215" s="25" t="str">
        <f aca="false">IF(OR(D215="Purchase",D215="Production in"),ROUND(N(E215)*N(F215),2),"")</f>
        <v/>
      </c>
      <c r="H215" s="20"/>
      <c r="I215" s="24" t="str">
        <f aca="false">IF(B215="","",IFERROR(INDEX(Items!$D$5:$D$304,MATCH(B215,Items!$A$5:$A$304,0)),""))</f>
        <v/>
      </c>
      <c r="J215" s="26" t="n">
        <f aca="false">N(E215)*IF(OR(D215="Purchase",D215="Sales return",D215="Production in",D215="Adjustment +"),1,IF(D215="",0,-1))</f>
        <v>0</v>
      </c>
    </row>
    <row r="216" customFormat="false" ht="15" hidden="false" customHeight="true" outlineLevel="0" collapsed="false">
      <c r="A216" s="27"/>
      <c r="B216" s="20"/>
      <c r="C216" s="24" t="str">
        <f aca="false">IF(B216="","",IFERROR(INDEX(Items!$B$5:$B$304,MATCH(B216,Items!$A$5:$A$304,0)),"Unknown code"))</f>
        <v/>
      </c>
      <c r="D216" s="20"/>
      <c r="E216" s="21"/>
      <c r="F216" s="22"/>
      <c r="G216" s="25" t="str">
        <f aca="false">IF(OR(D216="Purchase",D216="Production in"),ROUND(N(E216)*N(F216),2),"")</f>
        <v/>
      </c>
      <c r="H216" s="20"/>
      <c r="I216" s="24" t="str">
        <f aca="false">IF(B216="","",IFERROR(INDEX(Items!$D$5:$D$304,MATCH(B216,Items!$A$5:$A$304,0)),""))</f>
        <v/>
      </c>
      <c r="J216" s="26" t="n">
        <f aca="false">N(E216)*IF(OR(D216="Purchase",D216="Sales return",D216="Production in",D216="Adjustment +"),1,IF(D216="",0,-1))</f>
        <v>0</v>
      </c>
    </row>
    <row r="217" customFormat="false" ht="15" hidden="false" customHeight="true" outlineLevel="0" collapsed="false">
      <c r="A217" s="27"/>
      <c r="B217" s="20"/>
      <c r="C217" s="24" t="str">
        <f aca="false">IF(B217="","",IFERROR(INDEX(Items!$B$5:$B$304,MATCH(B217,Items!$A$5:$A$304,0)),"Unknown code"))</f>
        <v/>
      </c>
      <c r="D217" s="20"/>
      <c r="E217" s="21"/>
      <c r="F217" s="22"/>
      <c r="G217" s="25" t="str">
        <f aca="false">IF(OR(D217="Purchase",D217="Production in"),ROUND(N(E217)*N(F217),2),"")</f>
        <v/>
      </c>
      <c r="H217" s="20"/>
      <c r="I217" s="24" t="str">
        <f aca="false">IF(B217="","",IFERROR(INDEX(Items!$D$5:$D$304,MATCH(B217,Items!$A$5:$A$304,0)),""))</f>
        <v/>
      </c>
      <c r="J217" s="26" t="n">
        <f aca="false">N(E217)*IF(OR(D217="Purchase",D217="Sales return",D217="Production in",D217="Adjustment +"),1,IF(D217="",0,-1))</f>
        <v>0</v>
      </c>
    </row>
    <row r="218" customFormat="false" ht="15" hidden="false" customHeight="true" outlineLevel="0" collapsed="false">
      <c r="A218" s="27"/>
      <c r="B218" s="20"/>
      <c r="C218" s="24" t="str">
        <f aca="false">IF(B218="","",IFERROR(INDEX(Items!$B$5:$B$304,MATCH(B218,Items!$A$5:$A$304,0)),"Unknown code"))</f>
        <v/>
      </c>
      <c r="D218" s="20"/>
      <c r="E218" s="21"/>
      <c r="F218" s="22"/>
      <c r="G218" s="25" t="str">
        <f aca="false">IF(OR(D218="Purchase",D218="Production in"),ROUND(N(E218)*N(F218),2),"")</f>
        <v/>
      </c>
      <c r="H218" s="20"/>
      <c r="I218" s="24" t="str">
        <f aca="false">IF(B218="","",IFERROR(INDEX(Items!$D$5:$D$304,MATCH(B218,Items!$A$5:$A$304,0)),""))</f>
        <v/>
      </c>
      <c r="J218" s="26" t="n">
        <f aca="false">N(E218)*IF(OR(D218="Purchase",D218="Sales return",D218="Production in",D218="Adjustment +"),1,IF(D218="",0,-1))</f>
        <v>0</v>
      </c>
    </row>
    <row r="219" customFormat="false" ht="15" hidden="false" customHeight="true" outlineLevel="0" collapsed="false">
      <c r="A219" s="27"/>
      <c r="B219" s="20"/>
      <c r="C219" s="24" t="str">
        <f aca="false">IF(B219="","",IFERROR(INDEX(Items!$B$5:$B$304,MATCH(B219,Items!$A$5:$A$304,0)),"Unknown code"))</f>
        <v/>
      </c>
      <c r="D219" s="20"/>
      <c r="E219" s="21"/>
      <c r="F219" s="22"/>
      <c r="G219" s="25" t="str">
        <f aca="false">IF(OR(D219="Purchase",D219="Production in"),ROUND(N(E219)*N(F219),2),"")</f>
        <v/>
      </c>
      <c r="H219" s="20"/>
      <c r="I219" s="24" t="str">
        <f aca="false">IF(B219="","",IFERROR(INDEX(Items!$D$5:$D$304,MATCH(B219,Items!$A$5:$A$304,0)),""))</f>
        <v/>
      </c>
      <c r="J219" s="26" t="n">
        <f aca="false">N(E219)*IF(OR(D219="Purchase",D219="Sales return",D219="Production in",D219="Adjustment +"),1,IF(D219="",0,-1))</f>
        <v>0</v>
      </c>
    </row>
    <row r="220" customFormat="false" ht="15" hidden="false" customHeight="true" outlineLevel="0" collapsed="false">
      <c r="A220" s="27"/>
      <c r="B220" s="20"/>
      <c r="C220" s="24" t="str">
        <f aca="false">IF(B220="","",IFERROR(INDEX(Items!$B$5:$B$304,MATCH(B220,Items!$A$5:$A$304,0)),"Unknown code"))</f>
        <v/>
      </c>
      <c r="D220" s="20"/>
      <c r="E220" s="21"/>
      <c r="F220" s="22"/>
      <c r="G220" s="25" t="str">
        <f aca="false">IF(OR(D220="Purchase",D220="Production in"),ROUND(N(E220)*N(F220),2),"")</f>
        <v/>
      </c>
      <c r="H220" s="20"/>
      <c r="I220" s="24" t="str">
        <f aca="false">IF(B220="","",IFERROR(INDEX(Items!$D$5:$D$304,MATCH(B220,Items!$A$5:$A$304,0)),""))</f>
        <v/>
      </c>
      <c r="J220" s="26" t="n">
        <f aca="false">N(E220)*IF(OR(D220="Purchase",D220="Sales return",D220="Production in",D220="Adjustment +"),1,IF(D220="",0,-1))</f>
        <v>0</v>
      </c>
    </row>
    <row r="221" customFormat="false" ht="15" hidden="false" customHeight="true" outlineLevel="0" collapsed="false">
      <c r="A221" s="27"/>
      <c r="B221" s="20"/>
      <c r="C221" s="24" t="str">
        <f aca="false">IF(B221="","",IFERROR(INDEX(Items!$B$5:$B$304,MATCH(B221,Items!$A$5:$A$304,0)),"Unknown code"))</f>
        <v/>
      </c>
      <c r="D221" s="20"/>
      <c r="E221" s="21"/>
      <c r="F221" s="22"/>
      <c r="G221" s="25" t="str">
        <f aca="false">IF(OR(D221="Purchase",D221="Production in"),ROUND(N(E221)*N(F221),2),"")</f>
        <v/>
      </c>
      <c r="H221" s="20"/>
      <c r="I221" s="24" t="str">
        <f aca="false">IF(B221="","",IFERROR(INDEX(Items!$D$5:$D$304,MATCH(B221,Items!$A$5:$A$304,0)),""))</f>
        <v/>
      </c>
      <c r="J221" s="26" t="n">
        <f aca="false">N(E221)*IF(OR(D221="Purchase",D221="Sales return",D221="Production in",D221="Adjustment +"),1,IF(D221="",0,-1))</f>
        <v>0</v>
      </c>
    </row>
    <row r="222" customFormat="false" ht="15" hidden="false" customHeight="true" outlineLevel="0" collapsed="false">
      <c r="A222" s="27"/>
      <c r="B222" s="20"/>
      <c r="C222" s="24" t="str">
        <f aca="false">IF(B222="","",IFERROR(INDEX(Items!$B$5:$B$304,MATCH(B222,Items!$A$5:$A$304,0)),"Unknown code"))</f>
        <v/>
      </c>
      <c r="D222" s="20"/>
      <c r="E222" s="21"/>
      <c r="F222" s="22"/>
      <c r="G222" s="25" t="str">
        <f aca="false">IF(OR(D222="Purchase",D222="Production in"),ROUND(N(E222)*N(F222),2),"")</f>
        <v/>
      </c>
      <c r="H222" s="20"/>
      <c r="I222" s="24" t="str">
        <f aca="false">IF(B222="","",IFERROR(INDEX(Items!$D$5:$D$304,MATCH(B222,Items!$A$5:$A$304,0)),""))</f>
        <v/>
      </c>
      <c r="J222" s="26" t="n">
        <f aca="false">N(E222)*IF(OR(D222="Purchase",D222="Sales return",D222="Production in",D222="Adjustment +"),1,IF(D222="",0,-1))</f>
        <v>0</v>
      </c>
    </row>
    <row r="223" customFormat="false" ht="15" hidden="false" customHeight="true" outlineLevel="0" collapsed="false">
      <c r="A223" s="27"/>
      <c r="B223" s="20"/>
      <c r="C223" s="24" t="str">
        <f aca="false">IF(B223="","",IFERROR(INDEX(Items!$B$5:$B$304,MATCH(B223,Items!$A$5:$A$304,0)),"Unknown code"))</f>
        <v/>
      </c>
      <c r="D223" s="20"/>
      <c r="E223" s="21"/>
      <c r="F223" s="22"/>
      <c r="G223" s="25" t="str">
        <f aca="false">IF(OR(D223="Purchase",D223="Production in"),ROUND(N(E223)*N(F223),2),"")</f>
        <v/>
      </c>
      <c r="H223" s="20"/>
      <c r="I223" s="24" t="str">
        <f aca="false">IF(B223="","",IFERROR(INDEX(Items!$D$5:$D$304,MATCH(B223,Items!$A$5:$A$304,0)),""))</f>
        <v/>
      </c>
      <c r="J223" s="26" t="n">
        <f aca="false">N(E223)*IF(OR(D223="Purchase",D223="Sales return",D223="Production in",D223="Adjustment +"),1,IF(D223="",0,-1))</f>
        <v>0</v>
      </c>
    </row>
    <row r="224" customFormat="false" ht="15" hidden="false" customHeight="true" outlineLevel="0" collapsed="false">
      <c r="A224" s="27"/>
      <c r="B224" s="20"/>
      <c r="C224" s="24" t="str">
        <f aca="false">IF(B224="","",IFERROR(INDEX(Items!$B$5:$B$304,MATCH(B224,Items!$A$5:$A$304,0)),"Unknown code"))</f>
        <v/>
      </c>
      <c r="D224" s="20"/>
      <c r="E224" s="21"/>
      <c r="F224" s="22"/>
      <c r="G224" s="25" t="str">
        <f aca="false">IF(OR(D224="Purchase",D224="Production in"),ROUND(N(E224)*N(F224),2),"")</f>
        <v/>
      </c>
      <c r="H224" s="20"/>
      <c r="I224" s="24" t="str">
        <f aca="false">IF(B224="","",IFERROR(INDEX(Items!$D$5:$D$304,MATCH(B224,Items!$A$5:$A$304,0)),""))</f>
        <v/>
      </c>
      <c r="J224" s="26" t="n">
        <f aca="false">N(E224)*IF(OR(D224="Purchase",D224="Sales return",D224="Production in",D224="Adjustment +"),1,IF(D224="",0,-1))</f>
        <v>0</v>
      </c>
    </row>
    <row r="225" customFormat="false" ht="15" hidden="false" customHeight="true" outlineLevel="0" collapsed="false">
      <c r="A225" s="27"/>
      <c r="B225" s="20"/>
      <c r="C225" s="24" t="str">
        <f aca="false">IF(B225="","",IFERROR(INDEX(Items!$B$5:$B$304,MATCH(B225,Items!$A$5:$A$304,0)),"Unknown code"))</f>
        <v/>
      </c>
      <c r="D225" s="20"/>
      <c r="E225" s="21"/>
      <c r="F225" s="22"/>
      <c r="G225" s="25" t="str">
        <f aca="false">IF(OR(D225="Purchase",D225="Production in"),ROUND(N(E225)*N(F225),2),"")</f>
        <v/>
      </c>
      <c r="H225" s="20"/>
      <c r="I225" s="24" t="str">
        <f aca="false">IF(B225="","",IFERROR(INDEX(Items!$D$5:$D$304,MATCH(B225,Items!$A$5:$A$304,0)),""))</f>
        <v/>
      </c>
      <c r="J225" s="26" t="n">
        <f aca="false">N(E225)*IF(OR(D225="Purchase",D225="Sales return",D225="Production in",D225="Adjustment +"),1,IF(D225="",0,-1))</f>
        <v>0</v>
      </c>
    </row>
    <row r="226" customFormat="false" ht="15" hidden="false" customHeight="true" outlineLevel="0" collapsed="false">
      <c r="A226" s="27"/>
      <c r="B226" s="20"/>
      <c r="C226" s="24" t="str">
        <f aca="false">IF(B226="","",IFERROR(INDEX(Items!$B$5:$B$304,MATCH(B226,Items!$A$5:$A$304,0)),"Unknown code"))</f>
        <v/>
      </c>
      <c r="D226" s="20"/>
      <c r="E226" s="21"/>
      <c r="F226" s="22"/>
      <c r="G226" s="25" t="str">
        <f aca="false">IF(OR(D226="Purchase",D226="Production in"),ROUND(N(E226)*N(F226),2),"")</f>
        <v/>
      </c>
      <c r="H226" s="20"/>
      <c r="I226" s="24" t="str">
        <f aca="false">IF(B226="","",IFERROR(INDEX(Items!$D$5:$D$304,MATCH(B226,Items!$A$5:$A$304,0)),""))</f>
        <v/>
      </c>
      <c r="J226" s="26" t="n">
        <f aca="false">N(E226)*IF(OR(D226="Purchase",D226="Sales return",D226="Production in",D226="Adjustment +"),1,IF(D226="",0,-1))</f>
        <v>0</v>
      </c>
    </row>
    <row r="227" customFormat="false" ht="15" hidden="false" customHeight="true" outlineLevel="0" collapsed="false">
      <c r="A227" s="27"/>
      <c r="B227" s="20"/>
      <c r="C227" s="24" t="str">
        <f aca="false">IF(B227="","",IFERROR(INDEX(Items!$B$5:$B$304,MATCH(B227,Items!$A$5:$A$304,0)),"Unknown code"))</f>
        <v/>
      </c>
      <c r="D227" s="20"/>
      <c r="E227" s="21"/>
      <c r="F227" s="22"/>
      <c r="G227" s="25" t="str">
        <f aca="false">IF(OR(D227="Purchase",D227="Production in"),ROUND(N(E227)*N(F227),2),"")</f>
        <v/>
      </c>
      <c r="H227" s="20"/>
      <c r="I227" s="24" t="str">
        <f aca="false">IF(B227="","",IFERROR(INDEX(Items!$D$5:$D$304,MATCH(B227,Items!$A$5:$A$304,0)),""))</f>
        <v/>
      </c>
      <c r="J227" s="26" t="n">
        <f aca="false">N(E227)*IF(OR(D227="Purchase",D227="Sales return",D227="Production in",D227="Adjustment +"),1,IF(D227="",0,-1))</f>
        <v>0</v>
      </c>
    </row>
    <row r="228" customFormat="false" ht="15" hidden="false" customHeight="true" outlineLevel="0" collapsed="false">
      <c r="A228" s="27"/>
      <c r="B228" s="20"/>
      <c r="C228" s="24" t="str">
        <f aca="false">IF(B228="","",IFERROR(INDEX(Items!$B$5:$B$304,MATCH(B228,Items!$A$5:$A$304,0)),"Unknown code"))</f>
        <v/>
      </c>
      <c r="D228" s="20"/>
      <c r="E228" s="21"/>
      <c r="F228" s="22"/>
      <c r="G228" s="25" t="str">
        <f aca="false">IF(OR(D228="Purchase",D228="Production in"),ROUND(N(E228)*N(F228),2),"")</f>
        <v/>
      </c>
      <c r="H228" s="20"/>
      <c r="I228" s="24" t="str">
        <f aca="false">IF(B228="","",IFERROR(INDEX(Items!$D$5:$D$304,MATCH(B228,Items!$A$5:$A$304,0)),""))</f>
        <v/>
      </c>
      <c r="J228" s="26" t="n">
        <f aca="false">N(E228)*IF(OR(D228="Purchase",D228="Sales return",D228="Production in",D228="Adjustment +"),1,IF(D228="",0,-1))</f>
        <v>0</v>
      </c>
    </row>
    <row r="229" customFormat="false" ht="15" hidden="false" customHeight="true" outlineLevel="0" collapsed="false">
      <c r="A229" s="27"/>
      <c r="B229" s="20"/>
      <c r="C229" s="24" t="str">
        <f aca="false">IF(B229="","",IFERROR(INDEX(Items!$B$5:$B$304,MATCH(B229,Items!$A$5:$A$304,0)),"Unknown code"))</f>
        <v/>
      </c>
      <c r="D229" s="20"/>
      <c r="E229" s="21"/>
      <c r="F229" s="22"/>
      <c r="G229" s="25" t="str">
        <f aca="false">IF(OR(D229="Purchase",D229="Production in"),ROUND(N(E229)*N(F229),2),"")</f>
        <v/>
      </c>
      <c r="H229" s="20"/>
      <c r="I229" s="24" t="str">
        <f aca="false">IF(B229="","",IFERROR(INDEX(Items!$D$5:$D$304,MATCH(B229,Items!$A$5:$A$304,0)),""))</f>
        <v/>
      </c>
      <c r="J229" s="26" t="n">
        <f aca="false">N(E229)*IF(OR(D229="Purchase",D229="Sales return",D229="Production in",D229="Adjustment +"),1,IF(D229="",0,-1))</f>
        <v>0</v>
      </c>
    </row>
    <row r="230" customFormat="false" ht="15" hidden="false" customHeight="true" outlineLevel="0" collapsed="false">
      <c r="A230" s="27"/>
      <c r="B230" s="20"/>
      <c r="C230" s="24" t="str">
        <f aca="false">IF(B230="","",IFERROR(INDEX(Items!$B$5:$B$304,MATCH(B230,Items!$A$5:$A$304,0)),"Unknown code"))</f>
        <v/>
      </c>
      <c r="D230" s="20"/>
      <c r="E230" s="21"/>
      <c r="F230" s="22"/>
      <c r="G230" s="25" t="str">
        <f aca="false">IF(OR(D230="Purchase",D230="Production in"),ROUND(N(E230)*N(F230),2),"")</f>
        <v/>
      </c>
      <c r="H230" s="20"/>
      <c r="I230" s="24" t="str">
        <f aca="false">IF(B230="","",IFERROR(INDEX(Items!$D$5:$D$304,MATCH(B230,Items!$A$5:$A$304,0)),""))</f>
        <v/>
      </c>
      <c r="J230" s="26" t="n">
        <f aca="false">N(E230)*IF(OR(D230="Purchase",D230="Sales return",D230="Production in",D230="Adjustment +"),1,IF(D230="",0,-1))</f>
        <v>0</v>
      </c>
    </row>
    <row r="231" customFormat="false" ht="15" hidden="false" customHeight="true" outlineLevel="0" collapsed="false">
      <c r="A231" s="27"/>
      <c r="B231" s="20"/>
      <c r="C231" s="24" t="str">
        <f aca="false">IF(B231="","",IFERROR(INDEX(Items!$B$5:$B$304,MATCH(B231,Items!$A$5:$A$304,0)),"Unknown code"))</f>
        <v/>
      </c>
      <c r="D231" s="20"/>
      <c r="E231" s="21"/>
      <c r="F231" s="22"/>
      <c r="G231" s="25" t="str">
        <f aca="false">IF(OR(D231="Purchase",D231="Production in"),ROUND(N(E231)*N(F231),2),"")</f>
        <v/>
      </c>
      <c r="H231" s="20"/>
      <c r="I231" s="24" t="str">
        <f aca="false">IF(B231="","",IFERROR(INDEX(Items!$D$5:$D$304,MATCH(B231,Items!$A$5:$A$304,0)),""))</f>
        <v/>
      </c>
      <c r="J231" s="26" t="n">
        <f aca="false">N(E231)*IF(OR(D231="Purchase",D231="Sales return",D231="Production in",D231="Adjustment +"),1,IF(D231="",0,-1))</f>
        <v>0</v>
      </c>
    </row>
    <row r="232" customFormat="false" ht="15" hidden="false" customHeight="true" outlineLevel="0" collapsed="false">
      <c r="A232" s="27"/>
      <c r="B232" s="20"/>
      <c r="C232" s="24" t="str">
        <f aca="false">IF(B232="","",IFERROR(INDEX(Items!$B$5:$B$304,MATCH(B232,Items!$A$5:$A$304,0)),"Unknown code"))</f>
        <v/>
      </c>
      <c r="D232" s="20"/>
      <c r="E232" s="21"/>
      <c r="F232" s="22"/>
      <c r="G232" s="25" t="str">
        <f aca="false">IF(OR(D232="Purchase",D232="Production in"),ROUND(N(E232)*N(F232),2),"")</f>
        <v/>
      </c>
      <c r="H232" s="20"/>
      <c r="I232" s="24" t="str">
        <f aca="false">IF(B232="","",IFERROR(INDEX(Items!$D$5:$D$304,MATCH(B232,Items!$A$5:$A$304,0)),""))</f>
        <v/>
      </c>
      <c r="J232" s="26" t="n">
        <f aca="false">N(E232)*IF(OR(D232="Purchase",D232="Sales return",D232="Production in",D232="Adjustment +"),1,IF(D232="",0,-1))</f>
        <v>0</v>
      </c>
    </row>
    <row r="233" customFormat="false" ht="15" hidden="false" customHeight="true" outlineLevel="0" collapsed="false">
      <c r="A233" s="27"/>
      <c r="B233" s="20"/>
      <c r="C233" s="24" t="str">
        <f aca="false">IF(B233="","",IFERROR(INDEX(Items!$B$5:$B$304,MATCH(B233,Items!$A$5:$A$304,0)),"Unknown code"))</f>
        <v/>
      </c>
      <c r="D233" s="20"/>
      <c r="E233" s="21"/>
      <c r="F233" s="22"/>
      <c r="G233" s="25" t="str">
        <f aca="false">IF(OR(D233="Purchase",D233="Production in"),ROUND(N(E233)*N(F233),2),"")</f>
        <v/>
      </c>
      <c r="H233" s="20"/>
      <c r="I233" s="24" t="str">
        <f aca="false">IF(B233="","",IFERROR(INDEX(Items!$D$5:$D$304,MATCH(B233,Items!$A$5:$A$304,0)),""))</f>
        <v/>
      </c>
      <c r="J233" s="26" t="n">
        <f aca="false">N(E233)*IF(OR(D233="Purchase",D233="Sales return",D233="Production in",D233="Adjustment +"),1,IF(D233="",0,-1))</f>
        <v>0</v>
      </c>
    </row>
    <row r="234" customFormat="false" ht="15" hidden="false" customHeight="true" outlineLevel="0" collapsed="false">
      <c r="A234" s="27"/>
      <c r="B234" s="20"/>
      <c r="C234" s="24" t="str">
        <f aca="false">IF(B234="","",IFERROR(INDEX(Items!$B$5:$B$304,MATCH(B234,Items!$A$5:$A$304,0)),"Unknown code"))</f>
        <v/>
      </c>
      <c r="D234" s="20"/>
      <c r="E234" s="21"/>
      <c r="F234" s="22"/>
      <c r="G234" s="25" t="str">
        <f aca="false">IF(OR(D234="Purchase",D234="Production in"),ROUND(N(E234)*N(F234),2),"")</f>
        <v/>
      </c>
      <c r="H234" s="20"/>
      <c r="I234" s="24" t="str">
        <f aca="false">IF(B234="","",IFERROR(INDEX(Items!$D$5:$D$304,MATCH(B234,Items!$A$5:$A$304,0)),""))</f>
        <v/>
      </c>
      <c r="J234" s="26" t="n">
        <f aca="false">N(E234)*IF(OR(D234="Purchase",D234="Sales return",D234="Production in",D234="Adjustment +"),1,IF(D234="",0,-1))</f>
        <v>0</v>
      </c>
    </row>
    <row r="235" customFormat="false" ht="15" hidden="false" customHeight="true" outlineLevel="0" collapsed="false">
      <c r="A235" s="27"/>
      <c r="B235" s="20"/>
      <c r="C235" s="24" t="str">
        <f aca="false">IF(B235="","",IFERROR(INDEX(Items!$B$5:$B$304,MATCH(B235,Items!$A$5:$A$304,0)),"Unknown code"))</f>
        <v/>
      </c>
      <c r="D235" s="20"/>
      <c r="E235" s="21"/>
      <c r="F235" s="22"/>
      <c r="G235" s="25" t="str">
        <f aca="false">IF(OR(D235="Purchase",D235="Production in"),ROUND(N(E235)*N(F235),2),"")</f>
        <v/>
      </c>
      <c r="H235" s="20"/>
      <c r="I235" s="24" t="str">
        <f aca="false">IF(B235="","",IFERROR(INDEX(Items!$D$5:$D$304,MATCH(B235,Items!$A$5:$A$304,0)),""))</f>
        <v/>
      </c>
      <c r="J235" s="26" t="n">
        <f aca="false">N(E235)*IF(OR(D235="Purchase",D235="Sales return",D235="Production in",D235="Adjustment +"),1,IF(D235="",0,-1))</f>
        <v>0</v>
      </c>
    </row>
    <row r="236" customFormat="false" ht="15" hidden="false" customHeight="true" outlineLevel="0" collapsed="false">
      <c r="A236" s="27"/>
      <c r="B236" s="20"/>
      <c r="C236" s="24" t="str">
        <f aca="false">IF(B236="","",IFERROR(INDEX(Items!$B$5:$B$304,MATCH(B236,Items!$A$5:$A$304,0)),"Unknown code"))</f>
        <v/>
      </c>
      <c r="D236" s="20"/>
      <c r="E236" s="21"/>
      <c r="F236" s="22"/>
      <c r="G236" s="25" t="str">
        <f aca="false">IF(OR(D236="Purchase",D236="Production in"),ROUND(N(E236)*N(F236),2),"")</f>
        <v/>
      </c>
      <c r="H236" s="20"/>
      <c r="I236" s="24" t="str">
        <f aca="false">IF(B236="","",IFERROR(INDEX(Items!$D$5:$D$304,MATCH(B236,Items!$A$5:$A$304,0)),""))</f>
        <v/>
      </c>
      <c r="J236" s="26" t="n">
        <f aca="false">N(E236)*IF(OR(D236="Purchase",D236="Sales return",D236="Production in",D236="Adjustment +"),1,IF(D236="",0,-1))</f>
        <v>0</v>
      </c>
    </row>
    <row r="237" customFormat="false" ht="15" hidden="false" customHeight="true" outlineLevel="0" collapsed="false">
      <c r="A237" s="27"/>
      <c r="B237" s="20"/>
      <c r="C237" s="24" t="str">
        <f aca="false">IF(B237="","",IFERROR(INDEX(Items!$B$5:$B$304,MATCH(B237,Items!$A$5:$A$304,0)),"Unknown code"))</f>
        <v/>
      </c>
      <c r="D237" s="20"/>
      <c r="E237" s="21"/>
      <c r="F237" s="22"/>
      <c r="G237" s="25" t="str">
        <f aca="false">IF(OR(D237="Purchase",D237="Production in"),ROUND(N(E237)*N(F237),2),"")</f>
        <v/>
      </c>
      <c r="H237" s="20"/>
      <c r="I237" s="24" t="str">
        <f aca="false">IF(B237="","",IFERROR(INDEX(Items!$D$5:$D$304,MATCH(B237,Items!$A$5:$A$304,0)),""))</f>
        <v/>
      </c>
      <c r="J237" s="26" t="n">
        <f aca="false">N(E237)*IF(OR(D237="Purchase",D237="Sales return",D237="Production in",D237="Adjustment +"),1,IF(D237="",0,-1))</f>
        <v>0</v>
      </c>
    </row>
    <row r="238" customFormat="false" ht="15" hidden="false" customHeight="true" outlineLevel="0" collapsed="false">
      <c r="A238" s="27"/>
      <c r="B238" s="20"/>
      <c r="C238" s="24" t="str">
        <f aca="false">IF(B238="","",IFERROR(INDEX(Items!$B$5:$B$304,MATCH(B238,Items!$A$5:$A$304,0)),"Unknown code"))</f>
        <v/>
      </c>
      <c r="D238" s="20"/>
      <c r="E238" s="21"/>
      <c r="F238" s="22"/>
      <c r="G238" s="25" t="str">
        <f aca="false">IF(OR(D238="Purchase",D238="Production in"),ROUND(N(E238)*N(F238),2),"")</f>
        <v/>
      </c>
      <c r="H238" s="20"/>
      <c r="I238" s="24" t="str">
        <f aca="false">IF(B238="","",IFERROR(INDEX(Items!$D$5:$D$304,MATCH(B238,Items!$A$5:$A$304,0)),""))</f>
        <v/>
      </c>
      <c r="J238" s="26" t="n">
        <f aca="false">N(E238)*IF(OR(D238="Purchase",D238="Sales return",D238="Production in",D238="Adjustment +"),1,IF(D238="",0,-1))</f>
        <v>0</v>
      </c>
    </row>
    <row r="239" customFormat="false" ht="15" hidden="false" customHeight="true" outlineLevel="0" collapsed="false">
      <c r="A239" s="27"/>
      <c r="B239" s="20"/>
      <c r="C239" s="24" t="str">
        <f aca="false">IF(B239="","",IFERROR(INDEX(Items!$B$5:$B$304,MATCH(B239,Items!$A$5:$A$304,0)),"Unknown code"))</f>
        <v/>
      </c>
      <c r="D239" s="20"/>
      <c r="E239" s="21"/>
      <c r="F239" s="22"/>
      <c r="G239" s="25" t="str">
        <f aca="false">IF(OR(D239="Purchase",D239="Production in"),ROUND(N(E239)*N(F239),2),"")</f>
        <v/>
      </c>
      <c r="H239" s="20"/>
      <c r="I239" s="24" t="str">
        <f aca="false">IF(B239="","",IFERROR(INDEX(Items!$D$5:$D$304,MATCH(B239,Items!$A$5:$A$304,0)),""))</f>
        <v/>
      </c>
      <c r="J239" s="26" t="n">
        <f aca="false">N(E239)*IF(OR(D239="Purchase",D239="Sales return",D239="Production in",D239="Adjustment +"),1,IF(D239="",0,-1))</f>
        <v>0</v>
      </c>
    </row>
    <row r="240" customFormat="false" ht="15" hidden="false" customHeight="true" outlineLevel="0" collapsed="false">
      <c r="A240" s="27"/>
      <c r="B240" s="20"/>
      <c r="C240" s="24" t="str">
        <f aca="false">IF(B240="","",IFERROR(INDEX(Items!$B$5:$B$304,MATCH(B240,Items!$A$5:$A$304,0)),"Unknown code"))</f>
        <v/>
      </c>
      <c r="D240" s="20"/>
      <c r="E240" s="21"/>
      <c r="F240" s="22"/>
      <c r="G240" s="25" t="str">
        <f aca="false">IF(OR(D240="Purchase",D240="Production in"),ROUND(N(E240)*N(F240),2),"")</f>
        <v/>
      </c>
      <c r="H240" s="20"/>
      <c r="I240" s="24" t="str">
        <f aca="false">IF(B240="","",IFERROR(INDEX(Items!$D$5:$D$304,MATCH(B240,Items!$A$5:$A$304,0)),""))</f>
        <v/>
      </c>
      <c r="J240" s="26" t="n">
        <f aca="false">N(E240)*IF(OR(D240="Purchase",D240="Sales return",D240="Production in",D240="Adjustment +"),1,IF(D240="",0,-1))</f>
        <v>0</v>
      </c>
    </row>
    <row r="241" customFormat="false" ht="15" hidden="false" customHeight="true" outlineLevel="0" collapsed="false">
      <c r="A241" s="27"/>
      <c r="B241" s="20"/>
      <c r="C241" s="24" t="str">
        <f aca="false">IF(B241="","",IFERROR(INDEX(Items!$B$5:$B$304,MATCH(B241,Items!$A$5:$A$304,0)),"Unknown code"))</f>
        <v/>
      </c>
      <c r="D241" s="20"/>
      <c r="E241" s="21"/>
      <c r="F241" s="22"/>
      <c r="G241" s="25" t="str">
        <f aca="false">IF(OR(D241="Purchase",D241="Production in"),ROUND(N(E241)*N(F241),2),"")</f>
        <v/>
      </c>
      <c r="H241" s="20"/>
      <c r="I241" s="24" t="str">
        <f aca="false">IF(B241="","",IFERROR(INDEX(Items!$D$5:$D$304,MATCH(B241,Items!$A$5:$A$304,0)),""))</f>
        <v/>
      </c>
      <c r="J241" s="26" t="n">
        <f aca="false">N(E241)*IF(OR(D241="Purchase",D241="Sales return",D241="Production in",D241="Adjustment +"),1,IF(D241="",0,-1))</f>
        <v>0</v>
      </c>
    </row>
    <row r="242" customFormat="false" ht="15" hidden="false" customHeight="true" outlineLevel="0" collapsed="false">
      <c r="A242" s="27"/>
      <c r="B242" s="20"/>
      <c r="C242" s="24" t="str">
        <f aca="false">IF(B242="","",IFERROR(INDEX(Items!$B$5:$B$304,MATCH(B242,Items!$A$5:$A$304,0)),"Unknown code"))</f>
        <v/>
      </c>
      <c r="D242" s="20"/>
      <c r="E242" s="21"/>
      <c r="F242" s="22"/>
      <c r="G242" s="25" t="str">
        <f aca="false">IF(OR(D242="Purchase",D242="Production in"),ROUND(N(E242)*N(F242),2),"")</f>
        <v/>
      </c>
      <c r="H242" s="20"/>
      <c r="I242" s="24" t="str">
        <f aca="false">IF(B242="","",IFERROR(INDEX(Items!$D$5:$D$304,MATCH(B242,Items!$A$5:$A$304,0)),""))</f>
        <v/>
      </c>
      <c r="J242" s="26" t="n">
        <f aca="false">N(E242)*IF(OR(D242="Purchase",D242="Sales return",D242="Production in",D242="Adjustment +"),1,IF(D242="",0,-1))</f>
        <v>0</v>
      </c>
    </row>
    <row r="243" customFormat="false" ht="15" hidden="false" customHeight="true" outlineLevel="0" collapsed="false">
      <c r="A243" s="27"/>
      <c r="B243" s="20"/>
      <c r="C243" s="24" t="str">
        <f aca="false">IF(B243="","",IFERROR(INDEX(Items!$B$5:$B$304,MATCH(B243,Items!$A$5:$A$304,0)),"Unknown code"))</f>
        <v/>
      </c>
      <c r="D243" s="20"/>
      <c r="E243" s="21"/>
      <c r="F243" s="22"/>
      <c r="G243" s="25" t="str">
        <f aca="false">IF(OR(D243="Purchase",D243="Production in"),ROUND(N(E243)*N(F243),2),"")</f>
        <v/>
      </c>
      <c r="H243" s="20"/>
      <c r="I243" s="24" t="str">
        <f aca="false">IF(B243="","",IFERROR(INDEX(Items!$D$5:$D$304,MATCH(B243,Items!$A$5:$A$304,0)),""))</f>
        <v/>
      </c>
      <c r="J243" s="26" t="n">
        <f aca="false">N(E243)*IF(OR(D243="Purchase",D243="Sales return",D243="Production in",D243="Adjustment +"),1,IF(D243="",0,-1))</f>
        <v>0</v>
      </c>
    </row>
    <row r="244" customFormat="false" ht="15" hidden="false" customHeight="true" outlineLevel="0" collapsed="false">
      <c r="A244" s="27"/>
      <c r="B244" s="20"/>
      <c r="C244" s="24" t="str">
        <f aca="false">IF(B244="","",IFERROR(INDEX(Items!$B$5:$B$304,MATCH(B244,Items!$A$5:$A$304,0)),"Unknown code"))</f>
        <v/>
      </c>
      <c r="D244" s="20"/>
      <c r="E244" s="21"/>
      <c r="F244" s="22"/>
      <c r="G244" s="25" t="str">
        <f aca="false">IF(OR(D244="Purchase",D244="Production in"),ROUND(N(E244)*N(F244),2),"")</f>
        <v/>
      </c>
      <c r="H244" s="20"/>
      <c r="I244" s="24" t="str">
        <f aca="false">IF(B244="","",IFERROR(INDEX(Items!$D$5:$D$304,MATCH(B244,Items!$A$5:$A$304,0)),""))</f>
        <v/>
      </c>
      <c r="J244" s="26" t="n">
        <f aca="false">N(E244)*IF(OR(D244="Purchase",D244="Sales return",D244="Production in",D244="Adjustment +"),1,IF(D244="",0,-1))</f>
        <v>0</v>
      </c>
    </row>
    <row r="245" customFormat="false" ht="15" hidden="false" customHeight="true" outlineLevel="0" collapsed="false">
      <c r="A245" s="27"/>
      <c r="B245" s="20"/>
      <c r="C245" s="24" t="str">
        <f aca="false">IF(B245="","",IFERROR(INDEX(Items!$B$5:$B$304,MATCH(B245,Items!$A$5:$A$304,0)),"Unknown code"))</f>
        <v/>
      </c>
      <c r="D245" s="20"/>
      <c r="E245" s="21"/>
      <c r="F245" s="22"/>
      <c r="G245" s="25" t="str">
        <f aca="false">IF(OR(D245="Purchase",D245="Production in"),ROUND(N(E245)*N(F245),2),"")</f>
        <v/>
      </c>
      <c r="H245" s="20"/>
      <c r="I245" s="24" t="str">
        <f aca="false">IF(B245="","",IFERROR(INDEX(Items!$D$5:$D$304,MATCH(B245,Items!$A$5:$A$304,0)),""))</f>
        <v/>
      </c>
      <c r="J245" s="26" t="n">
        <f aca="false">N(E245)*IF(OR(D245="Purchase",D245="Sales return",D245="Production in",D245="Adjustment +"),1,IF(D245="",0,-1))</f>
        <v>0</v>
      </c>
    </row>
    <row r="246" customFormat="false" ht="15" hidden="false" customHeight="true" outlineLevel="0" collapsed="false">
      <c r="A246" s="27"/>
      <c r="B246" s="20"/>
      <c r="C246" s="24" t="str">
        <f aca="false">IF(B246="","",IFERROR(INDEX(Items!$B$5:$B$304,MATCH(B246,Items!$A$5:$A$304,0)),"Unknown code"))</f>
        <v/>
      </c>
      <c r="D246" s="20"/>
      <c r="E246" s="21"/>
      <c r="F246" s="22"/>
      <c r="G246" s="25" t="str">
        <f aca="false">IF(OR(D246="Purchase",D246="Production in"),ROUND(N(E246)*N(F246),2),"")</f>
        <v/>
      </c>
      <c r="H246" s="20"/>
      <c r="I246" s="24" t="str">
        <f aca="false">IF(B246="","",IFERROR(INDEX(Items!$D$5:$D$304,MATCH(B246,Items!$A$5:$A$304,0)),""))</f>
        <v/>
      </c>
      <c r="J246" s="26" t="n">
        <f aca="false">N(E246)*IF(OR(D246="Purchase",D246="Sales return",D246="Production in",D246="Adjustment +"),1,IF(D246="",0,-1))</f>
        <v>0</v>
      </c>
    </row>
    <row r="247" customFormat="false" ht="15" hidden="false" customHeight="true" outlineLevel="0" collapsed="false">
      <c r="A247" s="27"/>
      <c r="B247" s="20"/>
      <c r="C247" s="24" t="str">
        <f aca="false">IF(B247="","",IFERROR(INDEX(Items!$B$5:$B$304,MATCH(B247,Items!$A$5:$A$304,0)),"Unknown code"))</f>
        <v/>
      </c>
      <c r="D247" s="20"/>
      <c r="E247" s="21"/>
      <c r="F247" s="22"/>
      <c r="G247" s="25" t="str">
        <f aca="false">IF(OR(D247="Purchase",D247="Production in"),ROUND(N(E247)*N(F247),2),"")</f>
        <v/>
      </c>
      <c r="H247" s="20"/>
      <c r="I247" s="24" t="str">
        <f aca="false">IF(B247="","",IFERROR(INDEX(Items!$D$5:$D$304,MATCH(B247,Items!$A$5:$A$304,0)),""))</f>
        <v/>
      </c>
      <c r="J247" s="26" t="n">
        <f aca="false">N(E247)*IF(OR(D247="Purchase",D247="Sales return",D247="Production in",D247="Adjustment +"),1,IF(D247="",0,-1))</f>
        <v>0</v>
      </c>
    </row>
    <row r="248" customFormat="false" ht="15" hidden="false" customHeight="true" outlineLevel="0" collapsed="false">
      <c r="A248" s="27"/>
      <c r="B248" s="20"/>
      <c r="C248" s="24" t="str">
        <f aca="false">IF(B248="","",IFERROR(INDEX(Items!$B$5:$B$304,MATCH(B248,Items!$A$5:$A$304,0)),"Unknown code"))</f>
        <v/>
      </c>
      <c r="D248" s="20"/>
      <c r="E248" s="21"/>
      <c r="F248" s="22"/>
      <c r="G248" s="25" t="str">
        <f aca="false">IF(OR(D248="Purchase",D248="Production in"),ROUND(N(E248)*N(F248),2),"")</f>
        <v/>
      </c>
      <c r="H248" s="20"/>
      <c r="I248" s="24" t="str">
        <f aca="false">IF(B248="","",IFERROR(INDEX(Items!$D$5:$D$304,MATCH(B248,Items!$A$5:$A$304,0)),""))</f>
        <v/>
      </c>
      <c r="J248" s="26" t="n">
        <f aca="false">N(E248)*IF(OR(D248="Purchase",D248="Sales return",D248="Production in",D248="Adjustment +"),1,IF(D248="",0,-1))</f>
        <v>0</v>
      </c>
    </row>
    <row r="249" customFormat="false" ht="15" hidden="false" customHeight="true" outlineLevel="0" collapsed="false">
      <c r="A249" s="27"/>
      <c r="B249" s="20"/>
      <c r="C249" s="24" t="str">
        <f aca="false">IF(B249="","",IFERROR(INDEX(Items!$B$5:$B$304,MATCH(B249,Items!$A$5:$A$304,0)),"Unknown code"))</f>
        <v/>
      </c>
      <c r="D249" s="20"/>
      <c r="E249" s="21"/>
      <c r="F249" s="22"/>
      <c r="G249" s="25" t="str">
        <f aca="false">IF(OR(D249="Purchase",D249="Production in"),ROUND(N(E249)*N(F249),2),"")</f>
        <v/>
      </c>
      <c r="H249" s="20"/>
      <c r="I249" s="24" t="str">
        <f aca="false">IF(B249="","",IFERROR(INDEX(Items!$D$5:$D$304,MATCH(B249,Items!$A$5:$A$304,0)),""))</f>
        <v/>
      </c>
      <c r="J249" s="26" t="n">
        <f aca="false">N(E249)*IF(OR(D249="Purchase",D249="Sales return",D249="Production in",D249="Adjustment +"),1,IF(D249="",0,-1))</f>
        <v>0</v>
      </c>
    </row>
    <row r="250" customFormat="false" ht="15" hidden="false" customHeight="true" outlineLevel="0" collapsed="false">
      <c r="A250" s="27"/>
      <c r="B250" s="20"/>
      <c r="C250" s="24" t="str">
        <f aca="false">IF(B250="","",IFERROR(INDEX(Items!$B$5:$B$304,MATCH(B250,Items!$A$5:$A$304,0)),"Unknown code"))</f>
        <v/>
      </c>
      <c r="D250" s="20"/>
      <c r="E250" s="21"/>
      <c r="F250" s="22"/>
      <c r="G250" s="25" t="str">
        <f aca="false">IF(OR(D250="Purchase",D250="Production in"),ROUND(N(E250)*N(F250),2),"")</f>
        <v/>
      </c>
      <c r="H250" s="20"/>
      <c r="I250" s="24" t="str">
        <f aca="false">IF(B250="","",IFERROR(INDEX(Items!$D$5:$D$304,MATCH(B250,Items!$A$5:$A$304,0)),""))</f>
        <v/>
      </c>
      <c r="J250" s="26" t="n">
        <f aca="false">N(E250)*IF(OR(D250="Purchase",D250="Sales return",D250="Production in",D250="Adjustment +"),1,IF(D250="",0,-1))</f>
        <v>0</v>
      </c>
    </row>
    <row r="251" customFormat="false" ht="15" hidden="false" customHeight="true" outlineLevel="0" collapsed="false">
      <c r="A251" s="27"/>
      <c r="B251" s="20"/>
      <c r="C251" s="24" t="str">
        <f aca="false">IF(B251="","",IFERROR(INDEX(Items!$B$5:$B$304,MATCH(B251,Items!$A$5:$A$304,0)),"Unknown code"))</f>
        <v/>
      </c>
      <c r="D251" s="20"/>
      <c r="E251" s="21"/>
      <c r="F251" s="22"/>
      <c r="G251" s="25" t="str">
        <f aca="false">IF(OR(D251="Purchase",D251="Production in"),ROUND(N(E251)*N(F251),2),"")</f>
        <v/>
      </c>
      <c r="H251" s="20"/>
      <c r="I251" s="24" t="str">
        <f aca="false">IF(B251="","",IFERROR(INDEX(Items!$D$5:$D$304,MATCH(B251,Items!$A$5:$A$304,0)),""))</f>
        <v/>
      </c>
      <c r="J251" s="26" t="n">
        <f aca="false">N(E251)*IF(OR(D251="Purchase",D251="Sales return",D251="Production in",D251="Adjustment +"),1,IF(D251="",0,-1))</f>
        <v>0</v>
      </c>
    </row>
    <row r="252" customFormat="false" ht="15" hidden="false" customHeight="true" outlineLevel="0" collapsed="false">
      <c r="A252" s="27"/>
      <c r="B252" s="20"/>
      <c r="C252" s="24" t="str">
        <f aca="false">IF(B252="","",IFERROR(INDEX(Items!$B$5:$B$304,MATCH(B252,Items!$A$5:$A$304,0)),"Unknown code"))</f>
        <v/>
      </c>
      <c r="D252" s="20"/>
      <c r="E252" s="21"/>
      <c r="F252" s="22"/>
      <c r="G252" s="25" t="str">
        <f aca="false">IF(OR(D252="Purchase",D252="Production in"),ROUND(N(E252)*N(F252),2),"")</f>
        <v/>
      </c>
      <c r="H252" s="20"/>
      <c r="I252" s="24" t="str">
        <f aca="false">IF(B252="","",IFERROR(INDEX(Items!$D$5:$D$304,MATCH(B252,Items!$A$5:$A$304,0)),""))</f>
        <v/>
      </c>
      <c r="J252" s="26" t="n">
        <f aca="false">N(E252)*IF(OR(D252="Purchase",D252="Sales return",D252="Production in",D252="Adjustment +"),1,IF(D252="",0,-1))</f>
        <v>0</v>
      </c>
    </row>
    <row r="253" customFormat="false" ht="15" hidden="false" customHeight="true" outlineLevel="0" collapsed="false">
      <c r="A253" s="27"/>
      <c r="B253" s="20"/>
      <c r="C253" s="24" t="str">
        <f aca="false">IF(B253="","",IFERROR(INDEX(Items!$B$5:$B$304,MATCH(B253,Items!$A$5:$A$304,0)),"Unknown code"))</f>
        <v/>
      </c>
      <c r="D253" s="20"/>
      <c r="E253" s="21"/>
      <c r="F253" s="22"/>
      <c r="G253" s="25" t="str">
        <f aca="false">IF(OR(D253="Purchase",D253="Production in"),ROUND(N(E253)*N(F253),2),"")</f>
        <v/>
      </c>
      <c r="H253" s="20"/>
      <c r="I253" s="24" t="str">
        <f aca="false">IF(B253="","",IFERROR(INDEX(Items!$D$5:$D$304,MATCH(B253,Items!$A$5:$A$304,0)),""))</f>
        <v/>
      </c>
      <c r="J253" s="26" t="n">
        <f aca="false">N(E253)*IF(OR(D253="Purchase",D253="Sales return",D253="Production in",D253="Adjustment +"),1,IF(D253="",0,-1))</f>
        <v>0</v>
      </c>
    </row>
    <row r="254" customFormat="false" ht="15" hidden="false" customHeight="true" outlineLevel="0" collapsed="false">
      <c r="A254" s="27"/>
      <c r="B254" s="20"/>
      <c r="C254" s="24" t="str">
        <f aca="false">IF(B254="","",IFERROR(INDEX(Items!$B$5:$B$304,MATCH(B254,Items!$A$5:$A$304,0)),"Unknown code"))</f>
        <v/>
      </c>
      <c r="D254" s="20"/>
      <c r="E254" s="21"/>
      <c r="F254" s="22"/>
      <c r="G254" s="25" t="str">
        <f aca="false">IF(OR(D254="Purchase",D254="Production in"),ROUND(N(E254)*N(F254),2),"")</f>
        <v/>
      </c>
      <c r="H254" s="20"/>
      <c r="I254" s="24" t="str">
        <f aca="false">IF(B254="","",IFERROR(INDEX(Items!$D$5:$D$304,MATCH(B254,Items!$A$5:$A$304,0)),""))</f>
        <v/>
      </c>
      <c r="J254" s="26" t="n">
        <f aca="false">N(E254)*IF(OR(D254="Purchase",D254="Sales return",D254="Production in",D254="Adjustment +"),1,IF(D254="",0,-1))</f>
        <v>0</v>
      </c>
    </row>
    <row r="255" customFormat="false" ht="15" hidden="false" customHeight="true" outlineLevel="0" collapsed="false">
      <c r="A255" s="27"/>
      <c r="B255" s="20"/>
      <c r="C255" s="24" t="str">
        <f aca="false">IF(B255="","",IFERROR(INDEX(Items!$B$5:$B$304,MATCH(B255,Items!$A$5:$A$304,0)),"Unknown code"))</f>
        <v/>
      </c>
      <c r="D255" s="20"/>
      <c r="E255" s="21"/>
      <c r="F255" s="22"/>
      <c r="G255" s="25" t="str">
        <f aca="false">IF(OR(D255="Purchase",D255="Production in"),ROUND(N(E255)*N(F255),2),"")</f>
        <v/>
      </c>
      <c r="H255" s="20"/>
      <c r="I255" s="24" t="str">
        <f aca="false">IF(B255="","",IFERROR(INDEX(Items!$D$5:$D$304,MATCH(B255,Items!$A$5:$A$304,0)),""))</f>
        <v/>
      </c>
      <c r="J255" s="26" t="n">
        <f aca="false">N(E255)*IF(OR(D255="Purchase",D255="Sales return",D255="Production in",D255="Adjustment +"),1,IF(D255="",0,-1))</f>
        <v>0</v>
      </c>
    </row>
    <row r="256" customFormat="false" ht="15" hidden="false" customHeight="true" outlineLevel="0" collapsed="false">
      <c r="A256" s="27"/>
      <c r="B256" s="20"/>
      <c r="C256" s="24" t="str">
        <f aca="false">IF(B256="","",IFERROR(INDEX(Items!$B$5:$B$304,MATCH(B256,Items!$A$5:$A$304,0)),"Unknown code"))</f>
        <v/>
      </c>
      <c r="D256" s="20"/>
      <c r="E256" s="21"/>
      <c r="F256" s="22"/>
      <c r="G256" s="25" t="str">
        <f aca="false">IF(OR(D256="Purchase",D256="Production in"),ROUND(N(E256)*N(F256),2),"")</f>
        <v/>
      </c>
      <c r="H256" s="20"/>
      <c r="I256" s="24" t="str">
        <f aca="false">IF(B256="","",IFERROR(INDEX(Items!$D$5:$D$304,MATCH(B256,Items!$A$5:$A$304,0)),""))</f>
        <v/>
      </c>
      <c r="J256" s="26" t="n">
        <f aca="false">N(E256)*IF(OR(D256="Purchase",D256="Sales return",D256="Production in",D256="Adjustment +"),1,IF(D256="",0,-1))</f>
        <v>0</v>
      </c>
    </row>
    <row r="257" customFormat="false" ht="15" hidden="false" customHeight="true" outlineLevel="0" collapsed="false">
      <c r="A257" s="27"/>
      <c r="B257" s="20"/>
      <c r="C257" s="24" t="str">
        <f aca="false">IF(B257="","",IFERROR(INDEX(Items!$B$5:$B$304,MATCH(B257,Items!$A$5:$A$304,0)),"Unknown code"))</f>
        <v/>
      </c>
      <c r="D257" s="20"/>
      <c r="E257" s="21"/>
      <c r="F257" s="22"/>
      <c r="G257" s="25" t="str">
        <f aca="false">IF(OR(D257="Purchase",D257="Production in"),ROUND(N(E257)*N(F257),2),"")</f>
        <v/>
      </c>
      <c r="H257" s="20"/>
      <c r="I257" s="24" t="str">
        <f aca="false">IF(B257="","",IFERROR(INDEX(Items!$D$5:$D$304,MATCH(B257,Items!$A$5:$A$304,0)),""))</f>
        <v/>
      </c>
      <c r="J257" s="26" t="n">
        <f aca="false">N(E257)*IF(OR(D257="Purchase",D257="Sales return",D257="Production in",D257="Adjustment +"),1,IF(D257="",0,-1))</f>
        <v>0</v>
      </c>
    </row>
    <row r="258" customFormat="false" ht="15" hidden="false" customHeight="true" outlineLevel="0" collapsed="false">
      <c r="A258" s="27"/>
      <c r="B258" s="20"/>
      <c r="C258" s="24" t="str">
        <f aca="false">IF(B258="","",IFERROR(INDEX(Items!$B$5:$B$304,MATCH(B258,Items!$A$5:$A$304,0)),"Unknown code"))</f>
        <v/>
      </c>
      <c r="D258" s="20"/>
      <c r="E258" s="21"/>
      <c r="F258" s="22"/>
      <c r="G258" s="25" t="str">
        <f aca="false">IF(OR(D258="Purchase",D258="Production in"),ROUND(N(E258)*N(F258),2),"")</f>
        <v/>
      </c>
      <c r="H258" s="20"/>
      <c r="I258" s="24" t="str">
        <f aca="false">IF(B258="","",IFERROR(INDEX(Items!$D$5:$D$304,MATCH(B258,Items!$A$5:$A$304,0)),""))</f>
        <v/>
      </c>
      <c r="J258" s="26" t="n">
        <f aca="false">N(E258)*IF(OR(D258="Purchase",D258="Sales return",D258="Production in",D258="Adjustment +"),1,IF(D258="",0,-1))</f>
        <v>0</v>
      </c>
    </row>
    <row r="259" customFormat="false" ht="15" hidden="false" customHeight="true" outlineLevel="0" collapsed="false">
      <c r="A259" s="27"/>
      <c r="B259" s="20"/>
      <c r="C259" s="24" t="str">
        <f aca="false">IF(B259="","",IFERROR(INDEX(Items!$B$5:$B$304,MATCH(B259,Items!$A$5:$A$304,0)),"Unknown code"))</f>
        <v/>
      </c>
      <c r="D259" s="20"/>
      <c r="E259" s="21"/>
      <c r="F259" s="22"/>
      <c r="G259" s="25" t="str">
        <f aca="false">IF(OR(D259="Purchase",D259="Production in"),ROUND(N(E259)*N(F259),2),"")</f>
        <v/>
      </c>
      <c r="H259" s="20"/>
      <c r="I259" s="24" t="str">
        <f aca="false">IF(B259="","",IFERROR(INDEX(Items!$D$5:$D$304,MATCH(B259,Items!$A$5:$A$304,0)),""))</f>
        <v/>
      </c>
      <c r="J259" s="26" t="n">
        <f aca="false">N(E259)*IF(OR(D259="Purchase",D259="Sales return",D259="Production in",D259="Adjustment +"),1,IF(D259="",0,-1))</f>
        <v>0</v>
      </c>
    </row>
    <row r="260" customFormat="false" ht="15" hidden="false" customHeight="true" outlineLevel="0" collapsed="false">
      <c r="A260" s="27"/>
      <c r="B260" s="20"/>
      <c r="C260" s="24" t="str">
        <f aca="false">IF(B260="","",IFERROR(INDEX(Items!$B$5:$B$304,MATCH(B260,Items!$A$5:$A$304,0)),"Unknown code"))</f>
        <v/>
      </c>
      <c r="D260" s="20"/>
      <c r="E260" s="21"/>
      <c r="F260" s="22"/>
      <c r="G260" s="25" t="str">
        <f aca="false">IF(OR(D260="Purchase",D260="Production in"),ROUND(N(E260)*N(F260),2),"")</f>
        <v/>
      </c>
      <c r="H260" s="20"/>
      <c r="I260" s="24" t="str">
        <f aca="false">IF(B260="","",IFERROR(INDEX(Items!$D$5:$D$304,MATCH(B260,Items!$A$5:$A$304,0)),""))</f>
        <v/>
      </c>
      <c r="J260" s="26" t="n">
        <f aca="false">N(E260)*IF(OR(D260="Purchase",D260="Sales return",D260="Production in",D260="Adjustment +"),1,IF(D260="",0,-1))</f>
        <v>0</v>
      </c>
    </row>
    <row r="261" customFormat="false" ht="15" hidden="false" customHeight="true" outlineLevel="0" collapsed="false">
      <c r="A261" s="27"/>
      <c r="B261" s="20"/>
      <c r="C261" s="24" t="str">
        <f aca="false">IF(B261="","",IFERROR(INDEX(Items!$B$5:$B$304,MATCH(B261,Items!$A$5:$A$304,0)),"Unknown code"))</f>
        <v/>
      </c>
      <c r="D261" s="20"/>
      <c r="E261" s="21"/>
      <c r="F261" s="22"/>
      <c r="G261" s="25" t="str">
        <f aca="false">IF(OR(D261="Purchase",D261="Production in"),ROUND(N(E261)*N(F261),2),"")</f>
        <v/>
      </c>
      <c r="H261" s="20"/>
      <c r="I261" s="24" t="str">
        <f aca="false">IF(B261="","",IFERROR(INDEX(Items!$D$5:$D$304,MATCH(B261,Items!$A$5:$A$304,0)),""))</f>
        <v/>
      </c>
      <c r="J261" s="26" t="n">
        <f aca="false">N(E261)*IF(OR(D261="Purchase",D261="Sales return",D261="Production in",D261="Adjustment +"),1,IF(D261="",0,-1))</f>
        <v>0</v>
      </c>
    </row>
    <row r="262" customFormat="false" ht="15" hidden="false" customHeight="true" outlineLevel="0" collapsed="false">
      <c r="A262" s="27"/>
      <c r="B262" s="20"/>
      <c r="C262" s="24" t="str">
        <f aca="false">IF(B262="","",IFERROR(INDEX(Items!$B$5:$B$304,MATCH(B262,Items!$A$5:$A$304,0)),"Unknown code"))</f>
        <v/>
      </c>
      <c r="D262" s="20"/>
      <c r="E262" s="21"/>
      <c r="F262" s="22"/>
      <c r="G262" s="25" t="str">
        <f aca="false">IF(OR(D262="Purchase",D262="Production in"),ROUND(N(E262)*N(F262),2),"")</f>
        <v/>
      </c>
      <c r="H262" s="20"/>
      <c r="I262" s="24" t="str">
        <f aca="false">IF(B262="","",IFERROR(INDEX(Items!$D$5:$D$304,MATCH(B262,Items!$A$5:$A$304,0)),""))</f>
        <v/>
      </c>
      <c r="J262" s="26" t="n">
        <f aca="false">N(E262)*IF(OR(D262="Purchase",D262="Sales return",D262="Production in",D262="Adjustment +"),1,IF(D262="",0,-1))</f>
        <v>0</v>
      </c>
    </row>
    <row r="263" customFormat="false" ht="15" hidden="false" customHeight="true" outlineLevel="0" collapsed="false">
      <c r="A263" s="27"/>
      <c r="B263" s="20"/>
      <c r="C263" s="24" t="str">
        <f aca="false">IF(B263="","",IFERROR(INDEX(Items!$B$5:$B$304,MATCH(B263,Items!$A$5:$A$304,0)),"Unknown code"))</f>
        <v/>
      </c>
      <c r="D263" s="20"/>
      <c r="E263" s="21"/>
      <c r="F263" s="22"/>
      <c r="G263" s="25" t="str">
        <f aca="false">IF(OR(D263="Purchase",D263="Production in"),ROUND(N(E263)*N(F263),2),"")</f>
        <v/>
      </c>
      <c r="H263" s="20"/>
      <c r="I263" s="24" t="str">
        <f aca="false">IF(B263="","",IFERROR(INDEX(Items!$D$5:$D$304,MATCH(B263,Items!$A$5:$A$304,0)),""))</f>
        <v/>
      </c>
      <c r="J263" s="26" t="n">
        <f aca="false">N(E263)*IF(OR(D263="Purchase",D263="Sales return",D263="Production in",D263="Adjustment +"),1,IF(D263="",0,-1))</f>
        <v>0</v>
      </c>
    </row>
    <row r="264" customFormat="false" ht="15" hidden="false" customHeight="true" outlineLevel="0" collapsed="false">
      <c r="A264" s="27"/>
      <c r="B264" s="20"/>
      <c r="C264" s="24" t="str">
        <f aca="false">IF(B264="","",IFERROR(INDEX(Items!$B$5:$B$304,MATCH(B264,Items!$A$5:$A$304,0)),"Unknown code"))</f>
        <v/>
      </c>
      <c r="D264" s="20"/>
      <c r="E264" s="21"/>
      <c r="F264" s="22"/>
      <c r="G264" s="25" t="str">
        <f aca="false">IF(OR(D264="Purchase",D264="Production in"),ROUND(N(E264)*N(F264),2),"")</f>
        <v/>
      </c>
      <c r="H264" s="20"/>
      <c r="I264" s="24" t="str">
        <f aca="false">IF(B264="","",IFERROR(INDEX(Items!$D$5:$D$304,MATCH(B264,Items!$A$5:$A$304,0)),""))</f>
        <v/>
      </c>
      <c r="J264" s="26" t="n">
        <f aca="false">N(E264)*IF(OR(D264="Purchase",D264="Sales return",D264="Production in",D264="Adjustment +"),1,IF(D264="",0,-1))</f>
        <v>0</v>
      </c>
    </row>
    <row r="265" customFormat="false" ht="15" hidden="false" customHeight="true" outlineLevel="0" collapsed="false">
      <c r="A265" s="27"/>
      <c r="B265" s="20"/>
      <c r="C265" s="24" t="str">
        <f aca="false">IF(B265="","",IFERROR(INDEX(Items!$B$5:$B$304,MATCH(B265,Items!$A$5:$A$304,0)),"Unknown code"))</f>
        <v/>
      </c>
      <c r="D265" s="20"/>
      <c r="E265" s="21"/>
      <c r="F265" s="22"/>
      <c r="G265" s="25" t="str">
        <f aca="false">IF(OR(D265="Purchase",D265="Production in"),ROUND(N(E265)*N(F265),2),"")</f>
        <v/>
      </c>
      <c r="H265" s="20"/>
      <c r="I265" s="24" t="str">
        <f aca="false">IF(B265="","",IFERROR(INDEX(Items!$D$5:$D$304,MATCH(B265,Items!$A$5:$A$304,0)),""))</f>
        <v/>
      </c>
      <c r="J265" s="26" t="n">
        <f aca="false">N(E265)*IF(OR(D265="Purchase",D265="Sales return",D265="Production in",D265="Adjustment +"),1,IF(D265="",0,-1))</f>
        <v>0</v>
      </c>
    </row>
    <row r="266" customFormat="false" ht="15" hidden="false" customHeight="true" outlineLevel="0" collapsed="false">
      <c r="A266" s="27"/>
      <c r="B266" s="20"/>
      <c r="C266" s="24" t="str">
        <f aca="false">IF(B266="","",IFERROR(INDEX(Items!$B$5:$B$304,MATCH(B266,Items!$A$5:$A$304,0)),"Unknown code"))</f>
        <v/>
      </c>
      <c r="D266" s="20"/>
      <c r="E266" s="21"/>
      <c r="F266" s="22"/>
      <c r="G266" s="25" t="str">
        <f aca="false">IF(OR(D266="Purchase",D266="Production in"),ROUND(N(E266)*N(F266),2),"")</f>
        <v/>
      </c>
      <c r="H266" s="20"/>
      <c r="I266" s="24" t="str">
        <f aca="false">IF(B266="","",IFERROR(INDEX(Items!$D$5:$D$304,MATCH(B266,Items!$A$5:$A$304,0)),""))</f>
        <v/>
      </c>
      <c r="J266" s="26" t="n">
        <f aca="false">N(E266)*IF(OR(D266="Purchase",D266="Sales return",D266="Production in",D266="Adjustment +"),1,IF(D266="",0,-1))</f>
        <v>0</v>
      </c>
    </row>
    <row r="267" customFormat="false" ht="15" hidden="false" customHeight="true" outlineLevel="0" collapsed="false">
      <c r="A267" s="27"/>
      <c r="B267" s="20"/>
      <c r="C267" s="24" t="str">
        <f aca="false">IF(B267="","",IFERROR(INDEX(Items!$B$5:$B$304,MATCH(B267,Items!$A$5:$A$304,0)),"Unknown code"))</f>
        <v/>
      </c>
      <c r="D267" s="20"/>
      <c r="E267" s="21"/>
      <c r="F267" s="22"/>
      <c r="G267" s="25" t="str">
        <f aca="false">IF(OR(D267="Purchase",D267="Production in"),ROUND(N(E267)*N(F267),2),"")</f>
        <v/>
      </c>
      <c r="H267" s="20"/>
      <c r="I267" s="24" t="str">
        <f aca="false">IF(B267="","",IFERROR(INDEX(Items!$D$5:$D$304,MATCH(B267,Items!$A$5:$A$304,0)),""))</f>
        <v/>
      </c>
      <c r="J267" s="26" t="n">
        <f aca="false">N(E267)*IF(OR(D267="Purchase",D267="Sales return",D267="Production in",D267="Adjustment +"),1,IF(D267="",0,-1))</f>
        <v>0</v>
      </c>
    </row>
    <row r="268" customFormat="false" ht="15" hidden="false" customHeight="true" outlineLevel="0" collapsed="false">
      <c r="A268" s="27"/>
      <c r="B268" s="20"/>
      <c r="C268" s="24" t="str">
        <f aca="false">IF(B268="","",IFERROR(INDEX(Items!$B$5:$B$304,MATCH(B268,Items!$A$5:$A$304,0)),"Unknown code"))</f>
        <v/>
      </c>
      <c r="D268" s="20"/>
      <c r="E268" s="21"/>
      <c r="F268" s="22"/>
      <c r="G268" s="25" t="str">
        <f aca="false">IF(OR(D268="Purchase",D268="Production in"),ROUND(N(E268)*N(F268),2),"")</f>
        <v/>
      </c>
      <c r="H268" s="20"/>
      <c r="I268" s="24" t="str">
        <f aca="false">IF(B268="","",IFERROR(INDEX(Items!$D$5:$D$304,MATCH(B268,Items!$A$5:$A$304,0)),""))</f>
        <v/>
      </c>
      <c r="J268" s="26" t="n">
        <f aca="false">N(E268)*IF(OR(D268="Purchase",D268="Sales return",D268="Production in",D268="Adjustment +"),1,IF(D268="",0,-1))</f>
        <v>0</v>
      </c>
    </row>
    <row r="269" customFormat="false" ht="15" hidden="false" customHeight="true" outlineLevel="0" collapsed="false">
      <c r="A269" s="27"/>
      <c r="B269" s="20"/>
      <c r="C269" s="24" t="str">
        <f aca="false">IF(B269="","",IFERROR(INDEX(Items!$B$5:$B$304,MATCH(B269,Items!$A$5:$A$304,0)),"Unknown code"))</f>
        <v/>
      </c>
      <c r="D269" s="20"/>
      <c r="E269" s="21"/>
      <c r="F269" s="22"/>
      <c r="G269" s="25" t="str">
        <f aca="false">IF(OR(D269="Purchase",D269="Production in"),ROUND(N(E269)*N(F269),2),"")</f>
        <v/>
      </c>
      <c r="H269" s="20"/>
      <c r="I269" s="24" t="str">
        <f aca="false">IF(B269="","",IFERROR(INDEX(Items!$D$5:$D$304,MATCH(B269,Items!$A$5:$A$304,0)),""))</f>
        <v/>
      </c>
      <c r="J269" s="26" t="n">
        <f aca="false">N(E269)*IF(OR(D269="Purchase",D269="Sales return",D269="Production in",D269="Adjustment +"),1,IF(D269="",0,-1))</f>
        <v>0</v>
      </c>
    </row>
    <row r="270" customFormat="false" ht="15" hidden="false" customHeight="true" outlineLevel="0" collapsed="false">
      <c r="A270" s="27"/>
      <c r="B270" s="20"/>
      <c r="C270" s="24" t="str">
        <f aca="false">IF(B270="","",IFERROR(INDEX(Items!$B$5:$B$304,MATCH(B270,Items!$A$5:$A$304,0)),"Unknown code"))</f>
        <v/>
      </c>
      <c r="D270" s="20"/>
      <c r="E270" s="21"/>
      <c r="F270" s="22"/>
      <c r="G270" s="25" t="str">
        <f aca="false">IF(OR(D270="Purchase",D270="Production in"),ROUND(N(E270)*N(F270),2),"")</f>
        <v/>
      </c>
      <c r="H270" s="20"/>
      <c r="I270" s="24" t="str">
        <f aca="false">IF(B270="","",IFERROR(INDEX(Items!$D$5:$D$304,MATCH(B270,Items!$A$5:$A$304,0)),""))</f>
        <v/>
      </c>
      <c r="J270" s="26" t="n">
        <f aca="false">N(E270)*IF(OR(D270="Purchase",D270="Sales return",D270="Production in",D270="Adjustment +"),1,IF(D270="",0,-1))</f>
        <v>0</v>
      </c>
    </row>
    <row r="271" customFormat="false" ht="15" hidden="false" customHeight="true" outlineLevel="0" collapsed="false">
      <c r="A271" s="27"/>
      <c r="B271" s="20"/>
      <c r="C271" s="24" t="str">
        <f aca="false">IF(B271="","",IFERROR(INDEX(Items!$B$5:$B$304,MATCH(B271,Items!$A$5:$A$304,0)),"Unknown code"))</f>
        <v/>
      </c>
      <c r="D271" s="20"/>
      <c r="E271" s="21"/>
      <c r="F271" s="22"/>
      <c r="G271" s="25" t="str">
        <f aca="false">IF(OR(D271="Purchase",D271="Production in"),ROUND(N(E271)*N(F271),2),"")</f>
        <v/>
      </c>
      <c r="H271" s="20"/>
      <c r="I271" s="24" t="str">
        <f aca="false">IF(B271="","",IFERROR(INDEX(Items!$D$5:$D$304,MATCH(B271,Items!$A$5:$A$304,0)),""))</f>
        <v/>
      </c>
      <c r="J271" s="26" t="n">
        <f aca="false">N(E271)*IF(OR(D271="Purchase",D271="Sales return",D271="Production in",D271="Adjustment +"),1,IF(D271="",0,-1))</f>
        <v>0</v>
      </c>
    </row>
    <row r="272" customFormat="false" ht="15" hidden="false" customHeight="true" outlineLevel="0" collapsed="false">
      <c r="A272" s="27"/>
      <c r="B272" s="20"/>
      <c r="C272" s="24" t="str">
        <f aca="false">IF(B272="","",IFERROR(INDEX(Items!$B$5:$B$304,MATCH(B272,Items!$A$5:$A$304,0)),"Unknown code"))</f>
        <v/>
      </c>
      <c r="D272" s="20"/>
      <c r="E272" s="21"/>
      <c r="F272" s="22"/>
      <c r="G272" s="25" t="str">
        <f aca="false">IF(OR(D272="Purchase",D272="Production in"),ROUND(N(E272)*N(F272),2),"")</f>
        <v/>
      </c>
      <c r="H272" s="20"/>
      <c r="I272" s="24" t="str">
        <f aca="false">IF(B272="","",IFERROR(INDEX(Items!$D$5:$D$304,MATCH(B272,Items!$A$5:$A$304,0)),""))</f>
        <v/>
      </c>
      <c r="J272" s="26" t="n">
        <f aca="false">N(E272)*IF(OR(D272="Purchase",D272="Sales return",D272="Production in",D272="Adjustment +"),1,IF(D272="",0,-1))</f>
        <v>0</v>
      </c>
    </row>
    <row r="273" customFormat="false" ht="15" hidden="false" customHeight="true" outlineLevel="0" collapsed="false">
      <c r="A273" s="27"/>
      <c r="B273" s="20"/>
      <c r="C273" s="24" t="str">
        <f aca="false">IF(B273="","",IFERROR(INDEX(Items!$B$5:$B$304,MATCH(B273,Items!$A$5:$A$304,0)),"Unknown code"))</f>
        <v/>
      </c>
      <c r="D273" s="20"/>
      <c r="E273" s="21"/>
      <c r="F273" s="22"/>
      <c r="G273" s="25" t="str">
        <f aca="false">IF(OR(D273="Purchase",D273="Production in"),ROUND(N(E273)*N(F273),2),"")</f>
        <v/>
      </c>
      <c r="H273" s="20"/>
      <c r="I273" s="24" t="str">
        <f aca="false">IF(B273="","",IFERROR(INDEX(Items!$D$5:$D$304,MATCH(B273,Items!$A$5:$A$304,0)),""))</f>
        <v/>
      </c>
      <c r="J273" s="26" t="n">
        <f aca="false">N(E273)*IF(OR(D273="Purchase",D273="Sales return",D273="Production in",D273="Adjustment +"),1,IF(D273="",0,-1))</f>
        <v>0</v>
      </c>
    </row>
    <row r="274" customFormat="false" ht="15" hidden="false" customHeight="true" outlineLevel="0" collapsed="false">
      <c r="A274" s="27"/>
      <c r="B274" s="20"/>
      <c r="C274" s="24" t="str">
        <f aca="false">IF(B274="","",IFERROR(INDEX(Items!$B$5:$B$304,MATCH(B274,Items!$A$5:$A$304,0)),"Unknown code"))</f>
        <v/>
      </c>
      <c r="D274" s="20"/>
      <c r="E274" s="21"/>
      <c r="F274" s="22"/>
      <c r="G274" s="25" t="str">
        <f aca="false">IF(OR(D274="Purchase",D274="Production in"),ROUND(N(E274)*N(F274),2),"")</f>
        <v/>
      </c>
      <c r="H274" s="20"/>
      <c r="I274" s="24" t="str">
        <f aca="false">IF(B274="","",IFERROR(INDEX(Items!$D$5:$D$304,MATCH(B274,Items!$A$5:$A$304,0)),""))</f>
        <v/>
      </c>
      <c r="J274" s="26" t="n">
        <f aca="false">N(E274)*IF(OR(D274="Purchase",D274="Sales return",D274="Production in",D274="Adjustment +"),1,IF(D274="",0,-1))</f>
        <v>0</v>
      </c>
    </row>
    <row r="275" customFormat="false" ht="15" hidden="false" customHeight="true" outlineLevel="0" collapsed="false">
      <c r="A275" s="27"/>
      <c r="B275" s="20"/>
      <c r="C275" s="24" t="str">
        <f aca="false">IF(B275="","",IFERROR(INDEX(Items!$B$5:$B$304,MATCH(B275,Items!$A$5:$A$304,0)),"Unknown code"))</f>
        <v/>
      </c>
      <c r="D275" s="20"/>
      <c r="E275" s="21"/>
      <c r="F275" s="22"/>
      <c r="G275" s="25" t="str">
        <f aca="false">IF(OR(D275="Purchase",D275="Production in"),ROUND(N(E275)*N(F275),2),"")</f>
        <v/>
      </c>
      <c r="H275" s="20"/>
      <c r="I275" s="24" t="str">
        <f aca="false">IF(B275="","",IFERROR(INDEX(Items!$D$5:$D$304,MATCH(B275,Items!$A$5:$A$304,0)),""))</f>
        <v/>
      </c>
      <c r="J275" s="26" t="n">
        <f aca="false">N(E275)*IF(OR(D275="Purchase",D275="Sales return",D275="Production in",D275="Adjustment +"),1,IF(D275="",0,-1))</f>
        <v>0</v>
      </c>
    </row>
    <row r="276" customFormat="false" ht="15" hidden="false" customHeight="true" outlineLevel="0" collapsed="false">
      <c r="A276" s="27"/>
      <c r="B276" s="20"/>
      <c r="C276" s="24" t="str">
        <f aca="false">IF(B276="","",IFERROR(INDEX(Items!$B$5:$B$304,MATCH(B276,Items!$A$5:$A$304,0)),"Unknown code"))</f>
        <v/>
      </c>
      <c r="D276" s="20"/>
      <c r="E276" s="21"/>
      <c r="F276" s="22"/>
      <c r="G276" s="25" t="str">
        <f aca="false">IF(OR(D276="Purchase",D276="Production in"),ROUND(N(E276)*N(F276),2),"")</f>
        <v/>
      </c>
      <c r="H276" s="20"/>
      <c r="I276" s="24" t="str">
        <f aca="false">IF(B276="","",IFERROR(INDEX(Items!$D$5:$D$304,MATCH(B276,Items!$A$5:$A$304,0)),""))</f>
        <v/>
      </c>
      <c r="J276" s="26" t="n">
        <f aca="false">N(E276)*IF(OR(D276="Purchase",D276="Sales return",D276="Production in",D276="Adjustment +"),1,IF(D276="",0,-1))</f>
        <v>0</v>
      </c>
    </row>
    <row r="277" customFormat="false" ht="15" hidden="false" customHeight="true" outlineLevel="0" collapsed="false">
      <c r="A277" s="27"/>
      <c r="B277" s="20"/>
      <c r="C277" s="24" t="str">
        <f aca="false">IF(B277="","",IFERROR(INDEX(Items!$B$5:$B$304,MATCH(B277,Items!$A$5:$A$304,0)),"Unknown code"))</f>
        <v/>
      </c>
      <c r="D277" s="20"/>
      <c r="E277" s="21"/>
      <c r="F277" s="22"/>
      <c r="G277" s="25" t="str">
        <f aca="false">IF(OR(D277="Purchase",D277="Production in"),ROUND(N(E277)*N(F277),2),"")</f>
        <v/>
      </c>
      <c r="H277" s="20"/>
      <c r="I277" s="24" t="str">
        <f aca="false">IF(B277="","",IFERROR(INDEX(Items!$D$5:$D$304,MATCH(B277,Items!$A$5:$A$304,0)),""))</f>
        <v/>
      </c>
      <c r="J277" s="26" t="n">
        <f aca="false">N(E277)*IF(OR(D277="Purchase",D277="Sales return",D277="Production in",D277="Adjustment +"),1,IF(D277="",0,-1))</f>
        <v>0</v>
      </c>
    </row>
    <row r="278" customFormat="false" ht="15" hidden="false" customHeight="true" outlineLevel="0" collapsed="false">
      <c r="A278" s="27"/>
      <c r="B278" s="20"/>
      <c r="C278" s="24" t="str">
        <f aca="false">IF(B278="","",IFERROR(INDEX(Items!$B$5:$B$304,MATCH(B278,Items!$A$5:$A$304,0)),"Unknown code"))</f>
        <v/>
      </c>
      <c r="D278" s="20"/>
      <c r="E278" s="21"/>
      <c r="F278" s="22"/>
      <c r="G278" s="25" t="str">
        <f aca="false">IF(OR(D278="Purchase",D278="Production in"),ROUND(N(E278)*N(F278),2),"")</f>
        <v/>
      </c>
      <c r="H278" s="20"/>
      <c r="I278" s="24" t="str">
        <f aca="false">IF(B278="","",IFERROR(INDEX(Items!$D$5:$D$304,MATCH(B278,Items!$A$5:$A$304,0)),""))</f>
        <v/>
      </c>
      <c r="J278" s="26" t="n">
        <f aca="false">N(E278)*IF(OR(D278="Purchase",D278="Sales return",D278="Production in",D278="Adjustment +"),1,IF(D278="",0,-1))</f>
        <v>0</v>
      </c>
    </row>
    <row r="279" customFormat="false" ht="15" hidden="false" customHeight="true" outlineLevel="0" collapsed="false">
      <c r="A279" s="27"/>
      <c r="B279" s="20"/>
      <c r="C279" s="24" t="str">
        <f aca="false">IF(B279="","",IFERROR(INDEX(Items!$B$5:$B$304,MATCH(B279,Items!$A$5:$A$304,0)),"Unknown code"))</f>
        <v/>
      </c>
      <c r="D279" s="20"/>
      <c r="E279" s="21"/>
      <c r="F279" s="22"/>
      <c r="G279" s="25" t="str">
        <f aca="false">IF(OR(D279="Purchase",D279="Production in"),ROUND(N(E279)*N(F279),2),"")</f>
        <v/>
      </c>
      <c r="H279" s="20"/>
      <c r="I279" s="24" t="str">
        <f aca="false">IF(B279="","",IFERROR(INDEX(Items!$D$5:$D$304,MATCH(B279,Items!$A$5:$A$304,0)),""))</f>
        <v/>
      </c>
      <c r="J279" s="26" t="n">
        <f aca="false">N(E279)*IF(OR(D279="Purchase",D279="Sales return",D279="Production in",D279="Adjustment +"),1,IF(D279="",0,-1))</f>
        <v>0</v>
      </c>
    </row>
    <row r="280" customFormat="false" ht="15" hidden="false" customHeight="true" outlineLevel="0" collapsed="false">
      <c r="A280" s="27"/>
      <c r="B280" s="20"/>
      <c r="C280" s="24" t="str">
        <f aca="false">IF(B280="","",IFERROR(INDEX(Items!$B$5:$B$304,MATCH(B280,Items!$A$5:$A$304,0)),"Unknown code"))</f>
        <v/>
      </c>
      <c r="D280" s="20"/>
      <c r="E280" s="21"/>
      <c r="F280" s="22"/>
      <c r="G280" s="25" t="str">
        <f aca="false">IF(OR(D280="Purchase",D280="Production in"),ROUND(N(E280)*N(F280),2),"")</f>
        <v/>
      </c>
      <c r="H280" s="20"/>
      <c r="I280" s="24" t="str">
        <f aca="false">IF(B280="","",IFERROR(INDEX(Items!$D$5:$D$304,MATCH(B280,Items!$A$5:$A$304,0)),""))</f>
        <v/>
      </c>
      <c r="J280" s="26" t="n">
        <f aca="false">N(E280)*IF(OR(D280="Purchase",D280="Sales return",D280="Production in",D280="Adjustment +"),1,IF(D280="",0,-1))</f>
        <v>0</v>
      </c>
    </row>
    <row r="281" customFormat="false" ht="15" hidden="false" customHeight="true" outlineLevel="0" collapsed="false">
      <c r="A281" s="27"/>
      <c r="B281" s="20"/>
      <c r="C281" s="24" t="str">
        <f aca="false">IF(B281="","",IFERROR(INDEX(Items!$B$5:$B$304,MATCH(B281,Items!$A$5:$A$304,0)),"Unknown code"))</f>
        <v/>
      </c>
      <c r="D281" s="20"/>
      <c r="E281" s="21"/>
      <c r="F281" s="22"/>
      <c r="G281" s="25" t="str">
        <f aca="false">IF(OR(D281="Purchase",D281="Production in"),ROUND(N(E281)*N(F281),2),"")</f>
        <v/>
      </c>
      <c r="H281" s="20"/>
      <c r="I281" s="24" t="str">
        <f aca="false">IF(B281="","",IFERROR(INDEX(Items!$D$5:$D$304,MATCH(B281,Items!$A$5:$A$304,0)),""))</f>
        <v/>
      </c>
      <c r="J281" s="26" t="n">
        <f aca="false">N(E281)*IF(OR(D281="Purchase",D281="Sales return",D281="Production in",D281="Adjustment +"),1,IF(D281="",0,-1))</f>
        <v>0</v>
      </c>
    </row>
    <row r="282" customFormat="false" ht="15" hidden="false" customHeight="true" outlineLevel="0" collapsed="false">
      <c r="A282" s="27"/>
      <c r="B282" s="20"/>
      <c r="C282" s="24" t="str">
        <f aca="false">IF(B282="","",IFERROR(INDEX(Items!$B$5:$B$304,MATCH(B282,Items!$A$5:$A$304,0)),"Unknown code"))</f>
        <v/>
      </c>
      <c r="D282" s="20"/>
      <c r="E282" s="21"/>
      <c r="F282" s="22"/>
      <c r="G282" s="25" t="str">
        <f aca="false">IF(OR(D282="Purchase",D282="Production in"),ROUND(N(E282)*N(F282),2),"")</f>
        <v/>
      </c>
      <c r="H282" s="20"/>
      <c r="I282" s="24" t="str">
        <f aca="false">IF(B282="","",IFERROR(INDEX(Items!$D$5:$D$304,MATCH(B282,Items!$A$5:$A$304,0)),""))</f>
        <v/>
      </c>
      <c r="J282" s="26" t="n">
        <f aca="false">N(E282)*IF(OR(D282="Purchase",D282="Sales return",D282="Production in",D282="Adjustment +"),1,IF(D282="",0,-1))</f>
        <v>0</v>
      </c>
    </row>
    <row r="283" customFormat="false" ht="15" hidden="false" customHeight="true" outlineLevel="0" collapsed="false">
      <c r="A283" s="27"/>
      <c r="B283" s="20"/>
      <c r="C283" s="24" t="str">
        <f aca="false">IF(B283="","",IFERROR(INDEX(Items!$B$5:$B$304,MATCH(B283,Items!$A$5:$A$304,0)),"Unknown code"))</f>
        <v/>
      </c>
      <c r="D283" s="20"/>
      <c r="E283" s="21"/>
      <c r="F283" s="22"/>
      <c r="G283" s="25" t="str">
        <f aca="false">IF(OR(D283="Purchase",D283="Production in"),ROUND(N(E283)*N(F283),2),"")</f>
        <v/>
      </c>
      <c r="H283" s="20"/>
      <c r="I283" s="24" t="str">
        <f aca="false">IF(B283="","",IFERROR(INDEX(Items!$D$5:$D$304,MATCH(B283,Items!$A$5:$A$304,0)),""))</f>
        <v/>
      </c>
      <c r="J283" s="26" t="n">
        <f aca="false">N(E283)*IF(OR(D283="Purchase",D283="Sales return",D283="Production in",D283="Adjustment +"),1,IF(D283="",0,-1))</f>
        <v>0</v>
      </c>
    </row>
    <row r="284" customFormat="false" ht="15" hidden="false" customHeight="true" outlineLevel="0" collapsed="false">
      <c r="A284" s="27"/>
      <c r="B284" s="20"/>
      <c r="C284" s="24" t="str">
        <f aca="false">IF(B284="","",IFERROR(INDEX(Items!$B$5:$B$304,MATCH(B284,Items!$A$5:$A$304,0)),"Unknown code"))</f>
        <v/>
      </c>
      <c r="D284" s="20"/>
      <c r="E284" s="21"/>
      <c r="F284" s="22"/>
      <c r="G284" s="25" t="str">
        <f aca="false">IF(OR(D284="Purchase",D284="Production in"),ROUND(N(E284)*N(F284),2),"")</f>
        <v/>
      </c>
      <c r="H284" s="20"/>
      <c r="I284" s="24" t="str">
        <f aca="false">IF(B284="","",IFERROR(INDEX(Items!$D$5:$D$304,MATCH(B284,Items!$A$5:$A$304,0)),""))</f>
        <v/>
      </c>
      <c r="J284" s="26" t="n">
        <f aca="false">N(E284)*IF(OR(D284="Purchase",D284="Sales return",D284="Production in",D284="Adjustment +"),1,IF(D284="",0,-1))</f>
        <v>0</v>
      </c>
    </row>
    <row r="285" customFormat="false" ht="15" hidden="false" customHeight="true" outlineLevel="0" collapsed="false">
      <c r="A285" s="27"/>
      <c r="B285" s="20"/>
      <c r="C285" s="24" t="str">
        <f aca="false">IF(B285="","",IFERROR(INDEX(Items!$B$5:$B$304,MATCH(B285,Items!$A$5:$A$304,0)),"Unknown code"))</f>
        <v/>
      </c>
      <c r="D285" s="20"/>
      <c r="E285" s="21"/>
      <c r="F285" s="22"/>
      <c r="G285" s="25" t="str">
        <f aca="false">IF(OR(D285="Purchase",D285="Production in"),ROUND(N(E285)*N(F285),2),"")</f>
        <v/>
      </c>
      <c r="H285" s="20"/>
      <c r="I285" s="24" t="str">
        <f aca="false">IF(B285="","",IFERROR(INDEX(Items!$D$5:$D$304,MATCH(B285,Items!$A$5:$A$304,0)),""))</f>
        <v/>
      </c>
      <c r="J285" s="26" t="n">
        <f aca="false">N(E285)*IF(OR(D285="Purchase",D285="Sales return",D285="Production in",D285="Adjustment +"),1,IF(D285="",0,-1))</f>
        <v>0</v>
      </c>
    </row>
    <row r="286" customFormat="false" ht="15" hidden="false" customHeight="true" outlineLevel="0" collapsed="false">
      <c r="A286" s="27"/>
      <c r="B286" s="20"/>
      <c r="C286" s="24" t="str">
        <f aca="false">IF(B286="","",IFERROR(INDEX(Items!$B$5:$B$304,MATCH(B286,Items!$A$5:$A$304,0)),"Unknown code"))</f>
        <v/>
      </c>
      <c r="D286" s="20"/>
      <c r="E286" s="21"/>
      <c r="F286" s="22"/>
      <c r="G286" s="25" t="str">
        <f aca="false">IF(OR(D286="Purchase",D286="Production in"),ROUND(N(E286)*N(F286),2),"")</f>
        <v/>
      </c>
      <c r="H286" s="20"/>
      <c r="I286" s="24" t="str">
        <f aca="false">IF(B286="","",IFERROR(INDEX(Items!$D$5:$D$304,MATCH(B286,Items!$A$5:$A$304,0)),""))</f>
        <v/>
      </c>
      <c r="J286" s="26" t="n">
        <f aca="false">N(E286)*IF(OR(D286="Purchase",D286="Sales return",D286="Production in",D286="Adjustment +"),1,IF(D286="",0,-1))</f>
        <v>0</v>
      </c>
    </row>
    <row r="287" customFormat="false" ht="15" hidden="false" customHeight="true" outlineLevel="0" collapsed="false">
      <c r="A287" s="27"/>
      <c r="B287" s="20"/>
      <c r="C287" s="24" t="str">
        <f aca="false">IF(B287="","",IFERROR(INDEX(Items!$B$5:$B$304,MATCH(B287,Items!$A$5:$A$304,0)),"Unknown code"))</f>
        <v/>
      </c>
      <c r="D287" s="20"/>
      <c r="E287" s="21"/>
      <c r="F287" s="22"/>
      <c r="G287" s="25" t="str">
        <f aca="false">IF(OR(D287="Purchase",D287="Production in"),ROUND(N(E287)*N(F287),2),"")</f>
        <v/>
      </c>
      <c r="H287" s="20"/>
      <c r="I287" s="24" t="str">
        <f aca="false">IF(B287="","",IFERROR(INDEX(Items!$D$5:$D$304,MATCH(B287,Items!$A$5:$A$304,0)),""))</f>
        <v/>
      </c>
      <c r="J287" s="26" t="n">
        <f aca="false">N(E287)*IF(OR(D287="Purchase",D287="Sales return",D287="Production in",D287="Adjustment +"),1,IF(D287="",0,-1))</f>
        <v>0</v>
      </c>
    </row>
    <row r="288" customFormat="false" ht="15" hidden="false" customHeight="true" outlineLevel="0" collapsed="false">
      <c r="A288" s="27"/>
      <c r="B288" s="20"/>
      <c r="C288" s="24" t="str">
        <f aca="false">IF(B288="","",IFERROR(INDEX(Items!$B$5:$B$304,MATCH(B288,Items!$A$5:$A$304,0)),"Unknown code"))</f>
        <v/>
      </c>
      <c r="D288" s="20"/>
      <c r="E288" s="21"/>
      <c r="F288" s="22"/>
      <c r="G288" s="25" t="str">
        <f aca="false">IF(OR(D288="Purchase",D288="Production in"),ROUND(N(E288)*N(F288),2),"")</f>
        <v/>
      </c>
      <c r="H288" s="20"/>
      <c r="I288" s="24" t="str">
        <f aca="false">IF(B288="","",IFERROR(INDEX(Items!$D$5:$D$304,MATCH(B288,Items!$A$5:$A$304,0)),""))</f>
        <v/>
      </c>
      <c r="J288" s="26" t="n">
        <f aca="false">N(E288)*IF(OR(D288="Purchase",D288="Sales return",D288="Production in",D288="Adjustment +"),1,IF(D288="",0,-1))</f>
        <v>0</v>
      </c>
    </row>
    <row r="289" customFormat="false" ht="15" hidden="false" customHeight="true" outlineLevel="0" collapsed="false">
      <c r="A289" s="27"/>
      <c r="B289" s="20"/>
      <c r="C289" s="24" t="str">
        <f aca="false">IF(B289="","",IFERROR(INDEX(Items!$B$5:$B$304,MATCH(B289,Items!$A$5:$A$304,0)),"Unknown code"))</f>
        <v/>
      </c>
      <c r="D289" s="20"/>
      <c r="E289" s="21"/>
      <c r="F289" s="22"/>
      <c r="G289" s="25" t="str">
        <f aca="false">IF(OR(D289="Purchase",D289="Production in"),ROUND(N(E289)*N(F289),2),"")</f>
        <v/>
      </c>
      <c r="H289" s="20"/>
      <c r="I289" s="24" t="str">
        <f aca="false">IF(B289="","",IFERROR(INDEX(Items!$D$5:$D$304,MATCH(B289,Items!$A$5:$A$304,0)),""))</f>
        <v/>
      </c>
      <c r="J289" s="26" t="n">
        <f aca="false">N(E289)*IF(OR(D289="Purchase",D289="Sales return",D289="Production in",D289="Adjustment +"),1,IF(D289="",0,-1))</f>
        <v>0</v>
      </c>
    </row>
    <row r="290" customFormat="false" ht="15" hidden="false" customHeight="true" outlineLevel="0" collapsed="false">
      <c r="A290" s="27"/>
      <c r="B290" s="20"/>
      <c r="C290" s="24" t="str">
        <f aca="false">IF(B290="","",IFERROR(INDEX(Items!$B$5:$B$304,MATCH(B290,Items!$A$5:$A$304,0)),"Unknown code"))</f>
        <v/>
      </c>
      <c r="D290" s="20"/>
      <c r="E290" s="21"/>
      <c r="F290" s="22"/>
      <c r="G290" s="25" t="str">
        <f aca="false">IF(OR(D290="Purchase",D290="Production in"),ROUND(N(E290)*N(F290),2),"")</f>
        <v/>
      </c>
      <c r="H290" s="20"/>
      <c r="I290" s="24" t="str">
        <f aca="false">IF(B290="","",IFERROR(INDEX(Items!$D$5:$D$304,MATCH(B290,Items!$A$5:$A$304,0)),""))</f>
        <v/>
      </c>
      <c r="J290" s="26" t="n">
        <f aca="false">N(E290)*IF(OR(D290="Purchase",D290="Sales return",D290="Production in",D290="Adjustment +"),1,IF(D290="",0,-1))</f>
        <v>0</v>
      </c>
    </row>
    <row r="291" customFormat="false" ht="15" hidden="false" customHeight="true" outlineLevel="0" collapsed="false">
      <c r="A291" s="27"/>
      <c r="B291" s="20"/>
      <c r="C291" s="24" t="str">
        <f aca="false">IF(B291="","",IFERROR(INDEX(Items!$B$5:$B$304,MATCH(B291,Items!$A$5:$A$304,0)),"Unknown code"))</f>
        <v/>
      </c>
      <c r="D291" s="20"/>
      <c r="E291" s="21"/>
      <c r="F291" s="22"/>
      <c r="G291" s="25" t="str">
        <f aca="false">IF(OR(D291="Purchase",D291="Production in"),ROUND(N(E291)*N(F291),2),"")</f>
        <v/>
      </c>
      <c r="H291" s="20"/>
      <c r="I291" s="24" t="str">
        <f aca="false">IF(B291="","",IFERROR(INDEX(Items!$D$5:$D$304,MATCH(B291,Items!$A$5:$A$304,0)),""))</f>
        <v/>
      </c>
      <c r="J291" s="26" t="n">
        <f aca="false">N(E291)*IF(OR(D291="Purchase",D291="Sales return",D291="Production in",D291="Adjustment +"),1,IF(D291="",0,-1))</f>
        <v>0</v>
      </c>
    </row>
    <row r="292" customFormat="false" ht="15" hidden="false" customHeight="true" outlineLevel="0" collapsed="false">
      <c r="A292" s="27"/>
      <c r="B292" s="20"/>
      <c r="C292" s="24" t="str">
        <f aca="false">IF(B292="","",IFERROR(INDEX(Items!$B$5:$B$304,MATCH(B292,Items!$A$5:$A$304,0)),"Unknown code"))</f>
        <v/>
      </c>
      <c r="D292" s="20"/>
      <c r="E292" s="21"/>
      <c r="F292" s="22"/>
      <c r="G292" s="25" t="str">
        <f aca="false">IF(OR(D292="Purchase",D292="Production in"),ROUND(N(E292)*N(F292),2),"")</f>
        <v/>
      </c>
      <c r="H292" s="20"/>
      <c r="I292" s="24" t="str">
        <f aca="false">IF(B292="","",IFERROR(INDEX(Items!$D$5:$D$304,MATCH(B292,Items!$A$5:$A$304,0)),""))</f>
        <v/>
      </c>
      <c r="J292" s="26" t="n">
        <f aca="false">N(E292)*IF(OR(D292="Purchase",D292="Sales return",D292="Production in",D292="Adjustment +"),1,IF(D292="",0,-1))</f>
        <v>0</v>
      </c>
    </row>
    <row r="293" customFormat="false" ht="15" hidden="false" customHeight="true" outlineLevel="0" collapsed="false">
      <c r="A293" s="27"/>
      <c r="B293" s="20"/>
      <c r="C293" s="24" t="str">
        <f aca="false">IF(B293="","",IFERROR(INDEX(Items!$B$5:$B$304,MATCH(B293,Items!$A$5:$A$304,0)),"Unknown code"))</f>
        <v/>
      </c>
      <c r="D293" s="20"/>
      <c r="E293" s="21"/>
      <c r="F293" s="22"/>
      <c r="G293" s="25" t="str">
        <f aca="false">IF(OR(D293="Purchase",D293="Production in"),ROUND(N(E293)*N(F293),2),"")</f>
        <v/>
      </c>
      <c r="H293" s="20"/>
      <c r="I293" s="24" t="str">
        <f aca="false">IF(B293="","",IFERROR(INDEX(Items!$D$5:$D$304,MATCH(B293,Items!$A$5:$A$304,0)),""))</f>
        <v/>
      </c>
      <c r="J293" s="26" t="n">
        <f aca="false">N(E293)*IF(OR(D293="Purchase",D293="Sales return",D293="Production in",D293="Adjustment +"),1,IF(D293="",0,-1))</f>
        <v>0</v>
      </c>
    </row>
    <row r="294" customFormat="false" ht="15" hidden="false" customHeight="true" outlineLevel="0" collapsed="false">
      <c r="A294" s="27"/>
      <c r="B294" s="20"/>
      <c r="C294" s="24" t="str">
        <f aca="false">IF(B294="","",IFERROR(INDEX(Items!$B$5:$B$304,MATCH(B294,Items!$A$5:$A$304,0)),"Unknown code"))</f>
        <v/>
      </c>
      <c r="D294" s="20"/>
      <c r="E294" s="21"/>
      <c r="F294" s="22"/>
      <c r="G294" s="25" t="str">
        <f aca="false">IF(OR(D294="Purchase",D294="Production in"),ROUND(N(E294)*N(F294),2),"")</f>
        <v/>
      </c>
      <c r="H294" s="20"/>
      <c r="I294" s="24" t="str">
        <f aca="false">IF(B294="","",IFERROR(INDEX(Items!$D$5:$D$304,MATCH(B294,Items!$A$5:$A$304,0)),""))</f>
        <v/>
      </c>
      <c r="J294" s="26" t="n">
        <f aca="false">N(E294)*IF(OR(D294="Purchase",D294="Sales return",D294="Production in",D294="Adjustment +"),1,IF(D294="",0,-1))</f>
        <v>0</v>
      </c>
    </row>
    <row r="295" customFormat="false" ht="15" hidden="false" customHeight="true" outlineLevel="0" collapsed="false">
      <c r="A295" s="27"/>
      <c r="B295" s="20"/>
      <c r="C295" s="24" t="str">
        <f aca="false">IF(B295="","",IFERROR(INDEX(Items!$B$5:$B$304,MATCH(B295,Items!$A$5:$A$304,0)),"Unknown code"))</f>
        <v/>
      </c>
      <c r="D295" s="20"/>
      <c r="E295" s="21"/>
      <c r="F295" s="22"/>
      <c r="G295" s="25" t="str">
        <f aca="false">IF(OR(D295="Purchase",D295="Production in"),ROUND(N(E295)*N(F295),2),"")</f>
        <v/>
      </c>
      <c r="H295" s="20"/>
      <c r="I295" s="24" t="str">
        <f aca="false">IF(B295="","",IFERROR(INDEX(Items!$D$5:$D$304,MATCH(B295,Items!$A$5:$A$304,0)),""))</f>
        <v/>
      </c>
      <c r="J295" s="26" t="n">
        <f aca="false">N(E295)*IF(OR(D295="Purchase",D295="Sales return",D295="Production in",D295="Adjustment +"),1,IF(D295="",0,-1))</f>
        <v>0</v>
      </c>
    </row>
    <row r="296" customFormat="false" ht="15" hidden="false" customHeight="true" outlineLevel="0" collapsed="false">
      <c r="A296" s="27"/>
      <c r="B296" s="20"/>
      <c r="C296" s="24" t="str">
        <f aca="false">IF(B296="","",IFERROR(INDEX(Items!$B$5:$B$304,MATCH(B296,Items!$A$5:$A$304,0)),"Unknown code"))</f>
        <v/>
      </c>
      <c r="D296" s="20"/>
      <c r="E296" s="21"/>
      <c r="F296" s="22"/>
      <c r="G296" s="25" t="str">
        <f aca="false">IF(OR(D296="Purchase",D296="Production in"),ROUND(N(E296)*N(F296),2),"")</f>
        <v/>
      </c>
      <c r="H296" s="20"/>
      <c r="I296" s="24" t="str">
        <f aca="false">IF(B296="","",IFERROR(INDEX(Items!$D$5:$D$304,MATCH(B296,Items!$A$5:$A$304,0)),""))</f>
        <v/>
      </c>
      <c r="J296" s="26" t="n">
        <f aca="false">N(E296)*IF(OR(D296="Purchase",D296="Sales return",D296="Production in",D296="Adjustment +"),1,IF(D296="",0,-1))</f>
        <v>0</v>
      </c>
    </row>
    <row r="297" customFormat="false" ht="15" hidden="false" customHeight="true" outlineLevel="0" collapsed="false">
      <c r="A297" s="27"/>
      <c r="B297" s="20"/>
      <c r="C297" s="24" t="str">
        <f aca="false">IF(B297="","",IFERROR(INDEX(Items!$B$5:$B$304,MATCH(B297,Items!$A$5:$A$304,0)),"Unknown code"))</f>
        <v/>
      </c>
      <c r="D297" s="20"/>
      <c r="E297" s="21"/>
      <c r="F297" s="22"/>
      <c r="G297" s="25" t="str">
        <f aca="false">IF(OR(D297="Purchase",D297="Production in"),ROUND(N(E297)*N(F297),2),"")</f>
        <v/>
      </c>
      <c r="H297" s="20"/>
      <c r="I297" s="24" t="str">
        <f aca="false">IF(B297="","",IFERROR(INDEX(Items!$D$5:$D$304,MATCH(B297,Items!$A$5:$A$304,0)),""))</f>
        <v/>
      </c>
      <c r="J297" s="26" t="n">
        <f aca="false">N(E297)*IF(OR(D297="Purchase",D297="Sales return",D297="Production in",D297="Adjustment +"),1,IF(D297="",0,-1))</f>
        <v>0</v>
      </c>
    </row>
    <row r="298" customFormat="false" ht="15" hidden="false" customHeight="true" outlineLevel="0" collapsed="false">
      <c r="A298" s="27"/>
      <c r="B298" s="20"/>
      <c r="C298" s="24" t="str">
        <f aca="false">IF(B298="","",IFERROR(INDEX(Items!$B$5:$B$304,MATCH(B298,Items!$A$5:$A$304,0)),"Unknown code"))</f>
        <v/>
      </c>
      <c r="D298" s="20"/>
      <c r="E298" s="21"/>
      <c r="F298" s="22"/>
      <c r="G298" s="25" t="str">
        <f aca="false">IF(OR(D298="Purchase",D298="Production in"),ROUND(N(E298)*N(F298),2),"")</f>
        <v/>
      </c>
      <c r="H298" s="20"/>
      <c r="I298" s="24" t="str">
        <f aca="false">IF(B298="","",IFERROR(INDEX(Items!$D$5:$D$304,MATCH(B298,Items!$A$5:$A$304,0)),""))</f>
        <v/>
      </c>
      <c r="J298" s="26" t="n">
        <f aca="false">N(E298)*IF(OR(D298="Purchase",D298="Sales return",D298="Production in",D298="Adjustment +"),1,IF(D298="",0,-1))</f>
        <v>0</v>
      </c>
    </row>
    <row r="299" customFormat="false" ht="15" hidden="false" customHeight="true" outlineLevel="0" collapsed="false">
      <c r="A299" s="27"/>
      <c r="B299" s="20"/>
      <c r="C299" s="24" t="str">
        <f aca="false">IF(B299="","",IFERROR(INDEX(Items!$B$5:$B$304,MATCH(B299,Items!$A$5:$A$304,0)),"Unknown code"))</f>
        <v/>
      </c>
      <c r="D299" s="20"/>
      <c r="E299" s="21"/>
      <c r="F299" s="22"/>
      <c r="G299" s="25" t="str">
        <f aca="false">IF(OR(D299="Purchase",D299="Production in"),ROUND(N(E299)*N(F299),2),"")</f>
        <v/>
      </c>
      <c r="H299" s="20"/>
      <c r="I299" s="24" t="str">
        <f aca="false">IF(B299="","",IFERROR(INDEX(Items!$D$5:$D$304,MATCH(B299,Items!$A$5:$A$304,0)),""))</f>
        <v/>
      </c>
      <c r="J299" s="26" t="n">
        <f aca="false">N(E299)*IF(OR(D299="Purchase",D299="Sales return",D299="Production in",D299="Adjustment +"),1,IF(D299="",0,-1))</f>
        <v>0</v>
      </c>
    </row>
    <row r="300" customFormat="false" ht="15" hidden="false" customHeight="true" outlineLevel="0" collapsed="false">
      <c r="A300" s="27"/>
      <c r="B300" s="20"/>
      <c r="C300" s="24" t="str">
        <f aca="false">IF(B300="","",IFERROR(INDEX(Items!$B$5:$B$304,MATCH(B300,Items!$A$5:$A$304,0)),"Unknown code"))</f>
        <v/>
      </c>
      <c r="D300" s="20"/>
      <c r="E300" s="21"/>
      <c r="F300" s="22"/>
      <c r="G300" s="25" t="str">
        <f aca="false">IF(OR(D300="Purchase",D300="Production in"),ROUND(N(E300)*N(F300),2),"")</f>
        <v/>
      </c>
      <c r="H300" s="20"/>
      <c r="I300" s="24" t="str">
        <f aca="false">IF(B300="","",IFERROR(INDEX(Items!$D$5:$D$304,MATCH(B300,Items!$A$5:$A$304,0)),""))</f>
        <v/>
      </c>
      <c r="J300" s="26" t="n">
        <f aca="false">N(E300)*IF(OR(D300="Purchase",D300="Sales return",D300="Production in",D300="Adjustment +"),1,IF(D300="",0,-1))</f>
        <v>0</v>
      </c>
    </row>
    <row r="301" customFormat="false" ht="15" hidden="false" customHeight="true" outlineLevel="0" collapsed="false">
      <c r="A301" s="27"/>
      <c r="B301" s="20"/>
      <c r="C301" s="24" t="str">
        <f aca="false">IF(B301="","",IFERROR(INDEX(Items!$B$5:$B$304,MATCH(B301,Items!$A$5:$A$304,0)),"Unknown code"))</f>
        <v/>
      </c>
      <c r="D301" s="20"/>
      <c r="E301" s="21"/>
      <c r="F301" s="22"/>
      <c r="G301" s="25" t="str">
        <f aca="false">IF(OR(D301="Purchase",D301="Production in"),ROUND(N(E301)*N(F301),2),"")</f>
        <v/>
      </c>
      <c r="H301" s="20"/>
      <c r="I301" s="24" t="str">
        <f aca="false">IF(B301="","",IFERROR(INDEX(Items!$D$5:$D$304,MATCH(B301,Items!$A$5:$A$304,0)),""))</f>
        <v/>
      </c>
      <c r="J301" s="26" t="n">
        <f aca="false">N(E301)*IF(OR(D301="Purchase",D301="Sales return",D301="Production in",D301="Adjustment +"),1,IF(D301="",0,-1))</f>
        <v>0</v>
      </c>
    </row>
    <row r="302" customFormat="false" ht="15" hidden="false" customHeight="true" outlineLevel="0" collapsed="false">
      <c r="A302" s="27"/>
      <c r="B302" s="20"/>
      <c r="C302" s="24" t="str">
        <f aca="false">IF(B302="","",IFERROR(INDEX(Items!$B$5:$B$304,MATCH(B302,Items!$A$5:$A$304,0)),"Unknown code"))</f>
        <v/>
      </c>
      <c r="D302" s="20"/>
      <c r="E302" s="21"/>
      <c r="F302" s="22"/>
      <c r="G302" s="25" t="str">
        <f aca="false">IF(OR(D302="Purchase",D302="Production in"),ROUND(N(E302)*N(F302),2),"")</f>
        <v/>
      </c>
      <c r="H302" s="20"/>
      <c r="I302" s="24" t="str">
        <f aca="false">IF(B302="","",IFERROR(INDEX(Items!$D$5:$D$304,MATCH(B302,Items!$A$5:$A$304,0)),""))</f>
        <v/>
      </c>
      <c r="J302" s="26" t="n">
        <f aca="false">N(E302)*IF(OR(D302="Purchase",D302="Sales return",D302="Production in",D302="Adjustment +"),1,IF(D302="",0,-1))</f>
        <v>0</v>
      </c>
    </row>
    <row r="303" customFormat="false" ht="15" hidden="false" customHeight="true" outlineLevel="0" collapsed="false">
      <c r="A303" s="27"/>
      <c r="B303" s="20"/>
      <c r="C303" s="24" t="str">
        <f aca="false">IF(B303="","",IFERROR(INDEX(Items!$B$5:$B$304,MATCH(B303,Items!$A$5:$A$304,0)),"Unknown code"))</f>
        <v/>
      </c>
      <c r="D303" s="20"/>
      <c r="E303" s="21"/>
      <c r="F303" s="22"/>
      <c r="G303" s="25" t="str">
        <f aca="false">IF(OR(D303="Purchase",D303="Production in"),ROUND(N(E303)*N(F303),2),"")</f>
        <v/>
      </c>
      <c r="H303" s="20"/>
      <c r="I303" s="24" t="str">
        <f aca="false">IF(B303="","",IFERROR(INDEX(Items!$D$5:$D$304,MATCH(B303,Items!$A$5:$A$304,0)),""))</f>
        <v/>
      </c>
      <c r="J303" s="26" t="n">
        <f aca="false">N(E303)*IF(OR(D303="Purchase",D303="Sales return",D303="Production in",D303="Adjustment +"),1,IF(D303="",0,-1))</f>
        <v>0</v>
      </c>
    </row>
    <row r="304" customFormat="false" ht="15" hidden="false" customHeight="true" outlineLevel="0" collapsed="false">
      <c r="A304" s="27"/>
      <c r="B304" s="20"/>
      <c r="C304" s="24" t="str">
        <f aca="false">IF(B304="","",IFERROR(INDEX(Items!$B$5:$B$304,MATCH(B304,Items!$A$5:$A$304,0)),"Unknown code"))</f>
        <v/>
      </c>
      <c r="D304" s="20"/>
      <c r="E304" s="21"/>
      <c r="F304" s="22"/>
      <c r="G304" s="25" t="str">
        <f aca="false">IF(OR(D304="Purchase",D304="Production in"),ROUND(N(E304)*N(F304),2),"")</f>
        <v/>
      </c>
      <c r="H304" s="20"/>
      <c r="I304" s="24" t="str">
        <f aca="false">IF(B304="","",IFERROR(INDEX(Items!$D$5:$D$304,MATCH(B304,Items!$A$5:$A$304,0)),""))</f>
        <v/>
      </c>
      <c r="J304" s="26" t="n">
        <f aca="false">N(E304)*IF(OR(D304="Purchase",D304="Sales return",D304="Production in",D304="Adjustment +"),1,IF(D304="",0,-1))</f>
        <v>0</v>
      </c>
    </row>
    <row r="305" customFormat="false" ht="15" hidden="false" customHeight="true" outlineLevel="0" collapsed="false">
      <c r="A305" s="27"/>
      <c r="B305" s="20"/>
      <c r="C305" s="24" t="str">
        <f aca="false">IF(B305="","",IFERROR(INDEX(Items!$B$5:$B$304,MATCH(B305,Items!$A$5:$A$304,0)),"Unknown code"))</f>
        <v/>
      </c>
      <c r="D305" s="20"/>
      <c r="E305" s="21"/>
      <c r="F305" s="22"/>
      <c r="G305" s="25" t="str">
        <f aca="false">IF(OR(D305="Purchase",D305="Production in"),ROUND(N(E305)*N(F305),2),"")</f>
        <v/>
      </c>
      <c r="H305" s="20"/>
      <c r="I305" s="24" t="str">
        <f aca="false">IF(B305="","",IFERROR(INDEX(Items!$D$5:$D$304,MATCH(B305,Items!$A$5:$A$304,0)),""))</f>
        <v/>
      </c>
      <c r="J305" s="26" t="n">
        <f aca="false">N(E305)*IF(OR(D305="Purchase",D305="Sales return",D305="Production in",D305="Adjustment +"),1,IF(D305="",0,-1))</f>
        <v>0</v>
      </c>
    </row>
    <row r="306" customFormat="false" ht="15" hidden="false" customHeight="true" outlineLevel="0" collapsed="false">
      <c r="A306" s="27"/>
      <c r="B306" s="20"/>
      <c r="C306" s="24" t="str">
        <f aca="false">IF(B306="","",IFERROR(INDEX(Items!$B$5:$B$304,MATCH(B306,Items!$A$5:$A$304,0)),"Unknown code"))</f>
        <v/>
      </c>
      <c r="D306" s="20"/>
      <c r="E306" s="21"/>
      <c r="F306" s="22"/>
      <c r="G306" s="25" t="str">
        <f aca="false">IF(OR(D306="Purchase",D306="Production in"),ROUND(N(E306)*N(F306),2),"")</f>
        <v/>
      </c>
      <c r="H306" s="20"/>
      <c r="I306" s="24" t="str">
        <f aca="false">IF(B306="","",IFERROR(INDEX(Items!$D$5:$D$304,MATCH(B306,Items!$A$5:$A$304,0)),""))</f>
        <v/>
      </c>
      <c r="J306" s="26" t="n">
        <f aca="false">N(E306)*IF(OR(D306="Purchase",D306="Sales return",D306="Production in",D306="Adjustment +"),1,IF(D306="",0,-1))</f>
        <v>0</v>
      </c>
    </row>
    <row r="307" customFormat="false" ht="15" hidden="false" customHeight="true" outlineLevel="0" collapsed="false">
      <c r="A307" s="27"/>
      <c r="B307" s="20"/>
      <c r="C307" s="24" t="str">
        <f aca="false">IF(B307="","",IFERROR(INDEX(Items!$B$5:$B$304,MATCH(B307,Items!$A$5:$A$304,0)),"Unknown code"))</f>
        <v/>
      </c>
      <c r="D307" s="20"/>
      <c r="E307" s="21"/>
      <c r="F307" s="22"/>
      <c r="G307" s="25" t="str">
        <f aca="false">IF(OR(D307="Purchase",D307="Production in"),ROUND(N(E307)*N(F307),2),"")</f>
        <v/>
      </c>
      <c r="H307" s="20"/>
      <c r="I307" s="24" t="str">
        <f aca="false">IF(B307="","",IFERROR(INDEX(Items!$D$5:$D$304,MATCH(B307,Items!$A$5:$A$304,0)),""))</f>
        <v/>
      </c>
      <c r="J307" s="26" t="n">
        <f aca="false">N(E307)*IF(OR(D307="Purchase",D307="Sales return",D307="Production in",D307="Adjustment +"),1,IF(D307="",0,-1))</f>
        <v>0</v>
      </c>
    </row>
    <row r="308" customFormat="false" ht="15" hidden="false" customHeight="true" outlineLevel="0" collapsed="false">
      <c r="A308" s="27"/>
      <c r="B308" s="20"/>
      <c r="C308" s="24" t="str">
        <f aca="false">IF(B308="","",IFERROR(INDEX(Items!$B$5:$B$304,MATCH(B308,Items!$A$5:$A$304,0)),"Unknown code"))</f>
        <v/>
      </c>
      <c r="D308" s="20"/>
      <c r="E308" s="21"/>
      <c r="F308" s="22"/>
      <c r="G308" s="25" t="str">
        <f aca="false">IF(OR(D308="Purchase",D308="Production in"),ROUND(N(E308)*N(F308),2),"")</f>
        <v/>
      </c>
      <c r="H308" s="20"/>
      <c r="I308" s="24" t="str">
        <f aca="false">IF(B308="","",IFERROR(INDEX(Items!$D$5:$D$304,MATCH(B308,Items!$A$5:$A$304,0)),""))</f>
        <v/>
      </c>
      <c r="J308" s="26" t="n">
        <f aca="false">N(E308)*IF(OR(D308="Purchase",D308="Sales return",D308="Production in",D308="Adjustment +"),1,IF(D308="",0,-1))</f>
        <v>0</v>
      </c>
    </row>
    <row r="309" customFormat="false" ht="15" hidden="false" customHeight="true" outlineLevel="0" collapsed="false">
      <c r="A309" s="27"/>
      <c r="B309" s="20"/>
      <c r="C309" s="24" t="str">
        <f aca="false">IF(B309="","",IFERROR(INDEX(Items!$B$5:$B$304,MATCH(B309,Items!$A$5:$A$304,0)),"Unknown code"))</f>
        <v/>
      </c>
      <c r="D309" s="20"/>
      <c r="E309" s="21"/>
      <c r="F309" s="22"/>
      <c r="G309" s="25" t="str">
        <f aca="false">IF(OR(D309="Purchase",D309="Production in"),ROUND(N(E309)*N(F309),2),"")</f>
        <v/>
      </c>
      <c r="H309" s="20"/>
      <c r="I309" s="24" t="str">
        <f aca="false">IF(B309="","",IFERROR(INDEX(Items!$D$5:$D$304,MATCH(B309,Items!$A$5:$A$304,0)),""))</f>
        <v/>
      </c>
      <c r="J309" s="26" t="n">
        <f aca="false">N(E309)*IF(OR(D309="Purchase",D309="Sales return",D309="Production in",D309="Adjustment +"),1,IF(D309="",0,-1))</f>
        <v>0</v>
      </c>
    </row>
    <row r="310" customFormat="false" ht="15" hidden="false" customHeight="true" outlineLevel="0" collapsed="false">
      <c r="A310" s="27"/>
      <c r="B310" s="20"/>
      <c r="C310" s="24" t="str">
        <f aca="false">IF(B310="","",IFERROR(INDEX(Items!$B$5:$B$304,MATCH(B310,Items!$A$5:$A$304,0)),"Unknown code"))</f>
        <v/>
      </c>
      <c r="D310" s="20"/>
      <c r="E310" s="21"/>
      <c r="F310" s="22"/>
      <c r="G310" s="25" t="str">
        <f aca="false">IF(OR(D310="Purchase",D310="Production in"),ROUND(N(E310)*N(F310),2),"")</f>
        <v/>
      </c>
      <c r="H310" s="20"/>
      <c r="I310" s="24" t="str">
        <f aca="false">IF(B310="","",IFERROR(INDEX(Items!$D$5:$D$304,MATCH(B310,Items!$A$5:$A$304,0)),""))</f>
        <v/>
      </c>
      <c r="J310" s="26" t="n">
        <f aca="false">N(E310)*IF(OR(D310="Purchase",D310="Sales return",D310="Production in",D310="Adjustment +"),1,IF(D310="",0,-1))</f>
        <v>0</v>
      </c>
    </row>
    <row r="311" customFormat="false" ht="15" hidden="false" customHeight="true" outlineLevel="0" collapsed="false">
      <c r="A311" s="27"/>
      <c r="B311" s="20"/>
      <c r="C311" s="24" t="str">
        <f aca="false">IF(B311="","",IFERROR(INDEX(Items!$B$5:$B$304,MATCH(B311,Items!$A$5:$A$304,0)),"Unknown code"))</f>
        <v/>
      </c>
      <c r="D311" s="20"/>
      <c r="E311" s="21"/>
      <c r="F311" s="22"/>
      <c r="G311" s="25" t="str">
        <f aca="false">IF(OR(D311="Purchase",D311="Production in"),ROUND(N(E311)*N(F311),2),"")</f>
        <v/>
      </c>
      <c r="H311" s="20"/>
      <c r="I311" s="24" t="str">
        <f aca="false">IF(B311="","",IFERROR(INDEX(Items!$D$5:$D$304,MATCH(B311,Items!$A$5:$A$304,0)),""))</f>
        <v/>
      </c>
      <c r="J311" s="26" t="n">
        <f aca="false">N(E311)*IF(OR(D311="Purchase",D311="Sales return",D311="Production in",D311="Adjustment +"),1,IF(D311="",0,-1))</f>
        <v>0</v>
      </c>
    </row>
    <row r="312" customFormat="false" ht="15" hidden="false" customHeight="true" outlineLevel="0" collapsed="false">
      <c r="A312" s="27"/>
      <c r="B312" s="20"/>
      <c r="C312" s="24" t="str">
        <f aca="false">IF(B312="","",IFERROR(INDEX(Items!$B$5:$B$304,MATCH(B312,Items!$A$5:$A$304,0)),"Unknown code"))</f>
        <v/>
      </c>
      <c r="D312" s="20"/>
      <c r="E312" s="21"/>
      <c r="F312" s="22"/>
      <c r="G312" s="25" t="str">
        <f aca="false">IF(OR(D312="Purchase",D312="Production in"),ROUND(N(E312)*N(F312),2),"")</f>
        <v/>
      </c>
      <c r="H312" s="20"/>
      <c r="I312" s="24" t="str">
        <f aca="false">IF(B312="","",IFERROR(INDEX(Items!$D$5:$D$304,MATCH(B312,Items!$A$5:$A$304,0)),""))</f>
        <v/>
      </c>
      <c r="J312" s="26" t="n">
        <f aca="false">N(E312)*IF(OR(D312="Purchase",D312="Sales return",D312="Production in",D312="Adjustment +"),1,IF(D312="",0,-1))</f>
        <v>0</v>
      </c>
    </row>
    <row r="313" customFormat="false" ht="15" hidden="false" customHeight="true" outlineLevel="0" collapsed="false">
      <c r="A313" s="27"/>
      <c r="B313" s="20"/>
      <c r="C313" s="24" t="str">
        <f aca="false">IF(B313="","",IFERROR(INDEX(Items!$B$5:$B$304,MATCH(B313,Items!$A$5:$A$304,0)),"Unknown code"))</f>
        <v/>
      </c>
      <c r="D313" s="20"/>
      <c r="E313" s="21"/>
      <c r="F313" s="22"/>
      <c r="G313" s="25" t="str">
        <f aca="false">IF(OR(D313="Purchase",D313="Production in"),ROUND(N(E313)*N(F313),2),"")</f>
        <v/>
      </c>
      <c r="H313" s="20"/>
      <c r="I313" s="24" t="str">
        <f aca="false">IF(B313="","",IFERROR(INDEX(Items!$D$5:$D$304,MATCH(B313,Items!$A$5:$A$304,0)),""))</f>
        <v/>
      </c>
      <c r="J313" s="26" t="n">
        <f aca="false">N(E313)*IF(OR(D313="Purchase",D313="Sales return",D313="Production in",D313="Adjustment +"),1,IF(D313="",0,-1))</f>
        <v>0</v>
      </c>
    </row>
    <row r="314" customFormat="false" ht="15" hidden="false" customHeight="true" outlineLevel="0" collapsed="false">
      <c r="A314" s="27"/>
      <c r="B314" s="20"/>
      <c r="C314" s="24" t="str">
        <f aca="false">IF(B314="","",IFERROR(INDEX(Items!$B$5:$B$304,MATCH(B314,Items!$A$5:$A$304,0)),"Unknown code"))</f>
        <v/>
      </c>
      <c r="D314" s="20"/>
      <c r="E314" s="21"/>
      <c r="F314" s="22"/>
      <c r="G314" s="25" t="str">
        <f aca="false">IF(OR(D314="Purchase",D314="Production in"),ROUND(N(E314)*N(F314),2),"")</f>
        <v/>
      </c>
      <c r="H314" s="20"/>
      <c r="I314" s="24" t="str">
        <f aca="false">IF(B314="","",IFERROR(INDEX(Items!$D$5:$D$304,MATCH(B314,Items!$A$5:$A$304,0)),""))</f>
        <v/>
      </c>
      <c r="J314" s="26" t="n">
        <f aca="false">N(E314)*IF(OR(D314="Purchase",D314="Sales return",D314="Production in",D314="Adjustment +"),1,IF(D314="",0,-1))</f>
        <v>0</v>
      </c>
    </row>
    <row r="315" customFormat="false" ht="15" hidden="false" customHeight="true" outlineLevel="0" collapsed="false">
      <c r="A315" s="27"/>
      <c r="B315" s="20"/>
      <c r="C315" s="24" t="str">
        <f aca="false">IF(B315="","",IFERROR(INDEX(Items!$B$5:$B$304,MATCH(B315,Items!$A$5:$A$304,0)),"Unknown code"))</f>
        <v/>
      </c>
      <c r="D315" s="20"/>
      <c r="E315" s="21"/>
      <c r="F315" s="22"/>
      <c r="G315" s="25" t="str">
        <f aca="false">IF(OR(D315="Purchase",D315="Production in"),ROUND(N(E315)*N(F315),2),"")</f>
        <v/>
      </c>
      <c r="H315" s="20"/>
      <c r="I315" s="24" t="str">
        <f aca="false">IF(B315="","",IFERROR(INDEX(Items!$D$5:$D$304,MATCH(B315,Items!$A$5:$A$304,0)),""))</f>
        <v/>
      </c>
      <c r="J315" s="26" t="n">
        <f aca="false">N(E315)*IF(OR(D315="Purchase",D315="Sales return",D315="Production in",D315="Adjustment +"),1,IF(D315="",0,-1))</f>
        <v>0</v>
      </c>
    </row>
    <row r="316" customFormat="false" ht="15" hidden="false" customHeight="true" outlineLevel="0" collapsed="false">
      <c r="A316" s="27"/>
      <c r="B316" s="20"/>
      <c r="C316" s="24" t="str">
        <f aca="false">IF(B316="","",IFERROR(INDEX(Items!$B$5:$B$304,MATCH(B316,Items!$A$5:$A$304,0)),"Unknown code"))</f>
        <v/>
      </c>
      <c r="D316" s="20"/>
      <c r="E316" s="21"/>
      <c r="F316" s="22"/>
      <c r="G316" s="25" t="str">
        <f aca="false">IF(OR(D316="Purchase",D316="Production in"),ROUND(N(E316)*N(F316),2),"")</f>
        <v/>
      </c>
      <c r="H316" s="20"/>
      <c r="I316" s="24" t="str">
        <f aca="false">IF(B316="","",IFERROR(INDEX(Items!$D$5:$D$304,MATCH(B316,Items!$A$5:$A$304,0)),""))</f>
        <v/>
      </c>
      <c r="J316" s="26" t="n">
        <f aca="false">N(E316)*IF(OR(D316="Purchase",D316="Sales return",D316="Production in",D316="Adjustment +"),1,IF(D316="",0,-1))</f>
        <v>0</v>
      </c>
    </row>
    <row r="317" customFormat="false" ht="15" hidden="false" customHeight="true" outlineLevel="0" collapsed="false">
      <c r="A317" s="27"/>
      <c r="B317" s="20"/>
      <c r="C317" s="24" t="str">
        <f aca="false">IF(B317="","",IFERROR(INDEX(Items!$B$5:$B$304,MATCH(B317,Items!$A$5:$A$304,0)),"Unknown code"))</f>
        <v/>
      </c>
      <c r="D317" s="20"/>
      <c r="E317" s="21"/>
      <c r="F317" s="22"/>
      <c r="G317" s="25" t="str">
        <f aca="false">IF(OR(D317="Purchase",D317="Production in"),ROUND(N(E317)*N(F317),2),"")</f>
        <v/>
      </c>
      <c r="H317" s="20"/>
      <c r="I317" s="24" t="str">
        <f aca="false">IF(B317="","",IFERROR(INDEX(Items!$D$5:$D$304,MATCH(B317,Items!$A$5:$A$304,0)),""))</f>
        <v/>
      </c>
      <c r="J317" s="26" t="n">
        <f aca="false">N(E317)*IF(OR(D317="Purchase",D317="Sales return",D317="Production in",D317="Adjustment +"),1,IF(D317="",0,-1))</f>
        <v>0</v>
      </c>
    </row>
    <row r="318" customFormat="false" ht="15" hidden="false" customHeight="true" outlineLevel="0" collapsed="false">
      <c r="A318" s="27"/>
      <c r="B318" s="20"/>
      <c r="C318" s="24" t="str">
        <f aca="false">IF(B318="","",IFERROR(INDEX(Items!$B$5:$B$304,MATCH(B318,Items!$A$5:$A$304,0)),"Unknown code"))</f>
        <v/>
      </c>
      <c r="D318" s="20"/>
      <c r="E318" s="21"/>
      <c r="F318" s="22"/>
      <c r="G318" s="25" t="str">
        <f aca="false">IF(OR(D318="Purchase",D318="Production in"),ROUND(N(E318)*N(F318),2),"")</f>
        <v/>
      </c>
      <c r="H318" s="20"/>
      <c r="I318" s="24" t="str">
        <f aca="false">IF(B318="","",IFERROR(INDEX(Items!$D$5:$D$304,MATCH(B318,Items!$A$5:$A$304,0)),""))</f>
        <v/>
      </c>
      <c r="J318" s="26" t="n">
        <f aca="false">N(E318)*IF(OR(D318="Purchase",D318="Sales return",D318="Production in",D318="Adjustment +"),1,IF(D318="",0,-1))</f>
        <v>0</v>
      </c>
    </row>
    <row r="319" customFormat="false" ht="15" hidden="false" customHeight="true" outlineLevel="0" collapsed="false">
      <c r="A319" s="27"/>
      <c r="B319" s="20"/>
      <c r="C319" s="24" t="str">
        <f aca="false">IF(B319="","",IFERROR(INDEX(Items!$B$5:$B$304,MATCH(B319,Items!$A$5:$A$304,0)),"Unknown code"))</f>
        <v/>
      </c>
      <c r="D319" s="20"/>
      <c r="E319" s="21"/>
      <c r="F319" s="22"/>
      <c r="G319" s="25" t="str">
        <f aca="false">IF(OR(D319="Purchase",D319="Production in"),ROUND(N(E319)*N(F319),2),"")</f>
        <v/>
      </c>
      <c r="H319" s="20"/>
      <c r="I319" s="24" t="str">
        <f aca="false">IF(B319="","",IFERROR(INDEX(Items!$D$5:$D$304,MATCH(B319,Items!$A$5:$A$304,0)),""))</f>
        <v/>
      </c>
      <c r="J319" s="26" t="n">
        <f aca="false">N(E319)*IF(OR(D319="Purchase",D319="Sales return",D319="Production in",D319="Adjustment +"),1,IF(D319="",0,-1))</f>
        <v>0</v>
      </c>
    </row>
    <row r="320" customFormat="false" ht="15" hidden="false" customHeight="true" outlineLevel="0" collapsed="false">
      <c r="A320" s="27"/>
      <c r="B320" s="20"/>
      <c r="C320" s="24" t="str">
        <f aca="false">IF(B320="","",IFERROR(INDEX(Items!$B$5:$B$304,MATCH(B320,Items!$A$5:$A$304,0)),"Unknown code"))</f>
        <v/>
      </c>
      <c r="D320" s="20"/>
      <c r="E320" s="21"/>
      <c r="F320" s="22"/>
      <c r="G320" s="25" t="str">
        <f aca="false">IF(OR(D320="Purchase",D320="Production in"),ROUND(N(E320)*N(F320),2),"")</f>
        <v/>
      </c>
      <c r="H320" s="20"/>
      <c r="I320" s="24" t="str">
        <f aca="false">IF(B320="","",IFERROR(INDEX(Items!$D$5:$D$304,MATCH(B320,Items!$A$5:$A$304,0)),""))</f>
        <v/>
      </c>
      <c r="J320" s="26" t="n">
        <f aca="false">N(E320)*IF(OR(D320="Purchase",D320="Sales return",D320="Production in",D320="Adjustment +"),1,IF(D320="",0,-1))</f>
        <v>0</v>
      </c>
    </row>
    <row r="321" customFormat="false" ht="15" hidden="false" customHeight="true" outlineLevel="0" collapsed="false">
      <c r="A321" s="27"/>
      <c r="B321" s="20"/>
      <c r="C321" s="24" t="str">
        <f aca="false">IF(B321="","",IFERROR(INDEX(Items!$B$5:$B$304,MATCH(B321,Items!$A$5:$A$304,0)),"Unknown code"))</f>
        <v/>
      </c>
      <c r="D321" s="20"/>
      <c r="E321" s="21"/>
      <c r="F321" s="22"/>
      <c r="G321" s="25" t="str">
        <f aca="false">IF(OR(D321="Purchase",D321="Production in"),ROUND(N(E321)*N(F321),2),"")</f>
        <v/>
      </c>
      <c r="H321" s="20"/>
      <c r="I321" s="24" t="str">
        <f aca="false">IF(B321="","",IFERROR(INDEX(Items!$D$5:$D$304,MATCH(B321,Items!$A$5:$A$304,0)),""))</f>
        <v/>
      </c>
      <c r="J321" s="26" t="n">
        <f aca="false">N(E321)*IF(OR(D321="Purchase",D321="Sales return",D321="Production in",D321="Adjustment +"),1,IF(D321="",0,-1))</f>
        <v>0</v>
      </c>
    </row>
    <row r="322" customFormat="false" ht="15" hidden="false" customHeight="true" outlineLevel="0" collapsed="false">
      <c r="A322" s="27"/>
      <c r="B322" s="20"/>
      <c r="C322" s="24" t="str">
        <f aca="false">IF(B322="","",IFERROR(INDEX(Items!$B$5:$B$304,MATCH(B322,Items!$A$5:$A$304,0)),"Unknown code"))</f>
        <v/>
      </c>
      <c r="D322" s="20"/>
      <c r="E322" s="21"/>
      <c r="F322" s="22"/>
      <c r="G322" s="25" t="str">
        <f aca="false">IF(OR(D322="Purchase",D322="Production in"),ROUND(N(E322)*N(F322),2),"")</f>
        <v/>
      </c>
      <c r="H322" s="20"/>
      <c r="I322" s="24" t="str">
        <f aca="false">IF(B322="","",IFERROR(INDEX(Items!$D$5:$D$304,MATCH(B322,Items!$A$5:$A$304,0)),""))</f>
        <v/>
      </c>
      <c r="J322" s="26" t="n">
        <f aca="false">N(E322)*IF(OR(D322="Purchase",D322="Sales return",D322="Production in",D322="Adjustment +"),1,IF(D322="",0,-1))</f>
        <v>0</v>
      </c>
    </row>
    <row r="323" customFormat="false" ht="15" hidden="false" customHeight="true" outlineLevel="0" collapsed="false">
      <c r="A323" s="27"/>
      <c r="B323" s="20"/>
      <c r="C323" s="24" t="str">
        <f aca="false">IF(B323="","",IFERROR(INDEX(Items!$B$5:$B$304,MATCH(B323,Items!$A$5:$A$304,0)),"Unknown code"))</f>
        <v/>
      </c>
      <c r="D323" s="20"/>
      <c r="E323" s="21"/>
      <c r="F323" s="22"/>
      <c r="G323" s="25" t="str">
        <f aca="false">IF(OR(D323="Purchase",D323="Production in"),ROUND(N(E323)*N(F323),2),"")</f>
        <v/>
      </c>
      <c r="H323" s="20"/>
      <c r="I323" s="24" t="str">
        <f aca="false">IF(B323="","",IFERROR(INDEX(Items!$D$5:$D$304,MATCH(B323,Items!$A$5:$A$304,0)),""))</f>
        <v/>
      </c>
      <c r="J323" s="26" t="n">
        <f aca="false">N(E323)*IF(OR(D323="Purchase",D323="Sales return",D323="Production in",D323="Adjustment +"),1,IF(D323="",0,-1))</f>
        <v>0</v>
      </c>
    </row>
    <row r="324" customFormat="false" ht="15" hidden="false" customHeight="true" outlineLevel="0" collapsed="false">
      <c r="A324" s="27"/>
      <c r="B324" s="20"/>
      <c r="C324" s="24" t="str">
        <f aca="false">IF(B324="","",IFERROR(INDEX(Items!$B$5:$B$304,MATCH(B324,Items!$A$5:$A$304,0)),"Unknown code"))</f>
        <v/>
      </c>
      <c r="D324" s="20"/>
      <c r="E324" s="21"/>
      <c r="F324" s="22"/>
      <c r="G324" s="25" t="str">
        <f aca="false">IF(OR(D324="Purchase",D324="Production in"),ROUND(N(E324)*N(F324),2),"")</f>
        <v/>
      </c>
      <c r="H324" s="20"/>
      <c r="I324" s="24" t="str">
        <f aca="false">IF(B324="","",IFERROR(INDEX(Items!$D$5:$D$304,MATCH(B324,Items!$A$5:$A$304,0)),""))</f>
        <v/>
      </c>
      <c r="J324" s="26" t="n">
        <f aca="false">N(E324)*IF(OR(D324="Purchase",D324="Sales return",D324="Production in",D324="Adjustment +"),1,IF(D324="",0,-1))</f>
        <v>0</v>
      </c>
    </row>
    <row r="325" customFormat="false" ht="15" hidden="false" customHeight="true" outlineLevel="0" collapsed="false">
      <c r="A325" s="27"/>
      <c r="B325" s="20"/>
      <c r="C325" s="24" t="str">
        <f aca="false">IF(B325="","",IFERROR(INDEX(Items!$B$5:$B$304,MATCH(B325,Items!$A$5:$A$304,0)),"Unknown code"))</f>
        <v/>
      </c>
      <c r="D325" s="20"/>
      <c r="E325" s="21"/>
      <c r="F325" s="22"/>
      <c r="G325" s="25" t="str">
        <f aca="false">IF(OR(D325="Purchase",D325="Production in"),ROUND(N(E325)*N(F325),2),"")</f>
        <v/>
      </c>
      <c r="H325" s="20"/>
      <c r="I325" s="24" t="str">
        <f aca="false">IF(B325="","",IFERROR(INDEX(Items!$D$5:$D$304,MATCH(B325,Items!$A$5:$A$304,0)),""))</f>
        <v/>
      </c>
      <c r="J325" s="26" t="n">
        <f aca="false">N(E325)*IF(OR(D325="Purchase",D325="Sales return",D325="Production in",D325="Adjustment +"),1,IF(D325="",0,-1))</f>
        <v>0</v>
      </c>
    </row>
    <row r="326" customFormat="false" ht="15" hidden="false" customHeight="true" outlineLevel="0" collapsed="false">
      <c r="A326" s="27"/>
      <c r="B326" s="20"/>
      <c r="C326" s="24" t="str">
        <f aca="false">IF(B326="","",IFERROR(INDEX(Items!$B$5:$B$304,MATCH(B326,Items!$A$5:$A$304,0)),"Unknown code"))</f>
        <v/>
      </c>
      <c r="D326" s="20"/>
      <c r="E326" s="21"/>
      <c r="F326" s="22"/>
      <c r="G326" s="25" t="str">
        <f aca="false">IF(OR(D326="Purchase",D326="Production in"),ROUND(N(E326)*N(F326),2),"")</f>
        <v/>
      </c>
      <c r="H326" s="20"/>
      <c r="I326" s="24" t="str">
        <f aca="false">IF(B326="","",IFERROR(INDEX(Items!$D$5:$D$304,MATCH(B326,Items!$A$5:$A$304,0)),""))</f>
        <v/>
      </c>
      <c r="J326" s="26" t="n">
        <f aca="false">N(E326)*IF(OR(D326="Purchase",D326="Sales return",D326="Production in",D326="Adjustment +"),1,IF(D326="",0,-1))</f>
        <v>0</v>
      </c>
    </row>
    <row r="327" customFormat="false" ht="15" hidden="false" customHeight="true" outlineLevel="0" collapsed="false">
      <c r="A327" s="27"/>
      <c r="B327" s="20"/>
      <c r="C327" s="24" t="str">
        <f aca="false">IF(B327="","",IFERROR(INDEX(Items!$B$5:$B$304,MATCH(B327,Items!$A$5:$A$304,0)),"Unknown code"))</f>
        <v/>
      </c>
      <c r="D327" s="20"/>
      <c r="E327" s="21"/>
      <c r="F327" s="22"/>
      <c r="G327" s="25" t="str">
        <f aca="false">IF(OR(D327="Purchase",D327="Production in"),ROUND(N(E327)*N(F327),2),"")</f>
        <v/>
      </c>
      <c r="H327" s="20"/>
      <c r="I327" s="24" t="str">
        <f aca="false">IF(B327="","",IFERROR(INDEX(Items!$D$5:$D$304,MATCH(B327,Items!$A$5:$A$304,0)),""))</f>
        <v/>
      </c>
      <c r="J327" s="26" t="n">
        <f aca="false">N(E327)*IF(OR(D327="Purchase",D327="Sales return",D327="Production in",D327="Adjustment +"),1,IF(D327="",0,-1))</f>
        <v>0</v>
      </c>
    </row>
    <row r="328" customFormat="false" ht="15" hidden="false" customHeight="true" outlineLevel="0" collapsed="false">
      <c r="A328" s="27"/>
      <c r="B328" s="20"/>
      <c r="C328" s="24" t="str">
        <f aca="false">IF(B328="","",IFERROR(INDEX(Items!$B$5:$B$304,MATCH(B328,Items!$A$5:$A$304,0)),"Unknown code"))</f>
        <v/>
      </c>
      <c r="D328" s="20"/>
      <c r="E328" s="21"/>
      <c r="F328" s="22"/>
      <c r="G328" s="25" t="str">
        <f aca="false">IF(OR(D328="Purchase",D328="Production in"),ROUND(N(E328)*N(F328),2),"")</f>
        <v/>
      </c>
      <c r="H328" s="20"/>
      <c r="I328" s="24" t="str">
        <f aca="false">IF(B328="","",IFERROR(INDEX(Items!$D$5:$D$304,MATCH(B328,Items!$A$5:$A$304,0)),""))</f>
        <v/>
      </c>
      <c r="J328" s="26" t="n">
        <f aca="false">N(E328)*IF(OR(D328="Purchase",D328="Sales return",D328="Production in",D328="Adjustment +"),1,IF(D328="",0,-1))</f>
        <v>0</v>
      </c>
    </row>
    <row r="329" customFormat="false" ht="15" hidden="false" customHeight="true" outlineLevel="0" collapsed="false">
      <c r="A329" s="27"/>
      <c r="B329" s="20"/>
      <c r="C329" s="24" t="str">
        <f aca="false">IF(B329="","",IFERROR(INDEX(Items!$B$5:$B$304,MATCH(B329,Items!$A$5:$A$304,0)),"Unknown code"))</f>
        <v/>
      </c>
      <c r="D329" s="20"/>
      <c r="E329" s="21"/>
      <c r="F329" s="22"/>
      <c r="G329" s="25" t="str">
        <f aca="false">IF(OR(D329="Purchase",D329="Production in"),ROUND(N(E329)*N(F329),2),"")</f>
        <v/>
      </c>
      <c r="H329" s="20"/>
      <c r="I329" s="24" t="str">
        <f aca="false">IF(B329="","",IFERROR(INDEX(Items!$D$5:$D$304,MATCH(B329,Items!$A$5:$A$304,0)),""))</f>
        <v/>
      </c>
      <c r="J329" s="26" t="n">
        <f aca="false">N(E329)*IF(OR(D329="Purchase",D329="Sales return",D329="Production in",D329="Adjustment +"),1,IF(D329="",0,-1))</f>
        <v>0</v>
      </c>
    </row>
    <row r="330" customFormat="false" ht="15" hidden="false" customHeight="true" outlineLevel="0" collapsed="false">
      <c r="A330" s="27"/>
      <c r="B330" s="20"/>
      <c r="C330" s="24" t="str">
        <f aca="false">IF(B330="","",IFERROR(INDEX(Items!$B$5:$B$304,MATCH(B330,Items!$A$5:$A$304,0)),"Unknown code"))</f>
        <v/>
      </c>
      <c r="D330" s="20"/>
      <c r="E330" s="21"/>
      <c r="F330" s="22"/>
      <c r="G330" s="25" t="str">
        <f aca="false">IF(OR(D330="Purchase",D330="Production in"),ROUND(N(E330)*N(F330),2),"")</f>
        <v/>
      </c>
      <c r="H330" s="20"/>
      <c r="I330" s="24" t="str">
        <f aca="false">IF(B330="","",IFERROR(INDEX(Items!$D$5:$D$304,MATCH(B330,Items!$A$5:$A$304,0)),""))</f>
        <v/>
      </c>
      <c r="J330" s="26" t="n">
        <f aca="false">N(E330)*IF(OR(D330="Purchase",D330="Sales return",D330="Production in",D330="Adjustment +"),1,IF(D330="",0,-1))</f>
        <v>0</v>
      </c>
    </row>
    <row r="331" customFormat="false" ht="15" hidden="false" customHeight="true" outlineLevel="0" collapsed="false">
      <c r="A331" s="27"/>
      <c r="B331" s="20"/>
      <c r="C331" s="24" t="str">
        <f aca="false">IF(B331="","",IFERROR(INDEX(Items!$B$5:$B$304,MATCH(B331,Items!$A$5:$A$304,0)),"Unknown code"))</f>
        <v/>
      </c>
      <c r="D331" s="20"/>
      <c r="E331" s="21"/>
      <c r="F331" s="22"/>
      <c r="G331" s="25" t="str">
        <f aca="false">IF(OR(D331="Purchase",D331="Production in"),ROUND(N(E331)*N(F331),2),"")</f>
        <v/>
      </c>
      <c r="H331" s="20"/>
      <c r="I331" s="24" t="str">
        <f aca="false">IF(B331="","",IFERROR(INDEX(Items!$D$5:$D$304,MATCH(B331,Items!$A$5:$A$304,0)),""))</f>
        <v/>
      </c>
      <c r="J331" s="26" t="n">
        <f aca="false">N(E331)*IF(OR(D331="Purchase",D331="Sales return",D331="Production in",D331="Adjustment +"),1,IF(D331="",0,-1))</f>
        <v>0</v>
      </c>
    </row>
    <row r="332" customFormat="false" ht="15" hidden="false" customHeight="true" outlineLevel="0" collapsed="false">
      <c r="A332" s="27"/>
      <c r="B332" s="20"/>
      <c r="C332" s="24" t="str">
        <f aca="false">IF(B332="","",IFERROR(INDEX(Items!$B$5:$B$304,MATCH(B332,Items!$A$5:$A$304,0)),"Unknown code"))</f>
        <v/>
      </c>
      <c r="D332" s="20"/>
      <c r="E332" s="21"/>
      <c r="F332" s="22"/>
      <c r="G332" s="25" t="str">
        <f aca="false">IF(OR(D332="Purchase",D332="Production in"),ROUND(N(E332)*N(F332),2),"")</f>
        <v/>
      </c>
      <c r="H332" s="20"/>
      <c r="I332" s="24" t="str">
        <f aca="false">IF(B332="","",IFERROR(INDEX(Items!$D$5:$D$304,MATCH(B332,Items!$A$5:$A$304,0)),""))</f>
        <v/>
      </c>
      <c r="J332" s="26" t="n">
        <f aca="false">N(E332)*IF(OR(D332="Purchase",D332="Sales return",D332="Production in",D332="Adjustment +"),1,IF(D332="",0,-1))</f>
        <v>0</v>
      </c>
    </row>
    <row r="333" customFormat="false" ht="15" hidden="false" customHeight="true" outlineLevel="0" collapsed="false">
      <c r="A333" s="27"/>
      <c r="B333" s="20"/>
      <c r="C333" s="24" t="str">
        <f aca="false">IF(B333="","",IFERROR(INDEX(Items!$B$5:$B$304,MATCH(B333,Items!$A$5:$A$304,0)),"Unknown code"))</f>
        <v/>
      </c>
      <c r="D333" s="20"/>
      <c r="E333" s="21"/>
      <c r="F333" s="22"/>
      <c r="G333" s="25" t="str">
        <f aca="false">IF(OR(D333="Purchase",D333="Production in"),ROUND(N(E333)*N(F333),2),"")</f>
        <v/>
      </c>
      <c r="H333" s="20"/>
      <c r="I333" s="24" t="str">
        <f aca="false">IF(B333="","",IFERROR(INDEX(Items!$D$5:$D$304,MATCH(B333,Items!$A$5:$A$304,0)),""))</f>
        <v/>
      </c>
      <c r="J333" s="26" t="n">
        <f aca="false">N(E333)*IF(OR(D333="Purchase",D333="Sales return",D333="Production in",D333="Adjustment +"),1,IF(D333="",0,-1))</f>
        <v>0</v>
      </c>
    </row>
    <row r="334" customFormat="false" ht="15" hidden="false" customHeight="true" outlineLevel="0" collapsed="false">
      <c r="A334" s="27"/>
      <c r="B334" s="20"/>
      <c r="C334" s="24" t="str">
        <f aca="false">IF(B334="","",IFERROR(INDEX(Items!$B$5:$B$304,MATCH(B334,Items!$A$5:$A$304,0)),"Unknown code"))</f>
        <v/>
      </c>
      <c r="D334" s="20"/>
      <c r="E334" s="21"/>
      <c r="F334" s="22"/>
      <c r="G334" s="25" t="str">
        <f aca="false">IF(OR(D334="Purchase",D334="Production in"),ROUND(N(E334)*N(F334),2),"")</f>
        <v/>
      </c>
      <c r="H334" s="20"/>
      <c r="I334" s="24" t="str">
        <f aca="false">IF(B334="","",IFERROR(INDEX(Items!$D$5:$D$304,MATCH(B334,Items!$A$5:$A$304,0)),""))</f>
        <v/>
      </c>
      <c r="J334" s="26" t="n">
        <f aca="false">N(E334)*IF(OR(D334="Purchase",D334="Sales return",D334="Production in",D334="Adjustment +"),1,IF(D334="",0,-1))</f>
        <v>0</v>
      </c>
    </row>
    <row r="335" customFormat="false" ht="15" hidden="false" customHeight="true" outlineLevel="0" collapsed="false">
      <c r="A335" s="27"/>
      <c r="B335" s="20"/>
      <c r="C335" s="24" t="str">
        <f aca="false">IF(B335="","",IFERROR(INDEX(Items!$B$5:$B$304,MATCH(B335,Items!$A$5:$A$304,0)),"Unknown code"))</f>
        <v/>
      </c>
      <c r="D335" s="20"/>
      <c r="E335" s="21"/>
      <c r="F335" s="22"/>
      <c r="G335" s="25" t="str">
        <f aca="false">IF(OR(D335="Purchase",D335="Production in"),ROUND(N(E335)*N(F335),2),"")</f>
        <v/>
      </c>
      <c r="H335" s="20"/>
      <c r="I335" s="24" t="str">
        <f aca="false">IF(B335="","",IFERROR(INDEX(Items!$D$5:$D$304,MATCH(B335,Items!$A$5:$A$304,0)),""))</f>
        <v/>
      </c>
      <c r="J335" s="26" t="n">
        <f aca="false">N(E335)*IF(OR(D335="Purchase",D335="Sales return",D335="Production in",D335="Adjustment +"),1,IF(D335="",0,-1))</f>
        <v>0</v>
      </c>
    </row>
    <row r="336" customFormat="false" ht="15" hidden="false" customHeight="true" outlineLevel="0" collapsed="false">
      <c r="A336" s="27"/>
      <c r="B336" s="20"/>
      <c r="C336" s="24" t="str">
        <f aca="false">IF(B336="","",IFERROR(INDEX(Items!$B$5:$B$304,MATCH(B336,Items!$A$5:$A$304,0)),"Unknown code"))</f>
        <v/>
      </c>
      <c r="D336" s="20"/>
      <c r="E336" s="21"/>
      <c r="F336" s="22"/>
      <c r="G336" s="25" t="str">
        <f aca="false">IF(OR(D336="Purchase",D336="Production in"),ROUND(N(E336)*N(F336),2),"")</f>
        <v/>
      </c>
      <c r="H336" s="20"/>
      <c r="I336" s="24" t="str">
        <f aca="false">IF(B336="","",IFERROR(INDEX(Items!$D$5:$D$304,MATCH(B336,Items!$A$5:$A$304,0)),""))</f>
        <v/>
      </c>
      <c r="J336" s="26" t="n">
        <f aca="false">N(E336)*IF(OR(D336="Purchase",D336="Sales return",D336="Production in",D336="Adjustment +"),1,IF(D336="",0,-1))</f>
        <v>0</v>
      </c>
    </row>
    <row r="337" customFormat="false" ht="15" hidden="false" customHeight="true" outlineLevel="0" collapsed="false">
      <c r="A337" s="27"/>
      <c r="B337" s="20"/>
      <c r="C337" s="24" t="str">
        <f aca="false">IF(B337="","",IFERROR(INDEX(Items!$B$5:$B$304,MATCH(B337,Items!$A$5:$A$304,0)),"Unknown code"))</f>
        <v/>
      </c>
      <c r="D337" s="20"/>
      <c r="E337" s="21"/>
      <c r="F337" s="22"/>
      <c r="G337" s="25" t="str">
        <f aca="false">IF(OR(D337="Purchase",D337="Production in"),ROUND(N(E337)*N(F337),2),"")</f>
        <v/>
      </c>
      <c r="H337" s="20"/>
      <c r="I337" s="24" t="str">
        <f aca="false">IF(B337="","",IFERROR(INDEX(Items!$D$5:$D$304,MATCH(B337,Items!$A$5:$A$304,0)),""))</f>
        <v/>
      </c>
      <c r="J337" s="26" t="n">
        <f aca="false">N(E337)*IF(OR(D337="Purchase",D337="Sales return",D337="Production in",D337="Adjustment +"),1,IF(D337="",0,-1))</f>
        <v>0</v>
      </c>
    </row>
    <row r="338" customFormat="false" ht="15" hidden="false" customHeight="true" outlineLevel="0" collapsed="false">
      <c r="A338" s="27"/>
      <c r="B338" s="20"/>
      <c r="C338" s="24" t="str">
        <f aca="false">IF(B338="","",IFERROR(INDEX(Items!$B$5:$B$304,MATCH(B338,Items!$A$5:$A$304,0)),"Unknown code"))</f>
        <v/>
      </c>
      <c r="D338" s="20"/>
      <c r="E338" s="21"/>
      <c r="F338" s="22"/>
      <c r="G338" s="25" t="str">
        <f aca="false">IF(OR(D338="Purchase",D338="Production in"),ROUND(N(E338)*N(F338),2),"")</f>
        <v/>
      </c>
      <c r="H338" s="20"/>
      <c r="I338" s="24" t="str">
        <f aca="false">IF(B338="","",IFERROR(INDEX(Items!$D$5:$D$304,MATCH(B338,Items!$A$5:$A$304,0)),""))</f>
        <v/>
      </c>
      <c r="J338" s="26" t="n">
        <f aca="false">N(E338)*IF(OR(D338="Purchase",D338="Sales return",D338="Production in",D338="Adjustment +"),1,IF(D338="",0,-1))</f>
        <v>0</v>
      </c>
    </row>
    <row r="339" customFormat="false" ht="15" hidden="false" customHeight="true" outlineLevel="0" collapsed="false">
      <c r="A339" s="27"/>
      <c r="B339" s="20"/>
      <c r="C339" s="24" t="str">
        <f aca="false">IF(B339="","",IFERROR(INDEX(Items!$B$5:$B$304,MATCH(B339,Items!$A$5:$A$304,0)),"Unknown code"))</f>
        <v/>
      </c>
      <c r="D339" s="20"/>
      <c r="E339" s="21"/>
      <c r="F339" s="22"/>
      <c r="G339" s="25" t="str">
        <f aca="false">IF(OR(D339="Purchase",D339="Production in"),ROUND(N(E339)*N(F339),2),"")</f>
        <v/>
      </c>
      <c r="H339" s="20"/>
      <c r="I339" s="24" t="str">
        <f aca="false">IF(B339="","",IFERROR(INDEX(Items!$D$5:$D$304,MATCH(B339,Items!$A$5:$A$304,0)),""))</f>
        <v/>
      </c>
      <c r="J339" s="26" t="n">
        <f aca="false">N(E339)*IF(OR(D339="Purchase",D339="Sales return",D339="Production in",D339="Adjustment +"),1,IF(D339="",0,-1))</f>
        <v>0</v>
      </c>
    </row>
    <row r="340" customFormat="false" ht="15" hidden="false" customHeight="true" outlineLevel="0" collapsed="false">
      <c r="A340" s="27"/>
      <c r="B340" s="20"/>
      <c r="C340" s="24" t="str">
        <f aca="false">IF(B340="","",IFERROR(INDEX(Items!$B$5:$B$304,MATCH(B340,Items!$A$5:$A$304,0)),"Unknown code"))</f>
        <v/>
      </c>
      <c r="D340" s="20"/>
      <c r="E340" s="21"/>
      <c r="F340" s="22"/>
      <c r="G340" s="25" t="str">
        <f aca="false">IF(OR(D340="Purchase",D340="Production in"),ROUND(N(E340)*N(F340),2),"")</f>
        <v/>
      </c>
      <c r="H340" s="20"/>
      <c r="I340" s="24" t="str">
        <f aca="false">IF(B340="","",IFERROR(INDEX(Items!$D$5:$D$304,MATCH(B340,Items!$A$5:$A$304,0)),""))</f>
        <v/>
      </c>
      <c r="J340" s="26" t="n">
        <f aca="false">N(E340)*IF(OR(D340="Purchase",D340="Sales return",D340="Production in",D340="Adjustment +"),1,IF(D340="",0,-1))</f>
        <v>0</v>
      </c>
    </row>
    <row r="341" customFormat="false" ht="15" hidden="false" customHeight="true" outlineLevel="0" collapsed="false">
      <c r="A341" s="27"/>
      <c r="B341" s="20"/>
      <c r="C341" s="24" t="str">
        <f aca="false">IF(B341="","",IFERROR(INDEX(Items!$B$5:$B$304,MATCH(B341,Items!$A$5:$A$304,0)),"Unknown code"))</f>
        <v/>
      </c>
      <c r="D341" s="20"/>
      <c r="E341" s="21"/>
      <c r="F341" s="22"/>
      <c r="G341" s="25" t="str">
        <f aca="false">IF(OR(D341="Purchase",D341="Production in"),ROUND(N(E341)*N(F341),2),"")</f>
        <v/>
      </c>
      <c r="H341" s="20"/>
      <c r="I341" s="24" t="str">
        <f aca="false">IF(B341="","",IFERROR(INDEX(Items!$D$5:$D$304,MATCH(B341,Items!$A$5:$A$304,0)),""))</f>
        <v/>
      </c>
      <c r="J341" s="26" t="n">
        <f aca="false">N(E341)*IF(OR(D341="Purchase",D341="Sales return",D341="Production in",D341="Adjustment +"),1,IF(D341="",0,-1))</f>
        <v>0</v>
      </c>
    </row>
    <row r="342" customFormat="false" ht="15" hidden="false" customHeight="true" outlineLevel="0" collapsed="false">
      <c r="A342" s="27"/>
      <c r="B342" s="20"/>
      <c r="C342" s="24" t="str">
        <f aca="false">IF(B342="","",IFERROR(INDEX(Items!$B$5:$B$304,MATCH(B342,Items!$A$5:$A$304,0)),"Unknown code"))</f>
        <v/>
      </c>
      <c r="D342" s="20"/>
      <c r="E342" s="21"/>
      <c r="F342" s="22"/>
      <c r="G342" s="25" t="str">
        <f aca="false">IF(OR(D342="Purchase",D342="Production in"),ROUND(N(E342)*N(F342),2),"")</f>
        <v/>
      </c>
      <c r="H342" s="20"/>
      <c r="I342" s="24" t="str">
        <f aca="false">IF(B342="","",IFERROR(INDEX(Items!$D$5:$D$304,MATCH(B342,Items!$A$5:$A$304,0)),""))</f>
        <v/>
      </c>
      <c r="J342" s="26" t="n">
        <f aca="false">N(E342)*IF(OR(D342="Purchase",D342="Sales return",D342="Production in",D342="Adjustment +"),1,IF(D342="",0,-1))</f>
        <v>0</v>
      </c>
    </row>
    <row r="343" customFormat="false" ht="15" hidden="false" customHeight="true" outlineLevel="0" collapsed="false">
      <c r="A343" s="27"/>
      <c r="B343" s="20"/>
      <c r="C343" s="24" t="str">
        <f aca="false">IF(B343="","",IFERROR(INDEX(Items!$B$5:$B$304,MATCH(B343,Items!$A$5:$A$304,0)),"Unknown code"))</f>
        <v/>
      </c>
      <c r="D343" s="20"/>
      <c r="E343" s="21"/>
      <c r="F343" s="22"/>
      <c r="G343" s="25" t="str">
        <f aca="false">IF(OR(D343="Purchase",D343="Production in"),ROUND(N(E343)*N(F343),2),"")</f>
        <v/>
      </c>
      <c r="H343" s="20"/>
      <c r="I343" s="24" t="str">
        <f aca="false">IF(B343="","",IFERROR(INDEX(Items!$D$5:$D$304,MATCH(B343,Items!$A$5:$A$304,0)),""))</f>
        <v/>
      </c>
      <c r="J343" s="26" t="n">
        <f aca="false">N(E343)*IF(OR(D343="Purchase",D343="Sales return",D343="Production in",D343="Adjustment +"),1,IF(D343="",0,-1))</f>
        <v>0</v>
      </c>
    </row>
    <row r="344" customFormat="false" ht="15" hidden="false" customHeight="true" outlineLevel="0" collapsed="false">
      <c r="A344" s="27"/>
      <c r="B344" s="20"/>
      <c r="C344" s="24" t="str">
        <f aca="false">IF(B344="","",IFERROR(INDEX(Items!$B$5:$B$304,MATCH(B344,Items!$A$5:$A$304,0)),"Unknown code"))</f>
        <v/>
      </c>
      <c r="D344" s="20"/>
      <c r="E344" s="21"/>
      <c r="F344" s="22"/>
      <c r="G344" s="25" t="str">
        <f aca="false">IF(OR(D344="Purchase",D344="Production in"),ROUND(N(E344)*N(F344),2),"")</f>
        <v/>
      </c>
      <c r="H344" s="20"/>
      <c r="I344" s="24" t="str">
        <f aca="false">IF(B344="","",IFERROR(INDEX(Items!$D$5:$D$304,MATCH(B344,Items!$A$5:$A$304,0)),""))</f>
        <v/>
      </c>
      <c r="J344" s="26" t="n">
        <f aca="false">N(E344)*IF(OR(D344="Purchase",D344="Sales return",D344="Production in",D344="Adjustment +"),1,IF(D344="",0,-1))</f>
        <v>0</v>
      </c>
    </row>
    <row r="345" customFormat="false" ht="15" hidden="false" customHeight="true" outlineLevel="0" collapsed="false">
      <c r="A345" s="27"/>
      <c r="B345" s="20"/>
      <c r="C345" s="24" t="str">
        <f aca="false">IF(B345="","",IFERROR(INDEX(Items!$B$5:$B$304,MATCH(B345,Items!$A$5:$A$304,0)),"Unknown code"))</f>
        <v/>
      </c>
      <c r="D345" s="20"/>
      <c r="E345" s="21"/>
      <c r="F345" s="22"/>
      <c r="G345" s="25" t="str">
        <f aca="false">IF(OR(D345="Purchase",D345="Production in"),ROUND(N(E345)*N(F345),2),"")</f>
        <v/>
      </c>
      <c r="H345" s="20"/>
      <c r="I345" s="24" t="str">
        <f aca="false">IF(B345="","",IFERROR(INDEX(Items!$D$5:$D$304,MATCH(B345,Items!$A$5:$A$304,0)),""))</f>
        <v/>
      </c>
      <c r="J345" s="26" t="n">
        <f aca="false">N(E345)*IF(OR(D345="Purchase",D345="Sales return",D345="Production in",D345="Adjustment +"),1,IF(D345="",0,-1))</f>
        <v>0</v>
      </c>
    </row>
    <row r="346" customFormat="false" ht="15" hidden="false" customHeight="true" outlineLevel="0" collapsed="false">
      <c r="A346" s="27"/>
      <c r="B346" s="20"/>
      <c r="C346" s="24" t="str">
        <f aca="false">IF(B346="","",IFERROR(INDEX(Items!$B$5:$B$304,MATCH(B346,Items!$A$5:$A$304,0)),"Unknown code"))</f>
        <v/>
      </c>
      <c r="D346" s="20"/>
      <c r="E346" s="21"/>
      <c r="F346" s="22"/>
      <c r="G346" s="25" t="str">
        <f aca="false">IF(OR(D346="Purchase",D346="Production in"),ROUND(N(E346)*N(F346),2),"")</f>
        <v/>
      </c>
      <c r="H346" s="20"/>
      <c r="I346" s="24" t="str">
        <f aca="false">IF(B346="","",IFERROR(INDEX(Items!$D$5:$D$304,MATCH(B346,Items!$A$5:$A$304,0)),""))</f>
        <v/>
      </c>
      <c r="J346" s="26" t="n">
        <f aca="false">N(E346)*IF(OR(D346="Purchase",D346="Sales return",D346="Production in",D346="Adjustment +"),1,IF(D346="",0,-1))</f>
        <v>0</v>
      </c>
    </row>
    <row r="347" customFormat="false" ht="15" hidden="false" customHeight="true" outlineLevel="0" collapsed="false">
      <c r="A347" s="27"/>
      <c r="B347" s="20"/>
      <c r="C347" s="24" t="str">
        <f aca="false">IF(B347="","",IFERROR(INDEX(Items!$B$5:$B$304,MATCH(B347,Items!$A$5:$A$304,0)),"Unknown code"))</f>
        <v/>
      </c>
      <c r="D347" s="20"/>
      <c r="E347" s="21"/>
      <c r="F347" s="22"/>
      <c r="G347" s="25" t="str">
        <f aca="false">IF(OR(D347="Purchase",D347="Production in"),ROUND(N(E347)*N(F347),2),"")</f>
        <v/>
      </c>
      <c r="H347" s="20"/>
      <c r="I347" s="24" t="str">
        <f aca="false">IF(B347="","",IFERROR(INDEX(Items!$D$5:$D$304,MATCH(B347,Items!$A$5:$A$304,0)),""))</f>
        <v/>
      </c>
      <c r="J347" s="26" t="n">
        <f aca="false">N(E347)*IF(OR(D347="Purchase",D347="Sales return",D347="Production in",D347="Adjustment +"),1,IF(D347="",0,-1))</f>
        <v>0</v>
      </c>
    </row>
    <row r="348" customFormat="false" ht="15" hidden="false" customHeight="true" outlineLevel="0" collapsed="false">
      <c r="A348" s="27"/>
      <c r="B348" s="20"/>
      <c r="C348" s="24" t="str">
        <f aca="false">IF(B348="","",IFERROR(INDEX(Items!$B$5:$B$304,MATCH(B348,Items!$A$5:$A$304,0)),"Unknown code"))</f>
        <v/>
      </c>
      <c r="D348" s="20"/>
      <c r="E348" s="21"/>
      <c r="F348" s="22"/>
      <c r="G348" s="25" t="str">
        <f aca="false">IF(OR(D348="Purchase",D348="Production in"),ROUND(N(E348)*N(F348),2),"")</f>
        <v/>
      </c>
      <c r="H348" s="20"/>
      <c r="I348" s="24" t="str">
        <f aca="false">IF(B348="","",IFERROR(INDEX(Items!$D$5:$D$304,MATCH(B348,Items!$A$5:$A$304,0)),""))</f>
        <v/>
      </c>
      <c r="J348" s="26" t="n">
        <f aca="false">N(E348)*IF(OR(D348="Purchase",D348="Sales return",D348="Production in",D348="Adjustment +"),1,IF(D348="",0,-1))</f>
        <v>0</v>
      </c>
    </row>
    <row r="349" customFormat="false" ht="15" hidden="false" customHeight="true" outlineLevel="0" collapsed="false">
      <c r="A349" s="27"/>
      <c r="B349" s="20"/>
      <c r="C349" s="24" t="str">
        <f aca="false">IF(B349="","",IFERROR(INDEX(Items!$B$5:$B$304,MATCH(B349,Items!$A$5:$A$304,0)),"Unknown code"))</f>
        <v/>
      </c>
      <c r="D349" s="20"/>
      <c r="E349" s="21"/>
      <c r="F349" s="22"/>
      <c r="G349" s="25" t="str">
        <f aca="false">IF(OR(D349="Purchase",D349="Production in"),ROUND(N(E349)*N(F349),2),"")</f>
        <v/>
      </c>
      <c r="H349" s="20"/>
      <c r="I349" s="24" t="str">
        <f aca="false">IF(B349="","",IFERROR(INDEX(Items!$D$5:$D$304,MATCH(B349,Items!$A$5:$A$304,0)),""))</f>
        <v/>
      </c>
      <c r="J349" s="26" t="n">
        <f aca="false">N(E349)*IF(OR(D349="Purchase",D349="Sales return",D349="Production in",D349="Adjustment +"),1,IF(D349="",0,-1))</f>
        <v>0</v>
      </c>
    </row>
    <row r="350" customFormat="false" ht="15" hidden="false" customHeight="true" outlineLevel="0" collapsed="false">
      <c r="A350" s="27"/>
      <c r="B350" s="20"/>
      <c r="C350" s="24" t="str">
        <f aca="false">IF(B350="","",IFERROR(INDEX(Items!$B$5:$B$304,MATCH(B350,Items!$A$5:$A$304,0)),"Unknown code"))</f>
        <v/>
      </c>
      <c r="D350" s="20"/>
      <c r="E350" s="21"/>
      <c r="F350" s="22"/>
      <c r="G350" s="25" t="str">
        <f aca="false">IF(OR(D350="Purchase",D350="Production in"),ROUND(N(E350)*N(F350),2),"")</f>
        <v/>
      </c>
      <c r="H350" s="20"/>
      <c r="I350" s="24" t="str">
        <f aca="false">IF(B350="","",IFERROR(INDEX(Items!$D$5:$D$304,MATCH(B350,Items!$A$5:$A$304,0)),""))</f>
        <v/>
      </c>
      <c r="J350" s="26" t="n">
        <f aca="false">N(E350)*IF(OR(D350="Purchase",D350="Sales return",D350="Production in",D350="Adjustment +"),1,IF(D350="",0,-1))</f>
        <v>0</v>
      </c>
    </row>
    <row r="351" customFormat="false" ht="15" hidden="false" customHeight="true" outlineLevel="0" collapsed="false">
      <c r="A351" s="27"/>
      <c r="B351" s="20"/>
      <c r="C351" s="24" t="str">
        <f aca="false">IF(B351="","",IFERROR(INDEX(Items!$B$5:$B$304,MATCH(B351,Items!$A$5:$A$304,0)),"Unknown code"))</f>
        <v/>
      </c>
      <c r="D351" s="20"/>
      <c r="E351" s="21"/>
      <c r="F351" s="22"/>
      <c r="G351" s="25" t="str">
        <f aca="false">IF(OR(D351="Purchase",D351="Production in"),ROUND(N(E351)*N(F351),2),"")</f>
        <v/>
      </c>
      <c r="H351" s="20"/>
      <c r="I351" s="24" t="str">
        <f aca="false">IF(B351="","",IFERROR(INDEX(Items!$D$5:$D$304,MATCH(B351,Items!$A$5:$A$304,0)),""))</f>
        <v/>
      </c>
      <c r="J351" s="26" t="n">
        <f aca="false">N(E351)*IF(OR(D351="Purchase",D351="Sales return",D351="Production in",D351="Adjustment +"),1,IF(D351="",0,-1))</f>
        <v>0</v>
      </c>
    </row>
    <row r="352" customFormat="false" ht="15" hidden="false" customHeight="true" outlineLevel="0" collapsed="false">
      <c r="A352" s="27"/>
      <c r="B352" s="20"/>
      <c r="C352" s="24" t="str">
        <f aca="false">IF(B352="","",IFERROR(INDEX(Items!$B$5:$B$304,MATCH(B352,Items!$A$5:$A$304,0)),"Unknown code"))</f>
        <v/>
      </c>
      <c r="D352" s="20"/>
      <c r="E352" s="21"/>
      <c r="F352" s="22"/>
      <c r="G352" s="25" t="str">
        <f aca="false">IF(OR(D352="Purchase",D352="Production in"),ROUND(N(E352)*N(F352),2),"")</f>
        <v/>
      </c>
      <c r="H352" s="20"/>
      <c r="I352" s="24" t="str">
        <f aca="false">IF(B352="","",IFERROR(INDEX(Items!$D$5:$D$304,MATCH(B352,Items!$A$5:$A$304,0)),""))</f>
        <v/>
      </c>
      <c r="J352" s="26" t="n">
        <f aca="false">N(E352)*IF(OR(D352="Purchase",D352="Sales return",D352="Production in",D352="Adjustment +"),1,IF(D352="",0,-1))</f>
        <v>0</v>
      </c>
    </row>
    <row r="353" customFormat="false" ht="15" hidden="false" customHeight="true" outlineLevel="0" collapsed="false">
      <c r="A353" s="27"/>
      <c r="B353" s="20"/>
      <c r="C353" s="24" t="str">
        <f aca="false">IF(B353="","",IFERROR(INDEX(Items!$B$5:$B$304,MATCH(B353,Items!$A$5:$A$304,0)),"Unknown code"))</f>
        <v/>
      </c>
      <c r="D353" s="20"/>
      <c r="E353" s="21"/>
      <c r="F353" s="22"/>
      <c r="G353" s="25" t="str">
        <f aca="false">IF(OR(D353="Purchase",D353="Production in"),ROUND(N(E353)*N(F353),2),"")</f>
        <v/>
      </c>
      <c r="H353" s="20"/>
      <c r="I353" s="24" t="str">
        <f aca="false">IF(B353="","",IFERROR(INDEX(Items!$D$5:$D$304,MATCH(B353,Items!$A$5:$A$304,0)),""))</f>
        <v/>
      </c>
      <c r="J353" s="26" t="n">
        <f aca="false">N(E353)*IF(OR(D353="Purchase",D353="Sales return",D353="Production in",D353="Adjustment +"),1,IF(D353="",0,-1))</f>
        <v>0</v>
      </c>
    </row>
    <row r="354" customFormat="false" ht="15" hidden="false" customHeight="true" outlineLevel="0" collapsed="false">
      <c r="A354" s="27"/>
      <c r="B354" s="20"/>
      <c r="C354" s="24" t="str">
        <f aca="false">IF(B354="","",IFERROR(INDEX(Items!$B$5:$B$304,MATCH(B354,Items!$A$5:$A$304,0)),"Unknown code"))</f>
        <v/>
      </c>
      <c r="D354" s="20"/>
      <c r="E354" s="21"/>
      <c r="F354" s="22"/>
      <c r="G354" s="25" t="str">
        <f aca="false">IF(OR(D354="Purchase",D354="Production in"),ROUND(N(E354)*N(F354),2),"")</f>
        <v/>
      </c>
      <c r="H354" s="20"/>
      <c r="I354" s="24" t="str">
        <f aca="false">IF(B354="","",IFERROR(INDEX(Items!$D$5:$D$304,MATCH(B354,Items!$A$5:$A$304,0)),""))</f>
        <v/>
      </c>
      <c r="J354" s="26" t="n">
        <f aca="false">N(E354)*IF(OR(D354="Purchase",D354="Sales return",D354="Production in",D354="Adjustment +"),1,IF(D354="",0,-1))</f>
        <v>0</v>
      </c>
    </row>
    <row r="355" customFormat="false" ht="15" hidden="false" customHeight="true" outlineLevel="0" collapsed="false">
      <c r="A355" s="27"/>
      <c r="B355" s="20"/>
      <c r="C355" s="24" t="str">
        <f aca="false">IF(B355="","",IFERROR(INDEX(Items!$B$5:$B$304,MATCH(B355,Items!$A$5:$A$304,0)),"Unknown code"))</f>
        <v/>
      </c>
      <c r="D355" s="20"/>
      <c r="E355" s="21"/>
      <c r="F355" s="22"/>
      <c r="G355" s="25" t="str">
        <f aca="false">IF(OR(D355="Purchase",D355="Production in"),ROUND(N(E355)*N(F355),2),"")</f>
        <v/>
      </c>
      <c r="H355" s="20"/>
      <c r="I355" s="24" t="str">
        <f aca="false">IF(B355="","",IFERROR(INDEX(Items!$D$5:$D$304,MATCH(B355,Items!$A$5:$A$304,0)),""))</f>
        <v/>
      </c>
      <c r="J355" s="26" t="n">
        <f aca="false">N(E355)*IF(OR(D355="Purchase",D355="Sales return",D355="Production in",D355="Adjustment +"),1,IF(D355="",0,-1))</f>
        <v>0</v>
      </c>
    </row>
    <row r="356" customFormat="false" ht="15" hidden="false" customHeight="true" outlineLevel="0" collapsed="false">
      <c r="A356" s="27"/>
      <c r="B356" s="20"/>
      <c r="C356" s="24" t="str">
        <f aca="false">IF(B356="","",IFERROR(INDEX(Items!$B$5:$B$304,MATCH(B356,Items!$A$5:$A$304,0)),"Unknown code"))</f>
        <v/>
      </c>
      <c r="D356" s="20"/>
      <c r="E356" s="21"/>
      <c r="F356" s="22"/>
      <c r="G356" s="25" t="str">
        <f aca="false">IF(OR(D356="Purchase",D356="Production in"),ROUND(N(E356)*N(F356),2),"")</f>
        <v/>
      </c>
      <c r="H356" s="20"/>
      <c r="I356" s="24" t="str">
        <f aca="false">IF(B356="","",IFERROR(INDEX(Items!$D$5:$D$304,MATCH(B356,Items!$A$5:$A$304,0)),""))</f>
        <v/>
      </c>
      <c r="J356" s="26" t="n">
        <f aca="false">N(E356)*IF(OR(D356="Purchase",D356="Sales return",D356="Production in",D356="Adjustment +"),1,IF(D356="",0,-1))</f>
        <v>0</v>
      </c>
    </row>
    <row r="357" customFormat="false" ht="15" hidden="false" customHeight="true" outlineLevel="0" collapsed="false">
      <c r="A357" s="27"/>
      <c r="B357" s="20"/>
      <c r="C357" s="24" t="str">
        <f aca="false">IF(B357="","",IFERROR(INDEX(Items!$B$5:$B$304,MATCH(B357,Items!$A$5:$A$304,0)),"Unknown code"))</f>
        <v/>
      </c>
      <c r="D357" s="20"/>
      <c r="E357" s="21"/>
      <c r="F357" s="22"/>
      <c r="G357" s="25" t="str">
        <f aca="false">IF(OR(D357="Purchase",D357="Production in"),ROUND(N(E357)*N(F357),2),"")</f>
        <v/>
      </c>
      <c r="H357" s="20"/>
      <c r="I357" s="24" t="str">
        <f aca="false">IF(B357="","",IFERROR(INDEX(Items!$D$5:$D$304,MATCH(B357,Items!$A$5:$A$304,0)),""))</f>
        <v/>
      </c>
      <c r="J357" s="26" t="n">
        <f aca="false">N(E357)*IF(OR(D357="Purchase",D357="Sales return",D357="Production in",D357="Adjustment +"),1,IF(D357="",0,-1))</f>
        <v>0</v>
      </c>
    </row>
    <row r="358" customFormat="false" ht="15" hidden="false" customHeight="true" outlineLevel="0" collapsed="false">
      <c r="A358" s="27"/>
      <c r="B358" s="20"/>
      <c r="C358" s="24" t="str">
        <f aca="false">IF(B358="","",IFERROR(INDEX(Items!$B$5:$B$304,MATCH(B358,Items!$A$5:$A$304,0)),"Unknown code"))</f>
        <v/>
      </c>
      <c r="D358" s="20"/>
      <c r="E358" s="21"/>
      <c r="F358" s="22"/>
      <c r="G358" s="25" t="str">
        <f aca="false">IF(OR(D358="Purchase",D358="Production in"),ROUND(N(E358)*N(F358),2),"")</f>
        <v/>
      </c>
      <c r="H358" s="20"/>
      <c r="I358" s="24" t="str">
        <f aca="false">IF(B358="","",IFERROR(INDEX(Items!$D$5:$D$304,MATCH(B358,Items!$A$5:$A$304,0)),""))</f>
        <v/>
      </c>
      <c r="J358" s="26" t="n">
        <f aca="false">N(E358)*IF(OR(D358="Purchase",D358="Sales return",D358="Production in",D358="Adjustment +"),1,IF(D358="",0,-1))</f>
        <v>0</v>
      </c>
    </row>
    <row r="359" customFormat="false" ht="15" hidden="false" customHeight="true" outlineLevel="0" collapsed="false">
      <c r="A359" s="27"/>
      <c r="B359" s="20"/>
      <c r="C359" s="24" t="str">
        <f aca="false">IF(B359="","",IFERROR(INDEX(Items!$B$5:$B$304,MATCH(B359,Items!$A$5:$A$304,0)),"Unknown code"))</f>
        <v/>
      </c>
      <c r="D359" s="20"/>
      <c r="E359" s="21"/>
      <c r="F359" s="22"/>
      <c r="G359" s="25" t="str">
        <f aca="false">IF(OR(D359="Purchase",D359="Production in"),ROUND(N(E359)*N(F359),2),"")</f>
        <v/>
      </c>
      <c r="H359" s="20"/>
      <c r="I359" s="24" t="str">
        <f aca="false">IF(B359="","",IFERROR(INDEX(Items!$D$5:$D$304,MATCH(B359,Items!$A$5:$A$304,0)),""))</f>
        <v/>
      </c>
      <c r="J359" s="26" t="n">
        <f aca="false">N(E359)*IF(OR(D359="Purchase",D359="Sales return",D359="Production in",D359="Adjustment +"),1,IF(D359="",0,-1))</f>
        <v>0</v>
      </c>
    </row>
    <row r="360" customFormat="false" ht="15" hidden="false" customHeight="true" outlineLevel="0" collapsed="false">
      <c r="A360" s="27"/>
      <c r="B360" s="20"/>
      <c r="C360" s="24" t="str">
        <f aca="false">IF(B360="","",IFERROR(INDEX(Items!$B$5:$B$304,MATCH(B360,Items!$A$5:$A$304,0)),"Unknown code"))</f>
        <v/>
      </c>
      <c r="D360" s="20"/>
      <c r="E360" s="21"/>
      <c r="F360" s="22"/>
      <c r="G360" s="25" t="str">
        <f aca="false">IF(OR(D360="Purchase",D360="Production in"),ROUND(N(E360)*N(F360),2),"")</f>
        <v/>
      </c>
      <c r="H360" s="20"/>
      <c r="I360" s="24" t="str">
        <f aca="false">IF(B360="","",IFERROR(INDEX(Items!$D$5:$D$304,MATCH(B360,Items!$A$5:$A$304,0)),""))</f>
        <v/>
      </c>
      <c r="J360" s="26" t="n">
        <f aca="false">N(E360)*IF(OR(D360="Purchase",D360="Sales return",D360="Production in",D360="Adjustment +"),1,IF(D360="",0,-1))</f>
        <v>0</v>
      </c>
    </row>
    <row r="361" customFormat="false" ht="15" hidden="false" customHeight="true" outlineLevel="0" collapsed="false">
      <c r="A361" s="27"/>
      <c r="B361" s="20"/>
      <c r="C361" s="24" t="str">
        <f aca="false">IF(B361="","",IFERROR(INDEX(Items!$B$5:$B$304,MATCH(B361,Items!$A$5:$A$304,0)),"Unknown code"))</f>
        <v/>
      </c>
      <c r="D361" s="20"/>
      <c r="E361" s="21"/>
      <c r="F361" s="22"/>
      <c r="G361" s="25" t="str">
        <f aca="false">IF(OR(D361="Purchase",D361="Production in"),ROUND(N(E361)*N(F361),2),"")</f>
        <v/>
      </c>
      <c r="H361" s="20"/>
      <c r="I361" s="24" t="str">
        <f aca="false">IF(B361="","",IFERROR(INDEX(Items!$D$5:$D$304,MATCH(B361,Items!$A$5:$A$304,0)),""))</f>
        <v/>
      </c>
      <c r="J361" s="26" t="n">
        <f aca="false">N(E361)*IF(OR(D361="Purchase",D361="Sales return",D361="Production in",D361="Adjustment +"),1,IF(D361="",0,-1))</f>
        <v>0</v>
      </c>
    </row>
    <row r="362" customFormat="false" ht="15" hidden="false" customHeight="true" outlineLevel="0" collapsed="false">
      <c r="A362" s="27"/>
      <c r="B362" s="20"/>
      <c r="C362" s="24" t="str">
        <f aca="false">IF(B362="","",IFERROR(INDEX(Items!$B$5:$B$304,MATCH(B362,Items!$A$5:$A$304,0)),"Unknown code"))</f>
        <v/>
      </c>
      <c r="D362" s="20"/>
      <c r="E362" s="21"/>
      <c r="F362" s="22"/>
      <c r="G362" s="25" t="str">
        <f aca="false">IF(OR(D362="Purchase",D362="Production in"),ROUND(N(E362)*N(F362),2),"")</f>
        <v/>
      </c>
      <c r="H362" s="20"/>
      <c r="I362" s="24" t="str">
        <f aca="false">IF(B362="","",IFERROR(INDEX(Items!$D$5:$D$304,MATCH(B362,Items!$A$5:$A$304,0)),""))</f>
        <v/>
      </c>
      <c r="J362" s="26" t="n">
        <f aca="false">N(E362)*IF(OR(D362="Purchase",D362="Sales return",D362="Production in",D362="Adjustment +"),1,IF(D362="",0,-1))</f>
        <v>0</v>
      </c>
    </row>
    <row r="363" customFormat="false" ht="15" hidden="false" customHeight="true" outlineLevel="0" collapsed="false">
      <c r="A363" s="27"/>
      <c r="B363" s="20"/>
      <c r="C363" s="24" t="str">
        <f aca="false">IF(B363="","",IFERROR(INDEX(Items!$B$5:$B$304,MATCH(B363,Items!$A$5:$A$304,0)),"Unknown code"))</f>
        <v/>
      </c>
      <c r="D363" s="20"/>
      <c r="E363" s="21"/>
      <c r="F363" s="22"/>
      <c r="G363" s="25" t="str">
        <f aca="false">IF(OR(D363="Purchase",D363="Production in"),ROUND(N(E363)*N(F363),2),"")</f>
        <v/>
      </c>
      <c r="H363" s="20"/>
      <c r="I363" s="24" t="str">
        <f aca="false">IF(B363="","",IFERROR(INDEX(Items!$D$5:$D$304,MATCH(B363,Items!$A$5:$A$304,0)),""))</f>
        <v/>
      </c>
      <c r="J363" s="26" t="n">
        <f aca="false">N(E363)*IF(OR(D363="Purchase",D363="Sales return",D363="Production in",D363="Adjustment +"),1,IF(D363="",0,-1))</f>
        <v>0</v>
      </c>
    </row>
    <row r="364" customFormat="false" ht="15" hidden="false" customHeight="true" outlineLevel="0" collapsed="false">
      <c r="A364" s="27"/>
      <c r="B364" s="20"/>
      <c r="C364" s="24" t="str">
        <f aca="false">IF(B364="","",IFERROR(INDEX(Items!$B$5:$B$304,MATCH(B364,Items!$A$5:$A$304,0)),"Unknown code"))</f>
        <v/>
      </c>
      <c r="D364" s="20"/>
      <c r="E364" s="21"/>
      <c r="F364" s="22"/>
      <c r="G364" s="25" t="str">
        <f aca="false">IF(OR(D364="Purchase",D364="Production in"),ROUND(N(E364)*N(F364),2),"")</f>
        <v/>
      </c>
      <c r="H364" s="20"/>
      <c r="I364" s="24" t="str">
        <f aca="false">IF(B364="","",IFERROR(INDEX(Items!$D$5:$D$304,MATCH(B364,Items!$A$5:$A$304,0)),""))</f>
        <v/>
      </c>
      <c r="J364" s="26" t="n">
        <f aca="false">N(E364)*IF(OR(D364="Purchase",D364="Sales return",D364="Production in",D364="Adjustment +"),1,IF(D364="",0,-1))</f>
        <v>0</v>
      </c>
    </row>
    <row r="365" customFormat="false" ht="15" hidden="false" customHeight="true" outlineLevel="0" collapsed="false">
      <c r="A365" s="27"/>
      <c r="B365" s="20"/>
      <c r="C365" s="24" t="str">
        <f aca="false">IF(B365="","",IFERROR(INDEX(Items!$B$5:$B$304,MATCH(B365,Items!$A$5:$A$304,0)),"Unknown code"))</f>
        <v/>
      </c>
      <c r="D365" s="20"/>
      <c r="E365" s="21"/>
      <c r="F365" s="22"/>
      <c r="G365" s="25" t="str">
        <f aca="false">IF(OR(D365="Purchase",D365="Production in"),ROUND(N(E365)*N(F365),2),"")</f>
        <v/>
      </c>
      <c r="H365" s="20"/>
      <c r="I365" s="24" t="str">
        <f aca="false">IF(B365="","",IFERROR(INDEX(Items!$D$5:$D$304,MATCH(B365,Items!$A$5:$A$304,0)),""))</f>
        <v/>
      </c>
      <c r="J365" s="26" t="n">
        <f aca="false">N(E365)*IF(OR(D365="Purchase",D365="Sales return",D365="Production in",D365="Adjustment +"),1,IF(D365="",0,-1))</f>
        <v>0</v>
      </c>
    </row>
    <row r="366" customFormat="false" ht="15" hidden="false" customHeight="true" outlineLevel="0" collapsed="false">
      <c r="A366" s="27"/>
      <c r="B366" s="20"/>
      <c r="C366" s="24" t="str">
        <f aca="false">IF(B366="","",IFERROR(INDEX(Items!$B$5:$B$304,MATCH(B366,Items!$A$5:$A$304,0)),"Unknown code"))</f>
        <v/>
      </c>
      <c r="D366" s="20"/>
      <c r="E366" s="21"/>
      <c r="F366" s="22"/>
      <c r="G366" s="25" t="str">
        <f aca="false">IF(OR(D366="Purchase",D366="Production in"),ROUND(N(E366)*N(F366),2),"")</f>
        <v/>
      </c>
      <c r="H366" s="20"/>
      <c r="I366" s="24" t="str">
        <f aca="false">IF(B366="","",IFERROR(INDEX(Items!$D$5:$D$304,MATCH(B366,Items!$A$5:$A$304,0)),""))</f>
        <v/>
      </c>
      <c r="J366" s="26" t="n">
        <f aca="false">N(E366)*IF(OR(D366="Purchase",D366="Sales return",D366="Production in",D366="Adjustment +"),1,IF(D366="",0,-1))</f>
        <v>0</v>
      </c>
    </row>
    <row r="367" customFormat="false" ht="15" hidden="false" customHeight="true" outlineLevel="0" collapsed="false">
      <c r="A367" s="27"/>
      <c r="B367" s="20"/>
      <c r="C367" s="24" t="str">
        <f aca="false">IF(B367="","",IFERROR(INDEX(Items!$B$5:$B$304,MATCH(B367,Items!$A$5:$A$304,0)),"Unknown code"))</f>
        <v/>
      </c>
      <c r="D367" s="20"/>
      <c r="E367" s="21"/>
      <c r="F367" s="22"/>
      <c r="G367" s="25" t="str">
        <f aca="false">IF(OR(D367="Purchase",D367="Production in"),ROUND(N(E367)*N(F367),2),"")</f>
        <v/>
      </c>
      <c r="H367" s="20"/>
      <c r="I367" s="24" t="str">
        <f aca="false">IF(B367="","",IFERROR(INDEX(Items!$D$5:$D$304,MATCH(B367,Items!$A$5:$A$304,0)),""))</f>
        <v/>
      </c>
      <c r="J367" s="26" t="n">
        <f aca="false">N(E367)*IF(OR(D367="Purchase",D367="Sales return",D367="Production in",D367="Adjustment +"),1,IF(D367="",0,-1))</f>
        <v>0</v>
      </c>
    </row>
    <row r="368" customFormat="false" ht="15" hidden="false" customHeight="true" outlineLevel="0" collapsed="false">
      <c r="A368" s="27"/>
      <c r="B368" s="20"/>
      <c r="C368" s="24" t="str">
        <f aca="false">IF(B368="","",IFERROR(INDEX(Items!$B$5:$B$304,MATCH(B368,Items!$A$5:$A$304,0)),"Unknown code"))</f>
        <v/>
      </c>
      <c r="D368" s="20"/>
      <c r="E368" s="21"/>
      <c r="F368" s="22"/>
      <c r="G368" s="25" t="str">
        <f aca="false">IF(OR(D368="Purchase",D368="Production in"),ROUND(N(E368)*N(F368),2),"")</f>
        <v/>
      </c>
      <c r="H368" s="20"/>
      <c r="I368" s="24" t="str">
        <f aca="false">IF(B368="","",IFERROR(INDEX(Items!$D$5:$D$304,MATCH(B368,Items!$A$5:$A$304,0)),""))</f>
        <v/>
      </c>
      <c r="J368" s="26" t="n">
        <f aca="false">N(E368)*IF(OR(D368="Purchase",D368="Sales return",D368="Production in",D368="Adjustment +"),1,IF(D368="",0,-1))</f>
        <v>0</v>
      </c>
    </row>
    <row r="369" customFormat="false" ht="15" hidden="false" customHeight="true" outlineLevel="0" collapsed="false">
      <c r="A369" s="27"/>
      <c r="B369" s="20"/>
      <c r="C369" s="24" t="str">
        <f aca="false">IF(B369="","",IFERROR(INDEX(Items!$B$5:$B$304,MATCH(B369,Items!$A$5:$A$304,0)),"Unknown code"))</f>
        <v/>
      </c>
      <c r="D369" s="20"/>
      <c r="E369" s="21"/>
      <c r="F369" s="22"/>
      <c r="G369" s="25" t="str">
        <f aca="false">IF(OR(D369="Purchase",D369="Production in"),ROUND(N(E369)*N(F369),2),"")</f>
        <v/>
      </c>
      <c r="H369" s="20"/>
      <c r="I369" s="24" t="str">
        <f aca="false">IF(B369="","",IFERROR(INDEX(Items!$D$5:$D$304,MATCH(B369,Items!$A$5:$A$304,0)),""))</f>
        <v/>
      </c>
      <c r="J369" s="26" t="n">
        <f aca="false">N(E369)*IF(OR(D369="Purchase",D369="Sales return",D369="Production in",D369="Adjustment +"),1,IF(D369="",0,-1))</f>
        <v>0</v>
      </c>
    </row>
    <row r="370" customFormat="false" ht="15" hidden="false" customHeight="true" outlineLevel="0" collapsed="false">
      <c r="A370" s="27"/>
      <c r="B370" s="20"/>
      <c r="C370" s="24" t="str">
        <f aca="false">IF(B370="","",IFERROR(INDEX(Items!$B$5:$B$304,MATCH(B370,Items!$A$5:$A$304,0)),"Unknown code"))</f>
        <v/>
      </c>
      <c r="D370" s="20"/>
      <c r="E370" s="21"/>
      <c r="F370" s="22"/>
      <c r="G370" s="25" t="str">
        <f aca="false">IF(OR(D370="Purchase",D370="Production in"),ROUND(N(E370)*N(F370),2),"")</f>
        <v/>
      </c>
      <c r="H370" s="20"/>
      <c r="I370" s="24" t="str">
        <f aca="false">IF(B370="","",IFERROR(INDEX(Items!$D$5:$D$304,MATCH(B370,Items!$A$5:$A$304,0)),""))</f>
        <v/>
      </c>
      <c r="J370" s="26" t="n">
        <f aca="false">N(E370)*IF(OR(D370="Purchase",D370="Sales return",D370="Production in",D370="Adjustment +"),1,IF(D370="",0,-1))</f>
        <v>0</v>
      </c>
    </row>
    <row r="371" customFormat="false" ht="15" hidden="false" customHeight="true" outlineLevel="0" collapsed="false">
      <c r="A371" s="27"/>
      <c r="B371" s="20"/>
      <c r="C371" s="24" t="str">
        <f aca="false">IF(B371="","",IFERROR(INDEX(Items!$B$5:$B$304,MATCH(B371,Items!$A$5:$A$304,0)),"Unknown code"))</f>
        <v/>
      </c>
      <c r="D371" s="20"/>
      <c r="E371" s="21"/>
      <c r="F371" s="22"/>
      <c r="G371" s="25" t="str">
        <f aca="false">IF(OR(D371="Purchase",D371="Production in"),ROUND(N(E371)*N(F371),2),"")</f>
        <v/>
      </c>
      <c r="H371" s="20"/>
      <c r="I371" s="24" t="str">
        <f aca="false">IF(B371="","",IFERROR(INDEX(Items!$D$5:$D$304,MATCH(B371,Items!$A$5:$A$304,0)),""))</f>
        <v/>
      </c>
      <c r="J371" s="26" t="n">
        <f aca="false">N(E371)*IF(OR(D371="Purchase",D371="Sales return",D371="Production in",D371="Adjustment +"),1,IF(D371="",0,-1))</f>
        <v>0</v>
      </c>
    </row>
    <row r="372" customFormat="false" ht="15" hidden="false" customHeight="true" outlineLevel="0" collapsed="false">
      <c r="A372" s="27"/>
      <c r="B372" s="20"/>
      <c r="C372" s="24" t="str">
        <f aca="false">IF(B372="","",IFERROR(INDEX(Items!$B$5:$B$304,MATCH(B372,Items!$A$5:$A$304,0)),"Unknown code"))</f>
        <v/>
      </c>
      <c r="D372" s="20"/>
      <c r="E372" s="21"/>
      <c r="F372" s="22"/>
      <c r="G372" s="25" t="str">
        <f aca="false">IF(OR(D372="Purchase",D372="Production in"),ROUND(N(E372)*N(F372),2),"")</f>
        <v/>
      </c>
      <c r="H372" s="20"/>
      <c r="I372" s="24" t="str">
        <f aca="false">IF(B372="","",IFERROR(INDEX(Items!$D$5:$D$304,MATCH(B372,Items!$A$5:$A$304,0)),""))</f>
        <v/>
      </c>
      <c r="J372" s="26" t="n">
        <f aca="false">N(E372)*IF(OR(D372="Purchase",D372="Sales return",D372="Production in",D372="Adjustment +"),1,IF(D372="",0,-1))</f>
        <v>0</v>
      </c>
    </row>
    <row r="373" customFormat="false" ht="15" hidden="false" customHeight="true" outlineLevel="0" collapsed="false">
      <c r="A373" s="27"/>
      <c r="B373" s="20"/>
      <c r="C373" s="24" t="str">
        <f aca="false">IF(B373="","",IFERROR(INDEX(Items!$B$5:$B$304,MATCH(B373,Items!$A$5:$A$304,0)),"Unknown code"))</f>
        <v/>
      </c>
      <c r="D373" s="20"/>
      <c r="E373" s="21"/>
      <c r="F373" s="22"/>
      <c r="G373" s="25" t="str">
        <f aca="false">IF(OR(D373="Purchase",D373="Production in"),ROUND(N(E373)*N(F373),2),"")</f>
        <v/>
      </c>
      <c r="H373" s="20"/>
      <c r="I373" s="24" t="str">
        <f aca="false">IF(B373="","",IFERROR(INDEX(Items!$D$5:$D$304,MATCH(B373,Items!$A$5:$A$304,0)),""))</f>
        <v/>
      </c>
      <c r="J373" s="26" t="n">
        <f aca="false">N(E373)*IF(OR(D373="Purchase",D373="Sales return",D373="Production in",D373="Adjustment +"),1,IF(D373="",0,-1))</f>
        <v>0</v>
      </c>
    </row>
    <row r="374" customFormat="false" ht="15" hidden="false" customHeight="true" outlineLevel="0" collapsed="false">
      <c r="A374" s="27"/>
      <c r="B374" s="20"/>
      <c r="C374" s="24" t="str">
        <f aca="false">IF(B374="","",IFERROR(INDEX(Items!$B$5:$B$304,MATCH(B374,Items!$A$5:$A$304,0)),"Unknown code"))</f>
        <v/>
      </c>
      <c r="D374" s="20"/>
      <c r="E374" s="21"/>
      <c r="F374" s="22"/>
      <c r="G374" s="25" t="str">
        <f aca="false">IF(OR(D374="Purchase",D374="Production in"),ROUND(N(E374)*N(F374),2),"")</f>
        <v/>
      </c>
      <c r="H374" s="20"/>
      <c r="I374" s="24" t="str">
        <f aca="false">IF(B374="","",IFERROR(INDEX(Items!$D$5:$D$304,MATCH(B374,Items!$A$5:$A$304,0)),""))</f>
        <v/>
      </c>
      <c r="J374" s="26" t="n">
        <f aca="false">N(E374)*IF(OR(D374="Purchase",D374="Sales return",D374="Production in",D374="Adjustment +"),1,IF(D374="",0,-1))</f>
        <v>0</v>
      </c>
    </row>
    <row r="375" customFormat="false" ht="15" hidden="false" customHeight="true" outlineLevel="0" collapsed="false">
      <c r="A375" s="27"/>
      <c r="B375" s="20"/>
      <c r="C375" s="24" t="str">
        <f aca="false">IF(B375="","",IFERROR(INDEX(Items!$B$5:$B$304,MATCH(B375,Items!$A$5:$A$304,0)),"Unknown code"))</f>
        <v/>
      </c>
      <c r="D375" s="20"/>
      <c r="E375" s="21"/>
      <c r="F375" s="22"/>
      <c r="G375" s="25" t="str">
        <f aca="false">IF(OR(D375="Purchase",D375="Production in"),ROUND(N(E375)*N(F375),2),"")</f>
        <v/>
      </c>
      <c r="H375" s="20"/>
      <c r="I375" s="24" t="str">
        <f aca="false">IF(B375="","",IFERROR(INDEX(Items!$D$5:$D$304,MATCH(B375,Items!$A$5:$A$304,0)),""))</f>
        <v/>
      </c>
      <c r="J375" s="26" t="n">
        <f aca="false">N(E375)*IF(OR(D375="Purchase",D375="Sales return",D375="Production in",D375="Adjustment +"),1,IF(D375="",0,-1))</f>
        <v>0</v>
      </c>
    </row>
    <row r="376" customFormat="false" ht="15" hidden="false" customHeight="true" outlineLevel="0" collapsed="false">
      <c r="A376" s="27"/>
      <c r="B376" s="20"/>
      <c r="C376" s="24" t="str">
        <f aca="false">IF(B376="","",IFERROR(INDEX(Items!$B$5:$B$304,MATCH(B376,Items!$A$5:$A$304,0)),"Unknown code"))</f>
        <v/>
      </c>
      <c r="D376" s="20"/>
      <c r="E376" s="21"/>
      <c r="F376" s="22"/>
      <c r="G376" s="25" t="str">
        <f aca="false">IF(OR(D376="Purchase",D376="Production in"),ROUND(N(E376)*N(F376),2),"")</f>
        <v/>
      </c>
      <c r="H376" s="20"/>
      <c r="I376" s="24" t="str">
        <f aca="false">IF(B376="","",IFERROR(INDEX(Items!$D$5:$D$304,MATCH(B376,Items!$A$5:$A$304,0)),""))</f>
        <v/>
      </c>
      <c r="J376" s="26" t="n">
        <f aca="false">N(E376)*IF(OR(D376="Purchase",D376="Sales return",D376="Production in",D376="Adjustment +"),1,IF(D376="",0,-1))</f>
        <v>0</v>
      </c>
    </row>
    <row r="377" customFormat="false" ht="15" hidden="false" customHeight="true" outlineLevel="0" collapsed="false">
      <c r="A377" s="27"/>
      <c r="B377" s="20"/>
      <c r="C377" s="24" t="str">
        <f aca="false">IF(B377="","",IFERROR(INDEX(Items!$B$5:$B$304,MATCH(B377,Items!$A$5:$A$304,0)),"Unknown code"))</f>
        <v/>
      </c>
      <c r="D377" s="20"/>
      <c r="E377" s="21"/>
      <c r="F377" s="22"/>
      <c r="G377" s="25" t="str">
        <f aca="false">IF(OR(D377="Purchase",D377="Production in"),ROUND(N(E377)*N(F377),2),"")</f>
        <v/>
      </c>
      <c r="H377" s="20"/>
      <c r="I377" s="24" t="str">
        <f aca="false">IF(B377="","",IFERROR(INDEX(Items!$D$5:$D$304,MATCH(B377,Items!$A$5:$A$304,0)),""))</f>
        <v/>
      </c>
      <c r="J377" s="26" t="n">
        <f aca="false">N(E377)*IF(OR(D377="Purchase",D377="Sales return",D377="Production in",D377="Adjustment +"),1,IF(D377="",0,-1))</f>
        <v>0</v>
      </c>
    </row>
    <row r="378" customFormat="false" ht="15" hidden="false" customHeight="true" outlineLevel="0" collapsed="false">
      <c r="A378" s="27"/>
      <c r="B378" s="20"/>
      <c r="C378" s="24" t="str">
        <f aca="false">IF(B378="","",IFERROR(INDEX(Items!$B$5:$B$304,MATCH(B378,Items!$A$5:$A$304,0)),"Unknown code"))</f>
        <v/>
      </c>
      <c r="D378" s="20"/>
      <c r="E378" s="21"/>
      <c r="F378" s="22"/>
      <c r="G378" s="25" t="str">
        <f aca="false">IF(OR(D378="Purchase",D378="Production in"),ROUND(N(E378)*N(F378),2),"")</f>
        <v/>
      </c>
      <c r="H378" s="20"/>
      <c r="I378" s="24" t="str">
        <f aca="false">IF(B378="","",IFERROR(INDEX(Items!$D$5:$D$304,MATCH(B378,Items!$A$5:$A$304,0)),""))</f>
        <v/>
      </c>
      <c r="J378" s="26" t="n">
        <f aca="false">N(E378)*IF(OR(D378="Purchase",D378="Sales return",D378="Production in",D378="Adjustment +"),1,IF(D378="",0,-1))</f>
        <v>0</v>
      </c>
    </row>
    <row r="379" customFormat="false" ht="15" hidden="false" customHeight="true" outlineLevel="0" collapsed="false">
      <c r="A379" s="27"/>
      <c r="B379" s="20"/>
      <c r="C379" s="24" t="str">
        <f aca="false">IF(B379="","",IFERROR(INDEX(Items!$B$5:$B$304,MATCH(B379,Items!$A$5:$A$304,0)),"Unknown code"))</f>
        <v/>
      </c>
      <c r="D379" s="20"/>
      <c r="E379" s="21"/>
      <c r="F379" s="22"/>
      <c r="G379" s="25" t="str">
        <f aca="false">IF(OR(D379="Purchase",D379="Production in"),ROUND(N(E379)*N(F379),2),"")</f>
        <v/>
      </c>
      <c r="H379" s="20"/>
      <c r="I379" s="24" t="str">
        <f aca="false">IF(B379="","",IFERROR(INDEX(Items!$D$5:$D$304,MATCH(B379,Items!$A$5:$A$304,0)),""))</f>
        <v/>
      </c>
      <c r="J379" s="26" t="n">
        <f aca="false">N(E379)*IF(OR(D379="Purchase",D379="Sales return",D379="Production in",D379="Adjustment +"),1,IF(D379="",0,-1))</f>
        <v>0</v>
      </c>
    </row>
    <row r="380" customFormat="false" ht="15" hidden="false" customHeight="true" outlineLevel="0" collapsed="false">
      <c r="A380" s="27"/>
      <c r="B380" s="20"/>
      <c r="C380" s="24" t="str">
        <f aca="false">IF(B380="","",IFERROR(INDEX(Items!$B$5:$B$304,MATCH(B380,Items!$A$5:$A$304,0)),"Unknown code"))</f>
        <v/>
      </c>
      <c r="D380" s="20"/>
      <c r="E380" s="21"/>
      <c r="F380" s="22"/>
      <c r="G380" s="25" t="str">
        <f aca="false">IF(OR(D380="Purchase",D380="Production in"),ROUND(N(E380)*N(F380),2),"")</f>
        <v/>
      </c>
      <c r="H380" s="20"/>
      <c r="I380" s="24" t="str">
        <f aca="false">IF(B380="","",IFERROR(INDEX(Items!$D$5:$D$304,MATCH(B380,Items!$A$5:$A$304,0)),""))</f>
        <v/>
      </c>
      <c r="J380" s="26" t="n">
        <f aca="false">N(E380)*IF(OR(D380="Purchase",D380="Sales return",D380="Production in",D380="Adjustment +"),1,IF(D380="",0,-1))</f>
        <v>0</v>
      </c>
    </row>
    <row r="381" customFormat="false" ht="15" hidden="false" customHeight="true" outlineLevel="0" collapsed="false">
      <c r="A381" s="27"/>
      <c r="B381" s="20"/>
      <c r="C381" s="24" t="str">
        <f aca="false">IF(B381="","",IFERROR(INDEX(Items!$B$5:$B$304,MATCH(B381,Items!$A$5:$A$304,0)),"Unknown code"))</f>
        <v/>
      </c>
      <c r="D381" s="20"/>
      <c r="E381" s="21"/>
      <c r="F381" s="22"/>
      <c r="G381" s="25" t="str">
        <f aca="false">IF(OR(D381="Purchase",D381="Production in"),ROUND(N(E381)*N(F381),2),"")</f>
        <v/>
      </c>
      <c r="H381" s="20"/>
      <c r="I381" s="24" t="str">
        <f aca="false">IF(B381="","",IFERROR(INDEX(Items!$D$5:$D$304,MATCH(B381,Items!$A$5:$A$304,0)),""))</f>
        <v/>
      </c>
      <c r="J381" s="26" t="n">
        <f aca="false">N(E381)*IF(OR(D381="Purchase",D381="Sales return",D381="Production in",D381="Adjustment +"),1,IF(D381="",0,-1))</f>
        <v>0</v>
      </c>
    </row>
    <row r="382" customFormat="false" ht="15" hidden="false" customHeight="true" outlineLevel="0" collapsed="false">
      <c r="A382" s="27"/>
      <c r="B382" s="20"/>
      <c r="C382" s="24" t="str">
        <f aca="false">IF(B382="","",IFERROR(INDEX(Items!$B$5:$B$304,MATCH(B382,Items!$A$5:$A$304,0)),"Unknown code"))</f>
        <v/>
      </c>
      <c r="D382" s="20"/>
      <c r="E382" s="21"/>
      <c r="F382" s="22"/>
      <c r="G382" s="25" t="str">
        <f aca="false">IF(OR(D382="Purchase",D382="Production in"),ROUND(N(E382)*N(F382),2),"")</f>
        <v/>
      </c>
      <c r="H382" s="20"/>
      <c r="I382" s="24" t="str">
        <f aca="false">IF(B382="","",IFERROR(INDEX(Items!$D$5:$D$304,MATCH(B382,Items!$A$5:$A$304,0)),""))</f>
        <v/>
      </c>
      <c r="J382" s="26" t="n">
        <f aca="false">N(E382)*IF(OR(D382="Purchase",D382="Sales return",D382="Production in",D382="Adjustment +"),1,IF(D382="",0,-1))</f>
        <v>0</v>
      </c>
    </row>
    <row r="383" customFormat="false" ht="15" hidden="false" customHeight="true" outlineLevel="0" collapsed="false">
      <c r="A383" s="27"/>
      <c r="B383" s="20"/>
      <c r="C383" s="24" t="str">
        <f aca="false">IF(B383="","",IFERROR(INDEX(Items!$B$5:$B$304,MATCH(B383,Items!$A$5:$A$304,0)),"Unknown code"))</f>
        <v/>
      </c>
      <c r="D383" s="20"/>
      <c r="E383" s="21"/>
      <c r="F383" s="22"/>
      <c r="G383" s="25" t="str">
        <f aca="false">IF(OR(D383="Purchase",D383="Production in"),ROUND(N(E383)*N(F383),2),"")</f>
        <v/>
      </c>
      <c r="H383" s="20"/>
      <c r="I383" s="24" t="str">
        <f aca="false">IF(B383="","",IFERROR(INDEX(Items!$D$5:$D$304,MATCH(B383,Items!$A$5:$A$304,0)),""))</f>
        <v/>
      </c>
      <c r="J383" s="26" t="n">
        <f aca="false">N(E383)*IF(OR(D383="Purchase",D383="Sales return",D383="Production in",D383="Adjustment +"),1,IF(D383="",0,-1))</f>
        <v>0</v>
      </c>
    </row>
    <row r="384" customFormat="false" ht="15" hidden="false" customHeight="true" outlineLevel="0" collapsed="false">
      <c r="A384" s="27"/>
      <c r="B384" s="20"/>
      <c r="C384" s="24" t="str">
        <f aca="false">IF(B384="","",IFERROR(INDEX(Items!$B$5:$B$304,MATCH(B384,Items!$A$5:$A$304,0)),"Unknown code"))</f>
        <v/>
      </c>
      <c r="D384" s="20"/>
      <c r="E384" s="21"/>
      <c r="F384" s="22"/>
      <c r="G384" s="25" t="str">
        <f aca="false">IF(OR(D384="Purchase",D384="Production in"),ROUND(N(E384)*N(F384),2),"")</f>
        <v/>
      </c>
      <c r="H384" s="20"/>
      <c r="I384" s="24" t="str">
        <f aca="false">IF(B384="","",IFERROR(INDEX(Items!$D$5:$D$304,MATCH(B384,Items!$A$5:$A$304,0)),""))</f>
        <v/>
      </c>
      <c r="J384" s="26" t="n">
        <f aca="false">N(E384)*IF(OR(D384="Purchase",D384="Sales return",D384="Production in",D384="Adjustment +"),1,IF(D384="",0,-1))</f>
        <v>0</v>
      </c>
    </row>
    <row r="385" customFormat="false" ht="15" hidden="false" customHeight="true" outlineLevel="0" collapsed="false">
      <c r="A385" s="27"/>
      <c r="B385" s="20"/>
      <c r="C385" s="24" t="str">
        <f aca="false">IF(B385="","",IFERROR(INDEX(Items!$B$5:$B$304,MATCH(B385,Items!$A$5:$A$304,0)),"Unknown code"))</f>
        <v/>
      </c>
      <c r="D385" s="20"/>
      <c r="E385" s="21"/>
      <c r="F385" s="22"/>
      <c r="G385" s="25" t="str">
        <f aca="false">IF(OR(D385="Purchase",D385="Production in"),ROUND(N(E385)*N(F385),2),"")</f>
        <v/>
      </c>
      <c r="H385" s="20"/>
      <c r="I385" s="24" t="str">
        <f aca="false">IF(B385="","",IFERROR(INDEX(Items!$D$5:$D$304,MATCH(B385,Items!$A$5:$A$304,0)),""))</f>
        <v/>
      </c>
      <c r="J385" s="26" t="n">
        <f aca="false">N(E385)*IF(OR(D385="Purchase",D385="Sales return",D385="Production in",D385="Adjustment +"),1,IF(D385="",0,-1))</f>
        <v>0</v>
      </c>
    </row>
    <row r="386" customFormat="false" ht="15" hidden="false" customHeight="true" outlineLevel="0" collapsed="false">
      <c r="A386" s="27"/>
      <c r="B386" s="20"/>
      <c r="C386" s="24" t="str">
        <f aca="false">IF(B386="","",IFERROR(INDEX(Items!$B$5:$B$304,MATCH(B386,Items!$A$5:$A$304,0)),"Unknown code"))</f>
        <v/>
      </c>
      <c r="D386" s="20"/>
      <c r="E386" s="21"/>
      <c r="F386" s="22"/>
      <c r="G386" s="25" t="str">
        <f aca="false">IF(OR(D386="Purchase",D386="Production in"),ROUND(N(E386)*N(F386),2),"")</f>
        <v/>
      </c>
      <c r="H386" s="20"/>
      <c r="I386" s="24" t="str">
        <f aca="false">IF(B386="","",IFERROR(INDEX(Items!$D$5:$D$304,MATCH(B386,Items!$A$5:$A$304,0)),""))</f>
        <v/>
      </c>
      <c r="J386" s="26" t="n">
        <f aca="false">N(E386)*IF(OR(D386="Purchase",D386="Sales return",D386="Production in",D386="Adjustment +"),1,IF(D386="",0,-1))</f>
        <v>0</v>
      </c>
    </row>
    <row r="387" customFormat="false" ht="15" hidden="false" customHeight="true" outlineLevel="0" collapsed="false">
      <c r="A387" s="27"/>
      <c r="B387" s="20"/>
      <c r="C387" s="24" t="str">
        <f aca="false">IF(B387="","",IFERROR(INDEX(Items!$B$5:$B$304,MATCH(B387,Items!$A$5:$A$304,0)),"Unknown code"))</f>
        <v/>
      </c>
      <c r="D387" s="20"/>
      <c r="E387" s="21"/>
      <c r="F387" s="22"/>
      <c r="G387" s="25" t="str">
        <f aca="false">IF(OR(D387="Purchase",D387="Production in"),ROUND(N(E387)*N(F387),2),"")</f>
        <v/>
      </c>
      <c r="H387" s="20"/>
      <c r="I387" s="24" t="str">
        <f aca="false">IF(B387="","",IFERROR(INDEX(Items!$D$5:$D$304,MATCH(B387,Items!$A$5:$A$304,0)),""))</f>
        <v/>
      </c>
      <c r="J387" s="26" t="n">
        <f aca="false">N(E387)*IF(OR(D387="Purchase",D387="Sales return",D387="Production in",D387="Adjustment +"),1,IF(D387="",0,-1))</f>
        <v>0</v>
      </c>
    </row>
    <row r="388" customFormat="false" ht="15" hidden="false" customHeight="true" outlineLevel="0" collapsed="false">
      <c r="A388" s="27"/>
      <c r="B388" s="20"/>
      <c r="C388" s="24" t="str">
        <f aca="false">IF(B388="","",IFERROR(INDEX(Items!$B$5:$B$304,MATCH(B388,Items!$A$5:$A$304,0)),"Unknown code"))</f>
        <v/>
      </c>
      <c r="D388" s="20"/>
      <c r="E388" s="21"/>
      <c r="F388" s="22"/>
      <c r="G388" s="25" t="str">
        <f aca="false">IF(OR(D388="Purchase",D388="Production in"),ROUND(N(E388)*N(F388),2),"")</f>
        <v/>
      </c>
      <c r="H388" s="20"/>
      <c r="I388" s="24" t="str">
        <f aca="false">IF(B388="","",IFERROR(INDEX(Items!$D$5:$D$304,MATCH(B388,Items!$A$5:$A$304,0)),""))</f>
        <v/>
      </c>
      <c r="J388" s="26" t="n">
        <f aca="false">N(E388)*IF(OR(D388="Purchase",D388="Sales return",D388="Production in",D388="Adjustment +"),1,IF(D388="",0,-1))</f>
        <v>0</v>
      </c>
    </row>
    <row r="389" customFormat="false" ht="15" hidden="false" customHeight="true" outlineLevel="0" collapsed="false">
      <c r="A389" s="27"/>
      <c r="B389" s="20"/>
      <c r="C389" s="24" t="str">
        <f aca="false">IF(B389="","",IFERROR(INDEX(Items!$B$5:$B$304,MATCH(B389,Items!$A$5:$A$304,0)),"Unknown code"))</f>
        <v/>
      </c>
      <c r="D389" s="20"/>
      <c r="E389" s="21"/>
      <c r="F389" s="22"/>
      <c r="G389" s="25" t="str">
        <f aca="false">IF(OR(D389="Purchase",D389="Production in"),ROUND(N(E389)*N(F389),2),"")</f>
        <v/>
      </c>
      <c r="H389" s="20"/>
      <c r="I389" s="24" t="str">
        <f aca="false">IF(B389="","",IFERROR(INDEX(Items!$D$5:$D$304,MATCH(B389,Items!$A$5:$A$304,0)),""))</f>
        <v/>
      </c>
      <c r="J389" s="26" t="n">
        <f aca="false">N(E389)*IF(OR(D389="Purchase",D389="Sales return",D389="Production in",D389="Adjustment +"),1,IF(D389="",0,-1))</f>
        <v>0</v>
      </c>
    </row>
    <row r="390" customFormat="false" ht="15" hidden="false" customHeight="true" outlineLevel="0" collapsed="false">
      <c r="A390" s="27"/>
      <c r="B390" s="20"/>
      <c r="C390" s="24" t="str">
        <f aca="false">IF(B390="","",IFERROR(INDEX(Items!$B$5:$B$304,MATCH(B390,Items!$A$5:$A$304,0)),"Unknown code"))</f>
        <v/>
      </c>
      <c r="D390" s="20"/>
      <c r="E390" s="21"/>
      <c r="F390" s="22"/>
      <c r="G390" s="25" t="str">
        <f aca="false">IF(OR(D390="Purchase",D390="Production in"),ROUND(N(E390)*N(F390),2),"")</f>
        <v/>
      </c>
      <c r="H390" s="20"/>
      <c r="I390" s="24" t="str">
        <f aca="false">IF(B390="","",IFERROR(INDEX(Items!$D$5:$D$304,MATCH(B390,Items!$A$5:$A$304,0)),""))</f>
        <v/>
      </c>
      <c r="J390" s="26" t="n">
        <f aca="false">N(E390)*IF(OR(D390="Purchase",D390="Sales return",D390="Production in",D390="Adjustment +"),1,IF(D390="",0,-1))</f>
        <v>0</v>
      </c>
    </row>
    <row r="391" customFormat="false" ht="15" hidden="false" customHeight="true" outlineLevel="0" collapsed="false">
      <c r="A391" s="27"/>
      <c r="B391" s="20"/>
      <c r="C391" s="24" t="str">
        <f aca="false">IF(B391="","",IFERROR(INDEX(Items!$B$5:$B$304,MATCH(B391,Items!$A$5:$A$304,0)),"Unknown code"))</f>
        <v/>
      </c>
      <c r="D391" s="20"/>
      <c r="E391" s="21"/>
      <c r="F391" s="22"/>
      <c r="G391" s="25" t="str">
        <f aca="false">IF(OR(D391="Purchase",D391="Production in"),ROUND(N(E391)*N(F391),2),"")</f>
        <v/>
      </c>
      <c r="H391" s="20"/>
      <c r="I391" s="24" t="str">
        <f aca="false">IF(B391="","",IFERROR(INDEX(Items!$D$5:$D$304,MATCH(B391,Items!$A$5:$A$304,0)),""))</f>
        <v/>
      </c>
      <c r="J391" s="26" t="n">
        <f aca="false">N(E391)*IF(OR(D391="Purchase",D391="Sales return",D391="Production in",D391="Adjustment +"),1,IF(D391="",0,-1))</f>
        <v>0</v>
      </c>
    </row>
    <row r="392" customFormat="false" ht="15" hidden="false" customHeight="true" outlineLevel="0" collapsed="false">
      <c r="A392" s="27"/>
      <c r="B392" s="20"/>
      <c r="C392" s="24" t="str">
        <f aca="false">IF(B392="","",IFERROR(INDEX(Items!$B$5:$B$304,MATCH(B392,Items!$A$5:$A$304,0)),"Unknown code"))</f>
        <v/>
      </c>
      <c r="D392" s="20"/>
      <c r="E392" s="21"/>
      <c r="F392" s="22"/>
      <c r="G392" s="25" t="str">
        <f aca="false">IF(OR(D392="Purchase",D392="Production in"),ROUND(N(E392)*N(F392),2),"")</f>
        <v/>
      </c>
      <c r="H392" s="20"/>
      <c r="I392" s="24" t="str">
        <f aca="false">IF(B392="","",IFERROR(INDEX(Items!$D$5:$D$304,MATCH(B392,Items!$A$5:$A$304,0)),""))</f>
        <v/>
      </c>
      <c r="J392" s="26" t="n">
        <f aca="false">N(E392)*IF(OR(D392="Purchase",D392="Sales return",D392="Production in",D392="Adjustment +"),1,IF(D392="",0,-1))</f>
        <v>0</v>
      </c>
    </row>
    <row r="393" customFormat="false" ht="15" hidden="false" customHeight="true" outlineLevel="0" collapsed="false">
      <c r="A393" s="27"/>
      <c r="B393" s="20"/>
      <c r="C393" s="24" t="str">
        <f aca="false">IF(B393="","",IFERROR(INDEX(Items!$B$5:$B$304,MATCH(B393,Items!$A$5:$A$304,0)),"Unknown code"))</f>
        <v/>
      </c>
      <c r="D393" s="20"/>
      <c r="E393" s="21"/>
      <c r="F393" s="22"/>
      <c r="G393" s="25" t="str">
        <f aca="false">IF(OR(D393="Purchase",D393="Production in"),ROUND(N(E393)*N(F393),2),"")</f>
        <v/>
      </c>
      <c r="H393" s="20"/>
      <c r="I393" s="24" t="str">
        <f aca="false">IF(B393="","",IFERROR(INDEX(Items!$D$5:$D$304,MATCH(B393,Items!$A$5:$A$304,0)),""))</f>
        <v/>
      </c>
      <c r="J393" s="26" t="n">
        <f aca="false">N(E393)*IF(OR(D393="Purchase",D393="Sales return",D393="Production in",D393="Adjustment +"),1,IF(D393="",0,-1))</f>
        <v>0</v>
      </c>
    </row>
    <row r="394" customFormat="false" ht="15" hidden="false" customHeight="true" outlineLevel="0" collapsed="false">
      <c r="A394" s="27"/>
      <c r="B394" s="20"/>
      <c r="C394" s="24" t="str">
        <f aca="false">IF(B394="","",IFERROR(INDEX(Items!$B$5:$B$304,MATCH(B394,Items!$A$5:$A$304,0)),"Unknown code"))</f>
        <v/>
      </c>
      <c r="D394" s="20"/>
      <c r="E394" s="21"/>
      <c r="F394" s="22"/>
      <c r="G394" s="25" t="str">
        <f aca="false">IF(OR(D394="Purchase",D394="Production in"),ROUND(N(E394)*N(F394),2),"")</f>
        <v/>
      </c>
      <c r="H394" s="20"/>
      <c r="I394" s="24" t="str">
        <f aca="false">IF(B394="","",IFERROR(INDEX(Items!$D$5:$D$304,MATCH(B394,Items!$A$5:$A$304,0)),""))</f>
        <v/>
      </c>
      <c r="J394" s="26" t="n">
        <f aca="false">N(E394)*IF(OR(D394="Purchase",D394="Sales return",D394="Production in",D394="Adjustment +"),1,IF(D394="",0,-1))</f>
        <v>0</v>
      </c>
    </row>
    <row r="395" customFormat="false" ht="15" hidden="false" customHeight="true" outlineLevel="0" collapsed="false">
      <c r="A395" s="27"/>
      <c r="B395" s="20"/>
      <c r="C395" s="24" t="str">
        <f aca="false">IF(B395="","",IFERROR(INDEX(Items!$B$5:$B$304,MATCH(B395,Items!$A$5:$A$304,0)),"Unknown code"))</f>
        <v/>
      </c>
      <c r="D395" s="20"/>
      <c r="E395" s="21"/>
      <c r="F395" s="22"/>
      <c r="G395" s="25" t="str">
        <f aca="false">IF(OR(D395="Purchase",D395="Production in"),ROUND(N(E395)*N(F395),2),"")</f>
        <v/>
      </c>
      <c r="H395" s="20"/>
      <c r="I395" s="24" t="str">
        <f aca="false">IF(B395="","",IFERROR(INDEX(Items!$D$5:$D$304,MATCH(B395,Items!$A$5:$A$304,0)),""))</f>
        <v/>
      </c>
      <c r="J395" s="26" t="n">
        <f aca="false">N(E395)*IF(OR(D395="Purchase",D395="Sales return",D395="Production in",D395="Adjustment +"),1,IF(D395="",0,-1))</f>
        <v>0</v>
      </c>
    </row>
    <row r="396" customFormat="false" ht="15" hidden="false" customHeight="true" outlineLevel="0" collapsed="false">
      <c r="A396" s="27"/>
      <c r="B396" s="20"/>
      <c r="C396" s="24" t="str">
        <f aca="false">IF(B396="","",IFERROR(INDEX(Items!$B$5:$B$304,MATCH(B396,Items!$A$5:$A$304,0)),"Unknown code"))</f>
        <v/>
      </c>
      <c r="D396" s="20"/>
      <c r="E396" s="21"/>
      <c r="F396" s="22"/>
      <c r="G396" s="25" t="str">
        <f aca="false">IF(OR(D396="Purchase",D396="Production in"),ROUND(N(E396)*N(F396),2),"")</f>
        <v/>
      </c>
      <c r="H396" s="20"/>
      <c r="I396" s="24" t="str">
        <f aca="false">IF(B396="","",IFERROR(INDEX(Items!$D$5:$D$304,MATCH(B396,Items!$A$5:$A$304,0)),""))</f>
        <v/>
      </c>
      <c r="J396" s="26" t="n">
        <f aca="false">N(E396)*IF(OR(D396="Purchase",D396="Sales return",D396="Production in",D396="Adjustment +"),1,IF(D396="",0,-1))</f>
        <v>0</v>
      </c>
    </row>
    <row r="397" customFormat="false" ht="15" hidden="false" customHeight="true" outlineLevel="0" collapsed="false">
      <c r="A397" s="27"/>
      <c r="B397" s="20"/>
      <c r="C397" s="24" t="str">
        <f aca="false">IF(B397="","",IFERROR(INDEX(Items!$B$5:$B$304,MATCH(B397,Items!$A$5:$A$304,0)),"Unknown code"))</f>
        <v/>
      </c>
      <c r="D397" s="20"/>
      <c r="E397" s="21"/>
      <c r="F397" s="22"/>
      <c r="G397" s="25" t="str">
        <f aca="false">IF(OR(D397="Purchase",D397="Production in"),ROUND(N(E397)*N(F397),2),"")</f>
        <v/>
      </c>
      <c r="H397" s="20"/>
      <c r="I397" s="24" t="str">
        <f aca="false">IF(B397="","",IFERROR(INDEX(Items!$D$5:$D$304,MATCH(B397,Items!$A$5:$A$304,0)),""))</f>
        <v/>
      </c>
      <c r="J397" s="26" t="n">
        <f aca="false">N(E397)*IF(OR(D397="Purchase",D397="Sales return",D397="Production in",D397="Adjustment +"),1,IF(D397="",0,-1))</f>
        <v>0</v>
      </c>
    </row>
    <row r="398" customFormat="false" ht="15" hidden="false" customHeight="true" outlineLevel="0" collapsed="false">
      <c r="A398" s="27"/>
      <c r="B398" s="20"/>
      <c r="C398" s="24" t="str">
        <f aca="false">IF(B398="","",IFERROR(INDEX(Items!$B$5:$B$304,MATCH(B398,Items!$A$5:$A$304,0)),"Unknown code"))</f>
        <v/>
      </c>
      <c r="D398" s="20"/>
      <c r="E398" s="21"/>
      <c r="F398" s="22"/>
      <c r="G398" s="25" t="str">
        <f aca="false">IF(OR(D398="Purchase",D398="Production in"),ROUND(N(E398)*N(F398),2),"")</f>
        <v/>
      </c>
      <c r="H398" s="20"/>
      <c r="I398" s="24" t="str">
        <f aca="false">IF(B398="","",IFERROR(INDEX(Items!$D$5:$D$304,MATCH(B398,Items!$A$5:$A$304,0)),""))</f>
        <v/>
      </c>
      <c r="J398" s="26" t="n">
        <f aca="false">N(E398)*IF(OR(D398="Purchase",D398="Sales return",D398="Production in",D398="Adjustment +"),1,IF(D398="",0,-1))</f>
        <v>0</v>
      </c>
    </row>
    <row r="399" customFormat="false" ht="15" hidden="false" customHeight="true" outlineLevel="0" collapsed="false">
      <c r="A399" s="27"/>
      <c r="B399" s="20"/>
      <c r="C399" s="24" t="str">
        <f aca="false">IF(B399="","",IFERROR(INDEX(Items!$B$5:$B$304,MATCH(B399,Items!$A$5:$A$304,0)),"Unknown code"))</f>
        <v/>
      </c>
      <c r="D399" s="20"/>
      <c r="E399" s="21"/>
      <c r="F399" s="22"/>
      <c r="G399" s="25" t="str">
        <f aca="false">IF(OR(D399="Purchase",D399="Production in"),ROUND(N(E399)*N(F399),2),"")</f>
        <v/>
      </c>
      <c r="H399" s="20"/>
      <c r="I399" s="24" t="str">
        <f aca="false">IF(B399="","",IFERROR(INDEX(Items!$D$5:$D$304,MATCH(B399,Items!$A$5:$A$304,0)),""))</f>
        <v/>
      </c>
      <c r="J399" s="26" t="n">
        <f aca="false">N(E399)*IF(OR(D399="Purchase",D399="Sales return",D399="Production in",D399="Adjustment +"),1,IF(D399="",0,-1))</f>
        <v>0</v>
      </c>
    </row>
    <row r="400" customFormat="false" ht="15" hidden="false" customHeight="true" outlineLevel="0" collapsed="false">
      <c r="A400" s="27"/>
      <c r="B400" s="20"/>
      <c r="C400" s="24" t="str">
        <f aca="false">IF(B400="","",IFERROR(INDEX(Items!$B$5:$B$304,MATCH(B400,Items!$A$5:$A$304,0)),"Unknown code"))</f>
        <v/>
      </c>
      <c r="D400" s="20"/>
      <c r="E400" s="21"/>
      <c r="F400" s="22"/>
      <c r="G400" s="25" t="str">
        <f aca="false">IF(OR(D400="Purchase",D400="Production in"),ROUND(N(E400)*N(F400),2),"")</f>
        <v/>
      </c>
      <c r="H400" s="20"/>
      <c r="I400" s="24" t="str">
        <f aca="false">IF(B400="","",IFERROR(INDEX(Items!$D$5:$D$304,MATCH(B400,Items!$A$5:$A$304,0)),""))</f>
        <v/>
      </c>
      <c r="J400" s="26" t="n">
        <f aca="false">N(E400)*IF(OR(D400="Purchase",D400="Sales return",D400="Production in",D400="Adjustment +"),1,IF(D400="",0,-1))</f>
        <v>0</v>
      </c>
    </row>
    <row r="401" customFormat="false" ht="15" hidden="false" customHeight="true" outlineLevel="0" collapsed="false">
      <c r="A401" s="27"/>
      <c r="B401" s="20"/>
      <c r="C401" s="24" t="str">
        <f aca="false">IF(B401="","",IFERROR(INDEX(Items!$B$5:$B$304,MATCH(B401,Items!$A$5:$A$304,0)),"Unknown code"))</f>
        <v/>
      </c>
      <c r="D401" s="20"/>
      <c r="E401" s="21"/>
      <c r="F401" s="22"/>
      <c r="G401" s="25" t="str">
        <f aca="false">IF(OR(D401="Purchase",D401="Production in"),ROUND(N(E401)*N(F401),2),"")</f>
        <v/>
      </c>
      <c r="H401" s="20"/>
      <c r="I401" s="24" t="str">
        <f aca="false">IF(B401="","",IFERROR(INDEX(Items!$D$5:$D$304,MATCH(B401,Items!$A$5:$A$304,0)),""))</f>
        <v/>
      </c>
      <c r="J401" s="26" t="n">
        <f aca="false">N(E401)*IF(OR(D401="Purchase",D401="Sales return",D401="Production in",D401="Adjustment +"),1,IF(D401="",0,-1))</f>
        <v>0</v>
      </c>
    </row>
    <row r="402" customFormat="false" ht="15" hidden="false" customHeight="true" outlineLevel="0" collapsed="false">
      <c r="A402" s="27"/>
      <c r="B402" s="20"/>
      <c r="C402" s="24" t="str">
        <f aca="false">IF(B402="","",IFERROR(INDEX(Items!$B$5:$B$304,MATCH(B402,Items!$A$5:$A$304,0)),"Unknown code"))</f>
        <v/>
      </c>
      <c r="D402" s="20"/>
      <c r="E402" s="21"/>
      <c r="F402" s="22"/>
      <c r="G402" s="25" t="str">
        <f aca="false">IF(OR(D402="Purchase",D402="Production in"),ROUND(N(E402)*N(F402),2),"")</f>
        <v/>
      </c>
      <c r="H402" s="20"/>
      <c r="I402" s="24" t="str">
        <f aca="false">IF(B402="","",IFERROR(INDEX(Items!$D$5:$D$304,MATCH(B402,Items!$A$5:$A$304,0)),""))</f>
        <v/>
      </c>
      <c r="J402" s="26" t="n">
        <f aca="false">N(E402)*IF(OR(D402="Purchase",D402="Sales return",D402="Production in",D402="Adjustment +"),1,IF(D402="",0,-1))</f>
        <v>0</v>
      </c>
    </row>
    <row r="403" customFormat="false" ht="15" hidden="false" customHeight="true" outlineLevel="0" collapsed="false">
      <c r="A403" s="27"/>
      <c r="B403" s="20"/>
      <c r="C403" s="24" t="str">
        <f aca="false">IF(B403="","",IFERROR(INDEX(Items!$B$5:$B$304,MATCH(B403,Items!$A$5:$A$304,0)),"Unknown code"))</f>
        <v/>
      </c>
      <c r="D403" s="20"/>
      <c r="E403" s="21"/>
      <c r="F403" s="22"/>
      <c r="G403" s="25" t="str">
        <f aca="false">IF(OR(D403="Purchase",D403="Production in"),ROUND(N(E403)*N(F403),2),"")</f>
        <v/>
      </c>
      <c r="H403" s="20"/>
      <c r="I403" s="24" t="str">
        <f aca="false">IF(B403="","",IFERROR(INDEX(Items!$D$5:$D$304,MATCH(B403,Items!$A$5:$A$304,0)),""))</f>
        <v/>
      </c>
      <c r="J403" s="26" t="n">
        <f aca="false">N(E403)*IF(OR(D403="Purchase",D403="Sales return",D403="Production in",D403="Adjustment +"),1,IF(D403="",0,-1))</f>
        <v>0</v>
      </c>
    </row>
    <row r="404" customFormat="false" ht="15" hidden="false" customHeight="true" outlineLevel="0" collapsed="false">
      <c r="A404" s="27"/>
      <c r="B404" s="20"/>
      <c r="C404" s="24" t="str">
        <f aca="false">IF(B404="","",IFERROR(INDEX(Items!$B$5:$B$304,MATCH(B404,Items!$A$5:$A$304,0)),"Unknown code"))</f>
        <v/>
      </c>
      <c r="D404" s="20"/>
      <c r="E404" s="21"/>
      <c r="F404" s="22"/>
      <c r="G404" s="25" t="str">
        <f aca="false">IF(OR(D404="Purchase",D404="Production in"),ROUND(N(E404)*N(F404),2),"")</f>
        <v/>
      </c>
      <c r="H404" s="20"/>
      <c r="I404" s="24" t="str">
        <f aca="false">IF(B404="","",IFERROR(INDEX(Items!$D$5:$D$304,MATCH(B404,Items!$A$5:$A$304,0)),""))</f>
        <v/>
      </c>
      <c r="J404" s="26" t="n">
        <f aca="false">N(E404)*IF(OR(D404="Purchase",D404="Sales return",D404="Production in",D404="Adjustment +"),1,IF(D404="",0,-1))</f>
        <v>0</v>
      </c>
    </row>
    <row r="405" customFormat="false" ht="15" hidden="false" customHeight="true" outlineLevel="0" collapsed="false">
      <c r="A405" s="27"/>
      <c r="B405" s="20"/>
      <c r="C405" s="24" t="str">
        <f aca="false">IF(B405="","",IFERROR(INDEX(Items!$B$5:$B$304,MATCH(B405,Items!$A$5:$A$304,0)),"Unknown code"))</f>
        <v/>
      </c>
      <c r="D405" s="20"/>
      <c r="E405" s="21"/>
      <c r="F405" s="22"/>
      <c r="G405" s="25" t="str">
        <f aca="false">IF(OR(D405="Purchase",D405="Production in"),ROUND(N(E405)*N(F405),2),"")</f>
        <v/>
      </c>
      <c r="H405" s="20"/>
      <c r="I405" s="24" t="str">
        <f aca="false">IF(B405="","",IFERROR(INDEX(Items!$D$5:$D$304,MATCH(B405,Items!$A$5:$A$304,0)),""))</f>
        <v/>
      </c>
      <c r="J405" s="26" t="n">
        <f aca="false">N(E405)*IF(OR(D405="Purchase",D405="Sales return",D405="Production in",D405="Adjustment +"),1,IF(D405="",0,-1))</f>
        <v>0</v>
      </c>
    </row>
    <row r="406" customFormat="false" ht="15" hidden="false" customHeight="true" outlineLevel="0" collapsed="false">
      <c r="A406" s="27"/>
      <c r="B406" s="20"/>
      <c r="C406" s="24" t="str">
        <f aca="false">IF(B406="","",IFERROR(INDEX(Items!$B$5:$B$304,MATCH(B406,Items!$A$5:$A$304,0)),"Unknown code"))</f>
        <v/>
      </c>
      <c r="D406" s="20"/>
      <c r="E406" s="21"/>
      <c r="F406" s="22"/>
      <c r="G406" s="25" t="str">
        <f aca="false">IF(OR(D406="Purchase",D406="Production in"),ROUND(N(E406)*N(F406),2),"")</f>
        <v/>
      </c>
      <c r="H406" s="20"/>
      <c r="I406" s="24" t="str">
        <f aca="false">IF(B406="","",IFERROR(INDEX(Items!$D$5:$D$304,MATCH(B406,Items!$A$5:$A$304,0)),""))</f>
        <v/>
      </c>
      <c r="J406" s="26" t="n">
        <f aca="false">N(E406)*IF(OR(D406="Purchase",D406="Sales return",D406="Production in",D406="Adjustment +"),1,IF(D406="",0,-1))</f>
        <v>0</v>
      </c>
    </row>
    <row r="407" customFormat="false" ht="15" hidden="false" customHeight="true" outlineLevel="0" collapsed="false">
      <c r="A407" s="27"/>
      <c r="B407" s="20"/>
      <c r="C407" s="24" t="str">
        <f aca="false">IF(B407="","",IFERROR(INDEX(Items!$B$5:$B$304,MATCH(B407,Items!$A$5:$A$304,0)),"Unknown code"))</f>
        <v/>
      </c>
      <c r="D407" s="20"/>
      <c r="E407" s="21"/>
      <c r="F407" s="22"/>
      <c r="G407" s="25" t="str">
        <f aca="false">IF(OR(D407="Purchase",D407="Production in"),ROUND(N(E407)*N(F407),2),"")</f>
        <v/>
      </c>
      <c r="H407" s="20"/>
      <c r="I407" s="24" t="str">
        <f aca="false">IF(B407="","",IFERROR(INDEX(Items!$D$5:$D$304,MATCH(B407,Items!$A$5:$A$304,0)),""))</f>
        <v/>
      </c>
      <c r="J407" s="26" t="n">
        <f aca="false">N(E407)*IF(OR(D407="Purchase",D407="Sales return",D407="Production in",D407="Adjustment +"),1,IF(D407="",0,-1))</f>
        <v>0</v>
      </c>
    </row>
    <row r="408" customFormat="false" ht="15" hidden="false" customHeight="true" outlineLevel="0" collapsed="false">
      <c r="A408" s="27"/>
      <c r="B408" s="20"/>
      <c r="C408" s="24" t="str">
        <f aca="false">IF(B408="","",IFERROR(INDEX(Items!$B$5:$B$304,MATCH(B408,Items!$A$5:$A$304,0)),"Unknown code"))</f>
        <v/>
      </c>
      <c r="D408" s="20"/>
      <c r="E408" s="21"/>
      <c r="F408" s="22"/>
      <c r="G408" s="25" t="str">
        <f aca="false">IF(OR(D408="Purchase",D408="Production in"),ROUND(N(E408)*N(F408),2),"")</f>
        <v/>
      </c>
      <c r="H408" s="20"/>
      <c r="I408" s="24" t="str">
        <f aca="false">IF(B408="","",IFERROR(INDEX(Items!$D$5:$D$304,MATCH(B408,Items!$A$5:$A$304,0)),""))</f>
        <v/>
      </c>
      <c r="J408" s="26" t="n">
        <f aca="false">N(E408)*IF(OR(D408="Purchase",D408="Sales return",D408="Production in",D408="Adjustment +"),1,IF(D408="",0,-1))</f>
        <v>0</v>
      </c>
    </row>
    <row r="409" customFormat="false" ht="15" hidden="false" customHeight="true" outlineLevel="0" collapsed="false">
      <c r="A409" s="27"/>
      <c r="B409" s="20"/>
      <c r="C409" s="24" t="str">
        <f aca="false">IF(B409="","",IFERROR(INDEX(Items!$B$5:$B$304,MATCH(B409,Items!$A$5:$A$304,0)),"Unknown code"))</f>
        <v/>
      </c>
      <c r="D409" s="20"/>
      <c r="E409" s="21"/>
      <c r="F409" s="22"/>
      <c r="G409" s="25" t="str">
        <f aca="false">IF(OR(D409="Purchase",D409="Production in"),ROUND(N(E409)*N(F409),2),"")</f>
        <v/>
      </c>
      <c r="H409" s="20"/>
      <c r="I409" s="24" t="str">
        <f aca="false">IF(B409="","",IFERROR(INDEX(Items!$D$5:$D$304,MATCH(B409,Items!$A$5:$A$304,0)),""))</f>
        <v/>
      </c>
      <c r="J409" s="26" t="n">
        <f aca="false">N(E409)*IF(OR(D409="Purchase",D409="Sales return",D409="Production in",D409="Adjustment +"),1,IF(D409="",0,-1))</f>
        <v>0</v>
      </c>
    </row>
    <row r="410" customFormat="false" ht="15" hidden="false" customHeight="true" outlineLevel="0" collapsed="false">
      <c r="A410" s="27"/>
      <c r="B410" s="20"/>
      <c r="C410" s="24" t="str">
        <f aca="false">IF(B410="","",IFERROR(INDEX(Items!$B$5:$B$304,MATCH(B410,Items!$A$5:$A$304,0)),"Unknown code"))</f>
        <v/>
      </c>
      <c r="D410" s="20"/>
      <c r="E410" s="21"/>
      <c r="F410" s="22"/>
      <c r="G410" s="25" t="str">
        <f aca="false">IF(OR(D410="Purchase",D410="Production in"),ROUND(N(E410)*N(F410),2),"")</f>
        <v/>
      </c>
      <c r="H410" s="20"/>
      <c r="I410" s="24" t="str">
        <f aca="false">IF(B410="","",IFERROR(INDEX(Items!$D$5:$D$304,MATCH(B410,Items!$A$5:$A$304,0)),""))</f>
        <v/>
      </c>
      <c r="J410" s="26" t="n">
        <f aca="false">N(E410)*IF(OR(D410="Purchase",D410="Sales return",D410="Production in",D410="Adjustment +"),1,IF(D410="",0,-1))</f>
        <v>0</v>
      </c>
    </row>
    <row r="411" customFormat="false" ht="15" hidden="false" customHeight="true" outlineLevel="0" collapsed="false">
      <c r="A411" s="27"/>
      <c r="B411" s="20"/>
      <c r="C411" s="24" t="str">
        <f aca="false">IF(B411="","",IFERROR(INDEX(Items!$B$5:$B$304,MATCH(B411,Items!$A$5:$A$304,0)),"Unknown code"))</f>
        <v/>
      </c>
      <c r="D411" s="20"/>
      <c r="E411" s="21"/>
      <c r="F411" s="22"/>
      <c r="G411" s="25" t="str">
        <f aca="false">IF(OR(D411="Purchase",D411="Production in"),ROUND(N(E411)*N(F411),2),"")</f>
        <v/>
      </c>
      <c r="H411" s="20"/>
      <c r="I411" s="24" t="str">
        <f aca="false">IF(B411="","",IFERROR(INDEX(Items!$D$5:$D$304,MATCH(B411,Items!$A$5:$A$304,0)),""))</f>
        <v/>
      </c>
      <c r="J411" s="26" t="n">
        <f aca="false">N(E411)*IF(OR(D411="Purchase",D411="Sales return",D411="Production in",D411="Adjustment +"),1,IF(D411="",0,-1))</f>
        <v>0</v>
      </c>
    </row>
    <row r="412" customFormat="false" ht="15" hidden="false" customHeight="true" outlineLevel="0" collapsed="false">
      <c r="A412" s="27"/>
      <c r="B412" s="20"/>
      <c r="C412" s="24" t="str">
        <f aca="false">IF(B412="","",IFERROR(INDEX(Items!$B$5:$B$304,MATCH(B412,Items!$A$5:$A$304,0)),"Unknown code"))</f>
        <v/>
      </c>
      <c r="D412" s="20"/>
      <c r="E412" s="21"/>
      <c r="F412" s="22"/>
      <c r="G412" s="25" t="str">
        <f aca="false">IF(OR(D412="Purchase",D412="Production in"),ROUND(N(E412)*N(F412),2),"")</f>
        <v/>
      </c>
      <c r="H412" s="20"/>
      <c r="I412" s="24" t="str">
        <f aca="false">IF(B412="","",IFERROR(INDEX(Items!$D$5:$D$304,MATCH(B412,Items!$A$5:$A$304,0)),""))</f>
        <v/>
      </c>
      <c r="J412" s="26" t="n">
        <f aca="false">N(E412)*IF(OR(D412="Purchase",D412="Sales return",D412="Production in",D412="Adjustment +"),1,IF(D412="",0,-1))</f>
        <v>0</v>
      </c>
    </row>
    <row r="413" customFormat="false" ht="15" hidden="false" customHeight="true" outlineLevel="0" collapsed="false">
      <c r="A413" s="27"/>
      <c r="B413" s="20"/>
      <c r="C413" s="24" t="str">
        <f aca="false">IF(B413="","",IFERROR(INDEX(Items!$B$5:$B$304,MATCH(B413,Items!$A$5:$A$304,0)),"Unknown code"))</f>
        <v/>
      </c>
      <c r="D413" s="20"/>
      <c r="E413" s="21"/>
      <c r="F413" s="22"/>
      <c r="G413" s="25" t="str">
        <f aca="false">IF(OR(D413="Purchase",D413="Production in"),ROUND(N(E413)*N(F413),2),"")</f>
        <v/>
      </c>
      <c r="H413" s="20"/>
      <c r="I413" s="24" t="str">
        <f aca="false">IF(B413="","",IFERROR(INDEX(Items!$D$5:$D$304,MATCH(B413,Items!$A$5:$A$304,0)),""))</f>
        <v/>
      </c>
      <c r="J413" s="26" t="n">
        <f aca="false">N(E413)*IF(OR(D413="Purchase",D413="Sales return",D413="Production in",D413="Adjustment +"),1,IF(D413="",0,-1))</f>
        <v>0</v>
      </c>
    </row>
    <row r="414" customFormat="false" ht="15" hidden="false" customHeight="true" outlineLevel="0" collapsed="false">
      <c r="A414" s="27"/>
      <c r="B414" s="20"/>
      <c r="C414" s="24" t="str">
        <f aca="false">IF(B414="","",IFERROR(INDEX(Items!$B$5:$B$304,MATCH(B414,Items!$A$5:$A$304,0)),"Unknown code"))</f>
        <v/>
      </c>
      <c r="D414" s="20"/>
      <c r="E414" s="21"/>
      <c r="F414" s="22"/>
      <c r="G414" s="25" t="str">
        <f aca="false">IF(OR(D414="Purchase",D414="Production in"),ROUND(N(E414)*N(F414),2),"")</f>
        <v/>
      </c>
      <c r="H414" s="20"/>
      <c r="I414" s="24" t="str">
        <f aca="false">IF(B414="","",IFERROR(INDEX(Items!$D$5:$D$304,MATCH(B414,Items!$A$5:$A$304,0)),""))</f>
        <v/>
      </c>
      <c r="J414" s="26" t="n">
        <f aca="false">N(E414)*IF(OR(D414="Purchase",D414="Sales return",D414="Production in",D414="Adjustment +"),1,IF(D414="",0,-1))</f>
        <v>0</v>
      </c>
    </row>
    <row r="415" customFormat="false" ht="15" hidden="false" customHeight="true" outlineLevel="0" collapsed="false">
      <c r="A415" s="27"/>
      <c r="B415" s="20"/>
      <c r="C415" s="24" t="str">
        <f aca="false">IF(B415="","",IFERROR(INDEX(Items!$B$5:$B$304,MATCH(B415,Items!$A$5:$A$304,0)),"Unknown code"))</f>
        <v/>
      </c>
      <c r="D415" s="20"/>
      <c r="E415" s="21"/>
      <c r="F415" s="22"/>
      <c r="G415" s="25" t="str">
        <f aca="false">IF(OR(D415="Purchase",D415="Production in"),ROUND(N(E415)*N(F415),2),"")</f>
        <v/>
      </c>
      <c r="H415" s="20"/>
      <c r="I415" s="24" t="str">
        <f aca="false">IF(B415="","",IFERROR(INDEX(Items!$D$5:$D$304,MATCH(B415,Items!$A$5:$A$304,0)),""))</f>
        <v/>
      </c>
      <c r="J415" s="26" t="n">
        <f aca="false">N(E415)*IF(OR(D415="Purchase",D415="Sales return",D415="Production in",D415="Adjustment +"),1,IF(D415="",0,-1))</f>
        <v>0</v>
      </c>
    </row>
    <row r="416" customFormat="false" ht="15" hidden="false" customHeight="true" outlineLevel="0" collapsed="false">
      <c r="A416" s="27"/>
      <c r="B416" s="20"/>
      <c r="C416" s="24" t="str">
        <f aca="false">IF(B416="","",IFERROR(INDEX(Items!$B$5:$B$304,MATCH(B416,Items!$A$5:$A$304,0)),"Unknown code"))</f>
        <v/>
      </c>
      <c r="D416" s="20"/>
      <c r="E416" s="21"/>
      <c r="F416" s="22"/>
      <c r="G416" s="25" t="str">
        <f aca="false">IF(OR(D416="Purchase",D416="Production in"),ROUND(N(E416)*N(F416),2),"")</f>
        <v/>
      </c>
      <c r="H416" s="20"/>
      <c r="I416" s="24" t="str">
        <f aca="false">IF(B416="","",IFERROR(INDEX(Items!$D$5:$D$304,MATCH(B416,Items!$A$5:$A$304,0)),""))</f>
        <v/>
      </c>
      <c r="J416" s="26" t="n">
        <f aca="false">N(E416)*IF(OR(D416="Purchase",D416="Sales return",D416="Production in",D416="Adjustment +"),1,IF(D416="",0,-1))</f>
        <v>0</v>
      </c>
    </row>
    <row r="417" customFormat="false" ht="15" hidden="false" customHeight="true" outlineLevel="0" collapsed="false">
      <c r="A417" s="27"/>
      <c r="B417" s="20"/>
      <c r="C417" s="24" t="str">
        <f aca="false">IF(B417="","",IFERROR(INDEX(Items!$B$5:$B$304,MATCH(B417,Items!$A$5:$A$304,0)),"Unknown code"))</f>
        <v/>
      </c>
      <c r="D417" s="20"/>
      <c r="E417" s="21"/>
      <c r="F417" s="22"/>
      <c r="G417" s="25" t="str">
        <f aca="false">IF(OR(D417="Purchase",D417="Production in"),ROUND(N(E417)*N(F417),2),"")</f>
        <v/>
      </c>
      <c r="H417" s="20"/>
      <c r="I417" s="24" t="str">
        <f aca="false">IF(B417="","",IFERROR(INDEX(Items!$D$5:$D$304,MATCH(B417,Items!$A$5:$A$304,0)),""))</f>
        <v/>
      </c>
      <c r="J417" s="26" t="n">
        <f aca="false">N(E417)*IF(OR(D417="Purchase",D417="Sales return",D417="Production in",D417="Adjustment +"),1,IF(D417="",0,-1))</f>
        <v>0</v>
      </c>
    </row>
    <row r="418" customFormat="false" ht="15" hidden="false" customHeight="true" outlineLevel="0" collapsed="false">
      <c r="A418" s="27"/>
      <c r="B418" s="20"/>
      <c r="C418" s="24" t="str">
        <f aca="false">IF(B418="","",IFERROR(INDEX(Items!$B$5:$B$304,MATCH(B418,Items!$A$5:$A$304,0)),"Unknown code"))</f>
        <v/>
      </c>
      <c r="D418" s="20"/>
      <c r="E418" s="21"/>
      <c r="F418" s="22"/>
      <c r="G418" s="25" t="str">
        <f aca="false">IF(OR(D418="Purchase",D418="Production in"),ROUND(N(E418)*N(F418),2),"")</f>
        <v/>
      </c>
      <c r="H418" s="20"/>
      <c r="I418" s="24" t="str">
        <f aca="false">IF(B418="","",IFERROR(INDEX(Items!$D$5:$D$304,MATCH(B418,Items!$A$5:$A$304,0)),""))</f>
        <v/>
      </c>
      <c r="J418" s="26" t="n">
        <f aca="false">N(E418)*IF(OR(D418="Purchase",D418="Sales return",D418="Production in",D418="Adjustment +"),1,IF(D418="",0,-1))</f>
        <v>0</v>
      </c>
    </row>
    <row r="419" customFormat="false" ht="15" hidden="false" customHeight="true" outlineLevel="0" collapsed="false">
      <c r="A419" s="27"/>
      <c r="B419" s="20"/>
      <c r="C419" s="24" t="str">
        <f aca="false">IF(B419="","",IFERROR(INDEX(Items!$B$5:$B$304,MATCH(B419,Items!$A$5:$A$304,0)),"Unknown code"))</f>
        <v/>
      </c>
      <c r="D419" s="20"/>
      <c r="E419" s="21"/>
      <c r="F419" s="22"/>
      <c r="G419" s="25" t="str">
        <f aca="false">IF(OR(D419="Purchase",D419="Production in"),ROUND(N(E419)*N(F419),2),"")</f>
        <v/>
      </c>
      <c r="H419" s="20"/>
      <c r="I419" s="24" t="str">
        <f aca="false">IF(B419="","",IFERROR(INDEX(Items!$D$5:$D$304,MATCH(B419,Items!$A$5:$A$304,0)),""))</f>
        <v/>
      </c>
      <c r="J419" s="26" t="n">
        <f aca="false">N(E419)*IF(OR(D419="Purchase",D419="Sales return",D419="Production in",D419="Adjustment +"),1,IF(D419="",0,-1))</f>
        <v>0</v>
      </c>
    </row>
    <row r="420" customFormat="false" ht="15" hidden="false" customHeight="true" outlineLevel="0" collapsed="false">
      <c r="A420" s="27"/>
      <c r="B420" s="20"/>
      <c r="C420" s="24" t="str">
        <f aca="false">IF(B420="","",IFERROR(INDEX(Items!$B$5:$B$304,MATCH(B420,Items!$A$5:$A$304,0)),"Unknown code"))</f>
        <v/>
      </c>
      <c r="D420" s="20"/>
      <c r="E420" s="21"/>
      <c r="F420" s="22"/>
      <c r="G420" s="25" t="str">
        <f aca="false">IF(OR(D420="Purchase",D420="Production in"),ROUND(N(E420)*N(F420),2),"")</f>
        <v/>
      </c>
      <c r="H420" s="20"/>
      <c r="I420" s="24" t="str">
        <f aca="false">IF(B420="","",IFERROR(INDEX(Items!$D$5:$D$304,MATCH(B420,Items!$A$5:$A$304,0)),""))</f>
        <v/>
      </c>
      <c r="J420" s="26" t="n">
        <f aca="false">N(E420)*IF(OR(D420="Purchase",D420="Sales return",D420="Production in",D420="Adjustment +"),1,IF(D420="",0,-1))</f>
        <v>0</v>
      </c>
    </row>
    <row r="421" customFormat="false" ht="15" hidden="false" customHeight="true" outlineLevel="0" collapsed="false">
      <c r="A421" s="27"/>
      <c r="B421" s="20"/>
      <c r="C421" s="24" t="str">
        <f aca="false">IF(B421="","",IFERROR(INDEX(Items!$B$5:$B$304,MATCH(B421,Items!$A$5:$A$304,0)),"Unknown code"))</f>
        <v/>
      </c>
      <c r="D421" s="20"/>
      <c r="E421" s="21"/>
      <c r="F421" s="22"/>
      <c r="G421" s="25" t="str">
        <f aca="false">IF(OR(D421="Purchase",D421="Production in"),ROUND(N(E421)*N(F421),2),"")</f>
        <v/>
      </c>
      <c r="H421" s="20"/>
      <c r="I421" s="24" t="str">
        <f aca="false">IF(B421="","",IFERROR(INDEX(Items!$D$5:$D$304,MATCH(B421,Items!$A$5:$A$304,0)),""))</f>
        <v/>
      </c>
      <c r="J421" s="26" t="n">
        <f aca="false">N(E421)*IF(OR(D421="Purchase",D421="Sales return",D421="Production in",D421="Adjustment +"),1,IF(D421="",0,-1))</f>
        <v>0</v>
      </c>
    </row>
    <row r="422" customFormat="false" ht="15" hidden="false" customHeight="true" outlineLevel="0" collapsed="false">
      <c r="A422" s="27"/>
      <c r="B422" s="20"/>
      <c r="C422" s="24" t="str">
        <f aca="false">IF(B422="","",IFERROR(INDEX(Items!$B$5:$B$304,MATCH(B422,Items!$A$5:$A$304,0)),"Unknown code"))</f>
        <v/>
      </c>
      <c r="D422" s="20"/>
      <c r="E422" s="21"/>
      <c r="F422" s="22"/>
      <c r="G422" s="25" t="str">
        <f aca="false">IF(OR(D422="Purchase",D422="Production in"),ROUND(N(E422)*N(F422),2),"")</f>
        <v/>
      </c>
      <c r="H422" s="20"/>
      <c r="I422" s="24" t="str">
        <f aca="false">IF(B422="","",IFERROR(INDEX(Items!$D$5:$D$304,MATCH(B422,Items!$A$5:$A$304,0)),""))</f>
        <v/>
      </c>
      <c r="J422" s="26" t="n">
        <f aca="false">N(E422)*IF(OR(D422="Purchase",D422="Sales return",D422="Production in",D422="Adjustment +"),1,IF(D422="",0,-1))</f>
        <v>0</v>
      </c>
    </row>
    <row r="423" customFormat="false" ht="15" hidden="false" customHeight="true" outlineLevel="0" collapsed="false">
      <c r="A423" s="27"/>
      <c r="B423" s="20"/>
      <c r="C423" s="24" t="str">
        <f aca="false">IF(B423="","",IFERROR(INDEX(Items!$B$5:$B$304,MATCH(B423,Items!$A$5:$A$304,0)),"Unknown code"))</f>
        <v/>
      </c>
      <c r="D423" s="20"/>
      <c r="E423" s="21"/>
      <c r="F423" s="22"/>
      <c r="G423" s="25" t="str">
        <f aca="false">IF(OR(D423="Purchase",D423="Production in"),ROUND(N(E423)*N(F423),2),"")</f>
        <v/>
      </c>
      <c r="H423" s="20"/>
      <c r="I423" s="24" t="str">
        <f aca="false">IF(B423="","",IFERROR(INDEX(Items!$D$5:$D$304,MATCH(B423,Items!$A$5:$A$304,0)),""))</f>
        <v/>
      </c>
      <c r="J423" s="26" t="n">
        <f aca="false">N(E423)*IF(OR(D423="Purchase",D423="Sales return",D423="Production in",D423="Adjustment +"),1,IF(D423="",0,-1))</f>
        <v>0</v>
      </c>
    </row>
    <row r="424" customFormat="false" ht="15" hidden="false" customHeight="true" outlineLevel="0" collapsed="false">
      <c r="A424" s="27"/>
      <c r="B424" s="20"/>
      <c r="C424" s="24" t="str">
        <f aca="false">IF(B424="","",IFERROR(INDEX(Items!$B$5:$B$304,MATCH(B424,Items!$A$5:$A$304,0)),"Unknown code"))</f>
        <v/>
      </c>
      <c r="D424" s="20"/>
      <c r="E424" s="21"/>
      <c r="F424" s="22"/>
      <c r="G424" s="25" t="str">
        <f aca="false">IF(OR(D424="Purchase",D424="Production in"),ROUND(N(E424)*N(F424),2),"")</f>
        <v/>
      </c>
      <c r="H424" s="20"/>
      <c r="I424" s="24" t="str">
        <f aca="false">IF(B424="","",IFERROR(INDEX(Items!$D$5:$D$304,MATCH(B424,Items!$A$5:$A$304,0)),""))</f>
        <v/>
      </c>
      <c r="J424" s="26" t="n">
        <f aca="false">N(E424)*IF(OR(D424="Purchase",D424="Sales return",D424="Production in",D424="Adjustment +"),1,IF(D424="",0,-1))</f>
        <v>0</v>
      </c>
    </row>
    <row r="425" customFormat="false" ht="15" hidden="false" customHeight="true" outlineLevel="0" collapsed="false">
      <c r="A425" s="27"/>
      <c r="B425" s="20"/>
      <c r="C425" s="24" t="str">
        <f aca="false">IF(B425="","",IFERROR(INDEX(Items!$B$5:$B$304,MATCH(B425,Items!$A$5:$A$304,0)),"Unknown code"))</f>
        <v/>
      </c>
      <c r="D425" s="20"/>
      <c r="E425" s="21"/>
      <c r="F425" s="22"/>
      <c r="G425" s="25" t="str">
        <f aca="false">IF(OR(D425="Purchase",D425="Production in"),ROUND(N(E425)*N(F425),2),"")</f>
        <v/>
      </c>
      <c r="H425" s="20"/>
      <c r="I425" s="24" t="str">
        <f aca="false">IF(B425="","",IFERROR(INDEX(Items!$D$5:$D$304,MATCH(B425,Items!$A$5:$A$304,0)),""))</f>
        <v/>
      </c>
      <c r="J425" s="26" t="n">
        <f aca="false">N(E425)*IF(OR(D425="Purchase",D425="Sales return",D425="Production in",D425="Adjustment +"),1,IF(D425="",0,-1))</f>
        <v>0</v>
      </c>
    </row>
    <row r="426" customFormat="false" ht="15" hidden="false" customHeight="true" outlineLevel="0" collapsed="false">
      <c r="A426" s="27"/>
      <c r="B426" s="20"/>
      <c r="C426" s="24" t="str">
        <f aca="false">IF(B426="","",IFERROR(INDEX(Items!$B$5:$B$304,MATCH(B426,Items!$A$5:$A$304,0)),"Unknown code"))</f>
        <v/>
      </c>
      <c r="D426" s="20"/>
      <c r="E426" s="21"/>
      <c r="F426" s="22"/>
      <c r="G426" s="25" t="str">
        <f aca="false">IF(OR(D426="Purchase",D426="Production in"),ROUND(N(E426)*N(F426),2),"")</f>
        <v/>
      </c>
      <c r="H426" s="20"/>
      <c r="I426" s="24" t="str">
        <f aca="false">IF(B426="","",IFERROR(INDEX(Items!$D$5:$D$304,MATCH(B426,Items!$A$5:$A$304,0)),""))</f>
        <v/>
      </c>
      <c r="J426" s="26" t="n">
        <f aca="false">N(E426)*IF(OR(D426="Purchase",D426="Sales return",D426="Production in",D426="Adjustment +"),1,IF(D426="",0,-1))</f>
        <v>0</v>
      </c>
    </row>
    <row r="427" customFormat="false" ht="15" hidden="false" customHeight="true" outlineLevel="0" collapsed="false">
      <c r="A427" s="27"/>
      <c r="B427" s="20"/>
      <c r="C427" s="24" t="str">
        <f aca="false">IF(B427="","",IFERROR(INDEX(Items!$B$5:$B$304,MATCH(B427,Items!$A$5:$A$304,0)),"Unknown code"))</f>
        <v/>
      </c>
      <c r="D427" s="20"/>
      <c r="E427" s="21"/>
      <c r="F427" s="22"/>
      <c r="G427" s="25" t="str">
        <f aca="false">IF(OR(D427="Purchase",D427="Production in"),ROUND(N(E427)*N(F427),2),"")</f>
        <v/>
      </c>
      <c r="H427" s="20"/>
      <c r="I427" s="24" t="str">
        <f aca="false">IF(B427="","",IFERROR(INDEX(Items!$D$5:$D$304,MATCH(B427,Items!$A$5:$A$304,0)),""))</f>
        <v/>
      </c>
      <c r="J427" s="26" t="n">
        <f aca="false">N(E427)*IF(OR(D427="Purchase",D427="Sales return",D427="Production in",D427="Adjustment +"),1,IF(D427="",0,-1))</f>
        <v>0</v>
      </c>
    </row>
    <row r="428" customFormat="false" ht="15" hidden="false" customHeight="true" outlineLevel="0" collapsed="false">
      <c r="A428" s="27"/>
      <c r="B428" s="20"/>
      <c r="C428" s="24" t="str">
        <f aca="false">IF(B428="","",IFERROR(INDEX(Items!$B$5:$B$304,MATCH(B428,Items!$A$5:$A$304,0)),"Unknown code"))</f>
        <v/>
      </c>
      <c r="D428" s="20"/>
      <c r="E428" s="21"/>
      <c r="F428" s="22"/>
      <c r="G428" s="25" t="str">
        <f aca="false">IF(OR(D428="Purchase",D428="Production in"),ROUND(N(E428)*N(F428),2),"")</f>
        <v/>
      </c>
      <c r="H428" s="20"/>
      <c r="I428" s="24" t="str">
        <f aca="false">IF(B428="","",IFERROR(INDEX(Items!$D$5:$D$304,MATCH(B428,Items!$A$5:$A$304,0)),""))</f>
        <v/>
      </c>
      <c r="J428" s="26" t="n">
        <f aca="false">N(E428)*IF(OR(D428="Purchase",D428="Sales return",D428="Production in",D428="Adjustment +"),1,IF(D428="",0,-1))</f>
        <v>0</v>
      </c>
    </row>
    <row r="429" customFormat="false" ht="15" hidden="false" customHeight="true" outlineLevel="0" collapsed="false">
      <c r="A429" s="27"/>
      <c r="B429" s="20"/>
      <c r="C429" s="24" t="str">
        <f aca="false">IF(B429="","",IFERROR(INDEX(Items!$B$5:$B$304,MATCH(B429,Items!$A$5:$A$304,0)),"Unknown code"))</f>
        <v/>
      </c>
      <c r="D429" s="20"/>
      <c r="E429" s="21"/>
      <c r="F429" s="22"/>
      <c r="G429" s="25" t="str">
        <f aca="false">IF(OR(D429="Purchase",D429="Production in"),ROUND(N(E429)*N(F429),2),"")</f>
        <v/>
      </c>
      <c r="H429" s="20"/>
      <c r="I429" s="24" t="str">
        <f aca="false">IF(B429="","",IFERROR(INDEX(Items!$D$5:$D$304,MATCH(B429,Items!$A$5:$A$304,0)),""))</f>
        <v/>
      </c>
      <c r="J429" s="26" t="n">
        <f aca="false">N(E429)*IF(OR(D429="Purchase",D429="Sales return",D429="Production in",D429="Adjustment +"),1,IF(D429="",0,-1))</f>
        <v>0</v>
      </c>
    </row>
    <row r="430" customFormat="false" ht="15" hidden="false" customHeight="true" outlineLevel="0" collapsed="false">
      <c r="A430" s="27"/>
      <c r="B430" s="20"/>
      <c r="C430" s="24" t="str">
        <f aca="false">IF(B430="","",IFERROR(INDEX(Items!$B$5:$B$304,MATCH(B430,Items!$A$5:$A$304,0)),"Unknown code"))</f>
        <v/>
      </c>
      <c r="D430" s="20"/>
      <c r="E430" s="21"/>
      <c r="F430" s="22"/>
      <c r="G430" s="25" t="str">
        <f aca="false">IF(OR(D430="Purchase",D430="Production in"),ROUND(N(E430)*N(F430),2),"")</f>
        <v/>
      </c>
      <c r="H430" s="20"/>
      <c r="I430" s="24" t="str">
        <f aca="false">IF(B430="","",IFERROR(INDEX(Items!$D$5:$D$304,MATCH(B430,Items!$A$5:$A$304,0)),""))</f>
        <v/>
      </c>
      <c r="J430" s="26" t="n">
        <f aca="false">N(E430)*IF(OR(D430="Purchase",D430="Sales return",D430="Production in",D430="Adjustment +"),1,IF(D430="",0,-1))</f>
        <v>0</v>
      </c>
    </row>
    <row r="431" customFormat="false" ht="15" hidden="false" customHeight="true" outlineLevel="0" collapsed="false">
      <c r="A431" s="27"/>
      <c r="B431" s="20"/>
      <c r="C431" s="24" t="str">
        <f aca="false">IF(B431="","",IFERROR(INDEX(Items!$B$5:$B$304,MATCH(B431,Items!$A$5:$A$304,0)),"Unknown code"))</f>
        <v/>
      </c>
      <c r="D431" s="20"/>
      <c r="E431" s="21"/>
      <c r="F431" s="22"/>
      <c r="G431" s="25" t="str">
        <f aca="false">IF(OR(D431="Purchase",D431="Production in"),ROUND(N(E431)*N(F431),2),"")</f>
        <v/>
      </c>
      <c r="H431" s="20"/>
      <c r="I431" s="24" t="str">
        <f aca="false">IF(B431="","",IFERROR(INDEX(Items!$D$5:$D$304,MATCH(B431,Items!$A$5:$A$304,0)),""))</f>
        <v/>
      </c>
      <c r="J431" s="26" t="n">
        <f aca="false">N(E431)*IF(OR(D431="Purchase",D431="Sales return",D431="Production in",D431="Adjustment +"),1,IF(D431="",0,-1))</f>
        <v>0</v>
      </c>
    </row>
    <row r="432" customFormat="false" ht="15" hidden="false" customHeight="true" outlineLevel="0" collapsed="false">
      <c r="A432" s="27"/>
      <c r="B432" s="20"/>
      <c r="C432" s="24" t="str">
        <f aca="false">IF(B432="","",IFERROR(INDEX(Items!$B$5:$B$304,MATCH(B432,Items!$A$5:$A$304,0)),"Unknown code"))</f>
        <v/>
      </c>
      <c r="D432" s="20"/>
      <c r="E432" s="21"/>
      <c r="F432" s="22"/>
      <c r="G432" s="25" t="str">
        <f aca="false">IF(OR(D432="Purchase",D432="Production in"),ROUND(N(E432)*N(F432),2),"")</f>
        <v/>
      </c>
      <c r="H432" s="20"/>
      <c r="I432" s="24" t="str">
        <f aca="false">IF(B432="","",IFERROR(INDEX(Items!$D$5:$D$304,MATCH(B432,Items!$A$5:$A$304,0)),""))</f>
        <v/>
      </c>
      <c r="J432" s="26" t="n">
        <f aca="false">N(E432)*IF(OR(D432="Purchase",D432="Sales return",D432="Production in",D432="Adjustment +"),1,IF(D432="",0,-1))</f>
        <v>0</v>
      </c>
    </row>
    <row r="433" customFormat="false" ht="15" hidden="false" customHeight="true" outlineLevel="0" collapsed="false">
      <c r="A433" s="27"/>
      <c r="B433" s="20"/>
      <c r="C433" s="24" t="str">
        <f aca="false">IF(B433="","",IFERROR(INDEX(Items!$B$5:$B$304,MATCH(B433,Items!$A$5:$A$304,0)),"Unknown code"))</f>
        <v/>
      </c>
      <c r="D433" s="20"/>
      <c r="E433" s="21"/>
      <c r="F433" s="22"/>
      <c r="G433" s="25" t="str">
        <f aca="false">IF(OR(D433="Purchase",D433="Production in"),ROUND(N(E433)*N(F433),2),"")</f>
        <v/>
      </c>
      <c r="H433" s="20"/>
      <c r="I433" s="24" t="str">
        <f aca="false">IF(B433="","",IFERROR(INDEX(Items!$D$5:$D$304,MATCH(B433,Items!$A$5:$A$304,0)),""))</f>
        <v/>
      </c>
      <c r="J433" s="26" t="n">
        <f aca="false">N(E433)*IF(OR(D433="Purchase",D433="Sales return",D433="Production in",D433="Adjustment +"),1,IF(D433="",0,-1))</f>
        <v>0</v>
      </c>
    </row>
    <row r="434" customFormat="false" ht="15" hidden="false" customHeight="true" outlineLevel="0" collapsed="false">
      <c r="A434" s="27"/>
      <c r="B434" s="20"/>
      <c r="C434" s="24" t="str">
        <f aca="false">IF(B434="","",IFERROR(INDEX(Items!$B$5:$B$304,MATCH(B434,Items!$A$5:$A$304,0)),"Unknown code"))</f>
        <v/>
      </c>
      <c r="D434" s="20"/>
      <c r="E434" s="21"/>
      <c r="F434" s="22"/>
      <c r="G434" s="25" t="str">
        <f aca="false">IF(OR(D434="Purchase",D434="Production in"),ROUND(N(E434)*N(F434),2),"")</f>
        <v/>
      </c>
      <c r="H434" s="20"/>
      <c r="I434" s="24" t="str">
        <f aca="false">IF(B434="","",IFERROR(INDEX(Items!$D$5:$D$304,MATCH(B434,Items!$A$5:$A$304,0)),""))</f>
        <v/>
      </c>
      <c r="J434" s="26" t="n">
        <f aca="false">N(E434)*IF(OR(D434="Purchase",D434="Sales return",D434="Production in",D434="Adjustment +"),1,IF(D434="",0,-1))</f>
        <v>0</v>
      </c>
    </row>
    <row r="435" customFormat="false" ht="15" hidden="false" customHeight="true" outlineLevel="0" collapsed="false">
      <c r="A435" s="27"/>
      <c r="B435" s="20"/>
      <c r="C435" s="24" t="str">
        <f aca="false">IF(B435="","",IFERROR(INDEX(Items!$B$5:$B$304,MATCH(B435,Items!$A$5:$A$304,0)),"Unknown code"))</f>
        <v/>
      </c>
      <c r="D435" s="20"/>
      <c r="E435" s="21"/>
      <c r="F435" s="22"/>
      <c r="G435" s="25" t="str">
        <f aca="false">IF(OR(D435="Purchase",D435="Production in"),ROUND(N(E435)*N(F435),2),"")</f>
        <v/>
      </c>
      <c r="H435" s="20"/>
      <c r="I435" s="24" t="str">
        <f aca="false">IF(B435="","",IFERROR(INDEX(Items!$D$5:$D$304,MATCH(B435,Items!$A$5:$A$304,0)),""))</f>
        <v/>
      </c>
      <c r="J435" s="26" t="n">
        <f aca="false">N(E435)*IF(OR(D435="Purchase",D435="Sales return",D435="Production in",D435="Adjustment +"),1,IF(D435="",0,-1))</f>
        <v>0</v>
      </c>
    </row>
    <row r="436" customFormat="false" ht="15" hidden="false" customHeight="true" outlineLevel="0" collapsed="false">
      <c r="A436" s="27"/>
      <c r="B436" s="20"/>
      <c r="C436" s="24" t="str">
        <f aca="false">IF(B436="","",IFERROR(INDEX(Items!$B$5:$B$304,MATCH(B436,Items!$A$5:$A$304,0)),"Unknown code"))</f>
        <v/>
      </c>
      <c r="D436" s="20"/>
      <c r="E436" s="21"/>
      <c r="F436" s="22"/>
      <c r="G436" s="25" t="str">
        <f aca="false">IF(OR(D436="Purchase",D436="Production in"),ROUND(N(E436)*N(F436),2),"")</f>
        <v/>
      </c>
      <c r="H436" s="20"/>
      <c r="I436" s="24" t="str">
        <f aca="false">IF(B436="","",IFERROR(INDEX(Items!$D$5:$D$304,MATCH(B436,Items!$A$5:$A$304,0)),""))</f>
        <v/>
      </c>
      <c r="J436" s="26" t="n">
        <f aca="false">N(E436)*IF(OR(D436="Purchase",D436="Sales return",D436="Production in",D436="Adjustment +"),1,IF(D436="",0,-1))</f>
        <v>0</v>
      </c>
    </row>
    <row r="437" customFormat="false" ht="15" hidden="false" customHeight="true" outlineLevel="0" collapsed="false">
      <c r="A437" s="27"/>
      <c r="B437" s="20"/>
      <c r="C437" s="24" t="str">
        <f aca="false">IF(B437="","",IFERROR(INDEX(Items!$B$5:$B$304,MATCH(B437,Items!$A$5:$A$304,0)),"Unknown code"))</f>
        <v/>
      </c>
      <c r="D437" s="20"/>
      <c r="E437" s="21"/>
      <c r="F437" s="22"/>
      <c r="G437" s="25" t="str">
        <f aca="false">IF(OR(D437="Purchase",D437="Production in"),ROUND(N(E437)*N(F437),2),"")</f>
        <v/>
      </c>
      <c r="H437" s="20"/>
      <c r="I437" s="24" t="str">
        <f aca="false">IF(B437="","",IFERROR(INDEX(Items!$D$5:$D$304,MATCH(B437,Items!$A$5:$A$304,0)),""))</f>
        <v/>
      </c>
      <c r="J437" s="26" t="n">
        <f aca="false">N(E437)*IF(OR(D437="Purchase",D437="Sales return",D437="Production in",D437="Adjustment +"),1,IF(D437="",0,-1))</f>
        <v>0</v>
      </c>
    </row>
    <row r="438" customFormat="false" ht="15" hidden="false" customHeight="true" outlineLevel="0" collapsed="false">
      <c r="A438" s="27"/>
      <c r="B438" s="20"/>
      <c r="C438" s="24" t="str">
        <f aca="false">IF(B438="","",IFERROR(INDEX(Items!$B$5:$B$304,MATCH(B438,Items!$A$5:$A$304,0)),"Unknown code"))</f>
        <v/>
      </c>
      <c r="D438" s="20"/>
      <c r="E438" s="21"/>
      <c r="F438" s="22"/>
      <c r="G438" s="25" t="str">
        <f aca="false">IF(OR(D438="Purchase",D438="Production in"),ROUND(N(E438)*N(F438),2),"")</f>
        <v/>
      </c>
      <c r="H438" s="20"/>
      <c r="I438" s="24" t="str">
        <f aca="false">IF(B438="","",IFERROR(INDEX(Items!$D$5:$D$304,MATCH(B438,Items!$A$5:$A$304,0)),""))</f>
        <v/>
      </c>
      <c r="J438" s="26" t="n">
        <f aca="false">N(E438)*IF(OR(D438="Purchase",D438="Sales return",D438="Production in",D438="Adjustment +"),1,IF(D438="",0,-1))</f>
        <v>0</v>
      </c>
    </row>
    <row r="439" customFormat="false" ht="15" hidden="false" customHeight="true" outlineLevel="0" collapsed="false">
      <c r="A439" s="27"/>
      <c r="B439" s="20"/>
      <c r="C439" s="24" t="str">
        <f aca="false">IF(B439="","",IFERROR(INDEX(Items!$B$5:$B$304,MATCH(B439,Items!$A$5:$A$304,0)),"Unknown code"))</f>
        <v/>
      </c>
      <c r="D439" s="20"/>
      <c r="E439" s="21"/>
      <c r="F439" s="22"/>
      <c r="G439" s="25" t="str">
        <f aca="false">IF(OR(D439="Purchase",D439="Production in"),ROUND(N(E439)*N(F439),2),"")</f>
        <v/>
      </c>
      <c r="H439" s="20"/>
      <c r="I439" s="24" t="str">
        <f aca="false">IF(B439="","",IFERROR(INDEX(Items!$D$5:$D$304,MATCH(B439,Items!$A$5:$A$304,0)),""))</f>
        <v/>
      </c>
      <c r="J439" s="26" t="n">
        <f aca="false">N(E439)*IF(OR(D439="Purchase",D439="Sales return",D439="Production in",D439="Adjustment +"),1,IF(D439="",0,-1))</f>
        <v>0</v>
      </c>
    </row>
    <row r="440" customFormat="false" ht="15" hidden="false" customHeight="true" outlineLevel="0" collapsed="false">
      <c r="A440" s="27"/>
      <c r="B440" s="20"/>
      <c r="C440" s="24" t="str">
        <f aca="false">IF(B440="","",IFERROR(INDEX(Items!$B$5:$B$304,MATCH(B440,Items!$A$5:$A$304,0)),"Unknown code"))</f>
        <v/>
      </c>
      <c r="D440" s="20"/>
      <c r="E440" s="21"/>
      <c r="F440" s="22"/>
      <c r="G440" s="25" t="str">
        <f aca="false">IF(OR(D440="Purchase",D440="Production in"),ROUND(N(E440)*N(F440),2),"")</f>
        <v/>
      </c>
      <c r="H440" s="20"/>
      <c r="I440" s="24" t="str">
        <f aca="false">IF(B440="","",IFERROR(INDEX(Items!$D$5:$D$304,MATCH(B440,Items!$A$5:$A$304,0)),""))</f>
        <v/>
      </c>
      <c r="J440" s="26" t="n">
        <f aca="false">N(E440)*IF(OR(D440="Purchase",D440="Sales return",D440="Production in",D440="Adjustment +"),1,IF(D440="",0,-1))</f>
        <v>0</v>
      </c>
    </row>
    <row r="441" customFormat="false" ht="15" hidden="false" customHeight="true" outlineLevel="0" collapsed="false">
      <c r="A441" s="27"/>
      <c r="B441" s="20"/>
      <c r="C441" s="24" t="str">
        <f aca="false">IF(B441="","",IFERROR(INDEX(Items!$B$5:$B$304,MATCH(B441,Items!$A$5:$A$304,0)),"Unknown code"))</f>
        <v/>
      </c>
      <c r="D441" s="20"/>
      <c r="E441" s="21"/>
      <c r="F441" s="22"/>
      <c r="G441" s="25" t="str">
        <f aca="false">IF(OR(D441="Purchase",D441="Production in"),ROUND(N(E441)*N(F441),2),"")</f>
        <v/>
      </c>
      <c r="H441" s="20"/>
      <c r="I441" s="24" t="str">
        <f aca="false">IF(B441="","",IFERROR(INDEX(Items!$D$5:$D$304,MATCH(B441,Items!$A$5:$A$304,0)),""))</f>
        <v/>
      </c>
      <c r="J441" s="26" t="n">
        <f aca="false">N(E441)*IF(OR(D441="Purchase",D441="Sales return",D441="Production in",D441="Adjustment +"),1,IF(D441="",0,-1))</f>
        <v>0</v>
      </c>
    </row>
    <row r="442" customFormat="false" ht="15" hidden="false" customHeight="true" outlineLevel="0" collapsed="false">
      <c r="A442" s="27"/>
      <c r="B442" s="20"/>
      <c r="C442" s="24" t="str">
        <f aca="false">IF(B442="","",IFERROR(INDEX(Items!$B$5:$B$304,MATCH(B442,Items!$A$5:$A$304,0)),"Unknown code"))</f>
        <v/>
      </c>
      <c r="D442" s="20"/>
      <c r="E442" s="21"/>
      <c r="F442" s="22"/>
      <c r="G442" s="25" t="str">
        <f aca="false">IF(OR(D442="Purchase",D442="Production in"),ROUND(N(E442)*N(F442),2),"")</f>
        <v/>
      </c>
      <c r="H442" s="20"/>
      <c r="I442" s="24" t="str">
        <f aca="false">IF(B442="","",IFERROR(INDEX(Items!$D$5:$D$304,MATCH(B442,Items!$A$5:$A$304,0)),""))</f>
        <v/>
      </c>
      <c r="J442" s="26" t="n">
        <f aca="false">N(E442)*IF(OR(D442="Purchase",D442="Sales return",D442="Production in",D442="Adjustment +"),1,IF(D442="",0,-1))</f>
        <v>0</v>
      </c>
    </row>
    <row r="443" customFormat="false" ht="15" hidden="false" customHeight="true" outlineLevel="0" collapsed="false">
      <c r="A443" s="27"/>
      <c r="B443" s="20"/>
      <c r="C443" s="24" t="str">
        <f aca="false">IF(B443="","",IFERROR(INDEX(Items!$B$5:$B$304,MATCH(B443,Items!$A$5:$A$304,0)),"Unknown code"))</f>
        <v/>
      </c>
      <c r="D443" s="20"/>
      <c r="E443" s="21"/>
      <c r="F443" s="22"/>
      <c r="G443" s="25" t="str">
        <f aca="false">IF(OR(D443="Purchase",D443="Production in"),ROUND(N(E443)*N(F443),2),"")</f>
        <v/>
      </c>
      <c r="H443" s="20"/>
      <c r="I443" s="24" t="str">
        <f aca="false">IF(B443="","",IFERROR(INDEX(Items!$D$5:$D$304,MATCH(B443,Items!$A$5:$A$304,0)),""))</f>
        <v/>
      </c>
      <c r="J443" s="26" t="n">
        <f aca="false">N(E443)*IF(OR(D443="Purchase",D443="Sales return",D443="Production in",D443="Adjustment +"),1,IF(D443="",0,-1))</f>
        <v>0</v>
      </c>
    </row>
    <row r="444" customFormat="false" ht="15" hidden="false" customHeight="true" outlineLevel="0" collapsed="false">
      <c r="A444" s="27"/>
      <c r="B444" s="20"/>
      <c r="C444" s="24" t="str">
        <f aca="false">IF(B444="","",IFERROR(INDEX(Items!$B$5:$B$304,MATCH(B444,Items!$A$5:$A$304,0)),"Unknown code"))</f>
        <v/>
      </c>
      <c r="D444" s="20"/>
      <c r="E444" s="21"/>
      <c r="F444" s="22"/>
      <c r="G444" s="25" t="str">
        <f aca="false">IF(OR(D444="Purchase",D444="Production in"),ROUND(N(E444)*N(F444),2),"")</f>
        <v/>
      </c>
      <c r="H444" s="20"/>
      <c r="I444" s="24" t="str">
        <f aca="false">IF(B444="","",IFERROR(INDEX(Items!$D$5:$D$304,MATCH(B444,Items!$A$5:$A$304,0)),""))</f>
        <v/>
      </c>
      <c r="J444" s="26" t="n">
        <f aca="false">N(E444)*IF(OR(D444="Purchase",D444="Sales return",D444="Production in",D444="Adjustment +"),1,IF(D444="",0,-1))</f>
        <v>0</v>
      </c>
    </row>
    <row r="445" customFormat="false" ht="15" hidden="false" customHeight="true" outlineLevel="0" collapsed="false">
      <c r="A445" s="27"/>
      <c r="B445" s="20"/>
      <c r="C445" s="24" t="str">
        <f aca="false">IF(B445="","",IFERROR(INDEX(Items!$B$5:$B$304,MATCH(B445,Items!$A$5:$A$304,0)),"Unknown code"))</f>
        <v/>
      </c>
      <c r="D445" s="20"/>
      <c r="E445" s="21"/>
      <c r="F445" s="22"/>
      <c r="G445" s="25" t="str">
        <f aca="false">IF(OR(D445="Purchase",D445="Production in"),ROUND(N(E445)*N(F445),2),"")</f>
        <v/>
      </c>
      <c r="H445" s="20"/>
      <c r="I445" s="24" t="str">
        <f aca="false">IF(B445="","",IFERROR(INDEX(Items!$D$5:$D$304,MATCH(B445,Items!$A$5:$A$304,0)),""))</f>
        <v/>
      </c>
      <c r="J445" s="26" t="n">
        <f aca="false">N(E445)*IF(OR(D445="Purchase",D445="Sales return",D445="Production in",D445="Adjustment +"),1,IF(D445="",0,-1))</f>
        <v>0</v>
      </c>
    </row>
    <row r="446" customFormat="false" ht="15" hidden="false" customHeight="true" outlineLevel="0" collapsed="false">
      <c r="A446" s="27"/>
      <c r="B446" s="20"/>
      <c r="C446" s="24" t="str">
        <f aca="false">IF(B446="","",IFERROR(INDEX(Items!$B$5:$B$304,MATCH(B446,Items!$A$5:$A$304,0)),"Unknown code"))</f>
        <v/>
      </c>
      <c r="D446" s="20"/>
      <c r="E446" s="21"/>
      <c r="F446" s="22"/>
      <c r="G446" s="25" t="str">
        <f aca="false">IF(OR(D446="Purchase",D446="Production in"),ROUND(N(E446)*N(F446),2),"")</f>
        <v/>
      </c>
      <c r="H446" s="20"/>
      <c r="I446" s="24" t="str">
        <f aca="false">IF(B446="","",IFERROR(INDEX(Items!$D$5:$D$304,MATCH(B446,Items!$A$5:$A$304,0)),""))</f>
        <v/>
      </c>
      <c r="J446" s="26" t="n">
        <f aca="false">N(E446)*IF(OR(D446="Purchase",D446="Sales return",D446="Production in",D446="Adjustment +"),1,IF(D446="",0,-1))</f>
        <v>0</v>
      </c>
    </row>
    <row r="447" customFormat="false" ht="15" hidden="false" customHeight="true" outlineLevel="0" collapsed="false">
      <c r="A447" s="27"/>
      <c r="B447" s="20"/>
      <c r="C447" s="24" t="str">
        <f aca="false">IF(B447="","",IFERROR(INDEX(Items!$B$5:$B$304,MATCH(B447,Items!$A$5:$A$304,0)),"Unknown code"))</f>
        <v/>
      </c>
      <c r="D447" s="20"/>
      <c r="E447" s="21"/>
      <c r="F447" s="22"/>
      <c r="G447" s="25" t="str">
        <f aca="false">IF(OR(D447="Purchase",D447="Production in"),ROUND(N(E447)*N(F447),2),"")</f>
        <v/>
      </c>
      <c r="H447" s="20"/>
      <c r="I447" s="24" t="str">
        <f aca="false">IF(B447="","",IFERROR(INDEX(Items!$D$5:$D$304,MATCH(B447,Items!$A$5:$A$304,0)),""))</f>
        <v/>
      </c>
      <c r="J447" s="26" t="n">
        <f aca="false">N(E447)*IF(OR(D447="Purchase",D447="Sales return",D447="Production in",D447="Adjustment +"),1,IF(D447="",0,-1))</f>
        <v>0</v>
      </c>
    </row>
    <row r="448" customFormat="false" ht="15" hidden="false" customHeight="true" outlineLevel="0" collapsed="false">
      <c r="A448" s="27"/>
      <c r="B448" s="20"/>
      <c r="C448" s="24" t="str">
        <f aca="false">IF(B448="","",IFERROR(INDEX(Items!$B$5:$B$304,MATCH(B448,Items!$A$5:$A$304,0)),"Unknown code"))</f>
        <v/>
      </c>
      <c r="D448" s="20"/>
      <c r="E448" s="21"/>
      <c r="F448" s="22"/>
      <c r="G448" s="25" t="str">
        <f aca="false">IF(OR(D448="Purchase",D448="Production in"),ROUND(N(E448)*N(F448),2),"")</f>
        <v/>
      </c>
      <c r="H448" s="20"/>
      <c r="I448" s="24" t="str">
        <f aca="false">IF(B448="","",IFERROR(INDEX(Items!$D$5:$D$304,MATCH(B448,Items!$A$5:$A$304,0)),""))</f>
        <v/>
      </c>
      <c r="J448" s="26" t="n">
        <f aca="false">N(E448)*IF(OR(D448="Purchase",D448="Sales return",D448="Production in",D448="Adjustment +"),1,IF(D448="",0,-1))</f>
        <v>0</v>
      </c>
    </row>
    <row r="449" customFormat="false" ht="15" hidden="false" customHeight="true" outlineLevel="0" collapsed="false">
      <c r="A449" s="27"/>
      <c r="B449" s="20"/>
      <c r="C449" s="24" t="str">
        <f aca="false">IF(B449="","",IFERROR(INDEX(Items!$B$5:$B$304,MATCH(B449,Items!$A$5:$A$304,0)),"Unknown code"))</f>
        <v/>
      </c>
      <c r="D449" s="20"/>
      <c r="E449" s="21"/>
      <c r="F449" s="22"/>
      <c r="G449" s="25" t="str">
        <f aca="false">IF(OR(D449="Purchase",D449="Production in"),ROUND(N(E449)*N(F449),2),"")</f>
        <v/>
      </c>
      <c r="H449" s="20"/>
      <c r="I449" s="24" t="str">
        <f aca="false">IF(B449="","",IFERROR(INDEX(Items!$D$5:$D$304,MATCH(B449,Items!$A$5:$A$304,0)),""))</f>
        <v/>
      </c>
      <c r="J449" s="26" t="n">
        <f aca="false">N(E449)*IF(OR(D449="Purchase",D449="Sales return",D449="Production in",D449="Adjustment +"),1,IF(D449="",0,-1))</f>
        <v>0</v>
      </c>
    </row>
    <row r="450" customFormat="false" ht="15" hidden="false" customHeight="true" outlineLevel="0" collapsed="false">
      <c r="A450" s="27"/>
      <c r="B450" s="20"/>
      <c r="C450" s="24" t="str">
        <f aca="false">IF(B450="","",IFERROR(INDEX(Items!$B$5:$B$304,MATCH(B450,Items!$A$5:$A$304,0)),"Unknown code"))</f>
        <v/>
      </c>
      <c r="D450" s="20"/>
      <c r="E450" s="21"/>
      <c r="F450" s="22"/>
      <c r="G450" s="25" t="str">
        <f aca="false">IF(OR(D450="Purchase",D450="Production in"),ROUND(N(E450)*N(F450),2),"")</f>
        <v/>
      </c>
      <c r="H450" s="20"/>
      <c r="I450" s="24" t="str">
        <f aca="false">IF(B450="","",IFERROR(INDEX(Items!$D$5:$D$304,MATCH(B450,Items!$A$5:$A$304,0)),""))</f>
        <v/>
      </c>
      <c r="J450" s="26" t="n">
        <f aca="false">N(E450)*IF(OR(D450="Purchase",D450="Sales return",D450="Production in",D450="Adjustment +"),1,IF(D450="",0,-1))</f>
        <v>0</v>
      </c>
    </row>
    <row r="451" customFormat="false" ht="15" hidden="false" customHeight="true" outlineLevel="0" collapsed="false">
      <c r="A451" s="27"/>
      <c r="B451" s="20"/>
      <c r="C451" s="24" t="str">
        <f aca="false">IF(B451="","",IFERROR(INDEX(Items!$B$5:$B$304,MATCH(B451,Items!$A$5:$A$304,0)),"Unknown code"))</f>
        <v/>
      </c>
      <c r="D451" s="20"/>
      <c r="E451" s="21"/>
      <c r="F451" s="22"/>
      <c r="G451" s="25" t="str">
        <f aca="false">IF(OR(D451="Purchase",D451="Production in"),ROUND(N(E451)*N(F451),2),"")</f>
        <v/>
      </c>
      <c r="H451" s="20"/>
      <c r="I451" s="24" t="str">
        <f aca="false">IF(B451="","",IFERROR(INDEX(Items!$D$5:$D$304,MATCH(B451,Items!$A$5:$A$304,0)),""))</f>
        <v/>
      </c>
      <c r="J451" s="26" t="n">
        <f aca="false">N(E451)*IF(OR(D451="Purchase",D451="Sales return",D451="Production in",D451="Adjustment +"),1,IF(D451="",0,-1))</f>
        <v>0</v>
      </c>
    </row>
    <row r="452" customFormat="false" ht="15" hidden="false" customHeight="true" outlineLevel="0" collapsed="false">
      <c r="A452" s="27"/>
      <c r="B452" s="20"/>
      <c r="C452" s="24" t="str">
        <f aca="false">IF(B452="","",IFERROR(INDEX(Items!$B$5:$B$304,MATCH(B452,Items!$A$5:$A$304,0)),"Unknown code"))</f>
        <v/>
      </c>
      <c r="D452" s="20"/>
      <c r="E452" s="21"/>
      <c r="F452" s="22"/>
      <c r="G452" s="25" t="str">
        <f aca="false">IF(OR(D452="Purchase",D452="Production in"),ROUND(N(E452)*N(F452),2),"")</f>
        <v/>
      </c>
      <c r="H452" s="20"/>
      <c r="I452" s="24" t="str">
        <f aca="false">IF(B452="","",IFERROR(INDEX(Items!$D$5:$D$304,MATCH(B452,Items!$A$5:$A$304,0)),""))</f>
        <v/>
      </c>
      <c r="J452" s="26" t="n">
        <f aca="false">N(E452)*IF(OR(D452="Purchase",D452="Sales return",D452="Production in",D452="Adjustment +"),1,IF(D452="",0,-1))</f>
        <v>0</v>
      </c>
    </row>
    <row r="453" customFormat="false" ht="15" hidden="false" customHeight="true" outlineLevel="0" collapsed="false">
      <c r="A453" s="27"/>
      <c r="B453" s="20"/>
      <c r="C453" s="24" t="str">
        <f aca="false">IF(B453="","",IFERROR(INDEX(Items!$B$5:$B$304,MATCH(B453,Items!$A$5:$A$304,0)),"Unknown code"))</f>
        <v/>
      </c>
      <c r="D453" s="20"/>
      <c r="E453" s="21"/>
      <c r="F453" s="22"/>
      <c r="G453" s="25" t="str">
        <f aca="false">IF(OR(D453="Purchase",D453="Production in"),ROUND(N(E453)*N(F453),2),"")</f>
        <v/>
      </c>
      <c r="H453" s="20"/>
      <c r="I453" s="24" t="str">
        <f aca="false">IF(B453="","",IFERROR(INDEX(Items!$D$5:$D$304,MATCH(B453,Items!$A$5:$A$304,0)),""))</f>
        <v/>
      </c>
      <c r="J453" s="26" t="n">
        <f aca="false">N(E453)*IF(OR(D453="Purchase",D453="Sales return",D453="Production in",D453="Adjustment +"),1,IF(D453="",0,-1))</f>
        <v>0</v>
      </c>
    </row>
    <row r="454" customFormat="false" ht="15" hidden="false" customHeight="true" outlineLevel="0" collapsed="false">
      <c r="A454" s="27"/>
      <c r="B454" s="20"/>
      <c r="C454" s="24" t="str">
        <f aca="false">IF(B454="","",IFERROR(INDEX(Items!$B$5:$B$304,MATCH(B454,Items!$A$5:$A$304,0)),"Unknown code"))</f>
        <v/>
      </c>
      <c r="D454" s="20"/>
      <c r="E454" s="21"/>
      <c r="F454" s="22"/>
      <c r="G454" s="25" t="str">
        <f aca="false">IF(OR(D454="Purchase",D454="Production in"),ROUND(N(E454)*N(F454),2),"")</f>
        <v/>
      </c>
      <c r="H454" s="20"/>
      <c r="I454" s="24" t="str">
        <f aca="false">IF(B454="","",IFERROR(INDEX(Items!$D$5:$D$304,MATCH(B454,Items!$A$5:$A$304,0)),""))</f>
        <v/>
      </c>
      <c r="J454" s="26" t="n">
        <f aca="false">N(E454)*IF(OR(D454="Purchase",D454="Sales return",D454="Production in",D454="Adjustment +"),1,IF(D454="",0,-1))</f>
        <v>0</v>
      </c>
    </row>
    <row r="455" customFormat="false" ht="15" hidden="false" customHeight="true" outlineLevel="0" collapsed="false">
      <c r="A455" s="27"/>
      <c r="B455" s="20"/>
      <c r="C455" s="24" t="str">
        <f aca="false">IF(B455="","",IFERROR(INDEX(Items!$B$5:$B$304,MATCH(B455,Items!$A$5:$A$304,0)),"Unknown code"))</f>
        <v/>
      </c>
      <c r="D455" s="20"/>
      <c r="E455" s="21"/>
      <c r="F455" s="22"/>
      <c r="G455" s="25" t="str">
        <f aca="false">IF(OR(D455="Purchase",D455="Production in"),ROUND(N(E455)*N(F455),2),"")</f>
        <v/>
      </c>
      <c r="H455" s="20"/>
      <c r="I455" s="24" t="str">
        <f aca="false">IF(B455="","",IFERROR(INDEX(Items!$D$5:$D$304,MATCH(B455,Items!$A$5:$A$304,0)),""))</f>
        <v/>
      </c>
      <c r="J455" s="26" t="n">
        <f aca="false">N(E455)*IF(OR(D455="Purchase",D455="Sales return",D455="Production in",D455="Adjustment +"),1,IF(D455="",0,-1))</f>
        <v>0</v>
      </c>
    </row>
    <row r="456" customFormat="false" ht="15" hidden="false" customHeight="true" outlineLevel="0" collapsed="false">
      <c r="A456" s="27"/>
      <c r="B456" s="20"/>
      <c r="C456" s="24" t="str">
        <f aca="false">IF(B456="","",IFERROR(INDEX(Items!$B$5:$B$304,MATCH(B456,Items!$A$5:$A$304,0)),"Unknown code"))</f>
        <v/>
      </c>
      <c r="D456" s="20"/>
      <c r="E456" s="21"/>
      <c r="F456" s="22"/>
      <c r="G456" s="25" t="str">
        <f aca="false">IF(OR(D456="Purchase",D456="Production in"),ROUND(N(E456)*N(F456),2),"")</f>
        <v/>
      </c>
      <c r="H456" s="20"/>
      <c r="I456" s="24" t="str">
        <f aca="false">IF(B456="","",IFERROR(INDEX(Items!$D$5:$D$304,MATCH(B456,Items!$A$5:$A$304,0)),""))</f>
        <v/>
      </c>
      <c r="J456" s="26" t="n">
        <f aca="false">N(E456)*IF(OR(D456="Purchase",D456="Sales return",D456="Production in",D456="Adjustment +"),1,IF(D456="",0,-1))</f>
        <v>0</v>
      </c>
    </row>
    <row r="457" customFormat="false" ht="15" hidden="false" customHeight="true" outlineLevel="0" collapsed="false">
      <c r="A457" s="27"/>
      <c r="B457" s="20"/>
      <c r="C457" s="24" t="str">
        <f aca="false">IF(B457="","",IFERROR(INDEX(Items!$B$5:$B$304,MATCH(B457,Items!$A$5:$A$304,0)),"Unknown code"))</f>
        <v/>
      </c>
      <c r="D457" s="20"/>
      <c r="E457" s="21"/>
      <c r="F457" s="22"/>
      <c r="G457" s="25" t="str">
        <f aca="false">IF(OR(D457="Purchase",D457="Production in"),ROUND(N(E457)*N(F457),2),"")</f>
        <v/>
      </c>
      <c r="H457" s="20"/>
      <c r="I457" s="24" t="str">
        <f aca="false">IF(B457="","",IFERROR(INDEX(Items!$D$5:$D$304,MATCH(B457,Items!$A$5:$A$304,0)),""))</f>
        <v/>
      </c>
      <c r="J457" s="26" t="n">
        <f aca="false">N(E457)*IF(OR(D457="Purchase",D457="Sales return",D457="Production in",D457="Adjustment +"),1,IF(D457="",0,-1))</f>
        <v>0</v>
      </c>
    </row>
    <row r="458" customFormat="false" ht="15" hidden="false" customHeight="true" outlineLevel="0" collapsed="false">
      <c r="A458" s="27"/>
      <c r="B458" s="20"/>
      <c r="C458" s="24" t="str">
        <f aca="false">IF(B458="","",IFERROR(INDEX(Items!$B$5:$B$304,MATCH(B458,Items!$A$5:$A$304,0)),"Unknown code"))</f>
        <v/>
      </c>
      <c r="D458" s="20"/>
      <c r="E458" s="21"/>
      <c r="F458" s="22"/>
      <c r="G458" s="25" t="str">
        <f aca="false">IF(OR(D458="Purchase",D458="Production in"),ROUND(N(E458)*N(F458),2),"")</f>
        <v/>
      </c>
      <c r="H458" s="20"/>
      <c r="I458" s="24" t="str">
        <f aca="false">IF(B458="","",IFERROR(INDEX(Items!$D$5:$D$304,MATCH(B458,Items!$A$5:$A$304,0)),""))</f>
        <v/>
      </c>
      <c r="J458" s="26" t="n">
        <f aca="false">N(E458)*IF(OR(D458="Purchase",D458="Sales return",D458="Production in",D458="Adjustment +"),1,IF(D458="",0,-1))</f>
        <v>0</v>
      </c>
    </row>
    <row r="459" customFormat="false" ht="15" hidden="false" customHeight="true" outlineLevel="0" collapsed="false">
      <c r="A459" s="27"/>
      <c r="B459" s="20"/>
      <c r="C459" s="24" t="str">
        <f aca="false">IF(B459="","",IFERROR(INDEX(Items!$B$5:$B$304,MATCH(B459,Items!$A$5:$A$304,0)),"Unknown code"))</f>
        <v/>
      </c>
      <c r="D459" s="20"/>
      <c r="E459" s="21"/>
      <c r="F459" s="22"/>
      <c r="G459" s="25" t="str">
        <f aca="false">IF(OR(D459="Purchase",D459="Production in"),ROUND(N(E459)*N(F459),2),"")</f>
        <v/>
      </c>
      <c r="H459" s="20"/>
      <c r="I459" s="24" t="str">
        <f aca="false">IF(B459="","",IFERROR(INDEX(Items!$D$5:$D$304,MATCH(B459,Items!$A$5:$A$304,0)),""))</f>
        <v/>
      </c>
      <c r="J459" s="26" t="n">
        <f aca="false">N(E459)*IF(OR(D459="Purchase",D459="Sales return",D459="Production in",D459="Adjustment +"),1,IF(D459="",0,-1))</f>
        <v>0</v>
      </c>
    </row>
    <row r="460" customFormat="false" ht="15" hidden="false" customHeight="true" outlineLevel="0" collapsed="false">
      <c r="A460" s="27"/>
      <c r="B460" s="20"/>
      <c r="C460" s="24" t="str">
        <f aca="false">IF(B460="","",IFERROR(INDEX(Items!$B$5:$B$304,MATCH(B460,Items!$A$5:$A$304,0)),"Unknown code"))</f>
        <v/>
      </c>
      <c r="D460" s="20"/>
      <c r="E460" s="21"/>
      <c r="F460" s="22"/>
      <c r="G460" s="25" t="str">
        <f aca="false">IF(OR(D460="Purchase",D460="Production in"),ROUND(N(E460)*N(F460),2),"")</f>
        <v/>
      </c>
      <c r="H460" s="20"/>
      <c r="I460" s="24" t="str">
        <f aca="false">IF(B460="","",IFERROR(INDEX(Items!$D$5:$D$304,MATCH(B460,Items!$A$5:$A$304,0)),""))</f>
        <v/>
      </c>
      <c r="J460" s="26" t="n">
        <f aca="false">N(E460)*IF(OR(D460="Purchase",D460="Sales return",D460="Production in",D460="Adjustment +"),1,IF(D460="",0,-1))</f>
        <v>0</v>
      </c>
    </row>
    <row r="461" customFormat="false" ht="15" hidden="false" customHeight="true" outlineLevel="0" collapsed="false">
      <c r="A461" s="27"/>
      <c r="B461" s="20"/>
      <c r="C461" s="24" t="str">
        <f aca="false">IF(B461="","",IFERROR(INDEX(Items!$B$5:$B$304,MATCH(B461,Items!$A$5:$A$304,0)),"Unknown code"))</f>
        <v/>
      </c>
      <c r="D461" s="20"/>
      <c r="E461" s="21"/>
      <c r="F461" s="22"/>
      <c r="G461" s="25" t="str">
        <f aca="false">IF(OR(D461="Purchase",D461="Production in"),ROUND(N(E461)*N(F461),2),"")</f>
        <v/>
      </c>
      <c r="H461" s="20"/>
      <c r="I461" s="24" t="str">
        <f aca="false">IF(B461="","",IFERROR(INDEX(Items!$D$5:$D$304,MATCH(B461,Items!$A$5:$A$304,0)),""))</f>
        <v/>
      </c>
      <c r="J461" s="26" t="n">
        <f aca="false">N(E461)*IF(OR(D461="Purchase",D461="Sales return",D461="Production in",D461="Adjustment +"),1,IF(D461="",0,-1))</f>
        <v>0</v>
      </c>
    </row>
    <row r="462" customFormat="false" ht="15" hidden="false" customHeight="true" outlineLevel="0" collapsed="false">
      <c r="A462" s="27"/>
      <c r="B462" s="20"/>
      <c r="C462" s="24" t="str">
        <f aca="false">IF(B462="","",IFERROR(INDEX(Items!$B$5:$B$304,MATCH(B462,Items!$A$5:$A$304,0)),"Unknown code"))</f>
        <v/>
      </c>
      <c r="D462" s="20"/>
      <c r="E462" s="21"/>
      <c r="F462" s="22"/>
      <c r="G462" s="25" t="str">
        <f aca="false">IF(OR(D462="Purchase",D462="Production in"),ROUND(N(E462)*N(F462),2),"")</f>
        <v/>
      </c>
      <c r="H462" s="20"/>
      <c r="I462" s="24" t="str">
        <f aca="false">IF(B462="","",IFERROR(INDEX(Items!$D$5:$D$304,MATCH(B462,Items!$A$5:$A$304,0)),""))</f>
        <v/>
      </c>
      <c r="J462" s="26" t="n">
        <f aca="false">N(E462)*IF(OR(D462="Purchase",D462="Sales return",D462="Production in",D462="Adjustment +"),1,IF(D462="",0,-1))</f>
        <v>0</v>
      </c>
    </row>
    <row r="463" customFormat="false" ht="15" hidden="false" customHeight="true" outlineLevel="0" collapsed="false">
      <c r="A463" s="27"/>
      <c r="B463" s="20"/>
      <c r="C463" s="24" t="str">
        <f aca="false">IF(B463="","",IFERROR(INDEX(Items!$B$5:$B$304,MATCH(B463,Items!$A$5:$A$304,0)),"Unknown code"))</f>
        <v/>
      </c>
      <c r="D463" s="20"/>
      <c r="E463" s="21"/>
      <c r="F463" s="22"/>
      <c r="G463" s="25" t="str">
        <f aca="false">IF(OR(D463="Purchase",D463="Production in"),ROUND(N(E463)*N(F463),2),"")</f>
        <v/>
      </c>
      <c r="H463" s="20"/>
      <c r="I463" s="24" t="str">
        <f aca="false">IF(B463="","",IFERROR(INDEX(Items!$D$5:$D$304,MATCH(B463,Items!$A$5:$A$304,0)),""))</f>
        <v/>
      </c>
      <c r="J463" s="26" t="n">
        <f aca="false">N(E463)*IF(OR(D463="Purchase",D463="Sales return",D463="Production in",D463="Adjustment +"),1,IF(D463="",0,-1))</f>
        <v>0</v>
      </c>
    </row>
    <row r="464" customFormat="false" ht="15" hidden="false" customHeight="true" outlineLevel="0" collapsed="false">
      <c r="A464" s="27"/>
      <c r="B464" s="20"/>
      <c r="C464" s="24" t="str">
        <f aca="false">IF(B464="","",IFERROR(INDEX(Items!$B$5:$B$304,MATCH(B464,Items!$A$5:$A$304,0)),"Unknown code"))</f>
        <v/>
      </c>
      <c r="D464" s="20"/>
      <c r="E464" s="21"/>
      <c r="F464" s="22"/>
      <c r="G464" s="25" t="str">
        <f aca="false">IF(OR(D464="Purchase",D464="Production in"),ROUND(N(E464)*N(F464),2),"")</f>
        <v/>
      </c>
      <c r="H464" s="20"/>
      <c r="I464" s="24" t="str">
        <f aca="false">IF(B464="","",IFERROR(INDEX(Items!$D$5:$D$304,MATCH(B464,Items!$A$5:$A$304,0)),""))</f>
        <v/>
      </c>
      <c r="J464" s="26" t="n">
        <f aca="false">N(E464)*IF(OR(D464="Purchase",D464="Sales return",D464="Production in",D464="Adjustment +"),1,IF(D464="",0,-1))</f>
        <v>0</v>
      </c>
    </row>
    <row r="465" customFormat="false" ht="15" hidden="false" customHeight="true" outlineLevel="0" collapsed="false">
      <c r="A465" s="27"/>
      <c r="B465" s="20"/>
      <c r="C465" s="24" t="str">
        <f aca="false">IF(B465="","",IFERROR(INDEX(Items!$B$5:$B$304,MATCH(B465,Items!$A$5:$A$304,0)),"Unknown code"))</f>
        <v/>
      </c>
      <c r="D465" s="20"/>
      <c r="E465" s="21"/>
      <c r="F465" s="22"/>
      <c r="G465" s="25" t="str">
        <f aca="false">IF(OR(D465="Purchase",D465="Production in"),ROUND(N(E465)*N(F465),2),"")</f>
        <v/>
      </c>
      <c r="H465" s="20"/>
      <c r="I465" s="24" t="str">
        <f aca="false">IF(B465="","",IFERROR(INDEX(Items!$D$5:$D$304,MATCH(B465,Items!$A$5:$A$304,0)),""))</f>
        <v/>
      </c>
      <c r="J465" s="26" t="n">
        <f aca="false">N(E465)*IF(OR(D465="Purchase",D465="Sales return",D465="Production in",D465="Adjustment +"),1,IF(D465="",0,-1))</f>
        <v>0</v>
      </c>
    </row>
    <row r="466" customFormat="false" ht="15" hidden="false" customHeight="true" outlineLevel="0" collapsed="false">
      <c r="A466" s="27"/>
      <c r="B466" s="20"/>
      <c r="C466" s="24" t="str">
        <f aca="false">IF(B466="","",IFERROR(INDEX(Items!$B$5:$B$304,MATCH(B466,Items!$A$5:$A$304,0)),"Unknown code"))</f>
        <v/>
      </c>
      <c r="D466" s="20"/>
      <c r="E466" s="21"/>
      <c r="F466" s="22"/>
      <c r="G466" s="25" t="str">
        <f aca="false">IF(OR(D466="Purchase",D466="Production in"),ROUND(N(E466)*N(F466),2),"")</f>
        <v/>
      </c>
      <c r="H466" s="20"/>
      <c r="I466" s="24" t="str">
        <f aca="false">IF(B466="","",IFERROR(INDEX(Items!$D$5:$D$304,MATCH(B466,Items!$A$5:$A$304,0)),""))</f>
        <v/>
      </c>
      <c r="J466" s="26" t="n">
        <f aca="false">N(E466)*IF(OR(D466="Purchase",D466="Sales return",D466="Production in",D466="Adjustment +"),1,IF(D466="",0,-1))</f>
        <v>0</v>
      </c>
    </row>
    <row r="467" customFormat="false" ht="15" hidden="false" customHeight="true" outlineLevel="0" collapsed="false">
      <c r="A467" s="27"/>
      <c r="B467" s="20"/>
      <c r="C467" s="24" t="str">
        <f aca="false">IF(B467="","",IFERROR(INDEX(Items!$B$5:$B$304,MATCH(B467,Items!$A$5:$A$304,0)),"Unknown code"))</f>
        <v/>
      </c>
      <c r="D467" s="20"/>
      <c r="E467" s="21"/>
      <c r="F467" s="22"/>
      <c r="G467" s="25" t="str">
        <f aca="false">IF(OR(D467="Purchase",D467="Production in"),ROUND(N(E467)*N(F467),2),"")</f>
        <v/>
      </c>
      <c r="H467" s="20"/>
      <c r="I467" s="24" t="str">
        <f aca="false">IF(B467="","",IFERROR(INDEX(Items!$D$5:$D$304,MATCH(B467,Items!$A$5:$A$304,0)),""))</f>
        <v/>
      </c>
      <c r="J467" s="26" t="n">
        <f aca="false">N(E467)*IF(OR(D467="Purchase",D467="Sales return",D467="Production in",D467="Adjustment +"),1,IF(D467="",0,-1))</f>
        <v>0</v>
      </c>
    </row>
    <row r="468" customFormat="false" ht="15" hidden="false" customHeight="true" outlineLevel="0" collapsed="false">
      <c r="A468" s="27"/>
      <c r="B468" s="20"/>
      <c r="C468" s="24" t="str">
        <f aca="false">IF(B468="","",IFERROR(INDEX(Items!$B$5:$B$304,MATCH(B468,Items!$A$5:$A$304,0)),"Unknown code"))</f>
        <v/>
      </c>
      <c r="D468" s="20"/>
      <c r="E468" s="21"/>
      <c r="F468" s="22"/>
      <c r="G468" s="25" t="str">
        <f aca="false">IF(OR(D468="Purchase",D468="Production in"),ROUND(N(E468)*N(F468),2),"")</f>
        <v/>
      </c>
      <c r="H468" s="20"/>
      <c r="I468" s="24" t="str">
        <f aca="false">IF(B468="","",IFERROR(INDEX(Items!$D$5:$D$304,MATCH(B468,Items!$A$5:$A$304,0)),""))</f>
        <v/>
      </c>
      <c r="J468" s="26" t="n">
        <f aca="false">N(E468)*IF(OR(D468="Purchase",D468="Sales return",D468="Production in",D468="Adjustment +"),1,IF(D468="",0,-1))</f>
        <v>0</v>
      </c>
    </row>
    <row r="469" customFormat="false" ht="15" hidden="false" customHeight="true" outlineLevel="0" collapsed="false">
      <c r="A469" s="27"/>
      <c r="B469" s="20"/>
      <c r="C469" s="24" t="str">
        <f aca="false">IF(B469="","",IFERROR(INDEX(Items!$B$5:$B$304,MATCH(B469,Items!$A$5:$A$304,0)),"Unknown code"))</f>
        <v/>
      </c>
      <c r="D469" s="20"/>
      <c r="E469" s="21"/>
      <c r="F469" s="22"/>
      <c r="G469" s="25" t="str">
        <f aca="false">IF(OR(D469="Purchase",D469="Production in"),ROUND(N(E469)*N(F469),2),"")</f>
        <v/>
      </c>
      <c r="H469" s="20"/>
      <c r="I469" s="24" t="str">
        <f aca="false">IF(B469="","",IFERROR(INDEX(Items!$D$5:$D$304,MATCH(B469,Items!$A$5:$A$304,0)),""))</f>
        <v/>
      </c>
      <c r="J469" s="26" t="n">
        <f aca="false">N(E469)*IF(OR(D469="Purchase",D469="Sales return",D469="Production in",D469="Adjustment +"),1,IF(D469="",0,-1))</f>
        <v>0</v>
      </c>
    </row>
    <row r="470" customFormat="false" ht="15" hidden="false" customHeight="true" outlineLevel="0" collapsed="false">
      <c r="A470" s="27"/>
      <c r="B470" s="20"/>
      <c r="C470" s="24" t="str">
        <f aca="false">IF(B470="","",IFERROR(INDEX(Items!$B$5:$B$304,MATCH(B470,Items!$A$5:$A$304,0)),"Unknown code"))</f>
        <v/>
      </c>
      <c r="D470" s="20"/>
      <c r="E470" s="21"/>
      <c r="F470" s="22"/>
      <c r="G470" s="25" t="str">
        <f aca="false">IF(OR(D470="Purchase",D470="Production in"),ROUND(N(E470)*N(F470),2),"")</f>
        <v/>
      </c>
      <c r="H470" s="20"/>
      <c r="I470" s="24" t="str">
        <f aca="false">IF(B470="","",IFERROR(INDEX(Items!$D$5:$D$304,MATCH(B470,Items!$A$5:$A$304,0)),""))</f>
        <v/>
      </c>
      <c r="J470" s="26" t="n">
        <f aca="false">N(E470)*IF(OR(D470="Purchase",D470="Sales return",D470="Production in",D470="Adjustment +"),1,IF(D470="",0,-1))</f>
        <v>0</v>
      </c>
    </row>
    <row r="471" customFormat="false" ht="15" hidden="false" customHeight="true" outlineLevel="0" collapsed="false">
      <c r="A471" s="27"/>
      <c r="B471" s="20"/>
      <c r="C471" s="24" t="str">
        <f aca="false">IF(B471="","",IFERROR(INDEX(Items!$B$5:$B$304,MATCH(B471,Items!$A$5:$A$304,0)),"Unknown code"))</f>
        <v/>
      </c>
      <c r="D471" s="20"/>
      <c r="E471" s="21"/>
      <c r="F471" s="22"/>
      <c r="G471" s="25" t="str">
        <f aca="false">IF(OR(D471="Purchase",D471="Production in"),ROUND(N(E471)*N(F471),2),"")</f>
        <v/>
      </c>
      <c r="H471" s="20"/>
      <c r="I471" s="24" t="str">
        <f aca="false">IF(B471="","",IFERROR(INDEX(Items!$D$5:$D$304,MATCH(B471,Items!$A$5:$A$304,0)),""))</f>
        <v/>
      </c>
      <c r="J471" s="26" t="n">
        <f aca="false">N(E471)*IF(OR(D471="Purchase",D471="Sales return",D471="Production in",D471="Adjustment +"),1,IF(D471="",0,-1))</f>
        <v>0</v>
      </c>
    </row>
    <row r="472" customFormat="false" ht="15" hidden="false" customHeight="true" outlineLevel="0" collapsed="false">
      <c r="A472" s="27"/>
      <c r="B472" s="20"/>
      <c r="C472" s="24" t="str">
        <f aca="false">IF(B472="","",IFERROR(INDEX(Items!$B$5:$B$304,MATCH(B472,Items!$A$5:$A$304,0)),"Unknown code"))</f>
        <v/>
      </c>
      <c r="D472" s="20"/>
      <c r="E472" s="21"/>
      <c r="F472" s="22"/>
      <c r="G472" s="25" t="str">
        <f aca="false">IF(OR(D472="Purchase",D472="Production in"),ROUND(N(E472)*N(F472),2),"")</f>
        <v/>
      </c>
      <c r="H472" s="20"/>
      <c r="I472" s="24" t="str">
        <f aca="false">IF(B472="","",IFERROR(INDEX(Items!$D$5:$D$304,MATCH(B472,Items!$A$5:$A$304,0)),""))</f>
        <v/>
      </c>
      <c r="J472" s="26" t="n">
        <f aca="false">N(E472)*IF(OR(D472="Purchase",D472="Sales return",D472="Production in",D472="Adjustment +"),1,IF(D472="",0,-1))</f>
        <v>0</v>
      </c>
    </row>
    <row r="473" customFormat="false" ht="15" hidden="false" customHeight="true" outlineLevel="0" collapsed="false">
      <c r="A473" s="27"/>
      <c r="B473" s="20"/>
      <c r="C473" s="24" t="str">
        <f aca="false">IF(B473="","",IFERROR(INDEX(Items!$B$5:$B$304,MATCH(B473,Items!$A$5:$A$304,0)),"Unknown code"))</f>
        <v/>
      </c>
      <c r="D473" s="20"/>
      <c r="E473" s="21"/>
      <c r="F473" s="22"/>
      <c r="G473" s="25" t="str">
        <f aca="false">IF(OR(D473="Purchase",D473="Production in"),ROUND(N(E473)*N(F473),2),"")</f>
        <v/>
      </c>
      <c r="H473" s="20"/>
      <c r="I473" s="24" t="str">
        <f aca="false">IF(B473="","",IFERROR(INDEX(Items!$D$5:$D$304,MATCH(B473,Items!$A$5:$A$304,0)),""))</f>
        <v/>
      </c>
      <c r="J473" s="26" t="n">
        <f aca="false">N(E473)*IF(OR(D473="Purchase",D473="Sales return",D473="Production in",D473="Adjustment +"),1,IF(D473="",0,-1))</f>
        <v>0</v>
      </c>
    </row>
    <row r="474" customFormat="false" ht="15" hidden="false" customHeight="true" outlineLevel="0" collapsed="false">
      <c r="A474" s="27"/>
      <c r="B474" s="20"/>
      <c r="C474" s="24" t="str">
        <f aca="false">IF(B474="","",IFERROR(INDEX(Items!$B$5:$B$304,MATCH(B474,Items!$A$5:$A$304,0)),"Unknown code"))</f>
        <v/>
      </c>
      <c r="D474" s="20"/>
      <c r="E474" s="21"/>
      <c r="F474" s="22"/>
      <c r="G474" s="25" t="str">
        <f aca="false">IF(OR(D474="Purchase",D474="Production in"),ROUND(N(E474)*N(F474),2),"")</f>
        <v/>
      </c>
      <c r="H474" s="20"/>
      <c r="I474" s="24" t="str">
        <f aca="false">IF(B474="","",IFERROR(INDEX(Items!$D$5:$D$304,MATCH(B474,Items!$A$5:$A$304,0)),""))</f>
        <v/>
      </c>
      <c r="J474" s="26" t="n">
        <f aca="false">N(E474)*IF(OR(D474="Purchase",D474="Sales return",D474="Production in",D474="Adjustment +"),1,IF(D474="",0,-1))</f>
        <v>0</v>
      </c>
    </row>
    <row r="475" customFormat="false" ht="15" hidden="false" customHeight="true" outlineLevel="0" collapsed="false">
      <c r="A475" s="27"/>
      <c r="B475" s="20"/>
      <c r="C475" s="24" t="str">
        <f aca="false">IF(B475="","",IFERROR(INDEX(Items!$B$5:$B$304,MATCH(B475,Items!$A$5:$A$304,0)),"Unknown code"))</f>
        <v/>
      </c>
      <c r="D475" s="20"/>
      <c r="E475" s="21"/>
      <c r="F475" s="22"/>
      <c r="G475" s="25" t="str">
        <f aca="false">IF(OR(D475="Purchase",D475="Production in"),ROUND(N(E475)*N(F475),2),"")</f>
        <v/>
      </c>
      <c r="H475" s="20"/>
      <c r="I475" s="24" t="str">
        <f aca="false">IF(B475="","",IFERROR(INDEX(Items!$D$5:$D$304,MATCH(B475,Items!$A$5:$A$304,0)),""))</f>
        <v/>
      </c>
      <c r="J475" s="26" t="n">
        <f aca="false">N(E475)*IF(OR(D475="Purchase",D475="Sales return",D475="Production in",D475="Adjustment +"),1,IF(D475="",0,-1))</f>
        <v>0</v>
      </c>
    </row>
    <row r="476" customFormat="false" ht="15" hidden="false" customHeight="true" outlineLevel="0" collapsed="false">
      <c r="A476" s="27"/>
      <c r="B476" s="20"/>
      <c r="C476" s="24" t="str">
        <f aca="false">IF(B476="","",IFERROR(INDEX(Items!$B$5:$B$304,MATCH(B476,Items!$A$5:$A$304,0)),"Unknown code"))</f>
        <v/>
      </c>
      <c r="D476" s="20"/>
      <c r="E476" s="21"/>
      <c r="F476" s="22"/>
      <c r="G476" s="25" t="str">
        <f aca="false">IF(OR(D476="Purchase",D476="Production in"),ROUND(N(E476)*N(F476),2),"")</f>
        <v/>
      </c>
      <c r="H476" s="20"/>
      <c r="I476" s="24" t="str">
        <f aca="false">IF(B476="","",IFERROR(INDEX(Items!$D$5:$D$304,MATCH(B476,Items!$A$5:$A$304,0)),""))</f>
        <v/>
      </c>
      <c r="J476" s="26" t="n">
        <f aca="false">N(E476)*IF(OR(D476="Purchase",D476="Sales return",D476="Production in",D476="Adjustment +"),1,IF(D476="",0,-1))</f>
        <v>0</v>
      </c>
    </row>
    <row r="477" customFormat="false" ht="15" hidden="false" customHeight="true" outlineLevel="0" collapsed="false">
      <c r="A477" s="27"/>
      <c r="B477" s="20"/>
      <c r="C477" s="24" t="str">
        <f aca="false">IF(B477="","",IFERROR(INDEX(Items!$B$5:$B$304,MATCH(B477,Items!$A$5:$A$304,0)),"Unknown code"))</f>
        <v/>
      </c>
      <c r="D477" s="20"/>
      <c r="E477" s="21"/>
      <c r="F477" s="22"/>
      <c r="G477" s="25" t="str">
        <f aca="false">IF(OR(D477="Purchase",D477="Production in"),ROUND(N(E477)*N(F477),2),"")</f>
        <v/>
      </c>
      <c r="H477" s="20"/>
      <c r="I477" s="24" t="str">
        <f aca="false">IF(B477="","",IFERROR(INDEX(Items!$D$5:$D$304,MATCH(B477,Items!$A$5:$A$304,0)),""))</f>
        <v/>
      </c>
      <c r="J477" s="26" t="n">
        <f aca="false">N(E477)*IF(OR(D477="Purchase",D477="Sales return",D477="Production in",D477="Adjustment +"),1,IF(D477="",0,-1))</f>
        <v>0</v>
      </c>
    </row>
    <row r="478" customFormat="false" ht="15" hidden="false" customHeight="true" outlineLevel="0" collapsed="false">
      <c r="A478" s="27"/>
      <c r="B478" s="20"/>
      <c r="C478" s="24" t="str">
        <f aca="false">IF(B478="","",IFERROR(INDEX(Items!$B$5:$B$304,MATCH(B478,Items!$A$5:$A$304,0)),"Unknown code"))</f>
        <v/>
      </c>
      <c r="D478" s="20"/>
      <c r="E478" s="21"/>
      <c r="F478" s="22"/>
      <c r="G478" s="25" t="str">
        <f aca="false">IF(OR(D478="Purchase",D478="Production in"),ROUND(N(E478)*N(F478),2),"")</f>
        <v/>
      </c>
      <c r="H478" s="20"/>
      <c r="I478" s="24" t="str">
        <f aca="false">IF(B478="","",IFERROR(INDEX(Items!$D$5:$D$304,MATCH(B478,Items!$A$5:$A$304,0)),""))</f>
        <v/>
      </c>
      <c r="J478" s="26" t="n">
        <f aca="false">N(E478)*IF(OR(D478="Purchase",D478="Sales return",D478="Production in",D478="Adjustment +"),1,IF(D478="",0,-1))</f>
        <v>0</v>
      </c>
    </row>
    <row r="479" customFormat="false" ht="15" hidden="false" customHeight="true" outlineLevel="0" collapsed="false">
      <c r="A479" s="27"/>
      <c r="B479" s="20"/>
      <c r="C479" s="24" t="str">
        <f aca="false">IF(B479="","",IFERROR(INDEX(Items!$B$5:$B$304,MATCH(B479,Items!$A$5:$A$304,0)),"Unknown code"))</f>
        <v/>
      </c>
      <c r="D479" s="20"/>
      <c r="E479" s="21"/>
      <c r="F479" s="22"/>
      <c r="G479" s="25" t="str">
        <f aca="false">IF(OR(D479="Purchase",D479="Production in"),ROUND(N(E479)*N(F479),2),"")</f>
        <v/>
      </c>
      <c r="H479" s="20"/>
      <c r="I479" s="24" t="str">
        <f aca="false">IF(B479="","",IFERROR(INDEX(Items!$D$5:$D$304,MATCH(B479,Items!$A$5:$A$304,0)),""))</f>
        <v/>
      </c>
      <c r="J479" s="26" t="n">
        <f aca="false">N(E479)*IF(OR(D479="Purchase",D479="Sales return",D479="Production in",D479="Adjustment +"),1,IF(D479="",0,-1))</f>
        <v>0</v>
      </c>
    </row>
    <row r="480" customFormat="false" ht="15" hidden="false" customHeight="true" outlineLevel="0" collapsed="false">
      <c r="A480" s="27"/>
      <c r="B480" s="20"/>
      <c r="C480" s="24" t="str">
        <f aca="false">IF(B480="","",IFERROR(INDEX(Items!$B$5:$B$304,MATCH(B480,Items!$A$5:$A$304,0)),"Unknown code"))</f>
        <v/>
      </c>
      <c r="D480" s="20"/>
      <c r="E480" s="21"/>
      <c r="F480" s="22"/>
      <c r="G480" s="25" t="str">
        <f aca="false">IF(OR(D480="Purchase",D480="Production in"),ROUND(N(E480)*N(F480),2),"")</f>
        <v/>
      </c>
      <c r="H480" s="20"/>
      <c r="I480" s="24" t="str">
        <f aca="false">IF(B480="","",IFERROR(INDEX(Items!$D$5:$D$304,MATCH(B480,Items!$A$5:$A$304,0)),""))</f>
        <v/>
      </c>
      <c r="J480" s="26" t="n">
        <f aca="false">N(E480)*IF(OR(D480="Purchase",D480="Sales return",D480="Production in",D480="Adjustment +"),1,IF(D480="",0,-1))</f>
        <v>0</v>
      </c>
    </row>
    <row r="481" customFormat="false" ht="15" hidden="false" customHeight="true" outlineLevel="0" collapsed="false">
      <c r="A481" s="27"/>
      <c r="B481" s="20"/>
      <c r="C481" s="24" t="str">
        <f aca="false">IF(B481="","",IFERROR(INDEX(Items!$B$5:$B$304,MATCH(B481,Items!$A$5:$A$304,0)),"Unknown code"))</f>
        <v/>
      </c>
      <c r="D481" s="20"/>
      <c r="E481" s="21"/>
      <c r="F481" s="22"/>
      <c r="G481" s="25" t="str">
        <f aca="false">IF(OR(D481="Purchase",D481="Production in"),ROUND(N(E481)*N(F481),2),"")</f>
        <v/>
      </c>
      <c r="H481" s="20"/>
      <c r="I481" s="24" t="str">
        <f aca="false">IF(B481="","",IFERROR(INDEX(Items!$D$5:$D$304,MATCH(B481,Items!$A$5:$A$304,0)),""))</f>
        <v/>
      </c>
      <c r="J481" s="26" t="n">
        <f aca="false">N(E481)*IF(OR(D481="Purchase",D481="Sales return",D481="Production in",D481="Adjustment +"),1,IF(D481="",0,-1))</f>
        <v>0</v>
      </c>
    </row>
    <row r="482" customFormat="false" ht="15" hidden="false" customHeight="true" outlineLevel="0" collapsed="false">
      <c r="A482" s="27"/>
      <c r="B482" s="20"/>
      <c r="C482" s="24" t="str">
        <f aca="false">IF(B482="","",IFERROR(INDEX(Items!$B$5:$B$304,MATCH(B482,Items!$A$5:$A$304,0)),"Unknown code"))</f>
        <v/>
      </c>
      <c r="D482" s="20"/>
      <c r="E482" s="21"/>
      <c r="F482" s="22"/>
      <c r="G482" s="25" t="str">
        <f aca="false">IF(OR(D482="Purchase",D482="Production in"),ROUND(N(E482)*N(F482),2),"")</f>
        <v/>
      </c>
      <c r="H482" s="20"/>
      <c r="I482" s="24" t="str">
        <f aca="false">IF(B482="","",IFERROR(INDEX(Items!$D$5:$D$304,MATCH(B482,Items!$A$5:$A$304,0)),""))</f>
        <v/>
      </c>
      <c r="J482" s="26" t="n">
        <f aca="false">N(E482)*IF(OR(D482="Purchase",D482="Sales return",D482="Production in",D482="Adjustment +"),1,IF(D482="",0,-1))</f>
        <v>0</v>
      </c>
    </row>
    <row r="483" customFormat="false" ht="15" hidden="false" customHeight="true" outlineLevel="0" collapsed="false">
      <c r="A483" s="27"/>
      <c r="B483" s="20"/>
      <c r="C483" s="24" t="str">
        <f aca="false">IF(B483="","",IFERROR(INDEX(Items!$B$5:$B$304,MATCH(B483,Items!$A$5:$A$304,0)),"Unknown code"))</f>
        <v/>
      </c>
      <c r="D483" s="20"/>
      <c r="E483" s="21"/>
      <c r="F483" s="22"/>
      <c r="G483" s="25" t="str">
        <f aca="false">IF(OR(D483="Purchase",D483="Production in"),ROUND(N(E483)*N(F483),2),"")</f>
        <v/>
      </c>
      <c r="H483" s="20"/>
      <c r="I483" s="24" t="str">
        <f aca="false">IF(B483="","",IFERROR(INDEX(Items!$D$5:$D$304,MATCH(B483,Items!$A$5:$A$304,0)),""))</f>
        <v/>
      </c>
      <c r="J483" s="26" t="n">
        <f aca="false">N(E483)*IF(OR(D483="Purchase",D483="Sales return",D483="Production in",D483="Adjustment +"),1,IF(D483="",0,-1))</f>
        <v>0</v>
      </c>
    </row>
    <row r="484" customFormat="false" ht="15" hidden="false" customHeight="true" outlineLevel="0" collapsed="false">
      <c r="A484" s="27"/>
      <c r="B484" s="20"/>
      <c r="C484" s="24" t="str">
        <f aca="false">IF(B484="","",IFERROR(INDEX(Items!$B$5:$B$304,MATCH(B484,Items!$A$5:$A$304,0)),"Unknown code"))</f>
        <v/>
      </c>
      <c r="D484" s="20"/>
      <c r="E484" s="21"/>
      <c r="F484" s="22"/>
      <c r="G484" s="25" t="str">
        <f aca="false">IF(OR(D484="Purchase",D484="Production in"),ROUND(N(E484)*N(F484),2),"")</f>
        <v/>
      </c>
      <c r="H484" s="20"/>
      <c r="I484" s="24" t="str">
        <f aca="false">IF(B484="","",IFERROR(INDEX(Items!$D$5:$D$304,MATCH(B484,Items!$A$5:$A$304,0)),""))</f>
        <v/>
      </c>
      <c r="J484" s="26" t="n">
        <f aca="false">N(E484)*IF(OR(D484="Purchase",D484="Sales return",D484="Production in",D484="Adjustment +"),1,IF(D484="",0,-1))</f>
        <v>0</v>
      </c>
    </row>
    <row r="485" customFormat="false" ht="15" hidden="false" customHeight="true" outlineLevel="0" collapsed="false">
      <c r="A485" s="27"/>
      <c r="B485" s="20"/>
      <c r="C485" s="24" t="str">
        <f aca="false">IF(B485="","",IFERROR(INDEX(Items!$B$5:$B$304,MATCH(B485,Items!$A$5:$A$304,0)),"Unknown code"))</f>
        <v/>
      </c>
      <c r="D485" s="20"/>
      <c r="E485" s="21"/>
      <c r="F485" s="22"/>
      <c r="G485" s="25" t="str">
        <f aca="false">IF(OR(D485="Purchase",D485="Production in"),ROUND(N(E485)*N(F485),2),"")</f>
        <v/>
      </c>
      <c r="H485" s="20"/>
      <c r="I485" s="24" t="str">
        <f aca="false">IF(B485="","",IFERROR(INDEX(Items!$D$5:$D$304,MATCH(B485,Items!$A$5:$A$304,0)),""))</f>
        <v/>
      </c>
      <c r="J485" s="26" t="n">
        <f aca="false">N(E485)*IF(OR(D485="Purchase",D485="Sales return",D485="Production in",D485="Adjustment +"),1,IF(D485="",0,-1))</f>
        <v>0</v>
      </c>
    </row>
    <row r="486" customFormat="false" ht="15" hidden="false" customHeight="true" outlineLevel="0" collapsed="false">
      <c r="A486" s="27"/>
      <c r="B486" s="20"/>
      <c r="C486" s="24" t="str">
        <f aca="false">IF(B486="","",IFERROR(INDEX(Items!$B$5:$B$304,MATCH(B486,Items!$A$5:$A$304,0)),"Unknown code"))</f>
        <v/>
      </c>
      <c r="D486" s="20"/>
      <c r="E486" s="21"/>
      <c r="F486" s="22"/>
      <c r="G486" s="25" t="str">
        <f aca="false">IF(OR(D486="Purchase",D486="Production in"),ROUND(N(E486)*N(F486),2),"")</f>
        <v/>
      </c>
      <c r="H486" s="20"/>
      <c r="I486" s="24" t="str">
        <f aca="false">IF(B486="","",IFERROR(INDEX(Items!$D$5:$D$304,MATCH(B486,Items!$A$5:$A$304,0)),""))</f>
        <v/>
      </c>
      <c r="J486" s="26" t="n">
        <f aca="false">N(E486)*IF(OR(D486="Purchase",D486="Sales return",D486="Production in",D486="Adjustment +"),1,IF(D486="",0,-1))</f>
        <v>0</v>
      </c>
    </row>
    <row r="487" customFormat="false" ht="15" hidden="false" customHeight="true" outlineLevel="0" collapsed="false">
      <c r="A487" s="27"/>
      <c r="B487" s="20"/>
      <c r="C487" s="24" t="str">
        <f aca="false">IF(B487="","",IFERROR(INDEX(Items!$B$5:$B$304,MATCH(B487,Items!$A$5:$A$304,0)),"Unknown code"))</f>
        <v/>
      </c>
      <c r="D487" s="20"/>
      <c r="E487" s="21"/>
      <c r="F487" s="22"/>
      <c r="G487" s="25" t="str">
        <f aca="false">IF(OR(D487="Purchase",D487="Production in"),ROUND(N(E487)*N(F487),2),"")</f>
        <v/>
      </c>
      <c r="H487" s="20"/>
      <c r="I487" s="24" t="str">
        <f aca="false">IF(B487="","",IFERROR(INDEX(Items!$D$5:$D$304,MATCH(B487,Items!$A$5:$A$304,0)),""))</f>
        <v/>
      </c>
      <c r="J487" s="26" t="n">
        <f aca="false">N(E487)*IF(OR(D487="Purchase",D487="Sales return",D487="Production in",D487="Adjustment +"),1,IF(D487="",0,-1))</f>
        <v>0</v>
      </c>
    </row>
    <row r="488" customFormat="false" ht="15" hidden="false" customHeight="true" outlineLevel="0" collapsed="false">
      <c r="A488" s="27"/>
      <c r="B488" s="20"/>
      <c r="C488" s="24" t="str">
        <f aca="false">IF(B488="","",IFERROR(INDEX(Items!$B$5:$B$304,MATCH(B488,Items!$A$5:$A$304,0)),"Unknown code"))</f>
        <v/>
      </c>
      <c r="D488" s="20"/>
      <c r="E488" s="21"/>
      <c r="F488" s="22"/>
      <c r="G488" s="25" t="str">
        <f aca="false">IF(OR(D488="Purchase",D488="Production in"),ROUND(N(E488)*N(F488),2),"")</f>
        <v/>
      </c>
      <c r="H488" s="20"/>
      <c r="I488" s="24" t="str">
        <f aca="false">IF(B488="","",IFERROR(INDEX(Items!$D$5:$D$304,MATCH(B488,Items!$A$5:$A$304,0)),""))</f>
        <v/>
      </c>
      <c r="J488" s="26" t="n">
        <f aca="false">N(E488)*IF(OR(D488="Purchase",D488="Sales return",D488="Production in",D488="Adjustment +"),1,IF(D488="",0,-1))</f>
        <v>0</v>
      </c>
    </row>
    <row r="489" customFormat="false" ht="15" hidden="false" customHeight="true" outlineLevel="0" collapsed="false">
      <c r="A489" s="27"/>
      <c r="B489" s="20"/>
      <c r="C489" s="24" t="str">
        <f aca="false">IF(B489="","",IFERROR(INDEX(Items!$B$5:$B$304,MATCH(B489,Items!$A$5:$A$304,0)),"Unknown code"))</f>
        <v/>
      </c>
      <c r="D489" s="20"/>
      <c r="E489" s="21"/>
      <c r="F489" s="22"/>
      <c r="G489" s="25" t="str">
        <f aca="false">IF(OR(D489="Purchase",D489="Production in"),ROUND(N(E489)*N(F489),2),"")</f>
        <v/>
      </c>
      <c r="H489" s="20"/>
      <c r="I489" s="24" t="str">
        <f aca="false">IF(B489="","",IFERROR(INDEX(Items!$D$5:$D$304,MATCH(B489,Items!$A$5:$A$304,0)),""))</f>
        <v/>
      </c>
      <c r="J489" s="26" t="n">
        <f aca="false">N(E489)*IF(OR(D489="Purchase",D489="Sales return",D489="Production in",D489="Adjustment +"),1,IF(D489="",0,-1))</f>
        <v>0</v>
      </c>
    </row>
    <row r="490" customFormat="false" ht="15" hidden="false" customHeight="true" outlineLevel="0" collapsed="false">
      <c r="A490" s="27"/>
      <c r="B490" s="20"/>
      <c r="C490" s="24" t="str">
        <f aca="false">IF(B490="","",IFERROR(INDEX(Items!$B$5:$B$304,MATCH(B490,Items!$A$5:$A$304,0)),"Unknown code"))</f>
        <v/>
      </c>
      <c r="D490" s="20"/>
      <c r="E490" s="21"/>
      <c r="F490" s="22"/>
      <c r="G490" s="25" t="str">
        <f aca="false">IF(OR(D490="Purchase",D490="Production in"),ROUND(N(E490)*N(F490),2),"")</f>
        <v/>
      </c>
      <c r="H490" s="20"/>
      <c r="I490" s="24" t="str">
        <f aca="false">IF(B490="","",IFERROR(INDEX(Items!$D$5:$D$304,MATCH(B490,Items!$A$5:$A$304,0)),""))</f>
        <v/>
      </c>
      <c r="J490" s="26" t="n">
        <f aca="false">N(E490)*IF(OR(D490="Purchase",D490="Sales return",D490="Production in",D490="Adjustment +"),1,IF(D490="",0,-1))</f>
        <v>0</v>
      </c>
    </row>
    <row r="491" customFormat="false" ht="15" hidden="false" customHeight="true" outlineLevel="0" collapsed="false">
      <c r="A491" s="27"/>
      <c r="B491" s="20"/>
      <c r="C491" s="24" t="str">
        <f aca="false">IF(B491="","",IFERROR(INDEX(Items!$B$5:$B$304,MATCH(B491,Items!$A$5:$A$304,0)),"Unknown code"))</f>
        <v/>
      </c>
      <c r="D491" s="20"/>
      <c r="E491" s="21"/>
      <c r="F491" s="22"/>
      <c r="G491" s="25" t="str">
        <f aca="false">IF(OR(D491="Purchase",D491="Production in"),ROUND(N(E491)*N(F491),2),"")</f>
        <v/>
      </c>
      <c r="H491" s="20"/>
      <c r="I491" s="24" t="str">
        <f aca="false">IF(B491="","",IFERROR(INDEX(Items!$D$5:$D$304,MATCH(B491,Items!$A$5:$A$304,0)),""))</f>
        <v/>
      </c>
      <c r="J491" s="26" t="n">
        <f aca="false">N(E491)*IF(OR(D491="Purchase",D491="Sales return",D491="Production in",D491="Adjustment +"),1,IF(D491="",0,-1))</f>
        <v>0</v>
      </c>
    </row>
    <row r="492" customFormat="false" ht="15" hidden="false" customHeight="true" outlineLevel="0" collapsed="false">
      <c r="A492" s="27"/>
      <c r="B492" s="20"/>
      <c r="C492" s="24" t="str">
        <f aca="false">IF(B492="","",IFERROR(INDEX(Items!$B$5:$B$304,MATCH(B492,Items!$A$5:$A$304,0)),"Unknown code"))</f>
        <v/>
      </c>
      <c r="D492" s="20"/>
      <c r="E492" s="21"/>
      <c r="F492" s="22"/>
      <c r="G492" s="25" t="str">
        <f aca="false">IF(OR(D492="Purchase",D492="Production in"),ROUND(N(E492)*N(F492),2),"")</f>
        <v/>
      </c>
      <c r="H492" s="20"/>
      <c r="I492" s="24" t="str">
        <f aca="false">IF(B492="","",IFERROR(INDEX(Items!$D$5:$D$304,MATCH(B492,Items!$A$5:$A$304,0)),""))</f>
        <v/>
      </c>
      <c r="J492" s="26" t="n">
        <f aca="false">N(E492)*IF(OR(D492="Purchase",D492="Sales return",D492="Production in",D492="Adjustment +"),1,IF(D492="",0,-1))</f>
        <v>0</v>
      </c>
    </row>
    <row r="493" customFormat="false" ht="15" hidden="false" customHeight="true" outlineLevel="0" collapsed="false">
      <c r="A493" s="27"/>
      <c r="B493" s="20"/>
      <c r="C493" s="24" t="str">
        <f aca="false">IF(B493="","",IFERROR(INDEX(Items!$B$5:$B$304,MATCH(B493,Items!$A$5:$A$304,0)),"Unknown code"))</f>
        <v/>
      </c>
      <c r="D493" s="20"/>
      <c r="E493" s="21"/>
      <c r="F493" s="22"/>
      <c r="G493" s="25" t="str">
        <f aca="false">IF(OR(D493="Purchase",D493="Production in"),ROUND(N(E493)*N(F493),2),"")</f>
        <v/>
      </c>
      <c r="H493" s="20"/>
      <c r="I493" s="24" t="str">
        <f aca="false">IF(B493="","",IFERROR(INDEX(Items!$D$5:$D$304,MATCH(B493,Items!$A$5:$A$304,0)),""))</f>
        <v/>
      </c>
      <c r="J493" s="26" t="n">
        <f aca="false">N(E493)*IF(OR(D493="Purchase",D493="Sales return",D493="Production in",D493="Adjustment +"),1,IF(D493="",0,-1))</f>
        <v>0</v>
      </c>
    </row>
    <row r="494" customFormat="false" ht="15" hidden="false" customHeight="true" outlineLevel="0" collapsed="false">
      <c r="A494" s="27"/>
      <c r="B494" s="20"/>
      <c r="C494" s="24" t="str">
        <f aca="false">IF(B494="","",IFERROR(INDEX(Items!$B$5:$B$304,MATCH(B494,Items!$A$5:$A$304,0)),"Unknown code"))</f>
        <v/>
      </c>
      <c r="D494" s="20"/>
      <c r="E494" s="21"/>
      <c r="F494" s="22"/>
      <c r="G494" s="25" t="str">
        <f aca="false">IF(OR(D494="Purchase",D494="Production in"),ROUND(N(E494)*N(F494),2),"")</f>
        <v/>
      </c>
      <c r="H494" s="20"/>
      <c r="I494" s="24" t="str">
        <f aca="false">IF(B494="","",IFERROR(INDEX(Items!$D$5:$D$304,MATCH(B494,Items!$A$5:$A$304,0)),""))</f>
        <v/>
      </c>
      <c r="J494" s="26" t="n">
        <f aca="false">N(E494)*IF(OR(D494="Purchase",D494="Sales return",D494="Production in",D494="Adjustment +"),1,IF(D494="",0,-1))</f>
        <v>0</v>
      </c>
    </row>
    <row r="495" customFormat="false" ht="15" hidden="false" customHeight="true" outlineLevel="0" collapsed="false">
      <c r="A495" s="27"/>
      <c r="B495" s="20"/>
      <c r="C495" s="24" t="str">
        <f aca="false">IF(B495="","",IFERROR(INDEX(Items!$B$5:$B$304,MATCH(B495,Items!$A$5:$A$304,0)),"Unknown code"))</f>
        <v/>
      </c>
      <c r="D495" s="20"/>
      <c r="E495" s="21"/>
      <c r="F495" s="22"/>
      <c r="G495" s="25" t="str">
        <f aca="false">IF(OR(D495="Purchase",D495="Production in"),ROUND(N(E495)*N(F495),2),"")</f>
        <v/>
      </c>
      <c r="H495" s="20"/>
      <c r="I495" s="24" t="str">
        <f aca="false">IF(B495="","",IFERROR(INDEX(Items!$D$5:$D$304,MATCH(B495,Items!$A$5:$A$304,0)),""))</f>
        <v/>
      </c>
      <c r="J495" s="26" t="n">
        <f aca="false">N(E495)*IF(OR(D495="Purchase",D495="Sales return",D495="Production in",D495="Adjustment +"),1,IF(D495="",0,-1))</f>
        <v>0</v>
      </c>
    </row>
    <row r="496" customFormat="false" ht="15" hidden="false" customHeight="true" outlineLevel="0" collapsed="false">
      <c r="A496" s="27"/>
      <c r="B496" s="20"/>
      <c r="C496" s="24" t="str">
        <f aca="false">IF(B496="","",IFERROR(INDEX(Items!$B$5:$B$304,MATCH(B496,Items!$A$5:$A$304,0)),"Unknown code"))</f>
        <v/>
      </c>
      <c r="D496" s="20"/>
      <c r="E496" s="21"/>
      <c r="F496" s="22"/>
      <c r="G496" s="25" t="str">
        <f aca="false">IF(OR(D496="Purchase",D496="Production in"),ROUND(N(E496)*N(F496),2),"")</f>
        <v/>
      </c>
      <c r="H496" s="20"/>
      <c r="I496" s="24" t="str">
        <f aca="false">IF(B496="","",IFERROR(INDEX(Items!$D$5:$D$304,MATCH(B496,Items!$A$5:$A$304,0)),""))</f>
        <v/>
      </c>
      <c r="J496" s="26" t="n">
        <f aca="false">N(E496)*IF(OR(D496="Purchase",D496="Sales return",D496="Production in",D496="Adjustment +"),1,IF(D496="",0,-1))</f>
        <v>0</v>
      </c>
    </row>
    <row r="497" customFormat="false" ht="15" hidden="false" customHeight="true" outlineLevel="0" collapsed="false">
      <c r="A497" s="27"/>
      <c r="B497" s="20"/>
      <c r="C497" s="24" t="str">
        <f aca="false">IF(B497="","",IFERROR(INDEX(Items!$B$5:$B$304,MATCH(B497,Items!$A$5:$A$304,0)),"Unknown code"))</f>
        <v/>
      </c>
      <c r="D497" s="20"/>
      <c r="E497" s="21"/>
      <c r="F497" s="22"/>
      <c r="G497" s="25" t="str">
        <f aca="false">IF(OR(D497="Purchase",D497="Production in"),ROUND(N(E497)*N(F497),2),"")</f>
        <v/>
      </c>
      <c r="H497" s="20"/>
      <c r="I497" s="24" t="str">
        <f aca="false">IF(B497="","",IFERROR(INDEX(Items!$D$5:$D$304,MATCH(B497,Items!$A$5:$A$304,0)),""))</f>
        <v/>
      </c>
      <c r="J497" s="26" t="n">
        <f aca="false">N(E497)*IF(OR(D497="Purchase",D497="Sales return",D497="Production in",D497="Adjustment +"),1,IF(D497="",0,-1))</f>
        <v>0</v>
      </c>
    </row>
    <row r="498" customFormat="false" ht="15" hidden="false" customHeight="true" outlineLevel="0" collapsed="false">
      <c r="A498" s="27"/>
      <c r="B498" s="20"/>
      <c r="C498" s="24" t="str">
        <f aca="false">IF(B498="","",IFERROR(INDEX(Items!$B$5:$B$304,MATCH(B498,Items!$A$5:$A$304,0)),"Unknown code"))</f>
        <v/>
      </c>
      <c r="D498" s="20"/>
      <c r="E498" s="21"/>
      <c r="F498" s="22"/>
      <c r="G498" s="25" t="str">
        <f aca="false">IF(OR(D498="Purchase",D498="Production in"),ROUND(N(E498)*N(F498),2),"")</f>
        <v/>
      </c>
      <c r="H498" s="20"/>
      <c r="I498" s="24" t="str">
        <f aca="false">IF(B498="","",IFERROR(INDEX(Items!$D$5:$D$304,MATCH(B498,Items!$A$5:$A$304,0)),""))</f>
        <v/>
      </c>
      <c r="J498" s="26" t="n">
        <f aca="false">N(E498)*IF(OR(D498="Purchase",D498="Sales return",D498="Production in",D498="Adjustment +"),1,IF(D498="",0,-1))</f>
        <v>0</v>
      </c>
    </row>
    <row r="499" customFormat="false" ht="15" hidden="false" customHeight="true" outlineLevel="0" collapsed="false">
      <c r="A499" s="27"/>
      <c r="B499" s="20"/>
      <c r="C499" s="24" t="str">
        <f aca="false">IF(B499="","",IFERROR(INDEX(Items!$B$5:$B$304,MATCH(B499,Items!$A$5:$A$304,0)),"Unknown code"))</f>
        <v/>
      </c>
      <c r="D499" s="20"/>
      <c r="E499" s="21"/>
      <c r="F499" s="22"/>
      <c r="G499" s="25" t="str">
        <f aca="false">IF(OR(D499="Purchase",D499="Production in"),ROUND(N(E499)*N(F499),2),"")</f>
        <v/>
      </c>
      <c r="H499" s="20"/>
      <c r="I499" s="24" t="str">
        <f aca="false">IF(B499="","",IFERROR(INDEX(Items!$D$5:$D$304,MATCH(B499,Items!$A$5:$A$304,0)),""))</f>
        <v/>
      </c>
      <c r="J499" s="26" t="n">
        <f aca="false">N(E499)*IF(OR(D499="Purchase",D499="Sales return",D499="Production in",D499="Adjustment +"),1,IF(D499="",0,-1))</f>
        <v>0</v>
      </c>
    </row>
    <row r="500" customFormat="false" ht="15" hidden="false" customHeight="true" outlineLevel="0" collapsed="false">
      <c r="A500" s="27"/>
      <c r="B500" s="20"/>
      <c r="C500" s="24" t="str">
        <f aca="false">IF(B500="","",IFERROR(INDEX(Items!$B$5:$B$304,MATCH(B500,Items!$A$5:$A$304,0)),"Unknown code"))</f>
        <v/>
      </c>
      <c r="D500" s="20"/>
      <c r="E500" s="21"/>
      <c r="F500" s="22"/>
      <c r="G500" s="25" t="str">
        <f aca="false">IF(OR(D500="Purchase",D500="Production in"),ROUND(N(E500)*N(F500),2),"")</f>
        <v/>
      </c>
      <c r="H500" s="20"/>
      <c r="I500" s="24" t="str">
        <f aca="false">IF(B500="","",IFERROR(INDEX(Items!$D$5:$D$304,MATCH(B500,Items!$A$5:$A$304,0)),""))</f>
        <v/>
      </c>
      <c r="J500" s="26" t="n">
        <f aca="false">N(E500)*IF(OR(D500="Purchase",D500="Sales return",D500="Production in",D500="Adjustment +"),1,IF(D500="",0,-1))</f>
        <v>0</v>
      </c>
    </row>
    <row r="501" customFormat="false" ht="15" hidden="false" customHeight="true" outlineLevel="0" collapsed="false">
      <c r="A501" s="27"/>
      <c r="B501" s="20"/>
      <c r="C501" s="24" t="str">
        <f aca="false">IF(B501="","",IFERROR(INDEX(Items!$B$5:$B$304,MATCH(B501,Items!$A$5:$A$304,0)),"Unknown code"))</f>
        <v/>
      </c>
      <c r="D501" s="20"/>
      <c r="E501" s="21"/>
      <c r="F501" s="22"/>
      <c r="G501" s="25" t="str">
        <f aca="false">IF(OR(D501="Purchase",D501="Production in"),ROUND(N(E501)*N(F501),2),"")</f>
        <v/>
      </c>
      <c r="H501" s="20"/>
      <c r="I501" s="24" t="str">
        <f aca="false">IF(B501="","",IFERROR(INDEX(Items!$D$5:$D$304,MATCH(B501,Items!$A$5:$A$304,0)),""))</f>
        <v/>
      </c>
      <c r="J501" s="26" t="n">
        <f aca="false">N(E501)*IF(OR(D501="Purchase",D501="Sales return",D501="Production in",D501="Adjustment +"),1,IF(D501="",0,-1))</f>
        <v>0</v>
      </c>
    </row>
    <row r="502" customFormat="false" ht="15" hidden="false" customHeight="true" outlineLevel="0" collapsed="false">
      <c r="A502" s="27"/>
      <c r="B502" s="20"/>
      <c r="C502" s="24" t="str">
        <f aca="false">IF(B502="","",IFERROR(INDEX(Items!$B$5:$B$304,MATCH(B502,Items!$A$5:$A$304,0)),"Unknown code"))</f>
        <v/>
      </c>
      <c r="D502" s="20"/>
      <c r="E502" s="21"/>
      <c r="F502" s="22"/>
      <c r="G502" s="25" t="str">
        <f aca="false">IF(OR(D502="Purchase",D502="Production in"),ROUND(N(E502)*N(F502),2),"")</f>
        <v/>
      </c>
      <c r="H502" s="20"/>
      <c r="I502" s="24" t="str">
        <f aca="false">IF(B502="","",IFERROR(INDEX(Items!$D$5:$D$304,MATCH(B502,Items!$A$5:$A$304,0)),""))</f>
        <v/>
      </c>
      <c r="J502" s="26" t="n">
        <f aca="false">N(E502)*IF(OR(D502="Purchase",D502="Sales return",D502="Production in",D502="Adjustment +"),1,IF(D502="",0,-1))</f>
        <v>0</v>
      </c>
    </row>
    <row r="503" customFormat="false" ht="15" hidden="false" customHeight="true" outlineLevel="0" collapsed="false">
      <c r="A503" s="27"/>
      <c r="B503" s="20"/>
      <c r="C503" s="24" t="str">
        <f aca="false">IF(B503="","",IFERROR(INDEX(Items!$B$5:$B$304,MATCH(B503,Items!$A$5:$A$304,0)),"Unknown code"))</f>
        <v/>
      </c>
      <c r="D503" s="20"/>
      <c r="E503" s="21"/>
      <c r="F503" s="22"/>
      <c r="G503" s="25" t="str">
        <f aca="false">IF(OR(D503="Purchase",D503="Production in"),ROUND(N(E503)*N(F503),2),"")</f>
        <v/>
      </c>
      <c r="H503" s="20"/>
      <c r="I503" s="24" t="str">
        <f aca="false">IF(B503="","",IFERROR(INDEX(Items!$D$5:$D$304,MATCH(B503,Items!$A$5:$A$304,0)),""))</f>
        <v/>
      </c>
      <c r="J503" s="26" t="n">
        <f aca="false">N(E503)*IF(OR(D503="Purchase",D503="Sales return",D503="Production in",D503="Adjustment +"),1,IF(D503="",0,-1))</f>
        <v>0</v>
      </c>
    </row>
    <row r="504" customFormat="false" ht="15" hidden="false" customHeight="true" outlineLevel="0" collapsed="false">
      <c r="A504" s="27"/>
      <c r="B504" s="20"/>
      <c r="C504" s="24" t="str">
        <f aca="false">IF(B504="","",IFERROR(INDEX(Items!$B$5:$B$304,MATCH(B504,Items!$A$5:$A$304,0)),"Unknown code"))</f>
        <v/>
      </c>
      <c r="D504" s="20"/>
      <c r="E504" s="21"/>
      <c r="F504" s="22"/>
      <c r="G504" s="25" t="str">
        <f aca="false">IF(OR(D504="Purchase",D504="Production in"),ROUND(N(E504)*N(F504),2),"")</f>
        <v/>
      </c>
      <c r="H504" s="20"/>
      <c r="I504" s="24" t="str">
        <f aca="false">IF(B504="","",IFERROR(INDEX(Items!$D$5:$D$304,MATCH(B504,Items!$A$5:$A$304,0)),""))</f>
        <v/>
      </c>
      <c r="J504" s="26" t="n">
        <f aca="false">N(E504)*IF(OR(D504="Purchase",D504="Sales return",D504="Production in",D504="Adjustment +"),1,IF(D504="",0,-1))</f>
        <v>0</v>
      </c>
    </row>
    <row r="505" customFormat="false" ht="15" hidden="false" customHeight="true" outlineLevel="0" collapsed="false">
      <c r="A505" s="27"/>
      <c r="B505" s="20"/>
      <c r="C505" s="24" t="str">
        <f aca="false">IF(B505="","",IFERROR(INDEX(Items!$B$5:$B$304,MATCH(B505,Items!$A$5:$A$304,0)),"Unknown code"))</f>
        <v/>
      </c>
      <c r="D505" s="20"/>
      <c r="E505" s="21"/>
      <c r="F505" s="22"/>
      <c r="G505" s="25" t="str">
        <f aca="false">IF(OR(D505="Purchase",D505="Production in"),ROUND(N(E505)*N(F505),2),"")</f>
        <v/>
      </c>
      <c r="H505" s="20"/>
      <c r="I505" s="24" t="str">
        <f aca="false">IF(B505="","",IFERROR(INDEX(Items!$D$5:$D$304,MATCH(B505,Items!$A$5:$A$304,0)),""))</f>
        <v/>
      </c>
      <c r="J505" s="26" t="n">
        <f aca="false">N(E505)*IF(OR(D505="Purchase",D505="Sales return",D505="Production in",D505="Adjustment +"),1,IF(D505="",0,-1))</f>
        <v>0</v>
      </c>
    </row>
    <row r="506" customFormat="false" ht="15" hidden="false" customHeight="true" outlineLevel="0" collapsed="false">
      <c r="A506" s="27"/>
      <c r="B506" s="20"/>
      <c r="C506" s="24" t="str">
        <f aca="false">IF(B506="","",IFERROR(INDEX(Items!$B$5:$B$304,MATCH(B506,Items!$A$5:$A$304,0)),"Unknown code"))</f>
        <v/>
      </c>
      <c r="D506" s="20"/>
      <c r="E506" s="21"/>
      <c r="F506" s="22"/>
      <c r="G506" s="25" t="str">
        <f aca="false">IF(OR(D506="Purchase",D506="Production in"),ROUND(N(E506)*N(F506),2),"")</f>
        <v/>
      </c>
      <c r="H506" s="20"/>
      <c r="I506" s="24" t="str">
        <f aca="false">IF(B506="","",IFERROR(INDEX(Items!$D$5:$D$304,MATCH(B506,Items!$A$5:$A$304,0)),""))</f>
        <v/>
      </c>
      <c r="J506" s="26" t="n">
        <f aca="false">N(E506)*IF(OR(D506="Purchase",D506="Sales return",D506="Production in",D506="Adjustment +"),1,IF(D506="",0,-1))</f>
        <v>0</v>
      </c>
    </row>
    <row r="507" customFormat="false" ht="15" hidden="false" customHeight="true" outlineLevel="0" collapsed="false">
      <c r="A507" s="27"/>
      <c r="B507" s="20"/>
      <c r="C507" s="24" t="str">
        <f aca="false">IF(B507="","",IFERROR(INDEX(Items!$B$5:$B$304,MATCH(B507,Items!$A$5:$A$304,0)),"Unknown code"))</f>
        <v/>
      </c>
      <c r="D507" s="20"/>
      <c r="E507" s="21"/>
      <c r="F507" s="22"/>
      <c r="G507" s="25" t="str">
        <f aca="false">IF(OR(D507="Purchase",D507="Production in"),ROUND(N(E507)*N(F507),2),"")</f>
        <v/>
      </c>
      <c r="H507" s="20"/>
      <c r="I507" s="24" t="str">
        <f aca="false">IF(B507="","",IFERROR(INDEX(Items!$D$5:$D$304,MATCH(B507,Items!$A$5:$A$304,0)),""))</f>
        <v/>
      </c>
      <c r="J507" s="26" t="n">
        <f aca="false">N(E507)*IF(OR(D507="Purchase",D507="Sales return",D507="Production in",D507="Adjustment +"),1,IF(D507="",0,-1))</f>
        <v>0</v>
      </c>
    </row>
    <row r="508" customFormat="false" ht="15" hidden="false" customHeight="true" outlineLevel="0" collapsed="false">
      <c r="A508" s="27"/>
      <c r="B508" s="20"/>
      <c r="C508" s="24" t="str">
        <f aca="false">IF(B508="","",IFERROR(INDEX(Items!$B$5:$B$304,MATCH(B508,Items!$A$5:$A$304,0)),"Unknown code"))</f>
        <v/>
      </c>
      <c r="D508" s="20"/>
      <c r="E508" s="21"/>
      <c r="F508" s="22"/>
      <c r="G508" s="25" t="str">
        <f aca="false">IF(OR(D508="Purchase",D508="Production in"),ROUND(N(E508)*N(F508),2),"")</f>
        <v/>
      </c>
      <c r="H508" s="20"/>
      <c r="I508" s="24" t="str">
        <f aca="false">IF(B508="","",IFERROR(INDEX(Items!$D$5:$D$304,MATCH(B508,Items!$A$5:$A$304,0)),""))</f>
        <v/>
      </c>
      <c r="J508" s="26" t="n">
        <f aca="false">N(E508)*IF(OR(D508="Purchase",D508="Sales return",D508="Production in",D508="Adjustment +"),1,IF(D508="",0,-1))</f>
        <v>0</v>
      </c>
    </row>
    <row r="509" customFormat="false" ht="15" hidden="false" customHeight="true" outlineLevel="0" collapsed="false">
      <c r="A509" s="27"/>
      <c r="B509" s="20"/>
      <c r="C509" s="24" t="str">
        <f aca="false">IF(B509="","",IFERROR(INDEX(Items!$B$5:$B$304,MATCH(B509,Items!$A$5:$A$304,0)),"Unknown code"))</f>
        <v/>
      </c>
      <c r="D509" s="20"/>
      <c r="E509" s="21"/>
      <c r="F509" s="22"/>
      <c r="G509" s="25" t="str">
        <f aca="false">IF(OR(D509="Purchase",D509="Production in"),ROUND(N(E509)*N(F509),2),"")</f>
        <v/>
      </c>
      <c r="H509" s="20"/>
      <c r="I509" s="24" t="str">
        <f aca="false">IF(B509="","",IFERROR(INDEX(Items!$D$5:$D$304,MATCH(B509,Items!$A$5:$A$304,0)),""))</f>
        <v/>
      </c>
      <c r="J509" s="26" t="n">
        <f aca="false">N(E509)*IF(OR(D509="Purchase",D509="Sales return",D509="Production in",D509="Adjustment +"),1,IF(D509="",0,-1))</f>
        <v>0</v>
      </c>
    </row>
    <row r="510" customFormat="false" ht="15" hidden="false" customHeight="true" outlineLevel="0" collapsed="false">
      <c r="A510" s="27"/>
      <c r="B510" s="20"/>
      <c r="C510" s="24" t="str">
        <f aca="false">IF(B510="","",IFERROR(INDEX(Items!$B$5:$B$304,MATCH(B510,Items!$A$5:$A$304,0)),"Unknown code"))</f>
        <v/>
      </c>
      <c r="D510" s="20"/>
      <c r="E510" s="21"/>
      <c r="F510" s="22"/>
      <c r="G510" s="25" t="str">
        <f aca="false">IF(OR(D510="Purchase",D510="Production in"),ROUND(N(E510)*N(F510),2),"")</f>
        <v/>
      </c>
      <c r="H510" s="20"/>
      <c r="I510" s="24" t="str">
        <f aca="false">IF(B510="","",IFERROR(INDEX(Items!$D$5:$D$304,MATCH(B510,Items!$A$5:$A$304,0)),""))</f>
        <v/>
      </c>
      <c r="J510" s="26" t="n">
        <f aca="false">N(E510)*IF(OR(D510="Purchase",D510="Sales return",D510="Production in",D510="Adjustment +"),1,IF(D510="",0,-1))</f>
        <v>0</v>
      </c>
    </row>
    <row r="511" customFormat="false" ht="15" hidden="false" customHeight="true" outlineLevel="0" collapsed="false">
      <c r="A511" s="27"/>
      <c r="B511" s="20"/>
      <c r="C511" s="24" t="str">
        <f aca="false">IF(B511="","",IFERROR(INDEX(Items!$B$5:$B$304,MATCH(B511,Items!$A$5:$A$304,0)),"Unknown code"))</f>
        <v/>
      </c>
      <c r="D511" s="20"/>
      <c r="E511" s="21"/>
      <c r="F511" s="22"/>
      <c r="G511" s="25" t="str">
        <f aca="false">IF(OR(D511="Purchase",D511="Production in"),ROUND(N(E511)*N(F511),2),"")</f>
        <v/>
      </c>
      <c r="H511" s="20"/>
      <c r="I511" s="24" t="str">
        <f aca="false">IF(B511="","",IFERROR(INDEX(Items!$D$5:$D$304,MATCH(B511,Items!$A$5:$A$304,0)),""))</f>
        <v/>
      </c>
      <c r="J511" s="26" t="n">
        <f aca="false">N(E511)*IF(OR(D511="Purchase",D511="Sales return",D511="Production in",D511="Adjustment +"),1,IF(D511="",0,-1))</f>
        <v>0</v>
      </c>
    </row>
    <row r="512" customFormat="false" ht="15" hidden="false" customHeight="true" outlineLevel="0" collapsed="false">
      <c r="A512" s="27"/>
      <c r="B512" s="20"/>
      <c r="C512" s="24" t="str">
        <f aca="false">IF(B512="","",IFERROR(INDEX(Items!$B$5:$B$304,MATCH(B512,Items!$A$5:$A$304,0)),"Unknown code"))</f>
        <v/>
      </c>
      <c r="D512" s="20"/>
      <c r="E512" s="21"/>
      <c r="F512" s="22"/>
      <c r="G512" s="25" t="str">
        <f aca="false">IF(OR(D512="Purchase",D512="Production in"),ROUND(N(E512)*N(F512),2),"")</f>
        <v/>
      </c>
      <c r="H512" s="20"/>
      <c r="I512" s="24" t="str">
        <f aca="false">IF(B512="","",IFERROR(INDEX(Items!$D$5:$D$304,MATCH(B512,Items!$A$5:$A$304,0)),""))</f>
        <v/>
      </c>
      <c r="J512" s="26" t="n">
        <f aca="false">N(E512)*IF(OR(D512="Purchase",D512="Sales return",D512="Production in",D512="Adjustment +"),1,IF(D512="",0,-1))</f>
        <v>0</v>
      </c>
    </row>
    <row r="513" customFormat="false" ht="15" hidden="false" customHeight="true" outlineLevel="0" collapsed="false">
      <c r="A513" s="27"/>
      <c r="B513" s="20"/>
      <c r="C513" s="24" t="str">
        <f aca="false">IF(B513="","",IFERROR(INDEX(Items!$B$5:$B$304,MATCH(B513,Items!$A$5:$A$304,0)),"Unknown code"))</f>
        <v/>
      </c>
      <c r="D513" s="20"/>
      <c r="E513" s="21"/>
      <c r="F513" s="22"/>
      <c r="G513" s="25" t="str">
        <f aca="false">IF(OR(D513="Purchase",D513="Production in"),ROUND(N(E513)*N(F513),2),"")</f>
        <v/>
      </c>
      <c r="H513" s="20"/>
      <c r="I513" s="24" t="str">
        <f aca="false">IF(B513="","",IFERROR(INDEX(Items!$D$5:$D$304,MATCH(B513,Items!$A$5:$A$304,0)),""))</f>
        <v/>
      </c>
      <c r="J513" s="26" t="n">
        <f aca="false">N(E513)*IF(OR(D513="Purchase",D513="Sales return",D513="Production in",D513="Adjustment +"),1,IF(D513="",0,-1))</f>
        <v>0</v>
      </c>
    </row>
    <row r="514" customFormat="false" ht="15" hidden="false" customHeight="true" outlineLevel="0" collapsed="false">
      <c r="A514" s="27"/>
      <c r="B514" s="20"/>
      <c r="C514" s="24" t="str">
        <f aca="false">IF(B514="","",IFERROR(INDEX(Items!$B$5:$B$304,MATCH(B514,Items!$A$5:$A$304,0)),"Unknown code"))</f>
        <v/>
      </c>
      <c r="D514" s="20"/>
      <c r="E514" s="21"/>
      <c r="F514" s="22"/>
      <c r="G514" s="25" t="str">
        <f aca="false">IF(OR(D514="Purchase",D514="Production in"),ROUND(N(E514)*N(F514),2),"")</f>
        <v/>
      </c>
      <c r="H514" s="20"/>
      <c r="I514" s="24" t="str">
        <f aca="false">IF(B514="","",IFERROR(INDEX(Items!$D$5:$D$304,MATCH(B514,Items!$A$5:$A$304,0)),""))</f>
        <v/>
      </c>
      <c r="J514" s="26" t="n">
        <f aca="false">N(E514)*IF(OR(D514="Purchase",D514="Sales return",D514="Production in",D514="Adjustment +"),1,IF(D514="",0,-1))</f>
        <v>0</v>
      </c>
    </row>
    <row r="515" customFormat="false" ht="15" hidden="false" customHeight="true" outlineLevel="0" collapsed="false">
      <c r="A515" s="27"/>
      <c r="B515" s="20"/>
      <c r="C515" s="24" t="str">
        <f aca="false">IF(B515="","",IFERROR(INDEX(Items!$B$5:$B$304,MATCH(B515,Items!$A$5:$A$304,0)),"Unknown code"))</f>
        <v/>
      </c>
      <c r="D515" s="20"/>
      <c r="E515" s="21"/>
      <c r="F515" s="22"/>
      <c r="G515" s="25" t="str">
        <f aca="false">IF(OR(D515="Purchase",D515="Production in"),ROUND(N(E515)*N(F515),2),"")</f>
        <v/>
      </c>
      <c r="H515" s="20"/>
      <c r="I515" s="24" t="str">
        <f aca="false">IF(B515="","",IFERROR(INDEX(Items!$D$5:$D$304,MATCH(B515,Items!$A$5:$A$304,0)),""))</f>
        <v/>
      </c>
      <c r="J515" s="26" t="n">
        <f aca="false">N(E515)*IF(OR(D515="Purchase",D515="Sales return",D515="Production in",D515="Adjustment +"),1,IF(D515="",0,-1))</f>
        <v>0</v>
      </c>
    </row>
    <row r="516" customFormat="false" ht="15" hidden="false" customHeight="true" outlineLevel="0" collapsed="false">
      <c r="A516" s="27"/>
      <c r="B516" s="20"/>
      <c r="C516" s="24" t="str">
        <f aca="false">IF(B516="","",IFERROR(INDEX(Items!$B$5:$B$304,MATCH(B516,Items!$A$5:$A$304,0)),"Unknown code"))</f>
        <v/>
      </c>
      <c r="D516" s="20"/>
      <c r="E516" s="21"/>
      <c r="F516" s="22"/>
      <c r="G516" s="25" t="str">
        <f aca="false">IF(OR(D516="Purchase",D516="Production in"),ROUND(N(E516)*N(F516),2),"")</f>
        <v/>
      </c>
      <c r="H516" s="20"/>
      <c r="I516" s="24" t="str">
        <f aca="false">IF(B516="","",IFERROR(INDEX(Items!$D$5:$D$304,MATCH(B516,Items!$A$5:$A$304,0)),""))</f>
        <v/>
      </c>
      <c r="J516" s="26" t="n">
        <f aca="false">N(E516)*IF(OR(D516="Purchase",D516="Sales return",D516="Production in",D516="Adjustment +"),1,IF(D516="",0,-1))</f>
        <v>0</v>
      </c>
    </row>
    <row r="517" customFormat="false" ht="15" hidden="false" customHeight="true" outlineLevel="0" collapsed="false">
      <c r="A517" s="27"/>
      <c r="B517" s="20"/>
      <c r="C517" s="24" t="str">
        <f aca="false">IF(B517="","",IFERROR(INDEX(Items!$B$5:$B$304,MATCH(B517,Items!$A$5:$A$304,0)),"Unknown code"))</f>
        <v/>
      </c>
      <c r="D517" s="20"/>
      <c r="E517" s="21"/>
      <c r="F517" s="22"/>
      <c r="G517" s="25" t="str">
        <f aca="false">IF(OR(D517="Purchase",D517="Production in"),ROUND(N(E517)*N(F517),2),"")</f>
        <v/>
      </c>
      <c r="H517" s="20"/>
      <c r="I517" s="24" t="str">
        <f aca="false">IF(B517="","",IFERROR(INDEX(Items!$D$5:$D$304,MATCH(B517,Items!$A$5:$A$304,0)),""))</f>
        <v/>
      </c>
      <c r="J517" s="26" t="n">
        <f aca="false">N(E517)*IF(OR(D517="Purchase",D517="Sales return",D517="Production in",D517="Adjustment +"),1,IF(D517="",0,-1))</f>
        <v>0</v>
      </c>
    </row>
    <row r="518" customFormat="false" ht="15" hidden="false" customHeight="true" outlineLevel="0" collapsed="false">
      <c r="A518" s="27"/>
      <c r="B518" s="20"/>
      <c r="C518" s="24" t="str">
        <f aca="false">IF(B518="","",IFERROR(INDEX(Items!$B$5:$B$304,MATCH(B518,Items!$A$5:$A$304,0)),"Unknown code"))</f>
        <v/>
      </c>
      <c r="D518" s="20"/>
      <c r="E518" s="21"/>
      <c r="F518" s="22"/>
      <c r="G518" s="25" t="str">
        <f aca="false">IF(OR(D518="Purchase",D518="Production in"),ROUND(N(E518)*N(F518),2),"")</f>
        <v/>
      </c>
      <c r="H518" s="20"/>
      <c r="I518" s="24" t="str">
        <f aca="false">IF(B518="","",IFERROR(INDEX(Items!$D$5:$D$304,MATCH(B518,Items!$A$5:$A$304,0)),""))</f>
        <v/>
      </c>
      <c r="J518" s="26" t="n">
        <f aca="false">N(E518)*IF(OR(D518="Purchase",D518="Sales return",D518="Production in",D518="Adjustment +"),1,IF(D518="",0,-1))</f>
        <v>0</v>
      </c>
    </row>
    <row r="519" customFormat="false" ht="15" hidden="false" customHeight="true" outlineLevel="0" collapsed="false">
      <c r="A519" s="27"/>
      <c r="B519" s="20"/>
      <c r="C519" s="24" t="str">
        <f aca="false">IF(B519="","",IFERROR(INDEX(Items!$B$5:$B$304,MATCH(B519,Items!$A$5:$A$304,0)),"Unknown code"))</f>
        <v/>
      </c>
      <c r="D519" s="20"/>
      <c r="E519" s="21"/>
      <c r="F519" s="22"/>
      <c r="G519" s="25" t="str">
        <f aca="false">IF(OR(D519="Purchase",D519="Production in"),ROUND(N(E519)*N(F519),2),"")</f>
        <v/>
      </c>
      <c r="H519" s="20"/>
      <c r="I519" s="24" t="str">
        <f aca="false">IF(B519="","",IFERROR(INDEX(Items!$D$5:$D$304,MATCH(B519,Items!$A$5:$A$304,0)),""))</f>
        <v/>
      </c>
      <c r="J519" s="26" t="n">
        <f aca="false">N(E519)*IF(OR(D519="Purchase",D519="Sales return",D519="Production in",D519="Adjustment +"),1,IF(D519="",0,-1))</f>
        <v>0</v>
      </c>
    </row>
    <row r="520" customFormat="false" ht="15" hidden="false" customHeight="true" outlineLevel="0" collapsed="false">
      <c r="A520" s="27"/>
      <c r="B520" s="20"/>
      <c r="C520" s="24" t="str">
        <f aca="false">IF(B520="","",IFERROR(INDEX(Items!$B$5:$B$304,MATCH(B520,Items!$A$5:$A$304,0)),"Unknown code"))</f>
        <v/>
      </c>
      <c r="D520" s="20"/>
      <c r="E520" s="21"/>
      <c r="F520" s="22"/>
      <c r="G520" s="25" t="str">
        <f aca="false">IF(OR(D520="Purchase",D520="Production in"),ROUND(N(E520)*N(F520),2),"")</f>
        <v/>
      </c>
      <c r="H520" s="20"/>
      <c r="I520" s="24" t="str">
        <f aca="false">IF(B520="","",IFERROR(INDEX(Items!$D$5:$D$304,MATCH(B520,Items!$A$5:$A$304,0)),""))</f>
        <v/>
      </c>
      <c r="J520" s="26" t="n">
        <f aca="false">N(E520)*IF(OR(D520="Purchase",D520="Sales return",D520="Production in",D520="Adjustment +"),1,IF(D520="",0,-1))</f>
        <v>0</v>
      </c>
    </row>
    <row r="521" customFormat="false" ht="15" hidden="false" customHeight="true" outlineLevel="0" collapsed="false">
      <c r="A521" s="27"/>
      <c r="B521" s="20"/>
      <c r="C521" s="24" t="str">
        <f aca="false">IF(B521="","",IFERROR(INDEX(Items!$B$5:$B$304,MATCH(B521,Items!$A$5:$A$304,0)),"Unknown code"))</f>
        <v/>
      </c>
      <c r="D521" s="20"/>
      <c r="E521" s="21"/>
      <c r="F521" s="22"/>
      <c r="G521" s="25" t="str">
        <f aca="false">IF(OR(D521="Purchase",D521="Production in"),ROUND(N(E521)*N(F521),2),"")</f>
        <v/>
      </c>
      <c r="H521" s="20"/>
      <c r="I521" s="24" t="str">
        <f aca="false">IF(B521="","",IFERROR(INDEX(Items!$D$5:$D$304,MATCH(B521,Items!$A$5:$A$304,0)),""))</f>
        <v/>
      </c>
      <c r="J521" s="26" t="n">
        <f aca="false">N(E521)*IF(OR(D521="Purchase",D521="Sales return",D521="Production in",D521="Adjustment +"),1,IF(D521="",0,-1))</f>
        <v>0</v>
      </c>
    </row>
    <row r="522" customFormat="false" ht="15" hidden="false" customHeight="true" outlineLevel="0" collapsed="false">
      <c r="A522" s="27"/>
      <c r="B522" s="20"/>
      <c r="C522" s="24" t="str">
        <f aca="false">IF(B522="","",IFERROR(INDEX(Items!$B$5:$B$304,MATCH(B522,Items!$A$5:$A$304,0)),"Unknown code"))</f>
        <v/>
      </c>
      <c r="D522" s="20"/>
      <c r="E522" s="21"/>
      <c r="F522" s="22"/>
      <c r="G522" s="25" t="str">
        <f aca="false">IF(OR(D522="Purchase",D522="Production in"),ROUND(N(E522)*N(F522),2),"")</f>
        <v/>
      </c>
      <c r="H522" s="20"/>
      <c r="I522" s="24" t="str">
        <f aca="false">IF(B522="","",IFERROR(INDEX(Items!$D$5:$D$304,MATCH(B522,Items!$A$5:$A$304,0)),""))</f>
        <v/>
      </c>
      <c r="J522" s="26" t="n">
        <f aca="false">N(E522)*IF(OR(D522="Purchase",D522="Sales return",D522="Production in",D522="Adjustment +"),1,IF(D522="",0,-1))</f>
        <v>0</v>
      </c>
    </row>
    <row r="523" customFormat="false" ht="15" hidden="false" customHeight="true" outlineLevel="0" collapsed="false">
      <c r="A523" s="27"/>
      <c r="B523" s="20"/>
      <c r="C523" s="24" t="str">
        <f aca="false">IF(B523="","",IFERROR(INDEX(Items!$B$5:$B$304,MATCH(B523,Items!$A$5:$A$304,0)),"Unknown code"))</f>
        <v/>
      </c>
      <c r="D523" s="20"/>
      <c r="E523" s="21"/>
      <c r="F523" s="22"/>
      <c r="G523" s="25" t="str">
        <f aca="false">IF(OR(D523="Purchase",D523="Production in"),ROUND(N(E523)*N(F523),2),"")</f>
        <v/>
      </c>
      <c r="H523" s="20"/>
      <c r="I523" s="24" t="str">
        <f aca="false">IF(B523="","",IFERROR(INDEX(Items!$D$5:$D$304,MATCH(B523,Items!$A$5:$A$304,0)),""))</f>
        <v/>
      </c>
      <c r="J523" s="26" t="n">
        <f aca="false">N(E523)*IF(OR(D523="Purchase",D523="Sales return",D523="Production in",D523="Adjustment +"),1,IF(D523="",0,-1))</f>
        <v>0</v>
      </c>
    </row>
    <row r="524" customFormat="false" ht="15" hidden="false" customHeight="true" outlineLevel="0" collapsed="false">
      <c r="A524" s="27"/>
      <c r="B524" s="20"/>
      <c r="C524" s="24" t="str">
        <f aca="false">IF(B524="","",IFERROR(INDEX(Items!$B$5:$B$304,MATCH(B524,Items!$A$5:$A$304,0)),"Unknown code"))</f>
        <v/>
      </c>
      <c r="D524" s="20"/>
      <c r="E524" s="21"/>
      <c r="F524" s="22"/>
      <c r="G524" s="25" t="str">
        <f aca="false">IF(OR(D524="Purchase",D524="Production in"),ROUND(N(E524)*N(F524),2),"")</f>
        <v/>
      </c>
      <c r="H524" s="20"/>
      <c r="I524" s="24" t="str">
        <f aca="false">IF(B524="","",IFERROR(INDEX(Items!$D$5:$D$304,MATCH(B524,Items!$A$5:$A$304,0)),""))</f>
        <v/>
      </c>
      <c r="J524" s="26" t="n">
        <f aca="false">N(E524)*IF(OR(D524="Purchase",D524="Sales return",D524="Production in",D524="Adjustment +"),1,IF(D524="",0,-1))</f>
        <v>0</v>
      </c>
    </row>
    <row r="525" customFormat="false" ht="15" hidden="false" customHeight="true" outlineLevel="0" collapsed="false">
      <c r="A525" s="27"/>
      <c r="B525" s="20"/>
      <c r="C525" s="24" t="str">
        <f aca="false">IF(B525="","",IFERROR(INDEX(Items!$B$5:$B$304,MATCH(B525,Items!$A$5:$A$304,0)),"Unknown code"))</f>
        <v/>
      </c>
      <c r="D525" s="20"/>
      <c r="E525" s="21"/>
      <c r="F525" s="22"/>
      <c r="G525" s="25" t="str">
        <f aca="false">IF(OR(D525="Purchase",D525="Production in"),ROUND(N(E525)*N(F525),2),"")</f>
        <v/>
      </c>
      <c r="H525" s="20"/>
      <c r="I525" s="24" t="str">
        <f aca="false">IF(B525="","",IFERROR(INDEX(Items!$D$5:$D$304,MATCH(B525,Items!$A$5:$A$304,0)),""))</f>
        <v/>
      </c>
      <c r="J525" s="26" t="n">
        <f aca="false">N(E525)*IF(OR(D525="Purchase",D525="Sales return",D525="Production in",D525="Adjustment +"),1,IF(D525="",0,-1))</f>
        <v>0</v>
      </c>
    </row>
    <row r="526" customFormat="false" ht="15" hidden="false" customHeight="true" outlineLevel="0" collapsed="false">
      <c r="A526" s="27"/>
      <c r="B526" s="20"/>
      <c r="C526" s="24" t="str">
        <f aca="false">IF(B526="","",IFERROR(INDEX(Items!$B$5:$B$304,MATCH(B526,Items!$A$5:$A$304,0)),"Unknown code"))</f>
        <v/>
      </c>
      <c r="D526" s="20"/>
      <c r="E526" s="21"/>
      <c r="F526" s="22"/>
      <c r="G526" s="25" t="str">
        <f aca="false">IF(OR(D526="Purchase",D526="Production in"),ROUND(N(E526)*N(F526),2),"")</f>
        <v/>
      </c>
      <c r="H526" s="20"/>
      <c r="I526" s="24" t="str">
        <f aca="false">IF(B526="","",IFERROR(INDEX(Items!$D$5:$D$304,MATCH(B526,Items!$A$5:$A$304,0)),""))</f>
        <v/>
      </c>
      <c r="J526" s="26" t="n">
        <f aca="false">N(E526)*IF(OR(D526="Purchase",D526="Sales return",D526="Production in",D526="Adjustment +"),1,IF(D526="",0,-1))</f>
        <v>0</v>
      </c>
    </row>
    <row r="527" customFormat="false" ht="15" hidden="false" customHeight="true" outlineLevel="0" collapsed="false">
      <c r="A527" s="27"/>
      <c r="B527" s="20"/>
      <c r="C527" s="24" t="str">
        <f aca="false">IF(B527="","",IFERROR(INDEX(Items!$B$5:$B$304,MATCH(B527,Items!$A$5:$A$304,0)),"Unknown code"))</f>
        <v/>
      </c>
      <c r="D527" s="20"/>
      <c r="E527" s="21"/>
      <c r="F527" s="22"/>
      <c r="G527" s="25" t="str">
        <f aca="false">IF(OR(D527="Purchase",D527="Production in"),ROUND(N(E527)*N(F527),2),"")</f>
        <v/>
      </c>
      <c r="H527" s="20"/>
      <c r="I527" s="24" t="str">
        <f aca="false">IF(B527="","",IFERROR(INDEX(Items!$D$5:$D$304,MATCH(B527,Items!$A$5:$A$304,0)),""))</f>
        <v/>
      </c>
      <c r="J527" s="26" t="n">
        <f aca="false">N(E527)*IF(OR(D527="Purchase",D527="Sales return",D527="Production in",D527="Adjustment +"),1,IF(D527="",0,-1))</f>
        <v>0</v>
      </c>
    </row>
    <row r="528" customFormat="false" ht="15" hidden="false" customHeight="true" outlineLevel="0" collapsed="false">
      <c r="A528" s="27"/>
      <c r="B528" s="20"/>
      <c r="C528" s="24" t="str">
        <f aca="false">IF(B528="","",IFERROR(INDEX(Items!$B$5:$B$304,MATCH(B528,Items!$A$5:$A$304,0)),"Unknown code"))</f>
        <v/>
      </c>
      <c r="D528" s="20"/>
      <c r="E528" s="21"/>
      <c r="F528" s="22"/>
      <c r="G528" s="25" t="str">
        <f aca="false">IF(OR(D528="Purchase",D528="Production in"),ROUND(N(E528)*N(F528),2),"")</f>
        <v/>
      </c>
      <c r="H528" s="20"/>
      <c r="I528" s="24" t="str">
        <f aca="false">IF(B528="","",IFERROR(INDEX(Items!$D$5:$D$304,MATCH(B528,Items!$A$5:$A$304,0)),""))</f>
        <v/>
      </c>
      <c r="J528" s="26" t="n">
        <f aca="false">N(E528)*IF(OR(D528="Purchase",D528="Sales return",D528="Production in",D528="Adjustment +"),1,IF(D528="",0,-1))</f>
        <v>0</v>
      </c>
    </row>
    <row r="529" customFormat="false" ht="15" hidden="false" customHeight="true" outlineLevel="0" collapsed="false">
      <c r="A529" s="27"/>
      <c r="B529" s="20"/>
      <c r="C529" s="24" t="str">
        <f aca="false">IF(B529="","",IFERROR(INDEX(Items!$B$5:$B$304,MATCH(B529,Items!$A$5:$A$304,0)),"Unknown code"))</f>
        <v/>
      </c>
      <c r="D529" s="20"/>
      <c r="E529" s="21"/>
      <c r="F529" s="22"/>
      <c r="G529" s="25" t="str">
        <f aca="false">IF(OR(D529="Purchase",D529="Production in"),ROUND(N(E529)*N(F529),2),"")</f>
        <v/>
      </c>
      <c r="H529" s="20"/>
      <c r="I529" s="24" t="str">
        <f aca="false">IF(B529="","",IFERROR(INDEX(Items!$D$5:$D$304,MATCH(B529,Items!$A$5:$A$304,0)),""))</f>
        <v/>
      </c>
      <c r="J529" s="26" t="n">
        <f aca="false">N(E529)*IF(OR(D529="Purchase",D529="Sales return",D529="Production in",D529="Adjustment +"),1,IF(D529="",0,-1))</f>
        <v>0</v>
      </c>
    </row>
    <row r="530" customFormat="false" ht="15" hidden="false" customHeight="true" outlineLevel="0" collapsed="false">
      <c r="A530" s="27"/>
      <c r="B530" s="20"/>
      <c r="C530" s="24" t="str">
        <f aca="false">IF(B530="","",IFERROR(INDEX(Items!$B$5:$B$304,MATCH(B530,Items!$A$5:$A$304,0)),"Unknown code"))</f>
        <v/>
      </c>
      <c r="D530" s="20"/>
      <c r="E530" s="21"/>
      <c r="F530" s="22"/>
      <c r="G530" s="25" t="str">
        <f aca="false">IF(OR(D530="Purchase",D530="Production in"),ROUND(N(E530)*N(F530),2),"")</f>
        <v/>
      </c>
      <c r="H530" s="20"/>
      <c r="I530" s="24" t="str">
        <f aca="false">IF(B530="","",IFERROR(INDEX(Items!$D$5:$D$304,MATCH(B530,Items!$A$5:$A$304,0)),""))</f>
        <v/>
      </c>
      <c r="J530" s="26" t="n">
        <f aca="false">N(E530)*IF(OR(D530="Purchase",D530="Sales return",D530="Production in",D530="Adjustment +"),1,IF(D530="",0,-1))</f>
        <v>0</v>
      </c>
    </row>
    <row r="531" customFormat="false" ht="15" hidden="false" customHeight="true" outlineLevel="0" collapsed="false">
      <c r="A531" s="27"/>
      <c r="B531" s="20"/>
      <c r="C531" s="24" t="str">
        <f aca="false">IF(B531="","",IFERROR(INDEX(Items!$B$5:$B$304,MATCH(B531,Items!$A$5:$A$304,0)),"Unknown code"))</f>
        <v/>
      </c>
      <c r="D531" s="20"/>
      <c r="E531" s="21"/>
      <c r="F531" s="22"/>
      <c r="G531" s="25" t="str">
        <f aca="false">IF(OR(D531="Purchase",D531="Production in"),ROUND(N(E531)*N(F531),2),"")</f>
        <v/>
      </c>
      <c r="H531" s="20"/>
      <c r="I531" s="24" t="str">
        <f aca="false">IF(B531="","",IFERROR(INDEX(Items!$D$5:$D$304,MATCH(B531,Items!$A$5:$A$304,0)),""))</f>
        <v/>
      </c>
      <c r="J531" s="26" t="n">
        <f aca="false">N(E531)*IF(OR(D531="Purchase",D531="Sales return",D531="Production in",D531="Adjustment +"),1,IF(D531="",0,-1))</f>
        <v>0</v>
      </c>
    </row>
    <row r="532" customFormat="false" ht="15" hidden="false" customHeight="true" outlineLevel="0" collapsed="false">
      <c r="A532" s="27"/>
      <c r="B532" s="20"/>
      <c r="C532" s="24" t="str">
        <f aca="false">IF(B532="","",IFERROR(INDEX(Items!$B$5:$B$304,MATCH(B532,Items!$A$5:$A$304,0)),"Unknown code"))</f>
        <v/>
      </c>
      <c r="D532" s="20"/>
      <c r="E532" s="21"/>
      <c r="F532" s="22"/>
      <c r="G532" s="25" t="str">
        <f aca="false">IF(OR(D532="Purchase",D532="Production in"),ROUND(N(E532)*N(F532),2),"")</f>
        <v/>
      </c>
      <c r="H532" s="20"/>
      <c r="I532" s="24" t="str">
        <f aca="false">IF(B532="","",IFERROR(INDEX(Items!$D$5:$D$304,MATCH(B532,Items!$A$5:$A$304,0)),""))</f>
        <v/>
      </c>
      <c r="J532" s="26" t="n">
        <f aca="false">N(E532)*IF(OR(D532="Purchase",D532="Sales return",D532="Production in",D532="Adjustment +"),1,IF(D532="",0,-1))</f>
        <v>0</v>
      </c>
    </row>
    <row r="533" customFormat="false" ht="15" hidden="false" customHeight="true" outlineLevel="0" collapsed="false">
      <c r="A533" s="27"/>
      <c r="B533" s="20"/>
      <c r="C533" s="24" t="str">
        <f aca="false">IF(B533="","",IFERROR(INDEX(Items!$B$5:$B$304,MATCH(B533,Items!$A$5:$A$304,0)),"Unknown code"))</f>
        <v/>
      </c>
      <c r="D533" s="20"/>
      <c r="E533" s="21"/>
      <c r="F533" s="22"/>
      <c r="G533" s="25" t="str">
        <f aca="false">IF(OR(D533="Purchase",D533="Production in"),ROUND(N(E533)*N(F533),2),"")</f>
        <v/>
      </c>
      <c r="H533" s="20"/>
      <c r="I533" s="24" t="str">
        <f aca="false">IF(B533="","",IFERROR(INDEX(Items!$D$5:$D$304,MATCH(B533,Items!$A$5:$A$304,0)),""))</f>
        <v/>
      </c>
      <c r="J533" s="26" t="n">
        <f aca="false">N(E533)*IF(OR(D533="Purchase",D533="Sales return",D533="Production in",D533="Adjustment +"),1,IF(D533="",0,-1))</f>
        <v>0</v>
      </c>
    </row>
    <row r="534" customFormat="false" ht="15" hidden="false" customHeight="true" outlineLevel="0" collapsed="false">
      <c r="A534" s="27"/>
      <c r="B534" s="20"/>
      <c r="C534" s="24" t="str">
        <f aca="false">IF(B534="","",IFERROR(INDEX(Items!$B$5:$B$304,MATCH(B534,Items!$A$5:$A$304,0)),"Unknown code"))</f>
        <v/>
      </c>
      <c r="D534" s="20"/>
      <c r="E534" s="21"/>
      <c r="F534" s="22"/>
      <c r="G534" s="25" t="str">
        <f aca="false">IF(OR(D534="Purchase",D534="Production in"),ROUND(N(E534)*N(F534),2),"")</f>
        <v/>
      </c>
      <c r="H534" s="20"/>
      <c r="I534" s="24" t="str">
        <f aca="false">IF(B534="","",IFERROR(INDEX(Items!$D$5:$D$304,MATCH(B534,Items!$A$5:$A$304,0)),""))</f>
        <v/>
      </c>
      <c r="J534" s="26" t="n">
        <f aca="false">N(E534)*IF(OR(D534="Purchase",D534="Sales return",D534="Production in",D534="Adjustment +"),1,IF(D534="",0,-1))</f>
        <v>0</v>
      </c>
    </row>
    <row r="535" customFormat="false" ht="15" hidden="false" customHeight="true" outlineLevel="0" collapsed="false">
      <c r="A535" s="27"/>
      <c r="B535" s="20"/>
      <c r="C535" s="24" t="str">
        <f aca="false">IF(B535="","",IFERROR(INDEX(Items!$B$5:$B$304,MATCH(B535,Items!$A$5:$A$304,0)),"Unknown code"))</f>
        <v/>
      </c>
      <c r="D535" s="20"/>
      <c r="E535" s="21"/>
      <c r="F535" s="22"/>
      <c r="G535" s="25" t="str">
        <f aca="false">IF(OR(D535="Purchase",D535="Production in"),ROUND(N(E535)*N(F535),2),"")</f>
        <v/>
      </c>
      <c r="H535" s="20"/>
      <c r="I535" s="24" t="str">
        <f aca="false">IF(B535="","",IFERROR(INDEX(Items!$D$5:$D$304,MATCH(B535,Items!$A$5:$A$304,0)),""))</f>
        <v/>
      </c>
      <c r="J535" s="26" t="n">
        <f aca="false">N(E535)*IF(OR(D535="Purchase",D535="Sales return",D535="Production in",D535="Adjustment +"),1,IF(D535="",0,-1))</f>
        <v>0</v>
      </c>
    </row>
    <row r="536" customFormat="false" ht="15" hidden="false" customHeight="true" outlineLevel="0" collapsed="false">
      <c r="A536" s="27"/>
      <c r="B536" s="20"/>
      <c r="C536" s="24" t="str">
        <f aca="false">IF(B536="","",IFERROR(INDEX(Items!$B$5:$B$304,MATCH(B536,Items!$A$5:$A$304,0)),"Unknown code"))</f>
        <v/>
      </c>
      <c r="D536" s="20"/>
      <c r="E536" s="21"/>
      <c r="F536" s="22"/>
      <c r="G536" s="25" t="str">
        <f aca="false">IF(OR(D536="Purchase",D536="Production in"),ROUND(N(E536)*N(F536),2),"")</f>
        <v/>
      </c>
      <c r="H536" s="20"/>
      <c r="I536" s="24" t="str">
        <f aca="false">IF(B536="","",IFERROR(INDEX(Items!$D$5:$D$304,MATCH(B536,Items!$A$5:$A$304,0)),""))</f>
        <v/>
      </c>
      <c r="J536" s="26" t="n">
        <f aca="false">N(E536)*IF(OR(D536="Purchase",D536="Sales return",D536="Production in",D536="Adjustment +"),1,IF(D536="",0,-1))</f>
        <v>0</v>
      </c>
    </row>
    <row r="537" customFormat="false" ht="15" hidden="false" customHeight="true" outlineLevel="0" collapsed="false">
      <c r="A537" s="27"/>
      <c r="B537" s="20"/>
      <c r="C537" s="24" t="str">
        <f aca="false">IF(B537="","",IFERROR(INDEX(Items!$B$5:$B$304,MATCH(B537,Items!$A$5:$A$304,0)),"Unknown code"))</f>
        <v/>
      </c>
      <c r="D537" s="20"/>
      <c r="E537" s="21"/>
      <c r="F537" s="22"/>
      <c r="G537" s="25" t="str">
        <f aca="false">IF(OR(D537="Purchase",D537="Production in"),ROUND(N(E537)*N(F537),2),"")</f>
        <v/>
      </c>
      <c r="H537" s="20"/>
      <c r="I537" s="24" t="str">
        <f aca="false">IF(B537="","",IFERROR(INDEX(Items!$D$5:$D$304,MATCH(B537,Items!$A$5:$A$304,0)),""))</f>
        <v/>
      </c>
      <c r="J537" s="26" t="n">
        <f aca="false">N(E537)*IF(OR(D537="Purchase",D537="Sales return",D537="Production in",D537="Adjustment +"),1,IF(D537="",0,-1))</f>
        <v>0</v>
      </c>
    </row>
    <row r="538" customFormat="false" ht="15" hidden="false" customHeight="true" outlineLevel="0" collapsed="false">
      <c r="A538" s="27"/>
      <c r="B538" s="20"/>
      <c r="C538" s="24" t="str">
        <f aca="false">IF(B538="","",IFERROR(INDEX(Items!$B$5:$B$304,MATCH(B538,Items!$A$5:$A$304,0)),"Unknown code"))</f>
        <v/>
      </c>
      <c r="D538" s="20"/>
      <c r="E538" s="21"/>
      <c r="F538" s="22"/>
      <c r="G538" s="25" t="str">
        <f aca="false">IF(OR(D538="Purchase",D538="Production in"),ROUND(N(E538)*N(F538),2),"")</f>
        <v/>
      </c>
      <c r="H538" s="20"/>
      <c r="I538" s="24" t="str">
        <f aca="false">IF(B538="","",IFERROR(INDEX(Items!$D$5:$D$304,MATCH(B538,Items!$A$5:$A$304,0)),""))</f>
        <v/>
      </c>
      <c r="J538" s="26" t="n">
        <f aca="false">N(E538)*IF(OR(D538="Purchase",D538="Sales return",D538="Production in",D538="Adjustment +"),1,IF(D538="",0,-1))</f>
        <v>0</v>
      </c>
    </row>
    <row r="539" customFormat="false" ht="15" hidden="false" customHeight="true" outlineLevel="0" collapsed="false">
      <c r="A539" s="27"/>
      <c r="B539" s="20"/>
      <c r="C539" s="24" t="str">
        <f aca="false">IF(B539="","",IFERROR(INDEX(Items!$B$5:$B$304,MATCH(B539,Items!$A$5:$A$304,0)),"Unknown code"))</f>
        <v/>
      </c>
      <c r="D539" s="20"/>
      <c r="E539" s="21"/>
      <c r="F539" s="22"/>
      <c r="G539" s="25" t="str">
        <f aca="false">IF(OR(D539="Purchase",D539="Production in"),ROUND(N(E539)*N(F539),2),"")</f>
        <v/>
      </c>
      <c r="H539" s="20"/>
      <c r="I539" s="24" t="str">
        <f aca="false">IF(B539="","",IFERROR(INDEX(Items!$D$5:$D$304,MATCH(B539,Items!$A$5:$A$304,0)),""))</f>
        <v/>
      </c>
      <c r="J539" s="26" t="n">
        <f aca="false">N(E539)*IF(OR(D539="Purchase",D539="Sales return",D539="Production in",D539="Adjustment +"),1,IF(D539="",0,-1))</f>
        <v>0</v>
      </c>
    </row>
    <row r="540" customFormat="false" ht="15" hidden="false" customHeight="true" outlineLevel="0" collapsed="false">
      <c r="A540" s="27"/>
      <c r="B540" s="20"/>
      <c r="C540" s="24" t="str">
        <f aca="false">IF(B540="","",IFERROR(INDEX(Items!$B$5:$B$304,MATCH(B540,Items!$A$5:$A$304,0)),"Unknown code"))</f>
        <v/>
      </c>
      <c r="D540" s="20"/>
      <c r="E540" s="21"/>
      <c r="F540" s="22"/>
      <c r="G540" s="25" t="str">
        <f aca="false">IF(OR(D540="Purchase",D540="Production in"),ROUND(N(E540)*N(F540),2),"")</f>
        <v/>
      </c>
      <c r="H540" s="20"/>
      <c r="I540" s="24" t="str">
        <f aca="false">IF(B540="","",IFERROR(INDEX(Items!$D$5:$D$304,MATCH(B540,Items!$A$5:$A$304,0)),""))</f>
        <v/>
      </c>
      <c r="J540" s="26" t="n">
        <f aca="false">N(E540)*IF(OR(D540="Purchase",D540="Sales return",D540="Production in",D540="Adjustment +"),1,IF(D540="",0,-1))</f>
        <v>0</v>
      </c>
    </row>
    <row r="541" customFormat="false" ht="15" hidden="false" customHeight="true" outlineLevel="0" collapsed="false">
      <c r="A541" s="27"/>
      <c r="B541" s="20"/>
      <c r="C541" s="24" t="str">
        <f aca="false">IF(B541="","",IFERROR(INDEX(Items!$B$5:$B$304,MATCH(B541,Items!$A$5:$A$304,0)),"Unknown code"))</f>
        <v/>
      </c>
      <c r="D541" s="20"/>
      <c r="E541" s="21"/>
      <c r="F541" s="22"/>
      <c r="G541" s="25" t="str">
        <f aca="false">IF(OR(D541="Purchase",D541="Production in"),ROUND(N(E541)*N(F541),2),"")</f>
        <v/>
      </c>
      <c r="H541" s="20"/>
      <c r="I541" s="24" t="str">
        <f aca="false">IF(B541="","",IFERROR(INDEX(Items!$D$5:$D$304,MATCH(B541,Items!$A$5:$A$304,0)),""))</f>
        <v/>
      </c>
      <c r="J541" s="26" t="n">
        <f aca="false">N(E541)*IF(OR(D541="Purchase",D541="Sales return",D541="Production in",D541="Adjustment +"),1,IF(D541="",0,-1))</f>
        <v>0</v>
      </c>
    </row>
    <row r="542" customFormat="false" ht="15" hidden="false" customHeight="true" outlineLevel="0" collapsed="false">
      <c r="A542" s="27"/>
      <c r="B542" s="20"/>
      <c r="C542" s="24" t="str">
        <f aca="false">IF(B542="","",IFERROR(INDEX(Items!$B$5:$B$304,MATCH(B542,Items!$A$5:$A$304,0)),"Unknown code"))</f>
        <v/>
      </c>
      <c r="D542" s="20"/>
      <c r="E542" s="21"/>
      <c r="F542" s="22"/>
      <c r="G542" s="25" t="str">
        <f aca="false">IF(OR(D542="Purchase",D542="Production in"),ROUND(N(E542)*N(F542),2),"")</f>
        <v/>
      </c>
      <c r="H542" s="20"/>
      <c r="I542" s="24" t="str">
        <f aca="false">IF(B542="","",IFERROR(INDEX(Items!$D$5:$D$304,MATCH(B542,Items!$A$5:$A$304,0)),""))</f>
        <v/>
      </c>
      <c r="J542" s="26" t="n">
        <f aca="false">N(E542)*IF(OR(D542="Purchase",D542="Sales return",D542="Production in",D542="Adjustment +"),1,IF(D542="",0,-1))</f>
        <v>0</v>
      </c>
    </row>
    <row r="543" customFormat="false" ht="15" hidden="false" customHeight="true" outlineLevel="0" collapsed="false">
      <c r="A543" s="27"/>
      <c r="B543" s="20"/>
      <c r="C543" s="24" t="str">
        <f aca="false">IF(B543="","",IFERROR(INDEX(Items!$B$5:$B$304,MATCH(B543,Items!$A$5:$A$304,0)),"Unknown code"))</f>
        <v/>
      </c>
      <c r="D543" s="20"/>
      <c r="E543" s="21"/>
      <c r="F543" s="22"/>
      <c r="G543" s="25" t="str">
        <f aca="false">IF(OR(D543="Purchase",D543="Production in"),ROUND(N(E543)*N(F543),2),"")</f>
        <v/>
      </c>
      <c r="H543" s="20"/>
      <c r="I543" s="24" t="str">
        <f aca="false">IF(B543="","",IFERROR(INDEX(Items!$D$5:$D$304,MATCH(B543,Items!$A$5:$A$304,0)),""))</f>
        <v/>
      </c>
      <c r="J543" s="26" t="n">
        <f aca="false">N(E543)*IF(OR(D543="Purchase",D543="Sales return",D543="Production in",D543="Adjustment +"),1,IF(D543="",0,-1))</f>
        <v>0</v>
      </c>
    </row>
    <row r="544" customFormat="false" ht="15" hidden="false" customHeight="true" outlineLevel="0" collapsed="false">
      <c r="A544" s="27"/>
      <c r="B544" s="20"/>
      <c r="C544" s="24" t="str">
        <f aca="false">IF(B544="","",IFERROR(INDEX(Items!$B$5:$B$304,MATCH(B544,Items!$A$5:$A$304,0)),"Unknown code"))</f>
        <v/>
      </c>
      <c r="D544" s="20"/>
      <c r="E544" s="21"/>
      <c r="F544" s="22"/>
      <c r="G544" s="25" t="str">
        <f aca="false">IF(OR(D544="Purchase",D544="Production in"),ROUND(N(E544)*N(F544),2),"")</f>
        <v/>
      </c>
      <c r="H544" s="20"/>
      <c r="I544" s="24" t="str">
        <f aca="false">IF(B544="","",IFERROR(INDEX(Items!$D$5:$D$304,MATCH(B544,Items!$A$5:$A$304,0)),""))</f>
        <v/>
      </c>
      <c r="J544" s="26" t="n">
        <f aca="false">N(E544)*IF(OR(D544="Purchase",D544="Sales return",D544="Production in",D544="Adjustment +"),1,IF(D544="",0,-1))</f>
        <v>0</v>
      </c>
    </row>
    <row r="545" customFormat="false" ht="15" hidden="false" customHeight="true" outlineLevel="0" collapsed="false">
      <c r="A545" s="27"/>
      <c r="B545" s="20"/>
      <c r="C545" s="24" t="str">
        <f aca="false">IF(B545="","",IFERROR(INDEX(Items!$B$5:$B$304,MATCH(B545,Items!$A$5:$A$304,0)),"Unknown code"))</f>
        <v/>
      </c>
      <c r="D545" s="20"/>
      <c r="E545" s="21"/>
      <c r="F545" s="22"/>
      <c r="G545" s="25" t="str">
        <f aca="false">IF(OR(D545="Purchase",D545="Production in"),ROUND(N(E545)*N(F545),2),"")</f>
        <v/>
      </c>
      <c r="H545" s="20"/>
      <c r="I545" s="24" t="str">
        <f aca="false">IF(B545="","",IFERROR(INDEX(Items!$D$5:$D$304,MATCH(B545,Items!$A$5:$A$304,0)),""))</f>
        <v/>
      </c>
      <c r="J545" s="26" t="n">
        <f aca="false">N(E545)*IF(OR(D545="Purchase",D545="Sales return",D545="Production in",D545="Adjustment +"),1,IF(D545="",0,-1))</f>
        <v>0</v>
      </c>
    </row>
    <row r="546" customFormat="false" ht="15" hidden="false" customHeight="true" outlineLevel="0" collapsed="false">
      <c r="A546" s="27"/>
      <c r="B546" s="20"/>
      <c r="C546" s="24" t="str">
        <f aca="false">IF(B546="","",IFERROR(INDEX(Items!$B$5:$B$304,MATCH(B546,Items!$A$5:$A$304,0)),"Unknown code"))</f>
        <v/>
      </c>
      <c r="D546" s="20"/>
      <c r="E546" s="21"/>
      <c r="F546" s="22"/>
      <c r="G546" s="25" t="str">
        <f aca="false">IF(OR(D546="Purchase",D546="Production in"),ROUND(N(E546)*N(F546),2),"")</f>
        <v/>
      </c>
      <c r="H546" s="20"/>
      <c r="I546" s="24" t="str">
        <f aca="false">IF(B546="","",IFERROR(INDEX(Items!$D$5:$D$304,MATCH(B546,Items!$A$5:$A$304,0)),""))</f>
        <v/>
      </c>
      <c r="J546" s="26" t="n">
        <f aca="false">N(E546)*IF(OR(D546="Purchase",D546="Sales return",D546="Production in",D546="Adjustment +"),1,IF(D546="",0,-1))</f>
        <v>0</v>
      </c>
    </row>
    <row r="547" customFormat="false" ht="15" hidden="false" customHeight="true" outlineLevel="0" collapsed="false">
      <c r="A547" s="27"/>
      <c r="B547" s="20"/>
      <c r="C547" s="24" t="str">
        <f aca="false">IF(B547="","",IFERROR(INDEX(Items!$B$5:$B$304,MATCH(B547,Items!$A$5:$A$304,0)),"Unknown code"))</f>
        <v/>
      </c>
      <c r="D547" s="20"/>
      <c r="E547" s="21"/>
      <c r="F547" s="22"/>
      <c r="G547" s="25" t="str">
        <f aca="false">IF(OR(D547="Purchase",D547="Production in"),ROUND(N(E547)*N(F547),2),"")</f>
        <v/>
      </c>
      <c r="H547" s="20"/>
      <c r="I547" s="24" t="str">
        <f aca="false">IF(B547="","",IFERROR(INDEX(Items!$D$5:$D$304,MATCH(B547,Items!$A$5:$A$304,0)),""))</f>
        <v/>
      </c>
      <c r="J547" s="26" t="n">
        <f aca="false">N(E547)*IF(OR(D547="Purchase",D547="Sales return",D547="Production in",D547="Adjustment +"),1,IF(D547="",0,-1))</f>
        <v>0</v>
      </c>
    </row>
    <row r="548" customFormat="false" ht="15" hidden="false" customHeight="true" outlineLevel="0" collapsed="false">
      <c r="A548" s="27"/>
      <c r="B548" s="20"/>
      <c r="C548" s="24" t="str">
        <f aca="false">IF(B548="","",IFERROR(INDEX(Items!$B$5:$B$304,MATCH(B548,Items!$A$5:$A$304,0)),"Unknown code"))</f>
        <v/>
      </c>
      <c r="D548" s="20"/>
      <c r="E548" s="21"/>
      <c r="F548" s="22"/>
      <c r="G548" s="25" t="str">
        <f aca="false">IF(OR(D548="Purchase",D548="Production in"),ROUND(N(E548)*N(F548),2),"")</f>
        <v/>
      </c>
      <c r="H548" s="20"/>
      <c r="I548" s="24" t="str">
        <f aca="false">IF(B548="","",IFERROR(INDEX(Items!$D$5:$D$304,MATCH(B548,Items!$A$5:$A$304,0)),""))</f>
        <v/>
      </c>
      <c r="J548" s="26" t="n">
        <f aca="false">N(E548)*IF(OR(D548="Purchase",D548="Sales return",D548="Production in",D548="Adjustment +"),1,IF(D548="",0,-1))</f>
        <v>0</v>
      </c>
    </row>
    <row r="549" customFormat="false" ht="15" hidden="false" customHeight="true" outlineLevel="0" collapsed="false">
      <c r="A549" s="27"/>
      <c r="B549" s="20"/>
      <c r="C549" s="24" t="str">
        <f aca="false">IF(B549="","",IFERROR(INDEX(Items!$B$5:$B$304,MATCH(B549,Items!$A$5:$A$304,0)),"Unknown code"))</f>
        <v/>
      </c>
      <c r="D549" s="20"/>
      <c r="E549" s="21"/>
      <c r="F549" s="22"/>
      <c r="G549" s="25" t="str">
        <f aca="false">IF(OR(D549="Purchase",D549="Production in"),ROUND(N(E549)*N(F549),2),"")</f>
        <v/>
      </c>
      <c r="H549" s="20"/>
      <c r="I549" s="24" t="str">
        <f aca="false">IF(B549="","",IFERROR(INDEX(Items!$D$5:$D$304,MATCH(B549,Items!$A$5:$A$304,0)),""))</f>
        <v/>
      </c>
      <c r="J549" s="26" t="n">
        <f aca="false">N(E549)*IF(OR(D549="Purchase",D549="Sales return",D549="Production in",D549="Adjustment +"),1,IF(D549="",0,-1))</f>
        <v>0</v>
      </c>
    </row>
    <row r="550" customFormat="false" ht="15" hidden="false" customHeight="true" outlineLevel="0" collapsed="false">
      <c r="A550" s="27"/>
      <c r="B550" s="20"/>
      <c r="C550" s="24" t="str">
        <f aca="false">IF(B550="","",IFERROR(INDEX(Items!$B$5:$B$304,MATCH(B550,Items!$A$5:$A$304,0)),"Unknown code"))</f>
        <v/>
      </c>
      <c r="D550" s="20"/>
      <c r="E550" s="21"/>
      <c r="F550" s="22"/>
      <c r="G550" s="25" t="str">
        <f aca="false">IF(OR(D550="Purchase",D550="Production in"),ROUND(N(E550)*N(F550),2),"")</f>
        <v/>
      </c>
      <c r="H550" s="20"/>
      <c r="I550" s="24" t="str">
        <f aca="false">IF(B550="","",IFERROR(INDEX(Items!$D$5:$D$304,MATCH(B550,Items!$A$5:$A$304,0)),""))</f>
        <v/>
      </c>
      <c r="J550" s="26" t="n">
        <f aca="false">N(E550)*IF(OR(D550="Purchase",D550="Sales return",D550="Production in",D550="Adjustment +"),1,IF(D550="",0,-1))</f>
        <v>0</v>
      </c>
    </row>
    <row r="551" customFormat="false" ht="15" hidden="false" customHeight="true" outlineLevel="0" collapsed="false">
      <c r="A551" s="27"/>
      <c r="B551" s="20"/>
      <c r="C551" s="24" t="str">
        <f aca="false">IF(B551="","",IFERROR(INDEX(Items!$B$5:$B$304,MATCH(B551,Items!$A$5:$A$304,0)),"Unknown code"))</f>
        <v/>
      </c>
      <c r="D551" s="20"/>
      <c r="E551" s="21"/>
      <c r="F551" s="22"/>
      <c r="G551" s="25" t="str">
        <f aca="false">IF(OR(D551="Purchase",D551="Production in"),ROUND(N(E551)*N(F551),2),"")</f>
        <v/>
      </c>
      <c r="H551" s="20"/>
      <c r="I551" s="24" t="str">
        <f aca="false">IF(B551="","",IFERROR(INDEX(Items!$D$5:$D$304,MATCH(B551,Items!$A$5:$A$304,0)),""))</f>
        <v/>
      </c>
      <c r="J551" s="26" t="n">
        <f aca="false">N(E551)*IF(OR(D551="Purchase",D551="Sales return",D551="Production in",D551="Adjustment +"),1,IF(D551="",0,-1))</f>
        <v>0</v>
      </c>
    </row>
    <row r="552" customFormat="false" ht="15" hidden="false" customHeight="true" outlineLevel="0" collapsed="false">
      <c r="A552" s="27"/>
      <c r="B552" s="20"/>
      <c r="C552" s="24" t="str">
        <f aca="false">IF(B552="","",IFERROR(INDEX(Items!$B$5:$B$304,MATCH(B552,Items!$A$5:$A$304,0)),"Unknown code"))</f>
        <v/>
      </c>
      <c r="D552" s="20"/>
      <c r="E552" s="21"/>
      <c r="F552" s="22"/>
      <c r="G552" s="25" t="str">
        <f aca="false">IF(OR(D552="Purchase",D552="Production in"),ROUND(N(E552)*N(F552),2),"")</f>
        <v/>
      </c>
      <c r="H552" s="20"/>
      <c r="I552" s="24" t="str">
        <f aca="false">IF(B552="","",IFERROR(INDEX(Items!$D$5:$D$304,MATCH(B552,Items!$A$5:$A$304,0)),""))</f>
        <v/>
      </c>
      <c r="J552" s="26" t="n">
        <f aca="false">N(E552)*IF(OR(D552="Purchase",D552="Sales return",D552="Production in",D552="Adjustment +"),1,IF(D552="",0,-1))</f>
        <v>0</v>
      </c>
    </row>
    <row r="553" customFormat="false" ht="15" hidden="false" customHeight="true" outlineLevel="0" collapsed="false">
      <c r="A553" s="27"/>
      <c r="B553" s="20"/>
      <c r="C553" s="24" t="str">
        <f aca="false">IF(B553="","",IFERROR(INDEX(Items!$B$5:$B$304,MATCH(B553,Items!$A$5:$A$304,0)),"Unknown code"))</f>
        <v/>
      </c>
      <c r="D553" s="20"/>
      <c r="E553" s="21"/>
      <c r="F553" s="22"/>
      <c r="G553" s="25" t="str">
        <f aca="false">IF(OR(D553="Purchase",D553="Production in"),ROUND(N(E553)*N(F553),2),"")</f>
        <v/>
      </c>
      <c r="H553" s="20"/>
      <c r="I553" s="24" t="str">
        <f aca="false">IF(B553="","",IFERROR(INDEX(Items!$D$5:$D$304,MATCH(B553,Items!$A$5:$A$304,0)),""))</f>
        <v/>
      </c>
      <c r="J553" s="26" t="n">
        <f aca="false">N(E553)*IF(OR(D553="Purchase",D553="Sales return",D553="Production in",D553="Adjustment +"),1,IF(D553="",0,-1))</f>
        <v>0</v>
      </c>
    </row>
    <row r="554" customFormat="false" ht="15" hidden="false" customHeight="true" outlineLevel="0" collapsed="false">
      <c r="A554" s="27"/>
      <c r="B554" s="20"/>
      <c r="C554" s="24" t="str">
        <f aca="false">IF(B554="","",IFERROR(INDEX(Items!$B$5:$B$304,MATCH(B554,Items!$A$5:$A$304,0)),"Unknown code"))</f>
        <v/>
      </c>
      <c r="D554" s="20"/>
      <c r="E554" s="21"/>
      <c r="F554" s="22"/>
      <c r="G554" s="25" t="str">
        <f aca="false">IF(OR(D554="Purchase",D554="Production in"),ROUND(N(E554)*N(F554),2),"")</f>
        <v/>
      </c>
      <c r="H554" s="20"/>
      <c r="I554" s="24" t="str">
        <f aca="false">IF(B554="","",IFERROR(INDEX(Items!$D$5:$D$304,MATCH(B554,Items!$A$5:$A$304,0)),""))</f>
        <v/>
      </c>
      <c r="J554" s="26" t="n">
        <f aca="false">N(E554)*IF(OR(D554="Purchase",D554="Sales return",D554="Production in",D554="Adjustment +"),1,IF(D554="",0,-1))</f>
        <v>0</v>
      </c>
    </row>
    <row r="555" customFormat="false" ht="15" hidden="false" customHeight="true" outlineLevel="0" collapsed="false">
      <c r="A555" s="27"/>
      <c r="B555" s="20"/>
      <c r="C555" s="24" t="str">
        <f aca="false">IF(B555="","",IFERROR(INDEX(Items!$B$5:$B$304,MATCH(B555,Items!$A$5:$A$304,0)),"Unknown code"))</f>
        <v/>
      </c>
      <c r="D555" s="20"/>
      <c r="E555" s="21"/>
      <c r="F555" s="22"/>
      <c r="G555" s="25" t="str">
        <f aca="false">IF(OR(D555="Purchase",D555="Production in"),ROUND(N(E555)*N(F555),2),"")</f>
        <v/>
      </c>
      <c r="H555" s="20"/>
      <c r="I555" s="24" t="str">
        <f aca="false">IF(B555="","",IFERROR(INDEX(Items!$D$5:$D$304,MATCH(B555,Items!$A$5:$A$304,0)),""))</f>
        <v/>
      </c>
      <c r="J555" s="26" t="n">
        <f aca="false">N(E555)*IF(OR(D555="Purchase",D555="Sales return",D555="Production in",D555="Adjustment +"),1,IF(D555="",0,-1))</f>
        <v>0</v>
      </c>
    </row>
    <row r="556" customFormat="false" ht="15" hidden="false" customHeight="true" outlineLevel="0" collapsed="false">
      <c r="A556" s="27"/>
      <c r="B556" s="20"/>
      <c r="C556" s="24" t="str">
        <f aca="false">IF(B556="","",IFERROR(INDEX(Items!$B$5:$B$304,MATCH(B556,Items!$A$5:$A$304,0)),"Unknown code"))</f>
        <v/>
      </c>
      <c r="D556" s="20"/>
      <c r="E556" s="21"/>
      <c r="F556" s="22"/>
      <c r="G556" s="25" t="str">
        <f aca="false">IF(OR(D556="Purchase",D556="Production in"),ROUND(N(E556)*N(F556),2),"")</f>
        <v/>
      </c>
      <c r="H556" s="20"/>
      <c r="I556" s="24" t="str">
        <f aca="false">IF(B556="","",IFERROR(INDEX(Items!$D$5:$D$304,MATCH(B556,Items!$A$5:$A$304,0)),""))</f>
        <v/>
      </c>
      <c r="J556" s="26" t="n">
        <f aca="false">N(E556)*IF(OR(D556="Purchase",D556="Sales return",D556="Production in",D556="Adjustment +"),1,IF(D556="",0,-1))</f>
        <v>0</v>
      </c>
    </row>
    <row r="557" customFormat="false" ht="15" hidden="false" customHeight="true" outlineLevel="0" collapsed="false">
      <c r="A557" s="27"/>
      <c r="B557" s="20"/>
      <c r="C557" s="24" t="str">
        <f aca="false">IF(B557="","",IFERROR(INDEX(Items!$B$5:$B$304,MATCH(B557,Items!$A$5:$A$304,0)),"Unknown code"))</f>
        <v/>
      </c>
      <c r="D557" s="20"/>
      <c r="E557" s="21"/>
      <c r="F557" s="22"/>
      <c r="G557" s="25" t="str">
        <f aca="false">IF(OR(D557="Purchase",D557="Production in"),ROUND(N(E557)*N(F557),2),"")</f>
        <v/>
      </c>
      <c r="H557" s="20"/>
      <c r="I557" s="24" t="str">
        <f aca="false">IF(B557="","",IFERROR(INDEX(Items!$D$5:$D$304,MATCH(B557,Items!$A$5:$A$304,0)),""))</f>
        <v/>
      </c>
      <c r="J557" s="26" t="n">
        <f aca="false">N(E557)*IF(OR(D557="Purchase",D557="Sales return",D557="Production in",D557="Adjustment +"),1,IF(D557="",0,-1))</f>
        <v>0</v>
      </c>
    </row>
    <row r="558" customFormat="false" ht="15" hidden="false" customHeight="true" outlineLevel="0" collapsed="false">
      <c r="A558" s="27"/>
      <c r="B558" s="20"/>
      <c r="C558" s="24" t="str">
        <f aca="false">IF(B558="","",IFERROR(INDEX(Items!$B$5:$B$304,MATCH(B558,Items!$A$5:$A$304,0)),"Unknown code"))</f>
        <v/>
      </c>
      <c r="D558" s="20"/>
      <c r="E558" s="21"/>
      <c r="F558" s="22"/>
      <c r="G558" s="25" t="str">
        <f aca="false">IF(OR(D558="Purchase",D558="Production in"),ROUND(N(E558)*N(F558),2),"")</f>
        <v/>
      </c>
      <c r="H558" s="20"/>
      <c r="I558" s="24" t="str">
        <f aca="false">IF(B558="","",IFERROR(INDEX(Items!$D$5:$D$304,MATCH(B558,Items!$A$5:$A$304,0)),""))</f>
        <v/>
      </c>
      <c r="J558" s="26" t="n">
        <f aca="false">N(E558)*IF(OR(D558="Purchase",D558="Sales return",D558="Production in",D558="Adjustment +"),1,IF(D558="",0,-1))</f>
        <v>0</v>
      </c>
    </row>
    <row r="559" customFormat="false" ht="15" hidden="false" customHeight="true" outlineLevel="0" collapsed="false">
      <c r="A559" s="27"/>
      <c r="B559" s="20"/>
      <c r="C559" s="24" t="str">
        <f aca="false">IF(B559="","",IFERROR(INDEX(Items!$B$5:$B$304,MATCH(B559,Items!$A$5:$A$304,0)),"Unknown code"))</f>
        <v/>
      </c>
      <c r="D559" s="20"/>
      <c r="E559" s="21"/>
      <c r="F559" s="22"/>
      <c r="G559" s="25" t="str">
        <f aca="false">IF(OR(D559="Purchase",D559="Production in"),ROUND(N(E559)*N(F559),2),"")</f>
        <v/>
      </c>
      <c r="H559" s="20"/>
      <c r="I559" s="24" t="str">
        <f aca="false">IF(B559="","",IFERROR(INDEX(Items!$D$5:$D$304,MATCH(B559,Items!$A$5:$A$304,0)),""))</f>
        <v/>
      </c>
      <c r="J559" s="26" t="n">
        <f aca="false">N(E559)*IF(OR(D559="Purchase",D559="Sales return",D559="Production in",D559="Adjustment +"),1,IF(D559="",0,-1))</f>
        <v>0</v>
      </c>
    </row>
    <row r="560" customFormat="false" ht="15" hidden="false" customHeight="true" outlineLevel="0" collapsed="false">
      <c r="A560" s="27"/>
      <c r="B560" s="20"/>
      <c r="C560" s="24" t="str">
        <f aca="false">IF(B560="","",IFERROR(INDEX(Items!$B$5:$B$304,MATCH(B560,Items!$A$5:$A$304,0)),"Unknown code"))</f>
        <v/>
      </c>
      <c r="D560" s="20"/>
      <c r="E560" s="21"/>
      <c r="F560" s="22"/>
      <c r="G560" s="25" t="str">
        <f aca="false">IF(OR(D560="Purchase",D560="Production in"),ROUND(N(E560)*N(F560),2),"")</f>
        <v/>
      </c>
      <c r="H560" s="20"/>
      <c r="I560" s="24" t="str">
        <f aca="false">IF(B560="","",IFERROR(INDEX(Items!$D$5:$D$304,MATCH(B560,Items!$A$5:$A$304,0)),""))</f>
        <v/>
      </c>
      <c r="J560" s="26" t="n">
        <f aca="false">N(E560)*IF(OR(D560="Purchase",D560="Sales return",D560="Production in",D560="Adjustment +"),1,IF(D560="",0,-1))</f>
        <v>0</v>
      </c>
    </row>
    <row r="561" customFormat="false" ht="15" hidden="false" customHeight="true" outlineLevel="0" collapsed="false">
      <c r="A561" s="27"/>
      <c r="B561" s="20"/>
      <c r="C561" s="24" t="str">
        <f aca="false">IF(B561="","",IFERROR(INDEX(Items!$B$5:$B$304,MATCH(B561,Items!$A$5:$A$304,0)),"Unknown code"))</f>
        <v/>
      </c>
      <c r="D561" s="20"/>
      <c r="E561" s="21"/>
      <c r="F561" s="22"/>
      <c r="G561" s="25" t="str">
        <f aca="false">IF(OR(D561="Purchase",D561="Production in"),ROUND(N(E561)*N(F561),2),"")</f>
        <v/>
      </c>
      <c r="H561" s="20"/>
      <c r="I561" s="24" t="str">
        <f aca="false">IF(B561="","",IFERROR(INDEX(Items!$D$5:$D$304,MATCH(B561,Items!$A$5:$A$304,0)),""))</f>
        <v/>
      </c>
      <c r="J561" s="26" t="n">
        <f aca="false">N(E561)*IF(OR(D561="Purchase",D561="Sales return",D561="Production in",D561="Adjustment +"),1,IF(D561="",0,-1))</f>
        <v>0</v>
      </c>
    </row>
    <row r="562" customFormat="false" ht="15" hidden="false" customHeight="true" outlineLevel="0" collapsed="false">
      <c r="A562" s="27"/>
      <c r="B562" s="20"/>
      <c r="C562" s="24" t="str">
        <f aca="false">IF(B562="","",IFERROR(INDEX(Items!$B$5:$B$304,MATCH(B562,Items!$A$5:$A$304,0)),"Unknown code"))</f>
        <v/>
      </c>
      <c r="D562" s="20"/>
      <c r="E562" s="21"/>
      <c r="F562" s="22"/>
      <c r="G562" s="25" t="str">
        <f aca="false">IF(OR(D562="Purchase",D562="Production in"),ROUND(N(E562)*N(F562),2),"")</f>
        <v/>
      </c>
      <c r="H562" s="20"/>
      <c r="I562" s="24" t="str">
        <f aca="false">IF(B562="","",IFERROR(INDEX(Items!$D$5:$D$304,MATCH(B562,Items!$A$5:$A$304,0)),""))</f>
        <v/>
      </c>
      <c r="J562" s="26" t="n">
        <f aca="false">N(E562)*IF(OR(D562="Purchase",D562="Sales return",D562="Production in",D562="Adjustment +"),1,IF(D562="",0,-1))</f>
        <v>0</v>
      </c>
    </row>
    <row r="563" customFormat="false" ht="15" hidden="false" customHeight="true" outlineLevel="0" collapsed="false">
      <c r="A563" s="27"/>
      <c r="B563" s="20"/>
      <c r="C563" s="24" t="str">
        <f aca="false">IF(B563="","",IFERROR(INDEX(Items!$B$5:$B$304,MATCH(B563,Items!$A$5:$A$304,0)),"Unknown code"))</f>
        <v/>
      </c>
      <c r="D563" s="20"/>
      <c r="E563" s="21"/>
      <c r="F563" s="22"/>
      <c r="G563" s="25" t="str">
        <f aca="false">IF(OR(D563="Purchase",D563="Production in"),ROUND(N(E563)*N(F563),2),"")</f>
        <v/>
      </c>
      <c r="H563" s="20"/>
      <c r="I563" s="24" t="str">
        <f aca="false">IF(B563="","",IFERROR(INDEX(Items!$D$5:$D$304,MATCH(B563,Items!$A$5:$A$304,0)),""))</f>
        <v/>
      </c>
      <c r="J563" s="26" t="n">
        <f aca="false">N(E563)*IF(OR(D563="Purchase",D563="Sales return",D563="Production in",D563="Adjustment +"),1,IF(D563="",0,-1))</f>
        <v>0</v>
      </c>
    </row>
    <row r="564" customFormat="false" ht="15" hidden="false" customHeight="true" outlineLevel="0" collapsed="false">
      <c r="A564" s="27"/>
      <c r="B564" s="20"/>
      <c r="C564" s="24" t="str">
        <f aca="false">IF(B564="","",IFERROR(INDEX(Items!$B$5:$B$304,MATCH(B564,Items!$A$5:$A$304,0)),"Unknown code"))</f>
        <v/>
      </c>
      <c r="D564" s="20"/>
      <c r="E564" s="21"/>
      <c r="F564" s="22"/>
      <c r="G564" s="25" t="str">
        <f aca="false">IF(OR(D564="Purchase",D564="Production in"),ROUND(N(E564)*N(F564),2),"")</f>
        <v/>
      </c>
      <c r="H564" s="20"/>
      <c r="I564" s="24" t="str">
        <f aca="false">IF(B564="","",IFERROR(INDEX(Items!$D$5:$D$304,MATCH(B564,Items!$A$5:$A$304,0)),""))</f>
        <v/>
      </c>
      <c r="J564" s="26" t="n">
        <f aca="false">N(E564)*IF(OR(D564="Purchase",D564="Sales return",D564="Production in",D564="Adjustment +"),1,IF(D564="",0,-1))</f>
        <v>0</v>
      </c>
    </row>
    <row r="565" customFormat="false" ht="15" hidden="false" customHeight="true" outlineLevel="0" collapsed="false">
      <c r="A565" s="27"/>
      <c r="B565" s="20"/>
      <c r="C565" s="24" t="str">
        <f aca="false">IF(B565="","",IFERROR(INDEX(Items!$B$5:$B$304,MATCH(B565,Items!$A$5:$A$304,0)),"Unknown code"))</f>
        <v/>
      </c>
      <c r="D565" s="20"/>
      <c r="E565" s="21"/>
      <c r="F565" s="22"/>
      <c r="G565" s="25" t="str">
        <f aca="false">IF(OR(D565="Purchase",D565="Production in"),ROUND(N(E565)*N(F565),2),"")</f>
        <v/>
      </c>
      <c r="H565" s="20"/>
      <c r="I565" s="24" t="str">
        <f aca="false">IF(B565="","",IFERROR(INDEX(Items!$D$5:$D$304,MATCH(B565,Items!$A$5:$A$304,0)),""))</f>
        <v/>
      </c>
      <c r="J565" s="26" t="n">
        <f aca="false">N(E565)*IF(OR(D565="Purchase",D565="Sales return",D565="Production in",D565="Adjustment +"),1,IF(D565="",0,-1))</f>
        <v>0</v>
      </c>
    </row>
    <row r="566" customFormat="false" ht="15" hidden="false" customHeight="true" outlineLevel="0" collapsed="false">
      <c r="A566" s="27"/>
      <c r="B566" s="20"/>
      <c r="C566" s="24" t="str">
        <f aca="false">IF(B566="","",IFERROR(INDEX(Items!$B$5:$B$304,MATCH(B566,Items!$A$5:$A$304,0)),"Unknown code"))</f>
        <v/>
      </c>
      <c r="D566" s="20"/>
      <c r="E566" s="21"/>
      <c r="F566" s="22"/>
      <c r="G566" s="25" t="str">
        <f aca="false">IF(OR(D566="Purchase",D566="Production in"),ROUND(N(E566)*N(F566),2),"")</f>
        <v/>
      </c>
      <c r="H566" s="20"/>
      <c r="I566" s="24" t="str">
        <f aca="false">IF(B566="","",IFERROR(INDEX(Items!$D$5:$D$304,MATCH(B566,Items!$A$5:$A$304,0)),""))</f>
        <v/>
      </c>
      <c r="J566" s="26" t="n">
        <f aca="false">N(E566)*IF(OR(D566="Purchase",D566="Sales return",D566="Production in",D566="Adjustment +"),1,IF(D566="",0,-1))</f>
        <v>0</v>
      </c>
    </row>
    <row r="567" customFormat="false" ht="15" hidden="false" customHeight="true" outlineLevel="0" collapsed="false">
      <c r="A567" s="27"/>
      <c r="B567" s="20"/>
      <c r="C567" s="24" t="str">
        <f aca="false">IF(B567="","",IFERROR(INDEX(Items!$B$5:$B$304,MATCH(B567,Items!$A$5:$A$304,0)),"Unknown code"))</f>
        <v/>
      </c>
      <c r="D567" s="20"/>
      <c r="E567" s="21"/>
      <c r="F567" s="22"/>
      <c r="G567" s="25" t="str">
        <f aca="false">IF(OR(D567="Purchase",D567="Production in"),ROUND(N(E567)*N(F567),2),"")</f>
        <v/>
      </c>
      <c r="H567" s="20"/>
      <c r="I567" s="24" t="str">
        <f aca="false">IF(B567="","",IFERROR(INDEX(Items!$D$5:$D$304,MATCH(B567,Items!$A$5:$A$304,0)),""))</f>
        <v/>
      </c>
      <c r="J567" s="26" t="n">
        <f aca="false">N(E567)*IF(OR(D567="Purchase",D567="Sales return",D567="Production in",D567="Adjustment +"),1,IF(D567="",0,-1))</f>
        <v>0</v>
      </c>
    </row>
    <row r="568" customFormat="false" ht="15" hidden="false" customHeight="true" outlineLevel="0" collapsed="false">
      <c r="A568" s="27"/>
      <c r="B568" s="20"/>
      <c r="C568" s="24" t="str">
        <f aca="false">IF(B568="","",IFERROR(INDEX(Items!$B$5:$B$304,MATCH(B568,Items!$A$5:$A$304,0)),"Unknown code"))</f>
        <v/>
      </c>
      <c r="D568" s="20"/>
      <c r="E568" s="21"/>
      <c r="F568" s="22"/>
      <c r="G568" s="25" t="str">
        <f aca="false">IF(OR(D568="Purchase",D568="Production in"),ROUND(N(E568)*N(F568),2),"")</f>
        <v/>
      </c>
      <c r="H568" s="20"/>
      <c r="I568" s="24" t="str">
        <f aca="false">IF(B568="","",IFERROR(INDEX(Items!$D$5:$D$304,MATCH(B568,Items!$A$5:$A$304,0)),""))</f>
        <v/>
      </c>
      <c r="J568" s="26" t="n">
        <f aca="false">N(E568)*IF(OR(D568="Purchase",D568="Sales return",D568="Production in",D568="Adjustment +"),1,IF(D568="",0,-1))</f>
        <v>0</v>
      </c>
    </row>
    <row r="569" customFormat="false" ht="15" hidden="false" customHeight="true" outlineLevel="0" collapsed="false">
      <c r="A569" s="27"/>
      <c r="B569" s="20"/>
      <c r="C569" s="24" t="str">
        <f aca="false">IF(B569="","",IFERROR(INDEX(Items!$B$5:$B$304,MATCH(B569,Items!$A$5:$A$304,0)),"Unknown code"))</f>
        <v/>
      </c>
      <c r="D569" s="20"/>
      <c r="E569" s="21"/>
      <c r="F569" s="22"/>
      <c r="G569" s="25" t="str">
        <f aca="false">IF(OR(D569="Purchase",D569="Production in"),ROUND(N(E569)*N(F569),2),"")</f>
        <v/>
      </c>
      <c r="H569" s="20"/>
      <c r="I569" s="24" t="str">
        <f aca="false">IF(B569="","",IFERROR(INDEX(Items!$D$5:$D$304,MATCH(B569,Items!$A$5:$A$304,0)),""))</f>
        <v/>
      </c>
      <c r="J569" s="26" t="n">
        <f aca="false">N(E569)*IF(OR(D569="Purchase",D569="Sales return",D569="Production in",D569="Adjustment +"),1,IF(D569="",0,-1))</f>
        <v>0</v>
      </c>
    </row>
    <row r="570" customFormat="false" ht="15" hidden="false" customHeight="true" outlineLevel="0" collapsed="false">
      <c r="A570" s="27"/>
      <c r="B570" s="20"/>
      <c r="C570" s="24" t="str">
        <f aca="false">IF(B570="","",IFERROR(INDEX(Items!$B$5:$B$304,MATCH(B570,Items!$A$5:$A$304,0)),"Unknown code"))</f>
        <v/>
      </c>
      <c r="D570" s="20"/>
      <c r="E570" s="21"/>
      <c r="F570" s="22"/>
      <c r="G570" s="25" t="str">
        <f aca="false">IF(OR(D570="Purchase",D570="Production in"),ROUND(N(E570)*N(F570),2),"")</f>
        <v/>
      </c>
      <c r="H570" s="20"/>
      <c r="I570" s="24" t="str">
        <f aca="false">IF(B570="","",IFERROR(INDEX(Items!$D$5:$D$304,MATCH(B570,Items!$A$5:$A$304,0)),""))</f>
        <v/>
      </c>
      <c r="J570" s="26" t="n">
        <f aca="false">N(E570)*IF(OR(D570="Purchase",D570="Sales return",D570="Production in",D570="Adjustment +"),1,IF(D570="",0,-1))</f>
        <v>0</v>
      </c>
    </row>
    <row r="571" customFormat="false" ht="15" hidden="false" customHeight="true" outlineLevel="0" collapsed="false">
      <c r="A571" s="27"/>
      <c r="B571" s="20"/>
      <c r="C571" s="24" t="str">
        <f aca="false">IF(B571="","",IFERROR(INDEX(Items!$B$5:$B$304,MATCH(B571,Items!$A$5:$A$304,0)),"Unknown code"))</f>
        <v/>
      </c>
      <c r="D571" s="20"/>
      <c r="E571" s="21"/>
      <c r="F571" s="22"/>
      <c r="G571" s="25" t="str">
        <f aca="false">IF(OR(D571="Purchase",D571="Production in"),ROUND(N(E571)*N(F571),2),"")</f>
        <v/>
      </c>
      <c r="H571" s="20"/>
      <c r="I571" s="24" t="str">
        <f aca="false">IF(B571="","",IFERROR(INDEX(Items!$D$5:$D$304,MATCH(B571,Items!$A$5:$A$304,0)),""))</f>
        <v/>
      </c>
      <c r="J571" s="26" t="n">
        <f aca="false">N(E571)*IF(OR(D571="Purchase",D571="Sales return",D571="Production in",D571="Adjustment +"),1,IF(D571="",0,-1))</f>
        <v>0</v>
      </c>
    </row>
    <row r="572" customFormat="false" ht="15" hidden="false" customHeight="true" outlineLevel="0" collapsed="false">
      <c r="A572" s="27"/>
      <c r="B572" s="20"/>
      <c r="C572" s="24" t="str">
        <f aca="false">IF(B572="","",IFERROR(INDEX(Items!$B$5:$B$304,MATCH(B572,Items!$A$5:$A$304,0)),"Unknown code"))</f>
        <v/>
      </c>
      <c r="D572" s="20"/>
      <c r="E572" s="21"/>
      <c r="F572" s="22"/>
      <c r="G572" s="25" t="str">
        <f aca="false">IF(OR(D572="Purchase",D572="Production in"),ROUND(N(E572)*N(F572),2),"")</f>
        <v/>
      </c>
      <c r="H572" s="20"/>
      <c r="I572" s="24" t="str">
        <f aca="false">IF(B572="","",IFERROR(INDEX(Items!$D$5:$D$304,MATCH(B572,Items!$A$5:$A$304,0)),""))</f>
        <v/>
      </c>
      <c r="J572" s="26" t="n">
        <f aca="false">N(E572)*IF(OR(D572="Purchase",D572="Sales return",D572="Production in",D572="Adjustment +"),1,IF(D572="",0,-1))</f>
        <v>0</v>
      </c>
    </row>
    <row r="573" customFormat="false" ht="15" hidden="false" customHeight="true" outlineLevel="0" collapsed="false">
      <c r="A573" s="27"/>
      <c r="B573" s="20"/>
      <c r="C573" s="24" t="str">
        <f aca="false">IF(B573="","",IFERROR(INDEX(Items!$B$5:$B$304,MATCH(B573,Items!$A$5:$A$304,0)),"Unknown code"))</f>
        <v/>
      </c>
      <c r="D573" s="20"/>
      <c r="E573" s="21"/>
      <c r="F573" s="22"/>
      <c r="G573" s="25" t="str">
        <f aca="false">IF(OR(D573="Purchase",D573="Production in"),ROUND(N(E573)*N(F573),2),"")</f>
        <v/>
      </c>
      <c r="H573" s="20"/>
      <c r="I573" s="24" t="str">
        <f aca="false">IF(B573="","",IFERROR(INDEX(Items!$D$5:$D$304,MATCH(B573,Items!$A$5:$A$304,0)),""))</f>
        <v/>
      </c>
      <c r="J573" s="26" t="n">
        <f aca="false">N(E573)*IF(OR(D573="Purchase",D573="Sales return",D573="Production in",D573="Adjustment +"),1,IF(D573="",0,-1))</f>
        <v>0</v>
      </c>
    </row>
    <row r="574" customFormat="false" ht="15" hidden="false" customHeight="true" outlineLevel="0" collapsed="false">
      <c r="A574" s="27"/>
      <c r="B574" s="20"/>
      <c r="C574" s="24" t="str">
        <f aca="false">IF(B574="","",IFERROR(INDEX(Items!$B$5:$B$304,MATCH(B574,Items!$A$5:$A$304,0)),"Unknown code"))</f>
        <v/>
      </c>
      <c r="D574" s="20"/>
      <c r="E574" s="21"/>
      <c r="F574" s="22"/>
      <c r="G574" s="25" t="str">
        <f aca="false">IF(OR(D574="Purchase",D574="Production in"),ROUND(N(E574)*N(F574),2),"")</f>
        <v/>
      </c>
      <c r="H574" s="20"/>
      <c r="I574" s="24" t="str">
        <f aca="false">IF(B574="","",IFERROR(INDEX(Items!$D$5:$D$304,MATCH(B574,Items!$A$5:$A$304,0)),""))</f>
        <v/>
      </c>
      <c r="J574" s="26" t="n">
        <f aca="false">N(E574)*IF(OR(D574="Purchase",D574="Sales return",D574="Production in",D574="Adjustment +"),1,IF(D574="",0,-1))</f>
        <v>0</v>
      </c>
    </row>
    <row r="575" customFormat="false" ht="15" hidden="false" customHeight="true" outlineLevel="0" collapsed="false">
      <c r="A575" s="27"/>
      <c r="B575" s="20"/>
      <c r="C575" s="24" t="str">
        <f aca="false">IF(B575="","",IFERROR(INDEX(Items!$B$5:$B$304,MATCH(B575,Items!$A$5:$A$304,0)),"Unknown code"))</f>
        <v/>
      </c>
      <c r="D575" s="20"/>
      <c r="E575" s="21"/>
      <c r="F575" s="22"/>
      <c r="G575" s="25" t="str">
        <f aca="false">IF(OR(D575="Purchase",D575="Production in"),ROUND(N(E575)*N(F575),2),"")</f>
        <v/>
      </c>
      <c r="H575" s="20"/>
      <c r="I575" s="24" t="str">
        <f aca="false">IF(B575="","",IFERROR(INDEX(Items!$D$5:$D$304,MATCH(B575,Items!$A$5:$A$304,0)),""))</f>
        <v/>
      </c>
      <c r="J575" s="26" t="n">
        <f aca="false">N(E575)*IF(OR(D575="Purchase",D575="Sales return",D575="Production in",D575="Adjustment +"),1,IF(D575="",0,-1))</f>
        <v>0</v>
      </c>
    </row>
    <row r="576" customFormat="false" ht="15" hidden="false" customHeight="true" outlineLevel="0" collapsed="false">
      <c r="A576" s="27"/>
      <c r="B576" s="20"/>
      <c r="C576" s="24" t="str">
        <f aca="false">IF(B576="","",IFERROR(INDEX(Items!$B$5:$B$304,MATCH(B576,Items!$A$5:$A$304,0)),"Unknown code"))</f>
        <v/>
      </c>
      <c r="D576" s="20"/>
      <c r="E576" s="21"/>
      <c r="F576" s="22"/>
      <c r="G576" s="25" t="str">
        <f aca="false">IF(OR(D576="Purchase",D576="Production in"),ROUND(N(E576)*N(F576),2),"")</f>
        <v/>
      </c>
      <c r="H576" s="20"/>
      <c r="I576" s="24" t="str">
        <f aca="false">IF(B576="","",IFERROR(INDEX(Items!$D$5:$D$304,MATCH(B576,Items!$A$5:$A$304,0)),""))</f>
        <v/>
      </c>
      <c r="J576" s="26" t="n">
        <f aca="false">N(E576)*IF(OR(D576="Purchase",D576="Sales return",D576="Production in",D576="Adjustment +"),1,IF(D576="",0,-1))</f>
        <v>0</v>
      </c>
    </row>
    <row r="577" customFormat="false" ht="15" hidden="false" customHeight="true" outlineLevel="0" collapsed="false">
      <c r="A577" s="27"/>
      <c r="B577" s="20"/>
      <c r="C577" s="24" t="str">
        <f aca="false">IF(B577="","",IFERROR(INDEX(Items!$B$5:$B$304,MATCH(B577,Items!$A$5:$A$304,0)),"Unknown code"))</f>
        <v/>
      </c>
      <c r="D577" s="20"/>
      <c r="E577" s="21"/>
      <c r="F577" s="22"/>
      <c r="G577" s="25" t="str">
        <f aca="false">IF(OR(D577="Purchase",D577="Production in"),ROUND(N(E577)*N(F577),2),"")</f>
        <v/>
      </c>
      <c r="H577" s="20"/>
      <c r="I577" s="24" t="str">
        <f aca="false">IF(B577="","",IFERROR(INDEX(Items!$D$5:$D$304,MATCH(B577,Items!$A$5:$A$304,0)),""))</f>
        <v/>
      </c>
      <c r="J577" s="26" t="n">
        <f aca="false">N(E577)*IF(OR(D577="Purchase",D577="Sales return",D577="Production in",D577="Adjustment +"),1,IF(D577="",0,-1))</f>
        <v>0</v>
      </c>
    </row>
    <row r="578" customFormat="false" ht="15" hidden="false" customHeight="true" outlineLevel="0" collapsed="false">
      <c r="A578" s="27"/>
      <c r="B578" s="20"/>
      <c r="C578" s="24" t="str">
        <f aca="false">IF(B578="","",IFERROR(INDEX(Items!$B$5:$B$304,MATCH(B578,Items!$A$5:$A$304,0)),"Unknown code"))</f>
        <v/>
      </c>
      <c r="D578" s="20"/>
      <c r="E578" s="21"/>
      <c r="F578" s="22"/>
      <c r="G578" s="25" t="str">
        <f aca="false">IF(OR(D578="Purchase",D578="Production in"),ROUND(N(E578)*N(F578),2),"")</f>
        <v/>
      </c>
      <c r="H578" s="20"/>
      <c r="I578" s="24" t="str">
        <f aca="false">IF(B578="","",IFERROR(INDEX(Items!$D$5:$D$304,MATCH(B578,Items!$A$5:$A$304,0)),""))</f>
        <v/>
      </c>
      <c r="J578" s="26" t="n">
        <f aca="false">N(E578)*IF(OR(D578="Purchase",D578="Sales return",D578="Production in",D578="Adjustment +"),1,IF(D578="",0,-1))</f>
        <v>0</v>
      </c>
    </row>
    <row r="579" customFormat="false" ht="15" hidden="false" customHeight="true" outlineLevel="0" collapsed="false">
      <c r="A579" s="27"/>
      <c r="B579" s="20"/>
      <c r="C579" s="24" t="str">
        <f aca="false">IF(B579="","",IFERROR(INDEX(Items!$B$5:$B$304,MATCH(B579,Items!$A$5:$A$304,0)),"Unknown code"))</f>
        <v/>
      </c>
      <c r="D579" s="20"/>
      <c r="E579" s="21"/>
      <c r="F579" s="22"/>
      <c r="G579" s="25" t="str">
        <f aca="false">IF(OR(D579="Purchase",D579="Production in"),ROUND(N(E579)*N(F579),2),"")</f>
        <v/>
      </c>
      <c r="H579" s="20"/>
      <c r="I579" s="24" t="str">
        <f aca="false">IF(B579="","",IFERROR(INDEX(Items!$D$5:$D$304,MATCH(B579,Items!$A$5:$A$304,0)),""))</f>
        <v/>
      </c>
      <c r="J579" s="26" t="n">
        <f aca="false">N(E579)*IF(OR(D579="Purchase",D579="Sales return",D579="Production in",D579="Adjustment +"),1,IF(D579="",0,-1))</f>
        <v>0</v>
      </c>
    </row>
    <row r="580" customFormat="false" ht="15" hidden="false" customHeight="true" outlineLevel="0" collapsed="false">
      <c r="A580" s="27"/>
      <c r="B580" s="20"/>
      <c r="C580" s="24" t="str">
        <f aca="false">IF(B580="","",IFERROR(INDEX(Items!$B$5:$B$304,MATCH(B580,Items!$A$5:$A$304,0)),"Unknown code"))</f>
        <v/>
      </c>
      <c r="D580" s="20"/>
      <c r="E580" s="21"/>
      <c r="F580" s="22"/>
      <c r="G580" s="25" t="str">
        <f aca="false">IF(OR(D580="Purchase",D580="Production in"),ROUND(N(E580)*N(F580),2),"")</f>
        <v/>
      </c>
      <c r="H580" s="20"/>
      <c r="I580" s="24" t="str">
        <f aca="false">IF(B580="","",IFERROR(INDEX(Items!$D$5:$D$304,MATCH(B580,Items!$A$5:$A$304,0)),""))</f>
        <v/>
      </c>
      <c r="J580" s="26" t="n">
        <f aca="false">N(E580)*IF(OR(D580="Purchase",D580="Sales return",D580="Production in",D580="Adjustment +"),1,IF(D580="",0,-1))</f>
        <v>0</v>
      </c>
    </row>
    <row r="581" customFormat="false" ht="15" hidden="false" customHeight="true" outlineLevel="0" collapsed="false">
      <c r="A581" s="27"/>
      <c r="B581" s="20"/>
      <c r="C581" s="24" t="str">
        <f aca="false">IF(B581="","",IFERROR(INDEX(Items!$B$5:$B$304,MATCH(B581,Items!$A$5:$A$304,0)),"Unknown code"))</f>
        <v/>
      </c>
      <c r="D581" s="20"/>
      <c r="E581" s="21"/>
      <c r="F581" s="22"/>
      <c r="G581" s="25" t="str">
        <f aca="false">IF(OR(D581="Purchase",D581="Production in"),ROUND(N(E581)*N(F581),2),"")</f>
        <v/>
      </c>
      <c r="H581" s="20"/>
      <c r="I581" s="24" t="str">
        <f aca="false">IF(B581="","",IFERROR(INDEX(Items!$D$5:$D$304,MATCH(B581,Items!$A$5:$A$304,0)),""))</f>
        <v/>
      </c>
      <c r="J581" s="26" t="n">
        <f aca="false">N(E581)*IF(OR(D581="Purchase",D581="Sales return",D581="Production in",D581="Adjustment +"),1,IF(D581="",0,-1))</f>
        <v>0</v>
      </c>
    </row>
    <row r="582" customFormat="false" ht="15" hidden="false" customHeight="true" outlineLevel="0" collapsed="false">
      <c r="A582" s="27"/>
      <c r="B582" s="20"/>
      <c r="C582" s="24" t="str">
        <f aca="false">IF(B582="","",IFERROR(INDEX(Items!$B$5:$B$304,MATCH(B582,Items!$A$5:$A$304,0)),"Unknown code"))</f>
        <v/>
      </c>
      <c r="D582" s="20"/>
      <c r="E582" s="21"/>
      <c r="F582" s="22"/>
      <c r="G582" s="25" t="str">
        <f aca="false">IF(OR(D582="Purchase",D582="Production in"),ROUND(N(E582)*N(F582),2),"")</f>
        <v/>
      </c>
      <c r="H582" s="20"/>
      <c r="I582" s="24" t="str">
        <f aca="false">IF(B582="","",IFERROR(INDEX(Items!$D$5:$D$304,MATCH(B582,Items!$A$5:$A$304,0)),""))</f>
        <v/>
      </c>
      <c r="J582" s="26" t="n">
        <f aca="false">N(E582)*IF(OR(D582="Purchase",D582="Sales return",D582="Production in",D582="Adjustment +"),1,IF(D582="",0,-1))</f>
        <v>0</v>
      </c>
    </row>
    <row r="583" customFormat="false" ht="15" hidden="false" customHeight="true" outlineLevel="0" collapsed="false">
      <c r="A583" s="27"/>
      <c r="B583" s="20"/>
      <c r="C583" s="24" t="str">
        <f aca="false">IF(B583="","",IFERROR(INDEX(Items!$B$5:$B$304,MATCH(B583,Items!$A$5:$A$304,0)),"Unknown code"))</f>
        <v/>
      </c>
      <c r="D583" s="20"/>
      <c r="E583" s="21"/>
      <c r="F583" s="22"/>
      <c r="G583" s="25" t="str">
        <f aca="false">IF(OR(D583="Purchase",D583="Production in"),ROUND(N(E583)*N(F583),2),"")</f>
        <v/>
      </c>
      <c r="H583" s="20"/>
      <c r="I583" s="24" t="str">
        <f aca="false">IF(B583="","",IFERROR(INDEX(Items!$D$5:$D$304,MATCH(B583,Items!$A$5:$A$304,0)),""))</f>
        <v/>
      </c>
      <c r="J583" s="26" t="n">
        <f aca="false">N(E583)*IF(OR(D583="Purchase",D583="Sales return",D583="Production in",D583="Adjustment +"),1,IF(D583="",0,-1))</f>
        <v>0</v>
      </c>
    </row>
    <row r="584" customFormat="false" ht="15" hidden="false" customHeight="true" outlineLevel="0" collapsed="false">
      <c r="A584" s="27"/>
      <c r="B584" s="20"/>
      <c r="C584" s="24" t="str">
        <f aca="false">IF(B584="","",IFERROR(INDEX(Items!$B$5:$B$304,MATCH(B584,Items!$A$5:$A$304,0)),"Unknown code"))</f>
        <v/>
      </c>
      <c r="D584" s="20"/>
      <c r="E584" s="21"/>
      <c r="F584" s="22"/>
      <c r="G584" s="25" t="str">
        <f aca="false">IF(OR(D584="Purchase",D584="Production in"),ROUND(N(E584)*N(F584),2),"")</f>
        <v/>
      </c>
      <c r="H584" s="20"/>
      <c r="I584" s="24" t="str">
        <f aca="false">IF(B584="","",IFERROR(INDEX(Items!$D$5:$D$304,MATCH(B584,Items!$A$5:$A$304,0)),""))</f>
        <v/>
      </c>
      <c r="J584" s="26" t="n">
        <f aca="false">N(E584)*IF(OR(D584="Purchase",D584="Sales return",D584="Production in",D584="Adjustment +"),1,IF(D584="",0,-1))</f>
        <v>0</v>
      </c>
    </row>
    <row r="585" customFormat="false" ht="15" hidden="false" customHeight="true" outlineLevel="0" collapsed="false">
      <c r="A585" s="27"/>
      <c r="B585" s="20"/>
      <c r="C585" s="24" t="str">
        <f aca="false">IF(B585="","",IFERROR(INDEX(Items!$B$5:$B$304,MATCH(B585,Items!$A$5:$A$304,0)),"Unknown code"))</f>
        <v/>
      </c>
      <c r="D585" s="20"/>
      <c r="E585" s="21"/>
      <c r="F585" s="22"/>
      <c r="G585" s="25" t="str">
        <f aca="false">IF(OR(D585="Purchase",D585="Production in"),ROUND(N(E585)*N(F585),2),"")</f>
        <v/>
      </c>
      <c r="H585" s="20"/>
      <c r="I585" s="24" t="str">
        <f aca="false">IF(B585="","",IFERROR(INDEX(Items!$D$5:$D$304,MATCH(B585,Items!$A$5:$A$304,0)),""))</f>
        <v/>
      </c>
      <c r="J585" s="26" t="n">
        <f aca="false">N(E585)*IF(OR(D585="Purchase",D585="Sales return",D585="Production in",D585="Adjustment +"),1,IF(D585="",0,-1))</f>
        <v>0</v>
      </c>
    </row>
    <row r="586" customFormat="false" ht="15" hidden="false" customHeight="true" outlineLevel="0" collapsed="false">
      <c r="A586" s="27"/>
      <c r="B586" s="20"/>
      <c r="C586" s="24" t="str">
        <f aca="false">IF(B586="","",IFERROR(INDEX(Items!$B$5:$B$304,MATCH(B586,Items!$A$5:$A$304,0)),"Unknown code"))</f>
        <v/>
      </c>
      <c r="D586" s="20"/>
      <c r="E586" s="21"/>
      <c r="F586" s="22"/>
      <c r="G586" s="25" t="str">
        <f aca="false">IF(OR(D586="Purchase",D586="Production in"),ROUND(N(E586)*N(F586),2),"")</f>
        <v/>
      </c>
      <c r="H586" s="20"/>
      <c r="I586" s="24" t="str">
        <f aca="false">IF(B586="","",IFERROR(INDEX(Items!$D$5:$D$304,MATCH(B586,Items!$A$5:$A$304,0)),""))</f>
        <v/>
      </c>
      <c r="J586" s="26" t="n">
        <f aca="false">N(E586)*IF(OR(D586="Purchase",D586="Sales return",D586="Production in",D586="Adjustment +"),1,IF(D586="",0,-1))</f>
        <v>0</v>
      </c>
    </row>
    <row r="587" customFormat="false" ht="15" hidden="false" customHeight="true" outlineLevel="0" collapsed="false">
      <c r="A587" s="27"/>
      <c r="B587" s="20"/>
      <c r="C587" s="24" t="str">
        <f aca="false">IF(B587="","",IFERROR(INDEX(Items!$B$5:$B$304,MATCH(B587,Items!$A$5:$A$304,0)),"Unknown code"))</f>
        <v/>
      </c>
      <c r="D587" s="20"/>
      <c r="E587" s="21"/>
      <c r="F587" s="22"/>
      <c r="G587" s="25" t="str">
        <f aca="false">IF(OR(D587="Purchase",D587="Production in"),ROUND(N(E587)*N(F587),2),"")</f>
        <v/>
      </c>
      <c r="H587" s="20"/>
      <c r="I587" s="24" t="str">
        <f aca="false">IF(B587="","",IFERROR(INDEX(Items!$D$5:$D$304,MATCH(B587,Items!$A$5:$A$304,0)),""))</f>
        <v/>
      </c>
      <c r="J587" s="26" t="n">
        <f aca="false">N(E587)*IF(OR(D587="Purchase",D587="Sales return",D587="Production in",D587="Adjustment +"),1,IF(D587="",0,-1))</f>
        <v>0</v>
      </c>
    </row>
    <row r="588" customFormat="false" ht="15" hidden="false" customHeight="true" outlineLevel="0" collapsed="false">
      <c r="A588" s="27"/>
      <c r="B588" s="20"/>
      <c r="C588" s="24" t="str">
        <f aca="false">IF(B588="","",IFERROR(INDEX(Items!$B$5:$B$304,MATCH(B588,Items!$A$5:$A$304,0)),"Unknown code"))</f>
        <v/>
      </c>
      <c r="D588" s="20"/>
      <c r="E588" s="21"/>
      <c r="F588" s="22"/>
      <c r="G588" s="25" t="str">
        <f aca="false">IF(OR(D588="Purchase",D588="Production in"),ROUND(N(E588)*N(F588),2),"")</f>
        <v/>
      </c>
      <c r="H588" s="20"/>
      <c r="I588" s="24" t="str">
        <f aca="false">IF(B588="","",IFERROR(INDEX(Items!$D$5:$D$304,MATCH(B588,Items!$A$5:$A$304,0)),""))</f>
        <v/>
      </c>
      <c r="J588" s="26" t="n">
        <f aca="false">N(E588)*IF(OR(D588="Purchase",D588="Sales return",D588="Production in",D588="Adjustment +"),1,IF(D588="",0,-1))</f>
        <v>0</v>
      </c>
    </row>
    <row r="589" customFormat="false" ht="15" hidden="false" customHeight="true" outlineLevel="0" collapsed="false">
      <c r="A589" s="27"/>
      <c r="B589" s="20"/>
      <c r="C589" s="24" t="str">
        <f aca="false">IF(B589="","",IFERROR(INDEX(Items!$B$5:$B$304,MATCH(B589,Items!$A$5:$A$304,0)),"Unknown code"))</f>
        <v/>
      </c>
      <c r="D589" s="20"/>
      <c r="E589" s="21"/>
      <c r="F589" s="22"/>
      <c r="G589" s="25" t="str">
        <f aca="false">IF(OR(D589="Purchase",D589="Production in"),ROUND(N(E589)*N(F589),2),"")</f>
        <v/>
      </c>
      <c r="H589" s="20"/>
      <c r="I589" s="24" t="str">
        <f aca="false">IF(B589="","",IFERROR(INDEX(Items!$D$5:$D$304,MATCH(B589,Items!$A$5:$A$304,0)),""))</f>
        <v/>
      </c>
      <c r="J589" s="26" t="n">
        <f aca="false">N(E589)*IF(OR(D589="Purchase",D589="Sales return",D589="Production in",D589="Adjustment +"),1,IF(D589="",0,-1))</f>
        <v>0</v>
      </c>
    </row>
    <row r="590" customFormat="false" ht="15" hidden="false" customHeight="true" outlineLevel="0" collapsed="false">
      <c r="A590" s="27"/>
      <c r="B590" s="20"/>
      <c r="C590" s="24" t="str">
        <f aca="false">IF(B590="","",IFERROR(INDEX(Items!$B$5:$B$304,MATCH(B590,Items!$A$5:$A$304,0)),"Unknown code"))</f>
        <v/>
      </c>
      <c r="D590" s="20"/>
      <c r="E590" s="21"/>
      <c r="F590" s="22"/>
      <c r="G590" s="25" t="str">
        <f aca="false">IF(OR(D590="Purchase",D590="Production in"),ROUND(N(E590)*N(F590),2),"")</f>
        <v/>
      </c>
      <c r="H590" s="20"/>
      <c r="I590" s="24" t="str">
        <f aca="false">IF(B590="","",IFERROR(INDEX(Items!$D$5:$D$304,MATCH(B590,Items!$A$5:$A$304,0)),""))</f>
        <v/>
      </c>
      <c r="J590" s="26" t="n">
        <f aca="false">N(E590)*IF(OR(D590="Purchase",D590="Sales return",D590="Production in",D590="Adjustment +"),1,IF(D590="",0,-1))</f>
        <v>0</v>
      </c>
    </row>
    <row r="591" customFormat="false" ht="15" hidden="false" customHeight="true" outlineLevel="0" collapsed="false">
      <c r="A591" s="27"/>
      <c r="B591" s="20"/>
      <c r="C591" s="24" t="str">
        <f aca="false">IF(B591="","",IFERROR(INDEX(Items!$B$5:$B$304,MATCH(B591,Items!$A$5:$A$304,0)),"Unknown code"))</f>
        <v/>
      </c>
      <c r="D591" s="20"/>
      <c r="E591" s="21"/>
      <c r="F591" s="22"/>
      <c r="G591" s="25" t="str">
        <f aca="false">IF(OR(D591="Purchase",D591="Production in"),ROUND(N(E591)*N(F591),2),"")</f>
        <v/>
      </c>
      <c r="H591" s="20"/>
      <c r="I591" s="24" t="str">
        <f aca="false">IF(B591="","",IFERROR(INDEX(Items!$D$5:$D$304,MATCH(B591,Items!$A$5:$A$304,0)),""))</f>
        <v/>
      </c>
      <c r="J591" s="26" t="n">
        <f aca="false">N(E591)*IF(OR(D591="Purchase",D591="Sales return",D591="Production in",D591="Adjustment +"),1,IF(D591="",0,-1))</f>
        <v>0</v>
      </c>
    </row>
    <row r="592" customFormat="false" ht="15" hidden="false" customHeight="true" outlineLevel="0" collapsed="false">
      <c r="A592" s="27"/>
      <c r="B592" s="20"/>
      <c r="C592" s="24" t="str">
        <f aca="false">IF(B592="","",IFERROR(INDEX(Items!$B$5:$B$304,MATCH(B592,Items!$A$5:$A$304,0)),"Unknown code"))</f>
        <v/>
      </c>
      <c r="D592" s="20"/>
      <c r="E592" s="21"/>
      <c r="F592" s="22"/>
      <c r="G592" s="25" t="str">
        <f aca="false">IF(OR(D592="Purchase",D592="Production in"),ROUND(N(E592)*N(F592),2),"")</f>
        <v/>
      </c>
      <c r="H592" s="20"/>
      <c r="I592" s="24" t="str">
        <f aca="false">IF(B592="","",IFERROR(INDEX(Items!$D$5:$D$304,MATCH(B592,Items!$A$5:$A$304,0)),""))</f>
        <v/>
      </c>
      <c r="J592" s="26" t="n">
        <f aca="false">N(E592)*IF(OR(D592="Purchase",D592="Sales return",D592="Production in",D592="Adjustment +"),1,IF(D592="",0,-1))</f>
        <v>0</v>
      </c>
    </row>
    <row r="593" customFormat="false" ht="15" hidden="false" customHeight="true" outlineLevel="0" collapsed="false">
      <c r="A593" s="27"/>
      <c r="B593" s="20"/>
      <c r="C593" s="24" t="str">
        <f aca="false">IF(B593="","",IFERROR(INDEX(Items!$B$5:$B$304,MATCH(B593,Items!$A$5:$A$304,0)),"Unknown code"))</f>
        <v/>
      </c>
      <c r="D593" s="20"/>
      <c r="E593" s="21"/>
      <c r="F593" s="22"/>
      <c r="G593" s="25" t="str">
        <f aca="false">IF(OR(D593="Purchase",D593="Production in"),ROUND(N(E593)*N(F593),2),"")</f>
        <v/>
      </c>
      <c r="H593" s="20"/>
      <c r="I593" s="24" t="str">
        <f aca="false">IF(B593="","",IFERROR(INDEX(Items!$D$5:$D$304,MATCH(B593,Items!$A$5:$A$304,0)),""))</f>
        <v/>
      </c>
      <c r="J593" s="26" t="n">
        <f aca="false">N(E593)*IF(OR(D593="Purchase",D593="Sales return",D593="Production in",D593="Adjustment +"),1,IF(D593="",0,-1))</f>
        <v>0</v>
      </c>
    </row>
    <row r="594" customFormat="false" ht="15" hidden="false" customHeight="true" outlineLevel="0" collapsed="false">
      <c r="A594" s="27"/>
      <c r="B594" s="20"/>
      <c r="C594" s="24" t="str">
        <f aca="false">IF(B594="","",IFERROR(INDEX(Items!$B$5:$B$304,MATCH(B594,Items!$A$5:$A$304,0)),"Unknown code"))</f>
        <v/>
      </c>
      <c r="D594" s="20"/>
      <c r="E594" s="21"/>
      <c r="F594" s="22"/>
      <c r="G594" s="25" t="str">
        <f aca="false">IF(OR(D594="Purchase",D594="Production in"),ROUND(N(E594)*N(F594),2),"")</f>
        <v/>
      </c>
      <c r="H594" s="20"/>
      <c r="I594" s="24" t="str">
        <f aca="false">IF(B594="","",IFERROR(INDEX(Items!$D$5:$D$304,MATCH(B594,Items!$A$5:$A$304,0)),""))</f>
        <v/>
      </c>
      <c r="J594" s="26" t="n">
        <f aca="false">N(E594)*IF(OR(D594="Purchase",D594="Sales return",D594="Production in",D594="Adjustment +"),1,IF(D594="",0,-1))</f>
        <v>0</v>
      </c>
    </row>
    <row r="595" customFormat="false" ht="15" hidden="false" customHeight="true" outlineLevel="0" collapsed="false">
      <c r="A595" s="27"/>
      <c r="B595" s="20"/>
      <c r="C595" s="24" t="str">
        <f aca="false">IF(B595="","",IFERROR(INDEX(Items!$B$5:$B$304,MATCH(B595,Items!$A$5:$A$304,0)),"Unknown code"))</f>
        <v/>
      </c>
      <c r="D595" s="20"/>
      <c r="E595" s="21"/>
      <c r="F595" s="22"/>
      <c r="G595" s="25" t="str">
        <f aca="false">IF(OR(D595="Purchase",D595="Production in"),ROUND(N(E595)*N(F595),2),"")</f>
        <v/>
      </c>
      <c r="H595" s="20"/>
      <c r="I595" s="24" t="str">
        <f aca="false">IF(B595="","",IFERROR(INDEX(Items!$D$5:$D$304,MATCH(B595,Items!$A$5:$A$304,0)),""))</f>
        <v/>
      </c>
      <c r="J595" s="26" t="n">
        <f aca="false">N(E595)*IF(OR(D595="Purchase",D595="Sales return",D595="Production in",D595="Adjustment +"),1,IF(D595="",0,-1))</f>
        <v>0</v>
      </c>
    </row>
    <row r="596" customFormat="false" ht="15" hidden="false" customHeight="true" outlineLevel="0" collapsed="false">
      <c r="A596" s="27"/>
      <c r="B596" s="20"/>
      <c r="C596" s="24" t="str">
        <f aca="false">IF(B596="","",IFERROR(INDEX(Items!$B$5:$B$304,MATCH(B596,Items!$A$5:$A$304,0)),"Unknown code"))</f>
        <v/>
      </c>
      <c r="D596" s="20"/>
      <c r="E596" s="21"/>
      <c r="F596" s="22"/>
      <c r="G596" s="25" t="str">
        <f aca="false">IF(OR(D596="Purchase",D596="Production in"),ROUND(N(E596)*N(F596),2),"")</f>
        <v/>
      </c>
      <c r="H596" s="20"/>
      <c r="I596" s="24" t="str">
        <f aca="false">IF(B596="","",IFERROR(INDEX(Items!$D$5:$D$304,MATCH(B596,Items!$A$5:$A$304,0)),""))</f>
        <v/>
      </c>
      <c r="J596" s="26" t="n">
        <f aca="false">N(E596)*IF(OR(D596="Purchase",D596="Sales return",D596="Production in",D596="Adjustment +"),1,IF(D596="",0,-1))</f>
        <v>0</v>
      </c>
    </row>
    <row r="597" customFormat="false" ht="15" hidden="false" customHeight="true" outlineLevel="0" collapsed="false">
      <c r="A597" s="27"/>
      <c r="B597" s="20"/>
      <c r="C597" s="24" t="str">
        <f aca="false">IF(B597="","",IFERROR(INDEX(Items!$B$5:$B$304,MATCH(B597,Items!$A$5:$A$304,0)),"Unknown code"))</f>
        <v/>
      </c>
      <c r="D597" s="20"/>
      <c r="E597" s="21"/>
      <c r="F597" s="22"/>
      <c r="G597" s="25" t="str">
        <f aca="false">IF(OR(D597="Purchase",D597="Production in"),ROUND(N(E597)*N(F597),2),"")</f>
        <v/>
      </c>
      <c r="H597" s="20"/>
      <c r="I597" s="24" t="str">
        <f aca="false">IF(B597="","",IFERROR(INDEX(Items!$D$5:$D$304,MATCH(B597,Items!$A$5:$A$304,0)),""))</f>
        <v/>
      </c>
      <c r="J597" s="26" t="n">
        <f aca="false">N(E597)*IF(OR(D597="Purchase",D597="Sales return",D597="Production in",D597="Adjustment +"),1,IF(D597="",0,-1))</f>
        <v>0</v>
      </c>
    </row>
    <row r="598" customFormat="false" ht="15" hidden="false" customHeight="true" outlineLevel="0" collapsed="false">
      <c r="A598" s="27"/>
      <c r="B598" s="20"/>
      <c r="C598" s="24" t="str">
        <f aca="false">IF(B598="","",IFERROR(INDEX(Items!$B$5:$B$304,MATCH(B598,Items!$A$5:$A$304,0)),"Unknown code"))</f>
        <v/>
      </c>
      <c r="D598" s="20"/>
      <c r="E598" s="21"/>
      <c r="F598" s="22"/>
      <c r="G598" s="25" t="str">
        <f aca="false">IF(OR(D598="Purchase",D598="Production in"),ROUND(N(E598)*N(F598),2),"")</f>
        <v/>
      </c>
      <c r="H598" s="20"/>
      <c r="I598" s="24" t="str">
        <f aca="false">IF(B598="","",IFERROR(INDEX(Items!$D$5:$D$304,MATCH(B598,Items!$A$5:$A$304,0)),""))</f>
        <v/>
      </c>
      <c r="J598" s="26" t="n">
        <f aca="false">N(E598)*IF(OR(D598="Purchase",D598="Sales return",D598="Production in",D598="Adjustment +"),1,IF(D598="",0,-1))</f>
        <v>0</v>
      </c>
    </row>
    <row r="599" customFormat="false" ht="15" hidden="false" customHeight="true" outlineLevel="0" collapsed="false">
      <c r="A599" s="27"/>
      <c r="B599" s="20"/>
      <c r="C599" s="24" t="str">
        <f aca="false">IF(B599="","",IFERROR(INDEX(Items!$B$5:$B$304,MATCH(B599,Items!$A$5:$A$304,0)),"Unknown code"))</f>
        <v/>
      </c>
      <c r="D599" s="20"/>
      <c r="E599" s="21"/>
      <c r="F599" s="22"/>
      <c r="G599" s="25" t="str">
        <f aca="false">IF(OR(D599="Purchase",D599="Production in"),ROUND(N(E599)*N(F599),2),"")</f>
        <v/>
      </c>
      <c r="H599" s="20"/>
      <c r="I599" s="24" t="str">
        <f aca="false">IF(B599="","",IFERROR(INDEX(Items!$D$5:$D$304,MATCH(B599,Items!$A$5:$A$304,0)),""))</f>
        <v/>
      </c>
      <c r="J599" s="26" t="n">
        <f aca="false">N(E599)*IF(OR(D599="Purchase",D599="Sales return",D599="Production in",D599="Adjustment +"),1,IF(D599="",0,-1))</f>
        <v>0</v>
      </c>
    </row>
    <row r="600" customFormat="false" ht="15" hidden="false" customHeight="true" outlineLevel="0" collapsed="false">
      <c r="A600" s="27"/>
      <c r="B600" s="20"/>
      <c r="C600" s="24" t="str">
        <f aca="false">IF(B600="","",IFERROR(INDEX(Items!$B$5:$B$304,MATCH(B600,Items!$A$5:$A$304,0)),"Unknown code"))</f>
        <v/>
      </c>
      <c r="D600" s="20"/>
      <c r="E600" s="21"/>
      <c r="F600" s="22"/>
      <c r="G600" s="25" t="str">
        <f aca="false">IF(OR(D600="Purchase",D600="Production in"),ROUND(N(E600)*N(F600),2),"")</f>
        <v/>
      </c>
      <c r="H600" s="20"/>
      <c r="I600" s="24" t="str">
        <f aca="false">IF(B600="","",IFERROR(INDEX(Items!$D$5:$D$304,MATCH(B600,Items!$A$5:$A$304,0)),""))</f>
        <v/>
      </c>
      <c r="J600" s="26" t="n">
        <f aca="false">N(E600)*IF(OR(D600="Purchase",D600="Sales return",D600="Production in",D600="Adjustment +"),1,IF(D600="",0,-1))</f>
        <v>0</v>
      </c>
    </row>
    <row r="601" customFormat="false" ht="15" hidden="false" customHeight="true" outlineLevel="0" collapsed="false">
      <c r="A601" s="27"/>
      <c r="B601" s="20"/>
      <c r="C601" s="24" t="str">
        <f aca="false">IF(B601="","",IFERROR(INDEX(Items!$B$5:$B$304,MATCH(B601,Items!$A$5:$A$304,0)),"Unknown code"))</f>
        <v/>
      </c>
      <c r="D601" s="20"/>
      <c r="E601" s="21"/>
      <c r="F601" s="22"/>
      <c r="G601" s="25" t="str">
        <f aca="false">IF(OR(D601="Purchase",D601="Production in"),ROUND(N(E601)*N(F601),2),"")</f>
        <v/>
      </c>
      <c r="H601" s="20"/>
      <c r="I601" s="24" t="str">
        <f aca="false">IF(B601="","",IFERROR(INDEX(Items!$D$5:$D$304,MATCH(B601,Items!$A$5:$A$304,0)),""))</f>
        <v/>
      </c>
      <c r="J601" s="26" t="n">
        <f aca="false">N(E601)*IF(OR(D601="Purchase",D601="Sales return",D601="Production in",D601="Adjustment +"),1,IF(D601="",0,-1))</f>
        <v>0</v>
      </c>
    </row>
    <row r="602" customFormat="false" ht="15" hidden="false" customHeight="true" outlineLevel="0" collapsed="false">
      <c r="A602" s="27"/>
      <c r="B602" s="20"/>
      <c r="C602" s="24" t="str">
        <f aca="false">IF(B602="","",IFERROR(INDEX(Items!$B$5:$B$304,MATCH(B602,Items!$A$5:$A$304,0)),"Unknown code"))</f>
        <v/>
      </c>
      <c r="D602" s="20"/>
      <c r="E602" s="21"/>
      <c r="F602" s="22"/>
      <c r="G602" s="25" t="str">
        <f aca="false">IF(OR(D602="Purchase",D602="Production in"),ROUND(N(E602)*N(F602),2),"")</f>
        <v/>
      </c>
      <c r="H602" s="20"/>
      <c r="I602" s="24" t="str">
        <f aca="false">IF(B602="","",IFERROR(INDEX(Items!$D$5:$D$304,MATCH(B602,Items!$A$5:$A$304,0)),""))</f>
        <v/>
      </c>
      <c r="J602" s="26" t="n">
        <f aca="false">N(E602)*IF(OR(D602="Purchase",D602="Sales return",D602="Production in",D602="Adjustment +"),1,IF(D602="",0,-1))</f>
        <v>0</v>
      </c>
    </row>
    <row r="603" customFormat="false" ht="15" hidden="false" customHeight="true" outlineLevel="0" collapsed="false">
      <c r="A603" s="27"/>
      <c r="B603" s="20"/>
      <c r="C603" s="24" t="str">
        <f aca="false">IF(B603="","",IFERROR(INDEX(Items!$B$5:$B$304,MATCH(B603,Items!$A$5:$A$304,0)),"Unknown code"))</f>
        <v/>
      </c>
      <c r="D603" s="20"/>
      <c r="E603" s="21"/>
      <c r="F603" s="22"/>
      <c r="G603" s="25" t="str">
        <f aca="false">IF(OR(D603="Purchase",D603="Production in"),ROUND(N(E603)*N(F603),2),"")</f>
        <v/>
      </c>
      <c r="H603" s="20"/>
      <c r="I603" s="24" t="str">
        <f aca="false">IF(B603="","",IFERROR(INDEX(Items!$D$5:$D$304,MATCH(B603,Items!$A$5:$A$304,0)),""))</f>
        <v/>
      </c>
      <c r="J603" s="26" t="n">
        <f aca="false">N(E603)*IF(OR(D603="Purchase",D603="Sales return",D603="Production in",D603="Adjustment +"),1,IF(D603="",0,-1))</f>
        <v>0</v>
      </c>
    </row>
    <row r="604" customFormat="false" ht="15" hidden="false" customHeight="true" outlineLevel="0" collapsed="false">
      <c r="A604" s="27"/>
      <c r="B604" s="20"/>
      <c r="C604" s="24" t="str">
        <f aca="false">IF(B604="","",IFERROR(INDEX(Items!$B$5:$B$304,MATCH(B604,Items!$A$5:$A$304,0)),"Unknown code"))</f>
        <v/>
      </c>
      <c r="D604" s="20"/>
      <c r="E604" s="21"/>
      <c r="F604" s="22"/>
      <c r="G604" s="25" t="str">
        <f aca="false">IF(OR(D604="Purchase",D604="Production in"),ROUND(N(E604)*N(F604),2),"")</f>
        <v/>
      </c>
      <c r="H604" s="20"/>
      <c r="I604" s="24" t="str">
        <f aca="false">IF(B604="","",IFERROR(INDEX(Items!$D$5:$D$304,MATCH(B604,Items!$A$5:$A$304,0)),""))</f>
        <v/>
      </c>
      <c r="J604" s="26" t="n">
        <f aca="false">N(E604)*IF(OR(D604="Purchase",D604="Sales return",D604="Production in",D604="Adjustment +"),1,IF(D604="",0,-1))</f>
        <v>0</v>
      </c>
    </row>
    <row r="605" customFormat="false" ht="15" hidden="false" customHeight="true" outlineLevel="0" collapsed="false">
      <c r="A605" s="27"/>
      <c r="B605" s="20"/>
      <c r="C605" s="24" t="str">
        <f aca="false">IF(B605="","",IFERROR(INDEX(Items!$B$5:$B$304,MATCH(B605,Items!$A$5:$A$304,0)),"Unknown code"))</f>
        <v/>
      </c>
      <c r="D605" s="20"/>
      <c r="E605" s="21"/>
      <c r="F605" s="22"/>
      <c r="G605" s="25" t="str">
        <f aca="false">IF(OR(D605="Purchase",D605="Production in"),ROUND(N(E605)*N(F605),2),"")</f>
        <v/>
      </c>
      <c r="H605" s="20"/>
      <c r="I605" s="24" t="str">
        <f aca="false">IF(B605="","",IFERROR(INDEX(Items!$D$5:$D$304,MATCH(B605,Items!$A$5:$A$304,0)),""))</f>
        <v/>
      </c>
      <c r="J605" s="26" t="n">
        <f aca="false">N(E605)*IF(OR(D605="Purchase",D605="Sales return",D605="Production in",D605="Adjustment +"),1,IF(D605="",0,-1))</f>
        <v>0</v>
      </c>
    </row>
    <row r="606" customFormat="false" ht="15" hidden="false" customHeight="true" outlineLevel="0" collapsed="false">
      <c r="A606" s="27"/>
      <c r="B606" s="20"/>
      <c r="C606" s="24" t="str">
        <f aca="false">IF(B606="","",IFERROR(INDEX(Items!$B$5:$B$304,MATCH(B606,Items!$A$5:$A$304,0)),"Unknown code"))</f>
        <v/>
      </c>
      <c r="D606" s="20"/>
      <c r="E606" s="21"/>
      <c r="F606" s="22"/>
      <c r="G606" s="25" t="str">
        <f aca="false">IF(OR(D606="Purchase",D606="Production in"),ROUND(N(E606)*N(F606),2),"")</f>
        <v/>
      </c>
      <c r="H606" s="20"/>
      <c r="I606" s="24" t="str">
        <f aca="false">IF(B606="","",IFERROR(INDEX(Items!$D$5:$D$304,MATCH(B606,Items!$A$5:$A$304,0)),""))</f>
        <v/>
      </c>
      <c r="J606" s="26" t="n">
        <f aca="false">N(E606)*IF(OR(D606="Purchase",D606="Sales return",D606="Production in",D606="Adjustment +"),1,IF(D606="",0,-1))</f>
        <v>0</v>
      </c>
    </row>
    <row r="607" customFormat="false" ht="15" hidden="false" customHeight="true" outlineLevel="0" collapsed="false">
      <c r="A607" s="27"/>
      <c r="B607" s="20"/>
      <c r="C607" s="24" t="str">
        <f aca="false">IF(B607="","",IFERROR(INDEX(Items!$B$5:$B$304,MATCH(B607,Items!$A$5:$A$304,0)),"Unknown code"))</f>
        <v/>
      </c>
      <c r="D607" s="20"/>
      <c r="E607" s="21"/>
      <c r="F607" s="22"/>
      <c r="G607" s="25" t="str">
        <f aca="false">IF(OR(D607="Purchase",D607="Production in"),ROUND(N(E607)*N(F607),2),"")</f>
        <v/>
      </c>
      <c r="H607" s="20"/>
      <c r="I607" s="24" t="str">
        <f aca="false">IF(B607="","",IFERROR(INDEX(Items!$D$5:$D$304,MATCH(B607,Items!$A$5:$A$304,0)),""))</f>
        <v/>
      </c>
      <c r="J607" s="26" t="n">
        <f aca="false">N(E607)*IF(OR(D607="Purchase",D607="Sales return",D607="Production in",D607="Adjustment +"),1,IF(D607="",0,-1))</f>
        <v>0</v>
      </c>
    </row>
    <row r="608" customFormat="false" ht="15" hidden="false" customHeight="true" outlineLevel="0" collapsed="false">
      <c r="A608" s="27"/>
      <c r="B608" s="20"/>
      <c r="C608" s="24" t="str">
        <f aca="false">IF(B608="","",IFERROR(INDEX(Items!$B$5:$B$304,MATCH(B608,Items!$A$5:$A$304,0)),"Unknown code"))</f>
        <v/>
      </c>
      <c r="D608" s="20"/>
      <c r="E608" s="21"/>
      <c r="F608" s="22"/>
      <c r="G608" s="25" t="str">
        <f aca="false">IF(OR(D608="Purchase",D608="Production in"),ROUND(N(E608)*N(F608),2),"")</f>
        <v/>
      </c>
      <c r="H608" s="20"/>
      <c r="I608" s="24" t="str">
        <f aca="false">IF(B608="","",IFERROR(INDEX(Items!$D$5:$D$304,MATCH(B608,Items!$A$5:$A$304,0)),""))</f>
        <v/>
      </c>
      <c r="J608" s="26" t="n">
        <f aca="false">N(E608)*IF(OR(D608="Purchase",D608="Sales return",D608="Production in",D608="Adjustment +"),1,IF(D608="",0,-1))</f>
        <v>0</v>
      </c>
    </row>
    <row r="609" customFormat="false" ht="15" hidden="false" customHeight="true" outlineLevel="0" collapsed="false">
      <c r="A609" s="27"/>
      <c r="B609" s="20"/>
      <c r="C609" s="24" t="str">
        <f aca="false">IF(B609="","",IFERROR(INDEX(Items!$B$5:$B$304,MATCH(B609,Items!$A$5:$A$304,0)),"Unknown code"))</f>
        <v/>
      </c>
      <c r="D609" s="20"/>
      <c r="E609" s="21"/>
      <c r="F609" s="22"/>
      <c r="G609" s="25" t="str">
        <f aca="false">IF(OR(D609="Purchase",D609="Production in"),ROUND(N(E609)*N(F609),2),"")</f>
        <v/>
      </c>
      <c r="H609" s="20"/>
      <c r="I609" s="24" t="str">
        <f aca="false">IF(B609="","",IFERROR(INDEX(Items!$D$5:$D$304,MATCH(B609,Items!$A$5:$A$304,0)),""))</f>
        <v/>
      </c>
      <c r="J609" s="26" t="n">
        <f aca="false">N(E609)*IF(OR(D609="Purchase",D609="Sales return",D609="Production in",D609="Adjustment +"),1,IF(D609="",0,-1))</f>
        <v>0</v>
      </c>
    </row>
    <row r="610" customFormat="false" ht="15" hidden="false" customHeight="true" outlineLevel="0" collapsed="false">
      <c r="A610" s="27"/>
      <c r="B610" s="20"/>
      <c r="C610" s="24" t="str">
        <f aca="false">IF(B610="","",IFERROR(INDEX(Items!$B$5:$B$304,MATCH(B610,Items!$A$5:$A$304,0)),"Unknown code"))</f>
        <v/>
      </c>
      <c r="D610" s="20"/>
      <c r="E610" s="21"/>
      <c r="F610" s="22"/>
      <c r="G610" s="25" t="str">
        <f aca="false">IF(OR(D610="Purchase",D610="Production in"),ROUND(N(E610)*N(F610),2),"")</f>
        <v/>
      </c>
      <c r="H610" s="20"/>
      <c r="I610" s="24" t="str">
        <f aca="false">IF(B610="","",IFERROR(INDEX(Items!$D$5:$D$304,MATCH(B610,Items!$A$5:$A$304,0)),""))</f>
        <v/>
      </c>
      <c r="J610" s="26" t="n">
        <f aca="false">N(E610)*IF(OR(D610="Purchase",D610="Sales return",D610="Production in",D610="Adjustment +"),1,IF(D610="",0,-1))</f>
        <v>0</v>
      </c>
    </row>
    <row r="611" customFormat="false" ht="15" hidden="false" customHeight="true" outlineLevel="0" collapsed="false">
      <c r="A611" s="27"/>
      <c r="B611" s="20"/>
      <c r="C611" s="24" t="str">
        <f aca="false">IF(B611="","",IFERROR(INDEX(Items!$B$5:$B$304,MATCH(B611,Items!$A$5:$A$304,0)),"Unknown code"))</f>
        <v/>
      </c>
      <c r="D611" s="20"/>
      <c r="E611" s="21"/>
      <c r="F611" s="22"/>
      <c r="G611" s="25" t="str">
        <f aca="false">IF(OR(D611="Purchase",D611="Production in"),ROUND(N(E611)*N(F611),2),"")</f>
        <v/>
      </c>
      <c r="H611" s="20"/>
      <c r="I611" s="24" t="str">
        <f aca="false">IF(B611="","",IFERROR(INDEX(Items!$D$5:$D$304,MATCH(B611,Items!$A$5:$A$304,0)),""))</f>
        <v/>
      </c>
      <c r="J611" s="26" t="n">
        <f aca="false">N(E611)*IF(OR(D611="Purchase",D611="Sales return",D611="Production in",D611="Adjustment +"),1,IF(D611="",0,-1))</f>
        <v>0</v>
      </c>
    </row>
    <row r="612" customFormat="false" ht="15" hidden="false" customHeight="true" outlineLevel="0" collapsed="false">
      <c r="A612" s="27"/>
      <c r="B612" s="20"/>
      <c r="C612" s="24" t="str">
        <f aca="false">IF(B612="","",IFERROR(INDEX(Items!$B$5:$B$304,MATCH(B612,Items!$A$5:$A$304,0)),"Unknown code"))</f>
        <v/>
      </c>
      <c r="D612" s="20"/>
      <c r="E612" s="21"/>
      <c r="F612" s="22"/>
      <c r="G612" s="25" t="str">
        <f aca="false">IF(OR(D612="Purchase",D612="Production in"),ROUND(N(E612)*N(F612),2),"")</f>
        <v/>
      </c>
      <c r="H612" s="20"/>
      <c r="I612" s="24" t="str">
        <f aca="false">IF(B612="","",IFERROR(INDEX(Items!$D$5:$D$304,MATCH(B612,Items!$A$5:$A$304,0)),""))</f>
        <v/>
      </c>
      <c r="J612" s="26" t="n">
        <f aca="false">N(E612)*IF(OR(D612="Purchase",D612="Sales return",D612="Production in",D612="Adjustment +"),1,IF(D612="",0,-1))</f>
        <v>0</v>
      </c>
    </row>
    <row r="613" customFormat="false" ht="15" hidden="false" customHeight="true" outlineLevel="0" collapsed="false">
      <c r="A613" s="27"/>
      <c r="B613" s="20"/>
      <c r="C613" s="24" t="str">
        <f aca="false">IF(B613="","",IFERROR(INDEX(Items!$B$5:$B$304,MATCH(B613,Items!$A$5:$A$304,0)),"Unknown code"))</f>
        <v/>
      </c>
      <c r="D613" s="20"/>
      <c r="E613" s="21"/>
      <c r="F613" s="22"/>
      <c r="G613" s="25" t="str">
        <f aca="false">IF(OR(D613="Purchase",D613="Production in"),ROUND(N(E613)*N(F613),2),"")</f>
        <v/>
      </c>
      <c r="H613" s="20"/>
      <c r="I613" s="24" t="str">
        <f aca="false">IF(B613="","",IFERROR(INDEX(Items!$D$5:$D$304,MATCH(B613,Items!$A$5:$A$304,0)),""))</f>
        <v/>
      </c>
      <c r="J613" s="26" t="n">
        <f aca="false">N(E613)*IF(OR(D613="Purchase",D613="Sales return",D613="Production in",D613="Adjustment +"),1,IF(D613="",0,-1))</f>
        <v>0</v>
      </c>
    </row>
    <row r="614" customFormat="false" ht="15" hidden="false" customHeight="true" outlineLevel="0" collapsed="false">
      <c r="A614" s="27"/>
      <c r="B614" s="20"/>
      <c r="C614" s="24" t="str">
        <f aca="false">IF(B614="","",IFERROR(INDEX(Items!$B$5:$B$304,MATCH(B614,Items!$A$5:$A$304,0)),"Unknown code"))</f>
        <v/>
      </c>
      <c r="D614" s="20"/>
      <c r="E614" s="21"/>
      <c r="F614" s="22"/>
      <c r="G614" s="25" t="str">
        <f aca="false">IF(OR(D614="Purchase",D614="Production in"),ROUND(N(E614)*N(F614),2),"")</f>
        <v/>
      </c>
      <c r="H614" s="20"/>
      <c r="I614" s="24" t="str">
        <f aca="false">IF(B614="","",IFERROR(INDEX(Items!$D$5:$D$304,MATCH(B614,Items!$A$5:$A$304,0)),""))</f>
        <v/>
      </c>
      <c r="J614" s="26" t="n">
        <f aca="false">N(E614)*IF(OR(D614="Purchase",D614="Sales return",D614="Production in",D614="Adjustment +"),1,IF(D614="",0,-1))</f>
        <v>0</v>
      </c>
    </row>
    <row r="615" customFormat="false" ht="15" hidden="false" customHeight="true" outlineLevel="0" collapsed="false">
      <c r="A615" s="27"/>
      <c r="B615" s="20"/>
      <c r="C615" s="24" t="str">
        <f aca="false">IF(B615="","",IFERROR(INDEX(Items!$B$5:$B$304,MATCH(B615,Items!$A$5:$A$304,0)),"Unknown code"))</f>
        <v/>
      </c>
      <c r="D615" s="20"/>
      <c r="E615" s="21"/>
      <c r="F615" s="22"/>
      <c r="G615" s="25" t="str">
        <f aca="false">IF(OR(D615="Purchase",D615="Production in"),ROUND(N(E615)*N(F615),2),"")</f>
        <v/>
      </c>
      <c r="H615" s="20"/>
      <c r="I615" s="24" t="str">
        <f aca="false">IF(B615="","",IFERROR(INDEX(Items!$D$5:$D$304,MATCH(B615,Items!$A$5:$A$304,0)),""))</f>
        <v/>
      </c>
      <c r="J615" s="26" t="n">
        <f aca="false">N(E615)*IF(OR(D615="Purchase",D615="Sales return",D615="Production in",D615="Adjustment +"),1,IF(D615="",0,-1))</f>
        <v>0</v>
      </c>
    </row>
    <row r="616" customFormat="false" ht="15" hidden="false" customHeight="true" outlineLevel="0" collapsed="false">
      <c r="A616" s="27"/>
      <c r="B616" s="20"/>
      <c r="C616" s="24" t="str">
        <f aca="false">IF(B616="","",IFERROR(INDEX(Items!$B$5:$B$304,MATCH(B616,Items!$A$5:$A$304,0)),"Unknown code"))</f>
        <v/>
      </c>
      <c r="D616" s="20"/>
      <c r="E616" s="21"/>
      <c r="F616" s="22"/>
      <c r="G616" s="25" t="str">
        <f aca="false">IF(OR(D616="Purchase",D616="Production in"),ROUND(N(E616)*N(F616),2),"")</f>
        <v/>
      </c>
      <c r="H616" s="20"/>
      <c r="I616" s="24" t="str">
        <f aca="false">IF(B616="","",IFERROR(INDEX(Items!$D$5:$D$304,MATCH(B616,Items!$A$5:$A$304,0)),""))</f>
        <v/>
      </c>
      <c r="J616" s="26" t="n">
        <f aca="false">N(E616)*IF(OR(D616="Purchase",D616="Sales return",D616="Production in",D616="Adjustment +"),1,IF(D616="",0,-1))</f>
        <v>0</v>
      </c>
    </row>
    <row r="617" customFormat="false" ht="15" hidden="false" customHeight="true" outlineLevel="0" collapsed="false">
      <c r="A617" s="27"/>
      <c r="B617" s="20"/>
      <c r="C617" s="24" t="str">
        <f aca="false">IF(B617="","",IFERROR(INDEX(Items!$B$5:$B$304,MATCH(B617,Items!$A$5:$A$304,0)),"Unknown code"))</f>
        <v/>
      </c>
      <c r="D617" s="20"/>
      <c r="E617" s="21"/>
      <c r="F617" s="22"/>
      <c r="G617" s="25" t="str">
        <f aca="false">IF(OR(D617="Purchase",D617="Production in"),ROUND(N(E617)*N(F617),2),"")</f>
        <v/>
      </c>
      <c r="H617" s="20"/>
      <c r="I617" s="24" t="str">
        <f aca="false">IF(B617="","",IFERROR(INDEX(Items!$D$5:$D$304,MATCH(B617,Items!$A$5:$A$304,0)),""))</f>
        <v/>
      </c>
      <c r="J617" s="26" t="n">
        <f aca="false">N(E617)*IF(OR(D617="Purchase",D617="Sales return",D617="Production in",D617="Adjustment +"),1,IF(D617="",0,-1))</f>
        <v>0</v>
      </c>
    </row>
    <row r="618" customFormat="false" ht="15" hidden="false" customHeight="true" outlineLevel="0" collapsed="false">
      <c r="A618" s="27"/>
      <c r="B618" s="20"/>
      <c r="C618" s="24" t="str">
        <f aca="false">IF(B618="","",IFERROR(INDEX(Items!$B$5:$B$304,MATCH(B618,Items!$A$5:$A$304,0)),"Unknown code"))</f>
        <v/>
      </c>
      <c r="D618" s="20"/>
      <c r="E618" s="21"/>
      <c r="F618" s="22"/>
      <c r="G618" s="25" t="str">
        <f aca="false">IF(OR(D618="Purchase",D618="Production in"),ROUND(N(E618)*N(F618),2),"")</f>
        <v/>
      </c>
      <c r="H618" s="20"/>
      <c r="I618" s="24" t="str">
        <f aca="false">IF(B618="","",IFERROR(INDEX(Items!$D$5:$D$304,MATCH(B618,Items!$A$5:$A$304,0)),""))</f>
        <v/>
      </c>
      <c r="J618" s="26" t="n">
        <f aca="false">N(E618)*IF(OR(D618="Purchase",D618="Sales return",D618="Production in",D618="Adjustment +"),1,IF(D618="",0,-1))</f>
        <v>0</v>
      </c>
    </row>
    <row r="619" customFormat="false" ht="15" hidden="false" customHeight="true" outlineLevel="0" collapsed="false">
      <c r="A619" s="27"/>
      <c r="B619" s="20"/>
      <c r="C619" s="24" t="str">
        <f aca="false">IF(B619="","",IFERROR(INDEX(Items!$B$5:$B$304,MATCH(B619,Items!$A$5:$A$304,0)),"Unknown code"))</f>
        <v/>
      </c>
      <c r="D619" s="20"/>
      <c r="E619" s="21"/>
      <c r="F619" s="22"/>
      <c r="G619" s="25" t="str">
        <f aca="false">IF(OR(D619="Purchase",D619="Production in"),ROUND(N(E619)*N(F619),2),"")</f>
        <v/>
      </c>
      <c r="H619" s="20"/>
      <c r="I619" s="24" t="str">
        <f aca="false">IF(B619="","",IFERROR(INDEX(Items!$D$5:$D$304,MATCH(B619,Items!$A$5:$A$304,0)),""))</f>
        <v/>
      </c>
      <c r="J619" s="26" t="n">
        <f aca="false">N(E619)*IF(OR(D619="Purchase",D619="Sales return",D619="Production in",D619="Adjustment +"),1,IF(D619="",0,-1))</f>
        <v>0</v>
      </c>
    </row>
    <row r="620" customFormat="false" ht="15" hidden="false" customHeight="true" outlineLevel="0" collapsed="false">
      <c r="A620" s="27"/>
      <c r="B620" s="20"/>
      <c r="C620" s="24" t="str">
        <f aca="false">IF(B620="","",IFERROR(INDEX(Items!$B$5:$B$304,MATCH(B620,Items!$A$5:$A$304,0)),"Unknown code"))</f>
        <v/>
      </c>
      <c r="D620" s="20"/>
      <c r="E620" s="21"/>
      <c r="F620" s="22"/>
      <c r="G620" s="25" t="str">
        <f aca="false">IF(OR(D620="Purchase",D620="Production in"),ROUND(N(E620)*N(F620),2),"")</f>
        <v/>
      </c>
      <c r="H620" s="20"/>
      <c r="I620" s="24" t="str">
        <f aca="false">IF(B620="","",IFERROR(INDEX(Items!$D$5:$D$304,MATCH(B620,Items!$A$5:$A$304,0)),""))</f>
        <v/>
      </c>
      <c r="J620" s="26" t="n">
        <f aca="false">N(E620)*IF(OR(D620="Purchase",D620="Sales return",D620="Production in",D620="Adjustment +"),1,IF(D620="",0,-1))</f>
        <v>0</v>
      </c>
    </row>
    <row r="621" customFormat="false" ht="15" hidden="false" customHeight="true" outlineLevel="0" collapsed="false">
      <c r="A621" s="27"/>
      <c r="B621" s="20"/>
      <c r="C621" s="24" t="str">
        <f aca="false">IF(B621="","",IFERROR(INDEX(Items!$B$5:$B$304,MATCH(B621,Items!$A$5:$A$304,0)),"Unknown code"))</f>
        <v/>
      </c>
      <c r="D621" s="20"/>
      <c r="E621" s="21"/>
      <c r="F621" s="22"/>
      <c r="G621" s="25" t="str">
        <f aca="false">IF(OR(D621="Purchase",D621="Production in"),ROUND(N(E621)*N(F621),2),"")</f>
        <v/>
      </c>
      <c r="H621" s="20"/>
      <c r="I621" s="24" t="str">
        <f aca="false">IF(B621="","",IFERROR(INDEX(Items!$D$5:$D$304,MATCH(B621,Items!$A$5:$A$304,0)),""))</f>
        <v/>
      </c>
      <c r="J621" s="26" t="n">
        <f aca="false">N(E621)*IF(OR(D621="Purchase",D621="Sales return",D621="Production in",D621="Adjustment +"),1,IF(D621="",0,-1))</f>
        <v>0</v>
      </c>
    </row>
    <row r="622" customFormat="false" ht="15" hidden="false" customHeight="true" outlineLevel="0" collapsed="false">
      <c r="A622" s="27"/>
      <c r="B622" s="20"/>
      <c r="C622" s="24" t="str">
        <f aca="false">IF(B622="","",IFERROR(INDEX(Items!$B$5:$B$304,MATCH(B622,Items!$A$5:$A$304,0)),"Unknown code"))</f>
        <v/>
      </c>
      <c r="D622" s="20"/>
      <c r="E622" s="21"/>
      <c r="F622" s="22"/>
      <c r="G622" s="25" t="str">
        <f aca="false">IF(OR(D622="Purchase",D622="Production in"),ROUND(N(E622)*N(F622),2),"")</f>
        <v/>
      </c>
      <c r="H622" s="20"/>
      <c r="I622" s="24" t="str">
        <f aca="false">IF(B622="","",IFERROR(INDEX(Items!$D$5:$D$304,MATCH(B622,Items!$A$5:$A$304,0)),""))</f>
        <v/>
      </c>
      <c r="J622" s="26" t="n">
        <f aca="false">N(E622)*IF(OR(D622="Purchase",D622="Sales return",D622="Production in",D622="Adjustment +"),1,IF(D622="",0,-1))</f>
        <v>0</v>
      </c>
    </row>
    <row r="623" customFormat="false" ht="15" hidden="false" customHeight="true" outlineLevel="0" collapsed="false">
      <c r="A623" s="27"/>
      <c r="B623" s="20"/>
      <c r="C623" s="24" t="str">
        <f aca="false">IF(B623="","",IFERROR(INDEX(Items!$B$5:$B$304,MATCH(B623,Items!$A$5:$A$304,0)),"Unknown code"))</f>
        <v/>
      </c>
      <c r="D623" s="20"/>
      <c r="E623" s="21"/>
      <c r="F623" s="22"/>
      <c r="G623" s="25" t="str">
        <f aca="false">IF(OR(D623="Purchase",D623="Production in"),ROUND(N(E623)*N(F623),2),"")</f>
        <v/>
      </c>
      <c r="H623" s="20"/>
      <c r="I623" s="24" t="str">
        <f aca="false">IF(B623="","",IFERROR(INDEX(Items!$D$5:$D$304,MATCH(B623,Items!$A$5:$A$304,0)),""))</f>
        <v/>
      </c>
      <c r="J623" s="26" t="n">
        <f aca="false">N(E623)*IF(OR(D623="Purchase",D623="Sales return",D623="Production in",D623="Adjustment +"),1,IF(D623="",0,-1))</f>
        <v>0</v>
      </c>
    </row>
    <row r="624" customFormat="false" ht="15" hidden="false" customHeight="true" outlineLevel="0" collapsed="false">
      <c r="A624" s="27"/>
      <c r="B624" s="20"/>
      <c r="C624" s="24" t="str">
        <f aca="false">IF(B624="","",IFERROR(INDEX(Items!$B$5:$B$304,MATCH(B624,Items!$A$5:$A$304,0)),"Unknown code"))</f>
        <v/>
      </c>
      <c r="D624" s="20"/>
      <c r="E624" s="21"/>
      <c r="F624" s="22"/>
      <c r="G624" s="25" t="str">
        <f aca="false">IF(OR(D624="Purchase",D624="Production in"),ROUND(N(E624)*N(F624),2),"")</f>
        <v/>
      </c>
      <c r="H624" s="20"/>
      <c r="I624" s="24" t="str">
        <f aca="false">IF(B624="","",IFERROR(INDEX(Items!$D$5:$D$304,MATCH(B624,Items!$A$5:$A$304,0)),""))</f>
        <v/>
      </c>
      <c r="J624" s="26" t="n">
        <f aca="false">N(E624)*IF(OR(D624="Purchase",D624="Sales return",D624="Production in",D624="Adjustment +"),1,IF(D624="",0,-1))</f>
        <v>0</v>
      </c>
    </row>
    <row r="625" customFormat="false" ht="15" hidden="false" customHeight="true" outlineLevel="0" collapsed="false">
      <c r="A625" s="27"/>
      <c r="B625" s="20"/>
      <c r="C625" s="24" t="str">
        <f aca="false">IF(B625="","",IFERROR(INDEX(Items!$B$5:$B$304,MATCH(B625,Items!$A$5:$A$304,0)),"Unknown code"))</f>
        <v/>
      </c>
      <c r="D625" s="20"/>
      <c r="E625" s="21"/>
      <c r="F625" s="22"/>
      <c r="G625" s="25" t="str">
        <f aca="false">IF(OR(D625="Purchase",D625="Production in"),ROUND(N(E625)*N(F625),2),"")</f>
        <v/>
      </c>
      <c r="H625" s="20"/>
      <c r="I625" s="24" t="str">
        <f aca="false">IF(B625="","",IFERROR(INDEX(Items!$D$5:$D$304,MATCH(B625,Items!$A$5:$A$304,0)),""))</f>
        <v/>
      </c>
      <c r="J625" s="26" t="n">
        <f aca="false">N(E625)*IF(OR(D625="Purchase",D625="Sales return",D625="Production in",D625="Adjustment +"),1,IF(D625="",0,-1))</f>
        <v>0</v>
      </c>
    </row>
    <row r="626" customFormat="false" ht="15" hidden="false" customHeight="true" outlineLevel="0" collapsed="false">
      <c r="A626" s="27"/>
      <c r="B626" s="20"/>
      <c r="C626" s="24" t="str">
        <f aca="false">IF(B626="","",IFERROR(INDEX(Items!$B$5:$B$304,MATCH(B626,Items!$A$5:$A$304,0)),"Unknown code"))</f>
        <v/>
      </c>
      <c r="D626" s="20"/>
      <c r="E626" s="21"/>
      <c r="F626" s="22"/>
      <c r="G626" s="25" t="str">
        <f aca="false">IF(OR(D626="Purchase",D626="Production in"),ROUND(N(E626)*N(F626),2),"")</f>
        <v/>
      </c>
      <c r="H626" s="20"/>
      <c r="I626" s="24" t="str">
        <f aca="false">IF(B626="","",IFERROR(INDEX(Items!$D$5:$D$304,MATCH(B626,Items!$A$5:$A$304,0)),""))</f>
        <v/>
      </c>
      <c r="J626" s="26" t="n">
        <f aca="false">N(E626)*IF(OR(D626="Purchase",D626="Sales return",D626="Production in",D626="Adjustment +"),1,IF(D626="",0,-1))</f>
        <v>0</v>
      </c>
    </row>
    <row r="627" customFormat="false" ht="15" hidden="false" customHeight="true" outlineLevel="0" collapsed="false">
      <c r="A627" s="27"/>
      <c r="B627" s="20"/>
      <c r="C627" s="24" t="str">
        <f aca="false">IF(B627="","",IFERROR(INDEX(Items!$B$5:$B$304,MATCH(B627,Items!$A$5:$A$304,0)),"Unknown code"))</f>
        <v/>
      </c>
      <c r="D627" s="20"/>
      <c r="E627" s="21"/>
      <c r="F627" s="22"/>
      <c r="G627" s="25" t="str">
        <f aca="false">IF(OR(D627="Purchase",D627="Production in"),ROUND(N(E627)*N(F627),2),"")</f>
        <v/>
      </c>
      <c r="H627" s="20"/>
      <c r="I627" s="24" t="str">
        <f aca="false">IF(B627="","",IFERROR(INDEX(Items!$D$5:$D$304,MATCH(B627,Items!$A$5:$A$304,0)),""))</f>
        <v/>
      </c>
      <c r="J627" s="26" t="n">
        <f aca="false">N(E627)*IF(OR(D627="Purchase",D627="Sales return",D627="Production in",D627="Adjustment +"),1,IF(D627="",0,-1))</f>
        <v>0</v>
      </c>
    </row>
    <row r="628" customFormat="false" ht="15" hidden="false" customHeight="true" outlineLevel="0" collapsed="false">
      <c r="A628" s="27"/>
      <c r="B628" s="20"/>
      <c r="C628" s="24" t="str">
        <f aca="false">IF(B628="","",IFERROR(INDEX(Items!$B$5:$B$304,MATCH(B628,Items!$A$5:$A$304,0)),"Unknown code"))</f>
        <v/>
      </c>
      <c r="D628" s="20"/>
      <c r="E628" s="21"/>
      <c r="F628" s="22"/>
      <c r="G628" s="25" t="str">
        <f aca="false">IF(OR(D628="Purchase",D628="Production in"),ROUND(N(E628)*N(F628),2),"")</f>
        <v/>
      </c>
      <c r="H628" s="20"/>
      <c r="I628" s="24" t="str">
        <f aca="false">IF(B628="","",IFERROR(INDEX(Items!$D$5:$D$304,MATCH(B628,Items!$A$5:$A$304,0)),""))</f>
        <v/>
      </c>
      <c r="J628" s="26" t="n">
        <f aca="false">N(E628)*IF(OR(D628="Purchase",D628="Sales return",D628="Production in",D628="Adjustment +"),1,IF(D628="",0,-1))</f>
        <v>0</v>
      </c>
    </row>
    <row r="629" customFormat="false" ht="15" hidden="false" customHeight="true" outlineLevel="0" collapsed="false">
      <c r="A629" s="27"/>
      <c r="B629" s="20"/>
      <c r="C629" s="24" t="str">
        <f aca="false">IF(B629="","",IFERROR(INDEX(Items!$B$5:$B$304,MATCH(B629,Items!$A$5:$A$304,0)),"Unknown code"))</f>
        <v/>
      </c>
      <c r="D629" s="20"/>
      <c r="E629" s="21"/>
      <c r="F629" s="22"/>
      <c r="G629" s="25" t="str">
        <f aca="false">IF(OR(D629="Purchase",D629="Production in"),ROUND(N(E629)*N(F629),2),"")</f>
        <v/>
      </c>
      <c r="H629" s="20"/>
      <c r="I629" s="24" t="str">
        <f aca="false">IF(B629="","",IFERROR(INDEX(Items!$D$5:$D$304,MATCH(B629,Items!$A$5:$A$304,0)),""))</f>
        <v/>
      </c>
      <c r="J629" s="26" t="n">
        <f aca="false">N(E629)*IF(OR(D629="Purchase",D629="Sales return",D629="Production in",D629="Adjustment +"),1,IF(D629="",0,-1))</f>
        <v>0</v>
      </c>
    </row>
    <row r="630" customFormat="false" ht="15" hidden="false" customHeight="true" outlineLevel="0" collapsed="false">
      <c r="A630" s="27"/>
      <c r="B630" s="20"/>
      <c r="C630" s="24" t="str">
        <f aca="false">IF(B630="","",IFERROR(INDEX(Items!$B$5:$B$304,MATCH(B630,Items!$A$5:$A$304,0)),"Unknown code"))</f>
        <v/>
      </c>
      <c r="D630" s="20"/>
      <c r="E630" s="21"/>
      <c r="F630" s="22"/>
      <c r="G630" s="25" t="str">
        <f aca="false">IF(OR(D630="Purchase",D630="Production in"),ROUND(N(E630)*N(F630),2),"")</f>
        <v/>
      </c>
      <c r="H630" s="20"/>
      <c r="I630" s="24" t="str">
        <f aca="false">IF(B630="","",IFERROR(INDEX(Items!$D$5:$D$304,MATCH(B630,Items!$A$5:$A$304,0)),""))</f>
        <v/>
      </c>
      <c r="J630" s="26" t="n">
        <f aca="false">N(E630)*IF(OR(D630="Purchase",D630="Sales return",D630="Production in",D630="Adjustment +"),1,IF(D630="",0,-1))</f>
        <v>0</v>
      </c>
    </row>
    <row r="631" customFormat="false" ht="15" hidden="false" customHeight="true" outlineLevel="0" collapsed="false">
      <c r="A631" s="27"/>
      <c r="B631" s="20"/>
      <c r="C631" s="24" t="str">
        <f aca="false">IF(B631="","",IFERROR(INDEX(Items!$B$5:$B$304,MATCH(B631,Items!$A$5:$A$304,0)),"Unknown code"))</f>
        <v/>
      </c>
      <c r="D631" s="20"/>
      <c r="E631" s="21"/>
      <c r="F631" s="22"/>
      <c r="G631" s="25" t="str">
        <f aca="false">IF(OR(D631="Purchase",D631="Production in"),ROUND(N(E631)*N(F631),2),"")</f>
        <v/>
      </c>
      <c r="H631" s="20"/>
      <c r="I631" s="24" t="str">
        <f aca="false">IF(B631="","",IFERROR(INDEX(Items!$D$5:$D$304,MATCH(B631,Items!$A$5:$A$304,0)),""))</f>
        <v/>
      </c>
      <c r="J631" s="26" t="n">
        <f aca="false">N(E631)*IF(OR(D631="Purchase",D631="Sales return",D631="Production in",D631="Adjustment +"),1,IF(D631="",0,-1))</f>
        <v>0</v>
      </c>
    </row>
    <row r="632" customFormat="false" ht="15" hidden="false" customHeight="true" outlineLevel="0" collapsed="false">
      <c r="A632" s="27"/>
      <c r="B632" s="20"/>
      <c r="C632" s="24" t="str">
        <f aca="false">IF(B632="","",IFERROR(INDEX(Items!$B$5:$B$304,MATCH(B632,Items!$A$5:$A$304,0)),"Unknown code"))</f>
        <v/>
      </c>
      <c r="D632" s="20"/>
      <c r="E632" s="21"/>
      <c r="F632" s="22"/>
      <c r="G632" s="25" t="str">
        <f aca="false">IF(OR(D632="Purchase",D632="Production in"),ROUND(N(E632)*N(F632),2),"")</f>
        <v/>
      </c>
      <c r="H632" s="20"/>
      <c r="I632" s="24" t="str">
        <f aca="false">IF(B632="","",IFERROR(INDEX(Items!$D$5:$D$304,MATCH(B632,Items!$A$5:$A$304,0)),""))</f>
        <v/>
      </c>
      <c r="J632" s="26" t="n">
        <f aca="false">N(E632)*IF(OR(D632="Purchase",D632="Sales return",D632="Production in",D632="Adjustment +"),1,IF(D632="",0,-1))</f>
        <v>0</v>
      </c>
    </row>
    <row r="633" customFormat="false" ht="15" hidden="false" customHeight="true" outlineLevel="0" collapsed="false">
      <c r="A633" s="27"/>
      <c r="B633" s="20"/>
      <c r="C633" s="24" t="str">
        <f aca="false">IF(B633="","",IFERROR(INDEX(Items!$B$5:$B$304,MATCH(B633,Items!$A$5:$A$304,0)),"Unknown code"))</f>
        <v/>
      </c>
      <c r="D633" s="20"/>
      <c r="E633" s="21"/>
      <c r="F633" s="22"/>
      <c r="G633" s="25" t="str">
        <f aca="false">IF(OR(D633="Purchase",D633="Production in"),ROUND(N(E633)*N(F633),2),"")</f>
        <v/>
      </c>
      <c r="H633" s="20"/>
      <c r="I633" s="24" t="str">
        <f aca="false">IF(B633="","",IFERROR(INDEX(Items!$D$5:$D$304,MATCH(B633,Items!$A$5:$A$304,0)),""))</f>
        <v/>
      </c>
      <c r="J633" s="26" t="n">
        <f aca="false">N(E633)*IF(OR(D633="Purchase",D633="Sales return",D633="Production in",D633="Adjustment +"),1,IF(D633="",0,-1))</f>
        <v>0</v>
      </c>
    </row>
    <row r="634" customFormat="false" ht="15" hidden="false" customHeight="true" outlineLevel="0" collapsed="false">
      <c r="A634" s="27"/>
      <c r="B634" s="20"/>
      <c r="C634" s="24" t="str">
        <f aca="false">IF(B634="","",IFERROR(INDEX(Items!$B$5:$B$304,MATCH(B634,Items!$A$5:$A$304,0)),"Unknown code"))</f>
        <v/>
      </c>
      <c r="D634" s="20"/>
      <c r="E634" s="21"/>
      <c r="F634" s="22"/>
      <c r="G634" s="25" t="str">
        <f aca="false">IF(OR(D634="Purchase",D634="Production in"),ROUND(N(E634)*N(F634),2),"")</f>
        <v/>
      </c>
      <c r="H634" s="20"/>
      <c r="I634" s="24" t="str">
        <f aca="false">IF(B634="","",IFERROR(INDEX(Items!$D$5:$D$304,MATCH(B634,Items!$A$5:$A$304,0)),""))</f>
        <v/>
      </c>
      <c r="J634" s="26" t="n">
        <f aca="false">N(E634)*IF(OR(D634="Purchase",D634="Sales return",D634="Production in",D634="Adjustment +"),1,IF(D634="",0,-1))</f>
        <v>0</v>
      </c>
    </row>
    <row r="635" customFormat="false" ht="15" hidden="false" customHeight="true" outlineLevel="0" collapsed="false">
      <c r="A635" s="27"/>
      <c r="B635" s="20"/>
      <c r="C635" s="24" t="str">
        <f aca="false">IF(B635="","",IFERROR(INDEX(Items!$B$5:$B$304,MATCH(B635,Items!$A$5:$A$304,0)),"Unknown code"))</f>
        <v/>
      </c>
      <c r="D635" s="20"/>
      <c r="E635" s="21"/>
      <c r="F635" s="22"/>
      <c r="G635" s="25" t="str">
        <f aca="false">IF(OR(D635="Purchase",D635="Production in"),ROUND(N(E635)*N(F635),2),"")</f>
        <v/>
      </c>
      <c r="H635" s="20"/>
      <c r="I635" s="24" t="str">
        <f aca="false">IF(B635="","",IFERROR(INDEX(Items!$D$5:$D$304,MATCH(B635,Items!$A$5:$A$304,0)),""))</f>
        <v/>
      </c>
      <c r="J635" s="26" t="n">
        <f aca="false">N(E635)*IF(OR(D635="Purchase",D635="Sales return",D635="Production in",D635="Adjustment +"),1,IF(D635="",0,-1))</f>
        <v>0</v>
      </c>
    </row>
    <row r="636" customFormat="false" ht="15" hidden="false" customHeight="true" outlineLevel="0" collapsed="false">
      <c r="A636" s="27"/>
      <c r="B636" s="20"/>
      <c r="C636" s="24" t="str">
        <f aca="false">IF(B636="","",IFERROR(INDEX(Items!$B$5:$B$304,MATCH(B636,Items!$A$5:$A$304,0)),"Unknown code"))</f>
        <v/>
      </c>
      <c r="D636" s="20"/>
      <c r="E636" s="21"/>
      <c r="F636" s="22"/>
      <c r="G636" s="25" t="str">
        <f aca="false">IF(OR(D636="Purchase",D636="Production in"),ROUND(N(E636)*N(F636),2),"")</f>
        <v/>
      </c>
      <c r="H636" s="20"/>
      <c r="I636" s="24" t="str">
        <f aca="false">IF(B636="","",IFERROR(INDEX(Items!$D$5:$D$304,MATCH(B636,Items!$A$5:$A$304,0)),""))</f>
        <v/>
      </c>
      <c r="J636" s="26" t="n">
        <f aca="false">N(E636)*IF(OR(D636="Purchase",D636="Sales return",D636="Production in",D636="Adjustment +"),1,IF(D636="",0,-1))</f>
        <v>0</v>
      </c>
    </row>
    <row r="637" customFormat="false" ht="15" hidden="false" customHeight="true" outlineLevel="0" collapsed="false">
      <c r="A637" s="27"/>
      <c r="B637" s="20"/>
      <c r="C637" s="24" t="str">
        <f aca="false">IF(B637="","",IFERROR(INDEX(Items!$B$5:$B$304,MATCH(B637,Items!$A$5:$A$304,0)),"Unknown code"))</f>
        <v/>
      </c>
      <c r="D637" s="20"/>
      <c r="E637" s="21"/>
      <c r="F637" s="22"/>
      <c r="G637" s="25" t="str">
        <f aca="false">IF(OR(D637="Purchase",D637="Production in"),ROUND(N(E637)*N(F637),2),"")</f>
        <v/>
      </c>
      <c r="H637" s="20"/>
      <c r="I637" s="24" t="str">
        <f aca="false">IF(B637="","",IFERROR(INDEX(Items!$D$5:$D$304,MATCH(B637,Items!$A$5:$A$304,0)),""))</f>
        <v/>
      </c>
      <c r="J637" s="26" t="n">
        <f aca="false">N(E637)*IF(OR(D637="Purchase",D637="Sales return",D637="Production in",D637="Adjustment +"),1,IF(D637="",0,-1))</f>
        <v>0</v>
      </c>
    </row>
    <row r="638" customFormat="false" ht="15" hidden="false" customHeight="true" outlineLevel="0" collapsed="false">
      <c r="A638" s="27"/>
      <c r="B638" s="20"/>
      <c r="C638" s="24" t="str">
        <f aca="false">IF(B638="","",IFERROR(INDEX(Items!$B$5:$B$304,MATCH(B638,Items!$A$5:$A$304,0)),"Unknown code"))</f>
        <v/>
      </c>
      <c r="D638" s="20"/>
      <c r="E638" s="21"/>
      <c r="F638" s="22"/>
      <c r="G638" s="25" t="str">
        <f aca="false">IF(OR(D638="Purchase",D638="Production in"),ROUND(N(E638)*N(F638),2),"")</f>
        <v/>
      </c>
      <c r="H638" s="20"/>
      <c r="I638" s="24" t="str">
        <f aca="false">IF(B638="","",IFERROR(INDEX(Items!$D$5:$D$304,MATCH(B638,Items!$A$5:$A$304,0)),""))</f>
        <v/>
      </c>
      <c r="J638" s="26" t="n">
        <f aca="false">N(E638)*IF(OR(D638="Purchase",D638="Sales return",D638="Production in",D638="Adjustment +"),1,IF(D638="",0,-1))</f>
        <v>0</v>
      </c>
    </row>
    <row r="639" customFormat="false" ht="15" hidden="false" customHeight="true" outlineLevel="0" collapsed="false">
      <c r="A639" s="27"/>
      <c r="B639" s="20"/>
      <c r="C639" s="24" t="str">
        <f aca="false">IF(B639="","",IFERROR(INDEX(Items!$B$5:$B$304,MATCH(B639,Items!$A$5:$A$304,0)),"Unknown code"))</f>
        <v/>
      </c>
      <c r="D639" s="20"/>
      <c r="E639" s="21"/>
      <c r="F639" s="22"/>
      <c r="G639" s="25" t="str">
        <f aca="false">IF(OR(D639="Purchase",D639="Production in"),ROUND(N(E639)*N(F639),2),"")</f>
        <v/>
      </c>
      <c r="H639" s="20"/>
      <c r="I639" s="24" t="str">
        <f aca="false">IF(B639="","",IFERROR(INDEX(Items!$D$5:$D$304,MATCH(B639,Items!$A$5:$A$304,0)),""))</f>
        <v/>
      </c>
      <c r="J639" s="26" t="n">
        <f aca="false">N(E639)*IF(OR(D639="Purchase",D639="Sales return",D639="Production in",D639="Adjustment +"),1,IF(D639="",0,-1))</f>
        <v>0</v>
      </c>
    </row>
    <row r="640" customFormat="false" ht="15" hidden="false" customHeight="true" outlineLevel="0" collapsed="false">
      <c r="A640" s="27"/>
      <c r="B640" s="20"/>
      <c r="C640" s="24" t="str">
        <f aca="false">IF(B640="","",IFERROR(INDEX(Items!$B$5:$B$304,MATCH(B640,Items!$A$5:$A$304,0)),"Unknown code"))</f>
        <v/>
      </c>
      <c r="D640" s="20"/>
      <c r="E640" s="21"/>
      <c r="F640" s="22"/>
      <c r="G640" s="25" t="str">
        <f aca="false">IF(OR(D640="Purchase",D640="Production in"),ROUND(N(E640)*N(F640),2),"")</f>
        <v/>
      </c>
      <c r="H640" s="20"/>
      <c r="I640" s="24" t="str">
        <f aca="false">IF(B640="","",IFERROR(INDEX(Items!$D$5:$D$304,MATCH(B640,Items!$A$5:$A$304,0)),""))</f>
        <v/>
      </c>
      <c r="J640" s="26" t="n">
        <f aca="false">N(E640)*IF(OR(D640="Purchase",D640="Sales return",D640="Production in",D640="Adjustment +"),1,IF(D640="",0,-1))</f>
        <v>0</v>
      </c>
    </row>
    <row r="641" customFormat="false" ht="15" hidden="false" customHeight="true" outlineLevel="0" collapsed="false">
      <c r="A641" s="27"/>
      <c r="B641" s="20"/>
      <c r="C641" s="24" t="str">
        <f aca="false">IF(B641="","",IFERROR(INDEX(Items!$B$5:$B$304,MATCH(B641,Items!$A$5:$A$304,0)),"Unknown code"))</f>
        <v/>
      </c>
      <c r="D641" s="20"/>
      <c r="E641" s="21"/>
      <c r="F641" s="22"/>
      <c r="G641" s="25" t="str">
        <f aca="false">IF(OR(D641="Purchase",D641="Production in"),ROUND(N(E641)*N(F641),2),"")</f>
        <v/>
      </c>
      <c r="H641" s="20"/>
      <c r="I641" s="24" t="str">
        <f aca="false">IF(B641="","",IFERROR(INDEX(Items!$D$5:$D$304,MATCH(B641,Items!$A$5:$A$304,0)),""))</f>
        <v/>
      </c>
      <c r="J641" s="26" t="n">
        <f aca="false">N(E641)*IF(OR(D641="Purchase",D641="Sales return",D641="Production in",D641="Adjustment +"),1,IF(D641="",0,-1))</f>
        <v>0</v>
      </c>
    </row>
    <row r="642" customFormat="false" ht="15" hidden="false" customHeight="true" outlineLevel="0" collapsed="false">
      <c r="A642" s="27"/>
      <c r="B642" s="20"/>
      <c r="C642" s="24" t="str">
        <f aca="false">IF(B642="","",IFERROR(INDEX(Items!$B$5:$B$304,MATCH(B642,Items!$A$5:$A$304,0)),"Unknown code"))</f>
        <v/>
      </c>
      <c r="D642" s="20"/>
      <c r="E642" s="21"/>
      <c r="F642" s="22"/>
      <c r="G642" s="25" t="str">
        <f aca="false">IF(OR(D642="Purchase",D642="Production in"),ROUND(N(E642)*N(F642),2),"")</f>
        <v/>
      </c>
      <c r="H642" s="20"/>
      <c r="I642" s="24" t="str">
        <f aca="false">IF(B642="","",IFERROR(INDEX(Items!$D$5:$D$304,MATCH(B642,Items!$A$5:$A$304,0)),""))</f>
        <v/>
      </c>
      <c r="J642" s="26" t="n">
        <f aca="false">N(E642)*IF(OR(D642="Purchase",D642="Sales return",D642="Production in",D642="Adjustment +"),1,IF(D642="",0,-1))</f>
        <v>0</v>
      </c>
    </row>
    <row r="643" customFormat="false" ht="15" hidden="false" customHeight="true" outlineLevel="0" collapsed="false">
      <c r="A643" s="27"/>
      <c r="B643" s="20"/>
      <c r="C643" s="24" t="str">
        <f aca="false">IF(B643="","",IFERROR(INDEX(Items!$B$5:$B$304,MATCH(B643,Items!$A$5:$A$304,0)),"Unknown code"))</f>
        <v/>
      </c>
      <c r="D643" s="20"/>
      <c r="E643" s="21"/>
      <c r="F643" s="22"/>
      <c r="G643" s="25" t="str">
        <f aca="false">IF(OR(D643="Purchase",D643="Production in"),ROUND(N(E643)*N(F643),2),"")</f>
        <v/>
      </c>
      <c r="H643" s="20"/>
      <c r="I643" s="24" t="str">
        <f aca="false">IF(B643="","",IFERROR(INDEX(Items!$D$5:$D$304,MATCH(B643,Items!$A$5:$A$304,0)),""))</f>
        <v/>
      </c>
      <c r="J643" s="26" t="n">
        <f aca="false">N(E643)*IF(OR(D643="Purchase",D643="Sales return",D643="Production in",D643="Adjustment +"),1,IF(D643="",0,-1))</f>
        <v>0</v>
      </c>
    </row>
    <row r="644" customFormat="false" ht="15" hidden="false" customHeight="true" outlineLevel="0" collapsed="false">
      <c r="A644" s="27"/>
      <c r="B644" s="20"/>
      <c r="C644" s="24" t="str">
        <f aca="false">IF(B644="","",IFERROR(INDEX(Items!$B$5:$B$304,MATCH(B644,Items!$A$5:$A$304,0)),"Unknown code"))</f>
        <v/>
      </c>
      <c r="D644" s="20"/>
      <c r="E644" s="21"/>
      <c r="F644" s="22"/>
      <c r="G644" s="25" t="str">
        <f aca="false">IF(OR(D644="Purchase",D644="Production in"),ROUND(N(E644)*N(F644),2),"")</f>
        <v/>
      </c>
      <c r="H644" s="20"/>
      <c r="I644" s="24" t="str">
        <f aca="false">IF(B644="","",IFERROR(INDEX(Items!$D$5:$D$304,MATCH(B644,Items!$A$5:$A$304,0)),""))</f>
        <v/>
      </c>
      <c r="J644" s="26" t="n">
        <f aca="false">N(E644)*IF(OR(D644="Purchase",D644="Sales return",D644="Production in",D644="Adjustment +"),1,IF(D644="",0,-1))</f>
        <v>0</v>
      </c>
    </row>
    <row r="645" customFormat="false" ht="15" hidden="false" customHeight="true" outlineLevel="0" collapsed="false">
      <c r="A645" s="27"/>
      <c r="B645" s="20"/>
      <c r="C645" s="24" t="str">
        <f aca="false">IF(B645="","",IFERROR(INDEX(Items!$B$5:$B$304,MATCH(B645,Items!$A$5:$A$304,0)),"Unknown code"))</f>
        <v/>
      </c>
      <c r="D645" s="20"/>
      <c r="E645" s="21"/>
      <c r="F645" s="22"/>
      <c r="G645" s="25" t="str">
        <f aca="false">IF(OR(D645="Purchase",D645="Production in"),ROUND(N(E645)*N(F645),2),"")</f>
        <v/>
      </c>
      <c r="H645" s="20"/>
      <c r="I645" s="24" t="str">
        <f aca="false">IF(B645="","",IFERROR(INDEX(Items!$D$5:$D$304,MATCH(B645,Items!$A$5:$A$304,0)),""))</f>
        <v/>
      </c>
      <c r="J645" s="26" t="n">
        <f aca="false">N(E645)*IF(OR(D645="Purchase",D645="Sales return",D645="Production in",D645="Adjustment +"),1,IF(D645="",0,-1))</f>
        <v>0</v>
      </c>
    </row>
    <row r="646" customFormat="false" ht="15" hidden="false" customHeight="true" outlineLevel="0" collapsed="false">
      <c r="A646" s="27"/>
      <c r="B646" s="20"/>
      <c r="C646" s="24" t="str">
        <f aca="false">IF(B646="","",IFERROR(INDEX(Items!$B$5:$B$304,MATCH(B646,Items!$A$5:$A$304,0)),"Unknown code"))</f>
        <v/>
      </c>
      <c r="D646" s="20"/>
      <c r="E646" s="21"/>
      <c r="F646" s="22"/>
      <c r="G646" s="25" t="str">
        <f aca="false">IF(OR(D646="Purchase",D646="Production in"),ROUND(N(E646)*N(F646),2),"")</f>
        <v/>
      </c>
      <c r="H646" s="20"/>
      <c r="I646" s="24" t="str">
        <f aca="false">IF(B646="","",IFERROR(INDEX(Items!$D$5:$D$304,MATCH(B646,Items!$A$5:$A$304,0)),""))</f>
        <v/>
      </c>
      <c r="J646" s="26" t="n">
        <f aca="false">N(E646)*IF(OR(D646="Purchase",D646="Sales return",D646="Production in",D646="Adjustment +"),1,IF(D646="",0,-1))</f>
        <v>0</v>
      </c>
    </row>
    <row r="647" customFormat="false" ht="15" hidden="false" customHeight="true" outlineLevel="0" collapsed="false">
      <c r="A647" s="27"/>
      <c r="B647" s="20"/>
      <c r="C647" s="24" t="str">
        <f aca="false">IF(B647="","",IFERROR(INDEX(Items!$B$5:$B$304,MATCH(B647,Items!$A$5:$A$304,0)),"Unknown code"))</f>
        <v/>
      </c>
      <c r="D647" s="20"/>
      <c r="E647" s="21"/>
      <c r="F647" s="22"/>
      <c r="G647" s="25" t="str">
        <f aca="false">IF(OR(D647="Purchase",D647="Production in"),ROUND(N(E647)*N(F647),2),"")</f>
        <v/>
      </c>
      <c r="H647" s="20"/>
      <c r="I647" s="24" t="str">
        <f aca="false">IF(B647="","",IFERROR(INDEX(Items!$D$5:$D$304,MATCH(B647,Items!$A$5:$A$304,0)),""))</f>
        <v/>
      </c>
      <c r="J647" s="26" t="n">
        <f aca="false">N(E647)*IF(OR(D647="Purchase",D647="Sales return",D647="Production in",D647="Adjustment +"),1,IF(D647="",0,-1))</f>
        <v>0</v>
      </c>
    </row>
    <row r="648" customFormat="false" ht="15" hidden="false" customHeight="true" outlineLevel="0" collapsed="false">
      <c r="A648" s="27"/>
      <c r="B648" s="20"/>
      <c r="C648" s="24" t="str">
        <f aca="false">IF(B648="","",IFERROR(INDEX(Items!$B$5:$B$304,MATCH(B648,Items!$A$5:$A$304,0)),"Unknown code"))</f>
        <v/>
      </c>
      <c r="D648" s="20"/>
      <c r="E648" s="21"/>
      <c r="F648" s="22"/>
      <c r="G648" s="25" t="str">
        <f aca="false">IF(OR(D648="Purchase",D648="Production in"),ROUND(N(E648)*N(F648),2),"")</f>
        <v/>
      </c>
      <c r="H648" s="20"/>
      <c r="I648" s="24" t="str">
        <f aca="false">IF(B648="","",IFERROR(INDEX(Items!$D$5:$D$304,MATCH(B648,Items!$A$5:$A$304,0)),""))</f>
        <v/>
      </c>
      <c r="J648" s="26" t="n">
        <f aca="false">N(E648)*IF(OR(D648="Purchase",D648="Sales return",D648="Production in",D648="Adjustment +"),1,IF(D648="",0,-1))</f>
        <v>0</v>
      </c>
    </row>
    <row r="649" customFormat="false" ht="15" hidden="false" customHeight="true" outlineLevel="0" collapsed="false">
      <c r="A649" s="27"/>
      <c r="B649" s="20"/>
      <c r="C649" s="24" t="str">
        <f aca="false">IF(B649="","",IFERROR(INDEX(Items!$B$5:$B$304,MATCH(B649,Items!$A$5:$A$304,0)),"Unknown code"))</f>
        <v/>
      </c>
      <c r="D649" s="20"/>
      <c r="E649" s="21"/>
      <c r="F649" s="22"/>
      <c r="G649" s="25" t="str">
        <f aca="false">IF(OR(D649="Purchase",D649="Production in"),ROUND(N(E649)*N(F649),2),"")</f>
        <v/>
      </c>
      <c r="H649" s="20"/>
      <c r="I649" s="24" t="str">
        <f aca="false">IF(B649="","",IFERROR(INDEX(Items!$D$5:$D$304,MATCH(B649,Items!$A$5:$A$304,0)),""))</f>
        <v/>
      </c>
      <c r="J649" s="26" t="n">
        <f aca="false">N(E649)*IF(OR(D649="Purchase",D649="Sales return",D649="Production in",D649="Adjustment +"),1,IF(D649="",0,-1))</f>
        <v>0</v>
      </c>
    </row>
    <row r="650" customFormat="false" ht="15" hidden="false" customHeight="true" outlineLevel="0" collapsed="false">
      <c r="A650" s="27"/>
      <c r="B650" s="20"/>
      <c r="C650" s="24" t="str">
        <f aca="false">IF(B650="","",IFERROR(INDEX(Items!$B$5:$B$304,MATCH(B650,Items!$A$5:$A$304,0)),"Unknown code"))</f>
        <v/>
      </c>
      <c r="D650" s="20"/>
      <c r="E650" s="21"/>
      <c r="F650" s="22"/>
      <c r="G650" s="25" t="str">
        <f aca="false">IF(OR(D650="Purchase",D650="Production in"),ROUND(N(E650)*N(F650),2),"")</f>
        <v/>
      </c>
      <c r="H650" s="20"/>
      <c r="I650" s="24" t="str">
        <f aca="false">IF(B650="","",IFERROR(INDEX(Items!$D$5:$D$304,MATCH(B650,Items!$A$5:$A$304,0)),""))</f>
        <v/>
      </c>
      <c r="J650" s="26" t="n">
        <f aca="false">N(E650)*IF(OR(D650="Purchase",D650="Sales return",D650="Production in",D650="Adjustment +"),1,IF(D650="",0,-1))</f>
        <v>0</v>
      </c>
    </row>
    <row r="651" customFormat="false" ht="15" hidden="false" customHeight="true" outlineLevel="0" collapsed="false">
      <c r="A651" s="27"/>
      <c r="B651" s="20"/>
      <c r="C651" s="24" t="str">
        <f aca="false">IF(B651="","",IFERROR(INDEX(Items!$B$5:$B$304,MATCH(B651,Items!$A$5:$A$304,0)),"Unknown code"))</f>
        <v/>
      </c>
      <c r="D651" s="20"/>
      <c r="E651" s="21"/>
      <c r="F651" s="22"/>
      <c r="G651" s="25" t="str">
        <f aca="false">IF(OR(D651="Purchase",D651="Production in"),ROUND(N(E651)*N(F651),2),"")</f>
        <v/>
      </c>
      <c r="H651" s="20"/>
      <c r="I651" s="24" t="str">
        <f aca="false">IF(B651="","",IFERROR(INDEX(Items!$D$5:$D$304,MATCH(B651,Items!$A$5:$A$304,0)),""))</f>
        <v/>
      </c>
      <c r="J651" s="26" t="n">
        <f aca="false">N(E651)*IF(OR(D651="Purchase",D651="Sales return",D651="Production in",D651="Adjustment +"),1,IF(D651="",0,-1))</f>
        <v>0</v>
      </c>
    </row>
    <row r="652" customFormat="false" ht="15" hidden="false" customHeight="true" outlineLevel="0" collapsed="false">
      <c r="A652" s="27"/>
      <c r="B652" s="20"/>
      <c r="C652" s="24" t="str">
        <f aca="false">IF(B652="","",IFERROR(INDEX(Items!$B$5:$B$304,MATCH(B652,Items!$A$5:$A$304,0)),"Unknown code"))</f>
        <v/>
      </c>
      <c r="D652" s="20"/>
      <c r="E652" s="21"/>
      <c r="F652" s="22"/>
      <c r="G652" s="25" t="str">
        <f aca="false">IF(OR(D652="Purchase",D652="Production in"),ROUND(N(E652)*N(F652),2),"")</f>
        <v/>
      </c>
      <c r="H652" s="20"/>
      <c r="I652" s="24" t="str">
        <f aca="false">IF(B652="","",IFERROR(INDEX(Items!$D$5:$D$304,MATCH(B652,Items!$A$5:$A$304,0)),""))</f>
        <v/>
      </c>
      <c r="J652" s="26" t="n">
        <f aca="false">N(E652)*IF(OR(D652="Purchase",D652="Sales return",D652="Production in",D652="Adjustment +"),1,IF(D652="",0,-1))</f>
        <v>0</v>
      </c>
    </row>
    <row r="653" customFormat="false" ht="15" hidden="false" customHeight="true" outlineLevel="0" collapsed="false">
      <c r="A653" s="27"/>
      <c r="B653" s="20"/>
      <c r="C653" s="24" t="str">
        <f aca="false">IF(B653="","",IFERROR(INDEX(Items!$B$5:$B$304,MATCH(B653,Items!$A$5:$A$304,0)),"Unknown code"))</f>
        <v/>
      </c>
      <c r="D653" s="20"/>
      <c r="E653" s="21"/>
      <c r="F653" s="22"/>
      <c r="G653" s="25" t="str">
        <f aca="false">IF(OR(D653="Purchase",D653="Production in"),ROUND(N(E653)*N(F653),2),"")</f>
        <v/>
      </c>
      <c r="H653" s="20"/>
      <c r="I653" s="24" t="str">
        <f aca="false">IF(B653="","",IFERROR(INDEX(Items!$D$5:$D$304,MATCH(B653,Items!$A$5:$A$304,0)),""))</f>
        <v/>
      </c>
      <c r="J653" s="26" t="n">
        <f aca="false">N(E653)*IF(OR(D653="Purchase",D653="Sales return",D653="Production in",D653="Adjustment +"),1,IF(D653="",0,-1))</f>
        <v>0</v>
      </c>
    </row>
    <row r="654" customFormat="false" ht="15" hidden="false" customHeight="true" outlineLevel="0" collapsed="false">
      <c r="A654" s="27"/>
      <c r="B654" s="20"/>
      <c r="C654" s="24" t="str">
        <f aca="false">IF(B654="","",IFERROR(INDEX(Items!$B$5:$B$304,MATCH(B654,Items!$A$5:$A$304,0)),"Unknown code"))</f>
        <v/>
      </c>
      <c r="D654" s="20"/>
      <c r="E654" s="21"/>
      <c r="F654" s="22"/>
      <c r="G654" s="25" t="str">
        <f aca="false">IF(OR(D654="Purchase",D654="Production in"),ROUND(N(E654)*N(F654),2),"")</f>
        <v/>
      </c>
      <c r="H654" s="20"/>
      <c r="I654" s="24" t="str">
        <f aca="false">IF(B654="","",IFERROR(INDEX(Items!$D$5:$D$304,MATCH(B654,Items!$A$5:$A$304,0)),""))</f>
        <v/>
      </c>
      <c r="J654" s="26" t="n">
        <f aca="false">N(E654)*IF(OR(D654="Purchase",D654="Sales return",D654="Production in",D654="Adjustment +"),1,IF(D654="",0,-1))</f>
        <v>0</v>
      </c>
    </row>
    <row r="655" customFormat="false" ht="15" hidden="false" customHeight="true" outlineLevel="0" collapsed="false">
      <c r="A655" s="27"/>
      <c r="B655" s="20"/>
      <c r="C655" s="24" t="str">
        <f aca="false">IF(B655="","",IFERROR(INDEX(Items!$B$5:$B$304,MATCH(B655,Items!$A$5:$A$304,0)),"Unknown code"))</f>
        <v/>
      </c>
      <c r="D655" s="20"/>
      <c r="E655" s="21"/>
      <c r="F655" s="22"/>
      <c r="G655" s="25" t="str">
        <f aca="false">IF(OR(D655="Purchase",D655="Production in"),ROUND(N(E655)*N(F655),2),"")</f>
        <v/>
      </c>
      <c r="H655" s="20"/>
      <c r="I655" s="24" t="str">
        <f aca="false">IF(B655="","",IFERROR(INDEX(Items!$D$5:$D$304,MATCH(B655,Items!$A$5:$A$304,0)),""))</f>
        <v/>
      </c>
      <c r="J655" s="26" t="n">
        <f aca="false">N(E655)*IF(OR(D655="Purchase",D655="Sales return",D655="Production in",D655="Adjustment +"),1,IF(D655="",0,-1))</f>
        <v>0</v>
      </c>
    </row>
    <row r="656" customFormat="false" ht="15" hidden="false" customHeight="true" outlineLevel="0" collapsed="false">
      <c r="A656" s="27"/>
      <c r="B656" s="20"/>
      <c r="C656" s="24" t="str">
        <f aca="false">IF(B656="","",IFERROR(INDEX(Items!$B$5:$B$304,MATCH(B656,Items!$A$5:$A$304,0)),"Unknown code"))</f>
        <v/>
      </c>
      <c r="D656" s="20"/>
      <c r="E656" s="21"/>
      <c r="F656" s="22"/>
      <c r="G656" s="25" t="str">
        <f aca="false">IF(OR(D656="Purchase",D656="Production in"),ROUND(N(E656)*N(F656),2),"")</f>
        <v/>
      </c>
      <c r="H656" s="20"/>
      <c r="I656" s="24" t="str">
        <f aca="false">IF(B656="","",IFERROR(INDEX(Items!$D$5:$D$304,MATCH(B656,Items!$A$5:$A$304,0)),""))</f>
        <v/>
      </c>
      <c r="J656" s="26" t="n">
        <f aca="false">N(E656)*IF(OR(D656="Purchase",D656="Sales return",D656="Production in",D656="Adjustment +"),1,IF(D656="",0,-1))</f>
        <v>0</v>
      </c>
    </row>
    <row r="657" customFormat="false" ht="15" hidden="false" customHeight="true" outlineLevel="0" collapsed="false">
      <c r="A657" s="27"/>
      <c r="B657" s="20"/>
      <c r="C657" s="24" t="str">
        <f aca="false">IF(B657="","",IFERROR(INDEX(Items!$B$5:$B$304,MATCH(B657,Items!$A$5:$A$304,0)),"Unknown code"))</f>
        <v/>
      </c>
      <c r="D657" s="20"/>
      <c r="E657" s="21"/>
      <c r="F657" s="22"/>
      <c r="G657" s="25" t="str">
        <f aca="false">IF(OR(D657="Purchase",D657="Production in"),ROUND(N(E657)*N(F657),2),"")</f>
        <v/>
      </c>
      <c r="H657" s="20"/>
      <c r="I657" s="24" t="str">
        <f aca="false">IF(B657="","",IFERROR(INDEX(Items!$D$5:$D$304,MATCH(B657,Items!$A$5:$A$304,0)),""))</f>
        <v/>
      </c>
      <c r="J657" s="26" t="n">
        <f aca="false">N(E657)*IF(OR(D657="Purchase",D657="Sales return",D657="Production in",D657="Adjustment +"),1,IF(D657="",0,-1))</f>
        <v>0</v>
      </c>
    </row>
    <row r="658" customFormat="false" ht="15" hidden="false" customHeight="true" outlineLevel="0" collapsed="false">
      <c r="A658" s="27"/>
      <c r="B658" s="20"/>
      <c r="C658" s="24" t="str">
        <f aca="false">IF(B658="","",IFERROR(INDEX(Items!$B$5:$B$304,MATCH(B658,Items!$A$5:$A$304,0)),"Unknown code"))</f>
        <v/>
      </c>
      <c r="D658" s="20"/>
      <c r="E658" s="21"/>
      <c r="F658" s="22"/>
      <c r="G658" s="25" t="str">
        <f aca="false">IF(OR(D658="Purchase",D658="Production in"),ROUND(N(E658)*N(F658),2),"")</f>
        <v/>
      </c>
      <c r="H658" s="20"/>
      <c r="I658" s="24" t="str">
        <f aca="false">IF(B658="","",IFERROR(INDEX(Items!$D$5:$D$304,MATCH(B658,Items!$A$5:$A$304,0)),""))</f>
        <v/>
      </c>
      <c r="J658" s="26" t="n">
        <f aca="false">N(E658)*IF(OR(D658="Purchase",D658="Sales return",D658="Production in",D658="Adjustment +"),1,IF(D658="",0,-1))</f>
        <v>0</v>
      </c>
    </row>
    <row r="659" customFormat="false" ht="15" hidden="false" customHeight="true" outlineLevel="0" collapsed="false">
      <c r="A659" s="27"/>
      <c r="B659" s="20"/>
      <c r="C659" s="24" t="str">
        <f aca="false">IF(B659="","",IFERROR(INDEX(Items!$B$5:$B$304,MATCH(B659,Items!$A$5:$A$304,0)),"Unknown code"))</f>
        <v/>
      </c>
      <c r="D659" s="20"/>
      <c r="E659" s="21"/>
      <c r="F659" s="22"/>
      <c r="G659" s="25" t="str">
        <f aca="false">IF(OR(D659="Purchase",D659="Production in"),ROUND(N(E659)*N(F659),2),"")</f>
        <v/>
      </c>
      <c r="H659" s="20"/>
      <c r="I659" s="24" t="str">
        <f aca="false">IF(B659="","",IFERROR(INDEX(Items!$D$5:$D$304,MATCH(B659,Items!$A$5:$A$304,0)),""))</f>
        <v/>
      </c>
      <c r="J659" s="26" t="n">
        <f aca="false">N(E659)*IF(OR(D659="Purchase",D659="Sales return",D659="Production in",D659="Adjustment +"),1,IF(D659="",0,-1))</f>
        <v>0</v>
      </c>
    </row>
    <row r="660" customFormat="false" ht="15" hidden="false" customHeight="true" outlineLevel="0" collapsed="false">
      <c r="A660" s="27"/>
      <c r="B660" s="20"/>
      <c r="C660" s="24" t="str">
        <f aca="false">IF(B660="","",IFERROR(INDEX(Items!$B$5:$B$304,MATCH(B660,Items!$A$5:$A$304,0)),"Unknown code"))</f>
        <v/>
      </c>
      <c r="D660" s="20"/>
      <c r="E660" s="21"/>
      <c r="F660" s="22"/>
      <c r="G660" s="25" t="str">
        <f aca="false">IF(OR(D660="Purchase",D660="Production in"),ROUND(N(E660)*N(F660),2),"")</f>
        <v/>
      </c>
      <c r="H660" s="20"/>
      <c r="I660" s="24" t="str">
        <f aca="false">IF(B660="","",IFERROR(INDEX(Items!$D$5:$D$304,MATCH(B660,Items!$A$5:$A$304,0)),""))</f>
        <v/>
      </c>
      <c r="J660" s="26" t="n">
        <f aca="false">N(E660)*IF(OR(D660="Purchase",D660="Sales return",D660="Production in",D660="Adjustment +"),1,IF(D660="",0,-1))</f>
        <v>0</v>
      </c>
    </row>
    <row r="661" customFormat="false" ht="15" hidden="false" customHeight="true" outlineLevel="0" collapsed="false">
      <c r="A661" s="27"/>
      <c r="B661" s="20"/>
      <c r="C661" s="24" t="str">
        <f aca="false">IF(B661="","",IFERROR(INDEX(Items!$B$5:$B$304,MATCH(B661,Items!$A$5:$A$304,0)),"Unknown code"))</f>
        <v/>
      </c>
      <c r="D661" s="20"/>
      <c r="E661" s="21"/>
      <c r="F661" s="22"/>
      <c r="G661" s="25" t="str">
        <f aca="false">IF(OR(D661="Purchase",D661="Production in"),ROUND(N(E661)*N(F661),2),"")</f>
        <v/>
      </c>
      <c r="H661" s="20"/>
      <c r="I661" s="24" t="str">
        <f aca="false">IF(B661="","",IFERROR(INDEX(Items!$D$5:$D$304,MATCH(B661,Items!$A$5:$A$304,0)),""))</f>
        <v/>
      </c>
      <c r="J661" s="26" t="n">
        <f aca="false">N(E661)*IF(OR(D661="Purchase",D661="Sales return",D661="Production in",D661="Adjustment +"),1,IF(D661="",0,-1))</f>
        <v>0</v>
      </c>
    </row>
    <row r="662" customFormat="false" ht="15" hidden="false" customHeight="true" outlineLevel="0" collapsed="false">
      <c r="A662" s="27"/>
      <c r="B662" s="20"/>
      <c r="C662" s="24" t="str">
        <f aca="false">IF(B662="","",IFERROR(INDEX(Items!$B$5:$B$304,MATCH(B662,Items!$A$5:$A$304,0)),"Unknown code"))</f>
        <v/>
      </c>
      <c r="D662" s="20"/>
      <c r="E662" s="21"/>
      <c r="F662" s="22"/>
      <c r="G662" s="25" t="str">
        <f aca="false">IF(OR(D662="Purchase",D662="Production in"),ROUND(N(E662)*N(F662),2),"")</f>
        <v/>
      </c>
      <c r="H662" s="20"/>
      <c r="I662" s="24" t="str">
        <f aca="false">IF(B662="","",IFERROR(INDEX(Items!$D$5:$D$304,MATCH(B662,Items!$A$5:$A$304,0)),""))</f>
        <v/>
      </c>
      <c r="J662" s="26" t="n">
        <f aca="false">N(E662)*IF(OR(D662="Purchase",D662="Sales return",D662="Production in",D662="Adjustment +"),1,IF(D662="",0,-1))</f>
        <v>0</v>
      </c>
    </row>
    <row r="663" customFormat="false" ht="15" hidden="false" customHeight="true" outlineLevel="0" collapsed="false">
      <c r="A663" s="27"/>
      <c r="B663" s="20"/>
      <c r="C663" s="24" t="str">
        <f aca="false">IF(B663="","",IFERROR(INDEX(Items!$B$5:$B$304,MATCH(B663,Items!$A$5:$A$304,0)),"Unknown code"))</f>
        <v/>
      </c>
      <c r="D663" s="20"/>
      <c r="E663" s="21"/>
      <c r="F663" s="22"/>
      <c r="G663" s="25" t="str">
        <f aca="false">IF(OR(D663="Purchase",D663="Production in"),ROUND(N(E663)*N(F663),2),"")</f>
        <v/>
      </c>
      <c r="H663" s="20"/>
      <c r="I663" s="24" t="str">
        <f aca="false">IF(B663="","",IFERROR(INDEX(Items!$D$5:$D$304,MATCH(B663,Items!$A$5:$A$304,0)),""))</f>
        <v/>
      </c>
      <c r="J663" s="26" t="n">
        <f aca="false">N(E663)*IF(OR(D663="Purchase",D663="Sales return",D663="Production in",D663="Adjustment +"),1,IF(D663="",0,-1))</f>
        <v>0</v>
      </c>
    </row>
    <row r="664" customFormat="false" ht="15" hidden="false" customHeight="true" outlineLevel="0" collapsed="false">
      <c r="A664" s="27"/>
      <c r="B664" s="20"/>
      <c r="C664" s="24" t="str">
        <f aca="false">IF(B664="","",IFERROR(INDEX(Items!$B$5:$B$304,MATCH(B664,Items!$A$5:$A$304,0)),"Unknown code"))</f>
        <v/>
      </c>
      <c r="D664" s="20"/>
      <c r="E664" s="21"/>
      <c r="F664" s="22"/>
      <c r="G664" s="25" t="str">
        <f aca="false">IF(OR(D664="Purchase",D664="Production in"),ROUND(N(E664)*N(F664),2),"")</f>
        <v/>
      </c>
      <c r="H664" s="20"/>
      <c r="I664" s="24" t="str">
        <f aca="false">IF(B664="","",IFERROR(INDEX(Items!$D$5:$D$304,MATCH(B664,Items!$A$5:$A$304,0)),""))</f>
        <v/>
      </c>
      <c r="J664" s="26" t="n">
        <f aca="false">N(E664)*IF(OR(D664="Purchase",D664="Sales return",D664="Production in",D664="Adjustment +"),1,IF(D664="",0,-1))</f>
        <v>0</v>
      </c>
    </row>
    <row r="665" customFormat="false" ht="15" hidden="false" customHeight="true" outlineLevel="0" collapsed="false">
      <c r="A665" s="27"/>
      <c r="B665" s="20"/>
      <c r="C665" s="24" t="str">
        <f aca="false">IF(B665="","",IFERROR(INDEX(Items!$B$5:$B$304,MATCH(B665,Items!$A$5:$A$304,0)),"Unknown code"))</f>
        <v/>
      </c>
      <c r="D665" s="20"/>
      <c r="E665" s="21"/>
      <c r="F665" s="22"/>
      <c r="G665" s="25" t="str">
        <f aca="false">IF(OR(D665="Purchase",D665="Production in"),ROUND(N(E665)*N(F665),2),"")</f>
        <v/>
      </c>
      <c r="H665" s="20"/>
      <c r="I665" s="24" t="str">
        <f aca="false">IF(B665="","",IFERROR(INDEX(Items!$D$5:$D$304,MATCH(B665,Items!$A$5:$A$304,0)),""))</f>
        <v/>
      </c>
      <c r="J665" s="26" t="n">
        <f aca="false">N(E665)*IF(OR(D665="Purchase",D665="Sales return",D665="Production in",D665="Adjustment +"),1,IF(D665="",0,-1))</f>
        <v>0</v>
      </c>
    </row>
    <row r="666" customFormat="false" ht="15" hidden="false" customHeight="true" outlineLevel="0" collapsed="false">
      <c r="A666" s="27"/>
      <c r="B666" s="20"/>
      <c r="C666" s="24" t="str">
        <f aca="false">IF(B666="","",IFERROR(INDEX(Items!$B$5:$B$304,MATCH(B666,Items!$A$5:$A$304,0)),"Unknown code"))</f>
        <v/>
      </c>
      <c r="D666" s="20"/>
      <c r="E666" s="21"/>
      <c r="F666" s="22"/>
      <c r="G666" s="25" t="str">
        <f aca="false">IF(OR(D666="Purchase",D666="Production in"),ROUND(N(E666)*N(F666),2),"")</f>
        <v/>
      </c>
      <c r="H666" s="20"/>
      <c r="I666" s="24" t="str">
        <f aca="false">IF(B666="","",IFERROR(INDEX(Items!$D$5:$D$304,MATCH(B666,Items!$A$5:$A$304,0)),""))</f>
        <v/>
      </c>
      <c r="J666" s="26" t="n">
        <f aca="false">N(E666)*IF(OR(D666="Purchase",D666="Sales return",D666="Production in",D666="Adjustment +"),1,IF(D666="",0,-1))</f>
        <v>0</v>
      </c>
    </row>
    <row r="667" customFormat="false" ht="15" hidden="false" customHeight="true" outlineLevel="0" collapsed="false">
      <c r="A667" s="27"/>
      <c r="B667" s="20"/>
      <c r="C667" s="24" t="str">
        <f aca="false">IF(B667="","",IFERROR(INDEX(Items!$B$5:$B$304,MATCH(B667,Items!$A$5:$A$304,0)),"Unknown code"))</f>
        <v/>
      </c>
      <c r="D667" s="20"/>
      <c r="E667" s="21"/>
      <c r="F667" s="22"/>
      <c r="G667" s="25" t="str">
        <f aca="false">IF(OR(D667="Purchase",D667="Production in"),ROUND(N(E667)*N(F667),2),"")</f>
        <v/>
      </c>
      <c r="H667" s="20"/>
      <c r="I667" s="24" t="str">
        <f aca="false">IF(B667="","",IFERROR(INDEX(Items!$D$5:$D$304,MATCH(B667,Items!$A$5:$A$304,0)),""))</f>
        <v/>
      </c>
      <c r="J667" s="26" t="n">
        <f aca="false">N(E667)*IF(OR(D667="Purchase",D667="Sales return",D667="Production in",D667="Adjustment +"),1,IF(D667="",0,-1))</f>
        <v>0</v>
      </c>
    </row>
    <row r="668" customFormat="false" ht="15" hidden="false" customHeight="true" outlineLevel="0" collapsed="false">
      <c r="A668" s="27"/>
      <c r="B668" s="20"/>
      <c r="C668" s="24" t="str">
        <f aca="false">IF(B668="","",IFERROR(INDEX(Items!$B$5:$B$304,MATCH(B668,Items!$A$5:$A$304,0)),"Unknown code"))</f>
        <v/>
      </c>
      <c r="D668" s="20"/>
      <c r="E668" s="21"/>
      <c r="F668" s="22"/>
      <c r="G668" s="25" t="str">
        <f aca="false">IF(OR(D668="Purchase",D668="Production in"),ROUND(N(E668)*N(F668),2),"")</f>
        <v/>
      </c>
      <c r="H668" s="20"/>
      <c r="I668" s="24" t="str">
        <f aca="false">IF(B668="","",IFERROR(INDEX(Items!$D$5:$D$304,MATCH(B668,Items!$A$5:$A$304,0)),""))</f>
        <v/>
      </c>
      <c r="J668" s="26" t="n">
        <f aca="false">N(E668)*IF(OR(D668="Purchase",D668="Sales return",D668="Production in",D668="Adjustment +"),1,IF(D668="",0,-1))</f>
        <v>0</v>
      </c>
    </row>
    <row r="669" customFormat="false" ht="15" hidden="false" customHeight="true" outlineLevel="0" collapsed="false">
      <c r="A669" s="27"/>
      <c r="B669" s="20"/>
      <c r="C669" s="24" t="str">
        <f aca="false">IF(B669="","",IFERROR(INDEX(Items!$B$5:$B$304,MATCH(B669,Items!$A$5:$A$304,0)),"Unknown code"))</f>
        <v/>
      </c>
      <c r="D669" s="20"/>
      <c r="E669" s="21"/>
      <c r="F669" s="22"/>
      <c r="G669" s="25" t="str">
        <f aca="false">IF(OR(D669="Purchase",D669="Production in"),ROUND(N(E669)*N(F669),2),"")</f>
        <v/>
      </c>
      <c r="H669" s="20"/>
      <c r="I669" s="24" t="str">
        <f aca="false">IF(B669="","",IFERROR(INDEX(Items!$D$5:$D$304,MATCH(B669,Items!$A$5:$A$304,0)),""))</f>
        <v/>
      </c>
      <c r="J669" s="26" t="n">
        <f aca="false">N(E669)*IF(OR(D669="Purchase",D669="Sales return",D669="Production in",D669="Adjustment +"),1,IF(D669="",0,-1))</f>
        <v>0</v>
      </c>
    </row>
    <row r="670" customFormat="false" ht="15" hidden="false" customHeight="true" outlineLevel="0" collapsed="false">
      <c r="A670" s="27"/>
      <c r="B670" s="20"/>
      <c r="C670" s="24" t="str">
        <f aca="false">IF(B670="","",IFERROR(INDEX(Items!$B$5:$B$304,MATCH(B670,Items!$A$5:$A$304,0)),"Unknown code"))</f>
        <v/>
      </c>
      <c r="D670" s="20"/>
      <c r="E670" s="21"/>
      <c r="F670" s="22"/>
      <c r="G670" s="25" t="str">
        <f aca="false">IF(OR(D670="Purchase",D670="Production in"),ROUND(N(E670)*N(F670),2),"")</f>
        <v/>
      </c>
      <c r="H670" s="20"/>
      <c r="I670" s="24" t="str">
        <f aca="false">IF(B670="","",IFERROR(INDEX(Items!$D$5:$D$304,MATCH(B670,Items!$A$5:$A$304,0)),""))</f>
        <v/>
      </c>
      <c r="J670" s="26" t="n">
        <f aca="false">N(E670)*IF(OR(D670="Purchase",D670="Sales return",D670="Production in",D670="Adjustment +"),1,IF(D670="",0,-1))</f>
        <v>0</v>
      </c>
    </row>
    <row r="671" customFormat="false" ht="15" hidden="false" customHeight="true" outlineLevel="0" collapsed="false">
      <c r="A671" s="27"/>
      <c r="B671" s="20"/>
      <c r="C671" s="24" t="str">
        <f aca="false">IF(B671="","",IFERROR(INDEX(Items!$B$5:$B$304,MATCH(B671,Items!$A$5:$A$304,0)),"Unknown code"))</f>
        <v/>
      </c>
      <c r="D671" s="20"/>
      <c r="E671" s="21"/>
      <c r="F671" s="22"/>
      <c r="G671" s="25" t="str">
        <f aca="false">IF(OR(D671="Purchase",D671="Production in"),ROUND(N(E671)*N(F671),2),"")</f>
        <v/>
      </c>
      <c r="H671" s="20"/>
      <c r="I671" s="24" t="str">
        <f aca="false">IF(B671="","",IFERROR(INDEX(Items!$D$5:$D$304,MATCH(B671,Items!$A$5:$A$304,0)),""))</f>
        <v/>
      </c>
      <c r="J671" s="26" t="n">
        <f aca="false">N(E671)*IF(OR(D671="Purchase",D671="Sales return",D671="Production in",D671="Adjustment +"),1,IF(D671="",0,-1))</f>
        <v>0</v>
      </c>
    </row>
    <row r="672" customFormat="false" ht="15" hidden="false" customHeight="true" outlineLevel="0" collapsed="false">
      <c r="A672" s="27"/>
      <c r="B672" s="20"/>
      <c r="C672" s="24" t="str">
        <f aca="false">IF(B672="","",IFERROR(INDEX(Items!$B$5:$B$304,MATCH(B672,Items!$A$5:$A$304,0)),"Unknown code"))</f>
        <v/>
      </c>
      <c r="D672" s="20"/>
      <c r="E672" s="21"/>
      <c r="F672" s="22"/>
      <c r="G672" s="25" t="str">
        <f aca="false">IF(OR(D672="Purchase",D672="Production in"),ROUND(N(E672)*N(F672),2),"")</f>
        <v/>
      </c>
      <c r="H672" s="20"/>
      <c r="I672" s="24" t="str">
        <f aca="false">IF(B672="","",IFERROR(INDEX(Items!$D$5:$D$304,MATCH(B672,Items!$A$5:$A$304,0)),""))</f>
        <v/>
      </c>
      <c r="J672" s="26" t="n">
        <f aca="false">N(E672)*IF(OR(D672="Purchase",D672="Sales return",D672="Production in",D672="Adjustment +"),1,IF(D672="",0,-1))</f>
        <v>0</v>
      </c>
    </row>
    <row r="673" customFormat="false" ht="15" hidden="false" customHeight="true" outlineLevel="0" collapsed="false">
      <c r="A673" s="27"/>
      <c r="B673" s="20"/>
      <c r="C673" s="24" t="str">
        <f aca="false">IF(B673="","",IFERROR(INDEX(Items!$B$5:$B$304,MATCH(B673,Items!$A$5:$A$304,0)),"Unknown code"))</f>
        <v/>
      </c>
      <c r="D673" s="20"/>
      <c r="E673" s="21"/>
      <c r="F673" s="22"/>
      <c r="G673" s="25" t="str">
        <f aca="false">IF(OR(D673="Purchase",D673="Production in"),ROUND(N(E673)*N(F673),2),"")</f>
        <v/>
      </c>
      <c r="H673" s="20"/>
      <c r="I673" s="24" t="str">
        <f aca="false">IF(B673="","",IFERROR(INDEX(Items!$D$5:$D$304,MATCH(B673,Items!$A$5:$A$304,0)),""))</f>
        <v/>
      </c>
      <c r="J673" s="26" t="n">
        <f aca="false">N(E673)*IF(OR(D673="Purchase",D673="Sales return",D673="Production in",D673="Adjustment +"),1,IF(D673="",0,-1))</f>
        <v>0</v>
      </c>
    </row>
    <row r="674" customFormat="false" ht="15" hidden="false" customHeight="true" outlineLevel="0" collapsed="false">
      <c r="A674" s="27"/>
      <c r="B674" s="20"/>
      <c r="C674" s="24" t="str">
        <f aca="false">IF(B674="","",IFERROR(INDEX(Items!$B$5:$B$304,MATCH(B674,Items!$A$5:$A$304,0)),"Unknown code"))</f>
        <v/>
      </c>
      <c r="D674" s="20"/>
      <c r="E674" s="21"/>
      <c r="F674" s="22"/>
      <c r="G674" s="25" t="str">
        <f aca="false">IF(OR(D674="Purchase",D674="Production in"),ROUND(N(E674)*N(F674),2),"")</f>
        <v/>
      </c>
      <c r="H674" s="20"/>
      <c r="I674" s="24" t="str">
        <f aca="false">IF(B674="","",IFERROR(INDEX(Items!$D$5:$D$304,MATCH(B674,Items!$A$5:$A$304,0)),""))</f>
        <v/>
      </c>
      <c r="J674" s="26" t="n">
        <f aca="false">N(E674)*IF(OR(D674="Purchase",D674="Sales return",D674="Production in",D674="Adjustment +"),1,IF(D674="",0,-1))</f>
        <v>0</v>
      </c>
    </row>
    <row r="675" customFormat="false" ht="15" hidden="false" customHeight="true" outlineLevel="0" collapsed="false">
      <c r="A675" s="27"/>
      <c r="B675" s="20"/>
      <c r="C675" s="24" t="str">
        <f aca="false">IF(B675="","",IFERROR(INDEX(Items!$B$5:$B$304,MATCH(B675,Items!$A$5:$A$304,0)),"Unknown code"))</f>
        <v/>
      </c>
      <c r="D675" s="20"/>
      <c r="E675" s="21"/>
      <c r="F675" s="22"/>
      <c r="G675" s="25" t="str">
        <f aca="false">IF(OR(D675="Purchase",D675="Production in"),ROUND(N(E675)*N(F675),2),"")</f>
        <v/>
      </c>
      <c r="H675" s="20"/>
      <c r="I675" s="24" t="str">
        <f aca="false">IF(B675="","",IFERROR(INDEX(Items!$D$5:$D$304,MATCH(B675,Items!$A$5:$A$304,0)),""))</f>
        <v/>
      </c>
      <c r="J675" s="26" t="n">
        <f aca="false">N(E675)*IF(OR(D675="Purchase",D675="Sales return",D675="Production in",D675="Adjustment +"),1,IF(D675="",0,-1))</f>
        <v>0</v>
      </c>
    </row>
    <row r="676" customFormat="false" ht="15" hidden="false" customHeight="true" outlineLevel="0" collapsed="false">
      <c r="A676" s="27"/>
      <c r="B676" s="20"/>
      <c r="C676" s="24" t="str">
        <f aca="false">IF(B676="","",IFERROR(INDEX(Items!$B$5:$B$304,MATCH(B676,Items!$A$5:$A$304,0)),"Unknown code"))</f>
        <v/>
      </c>
      <c r="D676" s="20"/>
      <c r="E676" s="21"/>
      <c r="F676" s="22"/>
      <c r="G676" s="25" t="str">
        <f aca="false">IF(OR(D676="Purchase",D676="Production in"),ROUND(N(E676)*N(F676),2),"")</f>
        <v/>
      </c>
      <c r="H676" s="20"/>
      <c r="I676" s="24" t="str">
        <f aca="false">IF(B676="","",IFERROR(INDEX(Items!$D$5:$D$304,MATCH(B676,Items!$A$5:$A$304,0)),""))</f>
        <v/>
      </c>
      <c r="J676" s="26" t="n">
        <f aca="false">N(E676)*IF(OR(D676="Purchase",D676="Sales return",D676="Production in",D676="Adjustment +"),1,IF(D676="",0,-1))</f>
        <v>0</v>
      </c>
    </row>
    <row r="677" customFormat="false" ht="15" hidden="false" customHeight="true" outlineLevel="0" collapsed="false">
      <c r="A677" s="27"/>
      <c r="B677" s="20"/>
      <c r="C677" s="24" t="str">
        <f aca="false">IF(B677="","",IFERROR(INDEX(Items!$B$5:$B$304,MATCH(B677,Items!$A$5:$A$304,0)),"Unknown code"))</f>
        <v/>
      </c>
      <c r="D677" s="20"/>
      <c r="E677" s="21"/>
      <c r="F677" s="22"/>
      <c r="G677" s="25" t="str">
        <f aca="false">IF(OR(D677="Purchase",D677="Production in"),ROUND(N(E677)*N(F677),2),"")</f>
        <v/>
      </c>
      <c r="H677" s="20"/>
      <c r="I677" s="24" t="str">
        <f aca="false">IF(B677="","",IFERROR(INDEX(Items!$D$5:$D$304,MATCH(B677,Items!$A$5:$A$304,0)),""))</f>
        <v/>
      </c>
      <c r="J677" s="26" t="n">
        <f aca="false">N(E677)*IF(OR(D677="Purchase",D677="Sales return",D677="Production in",D677="Adjustment +"),1,IF(D677="",0,-1))</f>
        <v>0</v>
      </c>
    </row>
    <row r="678" customFormat="false" ht="15" hidden="false" customHeight="true" outlineLevel="0" collapsed="false">
      <c r="A678" s="27"/>
      <c r="B678" s="20"/>
      <c r="C678" s="24" t="str">
        <f aca="false">IF(B678="","",IFERROR(INDEX(Items!$B$5:$B$304,MATCH(B678,Items!$A$5:$A$304,0)),"Unknown code"))</f>
        <v/>
      </c>
      <c r="D678" s="20"/>
      <c r="E678" s="21"/>
      <c r="F678" s="22"/>
      <c r="G678" s="25" t="str">
        <f aca="false">IF(OR(D678="Purchase",D678="Production in"),ROUND(N(E678)*N(F678),2),"")</f>
        <v/>
      </c>
      <c r="H678" s="20"/>
      <c r="I678" s="24" t="str">
        <f aca="false">IF(B678="","",IFERROR(INDEX(Items!$D$5:$D$304,MATCH(B678,Items!$A$5:$A$304,0)),""))</f>
        <v/>
      </c>
      <c r="J678" s="26" t="n">
        <f aca="false">N(E678)*IF(OR(D678="Purchase",D678="Sales return",D678="Production in",D678="Adjustment +"),1,IF(D678="",0,-1))</f>
        <v>0</v>
      </c>
    </row>
    <row r="679" customFormat="false" ht="15" hidden="false" customHeight="true" outlineLevel="0" collapsed="false">
      <c r="A679" s="27"/>
      <c r="B679" s="20"/>
      <c r="C679" s="24" t="str">
        <f aca="false">IF(B679="","",IFERROR(INDEX(Items!$B$5:$B$304,MATCH(B679,Items!$A$5:$A$304,0)),"Unknown code"))</f>
        <v/>
      </c>
      <c r="D679" s="20"/>
      <c r="E679" s="21"/>
      <c r="F679" s="22"/>
      <c r="G679" s="25" t="str">
        <f aca="false">IF(OR(D679="Purchase",D679="Production in"),ROUND(N(E679)*N(F679),2),"")</f>
        <v/>
      </c>
      <c r="H679" s="20"/>
      <c r="I679" s="24" t="str">
        <f aca="false">IF(B679="","",IFERROR(INDEX(Items!$D$5:$D$304,MATCH(B679,Items!$A$5:$A$304,0)),""))</f>
        <v/>
      </c>
      <c r="J679" s="26" t="n">
        <f aca="false">N(E679)*IF(OR(D679="Purchase",D679="Sales return",D679="Production in",D679="Adjustment +"),1,IF(D679="",0,-1))</f>
        <v>0</v>
      </c>
    </row>
    <row r="680" customFormat="false" ht="15" hidden="false" customHeight="true" outlineLevel="0" collapsed="false">
      <c r="A680" s="27"/>
      <c r="B680" s="20"/>
      <c r="C680" s="24" t="str">
        <f aca="false">IF(B680="","",IFERROR(INDEX(Items!$B$5:$B$304,MATCH(B680,Items!$A$5:$A$304,0)),"Unknown code"))</f>
        <v/>
      </c>
      <c r="D680" s="20"/>
      <c r="E680" s="21"/>
      <c r="F680" s="22"/>
      <c r="G680" s="25" t="str">
        <f aca="false">IF(OR(D680="Purchase",D680="Production in"),ROUND(N(E680)*N(F680),2),"")</f>
        <v/>
      </c>
      <c r="H680" s="20"/>
      <c r="I680" s="24" t="str">
        <f aca="false">IF(B680="","",IFERROR(INDEX(Items!$D$5:$D$304,MATCH(B680,Items!$A$5:$A$304,0)),""))</f>
        <v/>
      </c>
      <c r="J680" s="26" t="n">
        <f aca="false">N(E680)*IF(OR(D680="Purchase",D680="Sales return",D680="Production in",D680="Adjustment +"),1,IF(D680="",0,-1))</f>
        <v>0</v>
      </c>
    </row>
    <row r="681" customFormat="false" ht="15" hidden="false" customHeight="true" outlineLevel="0" collapsed="false">
      <c r="A681" s="27"/>
      <c r="B681" s="20"/>
      <c r="C681" s="24" t="str">
        <f aca="false">IF(B681="","",IFERROR(INDEX(Items!$B$5:$B$304,MATCH(B681,Items!$A$5:$A$304,0)),"Unknown code"))</f>
        <v/>
      </c>
      <c r="D681" s="20"/>
      <c r="E681" s="21"/>
      <c r="F681" s="22"/>
      <c r="G681" s="25" t="str">
        <f aca="false">IF(OR(D681="Purchase",D681="Production in"),ROUND(N(E681)*N(F681),2),"")</f>
        <v/>
      </c>
      <c r="H681" s="20"/>
      <c r="I681" s="24" t="str">
        <f aca="false">IF(B681="","",IFERROR(INDEX(Items!$D$5:$D$304,MATCH(B681,Items!$A$5:$A$304,0)),""))</f>
        <v/>
      </c>
      <c r="J681" s="26" t="n">
        <f aca="false">N(E681)*IF(OR(D681="Purchase",D681="Sales return",D681="Production in",D681="Adjustment +"),1,IF(D681="",0,-1))</f>
        <v>0</v>
      </c>
    </row>
    <row r="682" customFormat="false" ht="15" hidden="false" customHeight="true" outlineLevel="0" collapsed="false">
      <c r="A682" s="27"/>
      <c r="B682" s="20"/>
      <c r="C682" s="24" t="str">
        <f aca="false">IF(B682="","",IFERROR(INDEX(Items!$B$5:$B$304,MATCH(B682,Items!$A$5:$A$304,0)),"Unknown code"))</f>
        <v/>
      </c>
      <c r="D682" s="20"/>
      <c r="E682" s="21"/>
      <c r="F682" s="22"/>
      <c r="G682" s="25" t="str">
        <f aca="false">IF(OR(D682="Purchase",D682="Production in"),ROUND(N(E682)*N(F682),2),"")</f>
        <v/>
      </c>
      <c r="H682" s="20"/>
      <c r="I682" s="24" t="str">
        <f aca="false">IF(B682="","",IFERROR(INDEX(Items!$D$5:$D$304,MATCH(B682,Items!$A$5:$A$304,0)),""))</f>
        <v/>
      </c>
      <c r="J682" s="26" t="n">
        <f aca="false">N(E682)*IF(OR(D682="Purchase",D682="Sales return",D682="Production in",D682="Adjustment +"),1,IF(D682="",0,-1))</f>
        <v>0</v>
      </c>
    </row>
    <row r="683" customFormat="false" ht="15" hidden="false" customHeight="true" outlineLevel="0" collapsed="false">
      <c r="A683" s="27"/>
      <c r="B683" s="20"/>
      <c r="C683" s="24" t="str">
        <f aca="false">IF(B683="","",IFERROR(INDEX(Items!$B$5:$B$304,MATCH(B683,Items!$A$5:$A$304,0)),"Unknown code"))</f>
        <v/>
      </c>
      <c r="D683" s="20"/>
      <c r="E683" s="21"/>
      <c r="F683" s="22"/>
      <c r="G683" s="25" t="str">
        <f aca="false">IF(OR(D683="Purchase",D683="Production in"),ROUND(N(E683)*N(F683),2),"")</f>
        <v/>
      </c>
      <c r="H683" s="20"/>
      <c r="I683" s="24" t="str">
        <f aca="false">IF(B683="","",IFERROR(INDEX(Items!$D$5:$D$304,MATCH(B683,Items!$A$5:$A$304,0)),""))</f>
        <v/>
      </c>
      <c r="J683" s="26" t="n">
        <f aca="false">N(E683)*IF(OR(D683="Purchase",D683="Sales return",D683="Production in",D683="Adjustment +"),1,IF(D683="",0,-1))</f>
        <v>0</v>
      </c>
    </row>
    <row r="684" customFormat="false" ht="15" hidden="false" customHeight="true" outlineLevel="0" collapsed="false">
      <c r="A684" s="27"/>
      <c r="B684" s="20"/>
      <c r="C684" s="24" t="str">
        <f aca="false">IF(B684="","",IFERROR(INDEX(Items!$B$5:$B$304,MATCH(B684,Items!$A$5:$A$304,0)),"Unknown code"))</f>
        <v/>
      </c>
      <c r="D684" s="20"/>
      <c r="E684" s="21"/>
      <c r="F684" s="22"/>
      <c r="G684" s="25" t="str">
        <f aca="false">IF(OR(D684="Purchase",D684="Production in"),ROUND(N(E684)*N(F684),2),"")</f>
        <v/>
      </c>
      <c r="H684" s="20"/>
      <c r="I684" s="24" t="str">
        <f aca="false">IF(B684="","",IFERROR(INDEX(Items!$D$5:$D$304,MATCH(B684,Items!$A$5:$A$304,0)),""))</f>
        <v/>
      </c>
      <c r="J684" s="26" t="n">
        <f aca="false">N(E684)*IF(OR(D684="Purchase",D684="Sales return",D684="Production in",D684="Adjustment +"),1,IF(D684="",0,-1))</f>
        <v>0</v>
      </c>
    </row>
    <row r="685" customFormat="false" ht="15" hidden="false" customHeight="true" outlineLevel="0" collapsed="false">
      <c r="A685" s="27"/>
      <c r="B685" s="20"/>
      <c r="C685" s="24" t="str">
        <f aca="false">IF(B685="","",IFERROR(INDEX(Items!$B$5:$B$304,MATCH(B685,Items!$A$5:$A$304,0)),"Unknown code"))</f>
        <v/>
      </c>
      <c r="D685" s="20"/>
      <c r="E685" s="21"/>
      <c r="F685" s="22"/>
      <c r="G685" s="25" t="str">
        <f aca="false">IF(OR(D685="Purchase",D685="Production in"),ROUND(N(E685)*N(F685),2),"")</f>
        <v/>
      </c>
      <c r="H685" s="20"/>
      <c r="I685" s="24" t="str">
        <f aca="false">IF(B685="","",IFERROR(INDEX(Items!$D$5:$D$304,MATCH(B685,Items!$A$5:$A$304,0)),""))</f>
        <v/>
      </c>
      <c r="J685" s="26" t="n">
        <f aca="false">N(E685)*IF(OR(D685="Purchase",D685="Sales return",D685="Production in",D685="Adjustment +"),1,IF(D685="",0,-1))</f>
        <v>0</v>
      </c>
    </row>
    <row r="686" customFormat="false" ht="15" hidden="false" customHeight="true" outlineLevel="0" collapsed="false">
      <c r="A686" s="27"/>
      <c r="B686" s="20"/>
      <c r="C686" s="24" t="str">
        <f aca="false">IF(B686="","",IFERROR(INDEX(Items!$B$5:$B$304,MATCH(B686,Items!$A$5:$A$304,0)),"Unknown code"))</f>
        <v/>
      </c>
      <c r="D686" s="20"/>
      <c r="E686" s="21"/>
      <c r="F686" s="22"/>
      <c r="G686" s="25" t="str">
        <f aca="false">IF(OR(D686="Purchase",D686="Production in"),ROUND(N(E686)*N(F686),2),"")</f>
        <v/>
      </c>
      <c r="H686" s="20"/>
      <c r="I686" s="24" t="str">
        <f aca="false">IF(B686="","",IFERROR(INDEX(Items!$D$5:$D$304,MATCH(B686,Items!$A$5:$A$304,0)),""))</f>
        <v/>
      </c>
      <c r="J686" s="26" t="n">
        <f aca="false">N(E686)*IF(OR(D686="Purchase",D686="Sales return",D686="Production in",D686="Adjustment +"),1,IF(D686="",0,-1))</f>
        <v>0</v>
      </c>
    </row>
    <row r="687" customFormat="false" ht="15" hidden="false" customHeight="true" outlineLevel="0" collapsed="false">
      <c r="A687" s="27"/>
      <c r="B687" s="20"/>
      <c r="C687" s="24" t="str">
        <f aca="false">IF(B687="","",IFERROR(INDEX(Items!$B$5:$B$304,MATCH(B687,Items!$A$5:$A$304,0)),"Unknown code"))</f>
        <v/>
      </c>
      <c r="D687" s="20"/>
      <c r="E687" s="21"/>
      <c r="F687" s="22"/>
      <c r="G687" s="25" t="str">
        <f aca="false">IF(OR(D687="Purchase",D687="Production in"),ROUND(N(E687)*N(F687),2),"")</f>
        <v/>
      </c>
      <c r="H687" s="20"/>
      <c r="I687" s="24" t="str">
        <f aca="false">IF(B687="","",IFERROR(INDEX(Items!$D$5:$D$304,MATCH(B687,Items!$A$5:$A$304,0)),""))</f>
        <v/>
      </c>
      <c r="J687" s="26" t="n">
        <f aca="false">N(E687)*IF(OR(D687="Purchase",D687="Sales return",D687="Production in",D687="Adjustment +"),1,IF(D687="",0,-1))</f>
        <v>0</v>
      </c>
    </row>
    <row r="688" customFormat="false" ht="15" hidden="false" customHeight="true" outlineLevel="0" collapsed="false">
      <c r="A688" s="27"/>
      <c r="B688" s="20"/>
      <c r="C688" s="24" t="str">
        <f aca="false">IF(B688="","",IFERROR(INDEX(Items!$B$5:$B$304,MATCH(B688,Items!$A$5:$A$304,0)),"Unknown code"))</f>
        <v/>
      </c>
      <c r="D688" s="20"/>
      <c r="E688" s="21"/>
      <c r="F688" s="22"/>
      <c r="G688" s="25" t="str">
        <f aca="false">IF(OR(D688="Purchase",D688="Production in"),ROUND(N(E688)*N(F688),2),"")</f>
        <v/>
      </c>
      <c r="H688" s="20"/>
      <c r="I688" s="24" t="str">
        <f aca="false">IF(B688="","",IFERROR(INDEX(Items!$D$5:$D$304,MATCH(B688,Items!$A$5:$A$304,0)),""))</f>
        <v/>
      </c>
      <c r="J688" s="26" t="n">
        <f aca="false">N(E688)*IF(OR(D688="Purchase",D688="Sales return",D688="Production in",D688="Adjustment +"),1,IF(D688="",0,-1))</f>
        <v>0</v>
      </c>
    </row>
    <row r="689" customFormat="false" ht="15" hidden="false" customHeight="true" outlineLevel="0" collapsed="false">
      <c r="A689" s="27"/>
      <c r="B689" s="20"/>
      <c r="C689" s="24" t="str">
        <f aca="false">IF(B689="","",IFERROR(INDEX(Items!$B$5:$B$304,MATCH(B689,Items!$A$5:$A$304,0)),"Unknown code"))</f>
        <v/>
      </c>
      <c r="D689" s="20"/>
      <c r="E689" s="21"/>
      <c r="F689" s="22"/>
      <c r="G689" s="25" t="str">
        <f aca="false">IF(OR(D689="Purchase",D689="Production in"),ROUND(N(E689)*N(F689),2),"")</f>
        <v/>
      </c>
      <c r="H689" s="20"/>
      <c r="I689" s="24" t="str">
        <f aca="false">IF(B689="","",IFERROR(INDEX(Items!$D$5:$D$304,MATCH(B689,Items!$A$5:$A$304,0)),""))</f>
        <v/>
      </c>
      <c r="J689" s="26" t="n">
        <f aca="false">N(E689)*IF(OR(D689="Purchase",D689="Sales return",D689="Production in",D689="Adjustment +"),1,IF(D689="",0,-1))</f>
        <v>0</v>
      </c>
    </row>
    <row r="690" customFormat="false" ht="15" hidden="false" customHeight="true" outlineLevel="0" collapsed="false">
      <c r="A690" s="27"/>
      <c r="B690" s="20"/>
      <c r="C690" s="24" t="str">
        <f aca="false">IF(B690="","",IFERROR(INDEX(Items!$B$5:$B$304,MATCH(B690,Items!$A$5:$A$304,0)),"Unknown code"))</f>
        <v/>
      </c>
      <c r="D690" s="20"/>
      <c r="E690" s="21"/>
      <c r="F690" s="22"/>
      <c r="G690" s="25" t="str">
        <f aca="false">IF(OR(D690="Purchase",D690="Production in"),ROUND(N(E690)*N(F690),2),"")</f>
        <v/>
      </c>
      <c r="H690" s="20"/>
      <c r="I690" s="24" t="str">
        <f aca="false">IF(B690="","",IFERROR(INDEX(Items!$D$5:$D$304,MATCH(B690,Items!$A$5:$A$304,0)),""))</f>
        <v/>
      </c>
      <c r="J690" s="26" t="n">
        <f aca="false">N(E690)*IF(OR(D690="Purchase",D690="Sales return",D690="Production in",D690="Adjustment +"),1,IF(D690="",0,-1))</f>
        <v>0</v>
      </c>
    </row>
    <row r="691" customFormat="false" ht="15" hidden="false" customHeight="true" outlineLevel="0" collapsed="false">
      <c r="A691" s="27"/>
      <c r="B691" s="20"/>
      <c r="C691" s="24" t="str">
        <f aca="false">IF(B691="","",IFERROR(INDEX(Items!$B$5:$B$304,MATCH(B691,Items!$A$5:$A$304,0)),"Unknown code"))</f>
        <v/>
      </c>
      <c r="D691" s="20"/>
      <c r="E691" s="21"/>
      <c r="F691" s="22"/>
      <c r="G691" s="25" t="str">
        <f aca="false">IF(OR(D691="Purchase",D691="Production in"),ROUND(N(E691)*N(F691),2),"")</f>
        <v/>
      </c>
      <c r="H691" s="20"/>
      <c r="I691" s="24" t="str">
        <f aca="false">IF(B691="","",IFERROR(INDEX(Items!$D$5:$D$304,MATCH(B691,Items!$A$5:$A$304,0)),""))</f>
        <v/>
      </c>
      <c r="J691" s="26" t="n">
        <f aca="false">N(E691)*IF(OR(D691="Purchase",D691="Sales return",D691="Production in",D691="Adjustment +"),1,IF(D691="",0,-1))</f>
        <v>0</v>
      </c>
    </row>
    <row r="692" customFormat="false" ht="15" hidden="false" customHeight="true" outlineLevel="0" collapsed="false">
      <c r="A692" s="27"/>
      <c r="B692" s="20"/>
      <c r="C692" s="24" t="str">
        <f aca="false">IF(B692="","",IFERROR(INDEX(Items!$B$5:$B$304,MATCH(B692,Items!$A$5:$A$304,0)),"Unknown code"))</f>
        <v/>
      </c>
      <c r="D692" s="20"/>
      <c r="E692" s="21"/>
      <c r="F692" s="22"/>
      <c r="G692" s="25" t="str">
        <f aca="false">IF(OR(D692="Purchase",D692="Production in"),ROUND(N(E692)*N(F692),2),"")</f>
        <v/>
      </c>
      <c r="H692" s="20"/>
      <c r="I692" s="24" t="str">
        <f aca="false">IF(B692="","",IFERROR(INDEX(Items!$D$5:$D$304,MATCH(B692,Items!$A$5:$A$304,0)),""))</f>
        <v/>
      </c>
      <c r="J692" s="26" t="n">
        <f aca="false">N(E692)*IF(OR(D692="Purchase",D692="Sales return",D692="Production in",D692="Adjustment +"),1,IF(D692="",0,-1))</f>
        <v>0</v>
      </c>
    </row>
    <row r="693" customFormat="false" ht="15" hidden="false" customHeight="true" outlineLevel="0" collapsed="false">
      <c r="A693" s="27"/>
      <c r="B693" s="20"/>
      <c r="C693" s="24" t="str">
        <f aca="false">IF(B693="","",IFERROR(INDEX(Items!$B$5:$B$304,MATCH(B693,Items!$A$5:$A$304,0)),"Unknown code"))</f>
        <v/>
      </c>
      <c r="D693" s="20"/>
      <c r="E693" s="21"/>
      <c r="F693" s="22"/>
      <c r="G693" s="25" t="str">
        <f aca="false">IF(OR(D693="Purchase",D693="Production in"),ROUND(N(E693)*N(F693),2),"")</f>
        <v/>
      </c>
      <c r="H693" s="20"/>
      <c r="I693" s="24" t="str">
        <f aca="false">IF(B693="","",IFERROR(INDEX(Items!$D$5:$D$304,MATCH(B693,Items!$A$5:$A$304,0)),""))</f>
        <v/>
      </c>
      <c r="J693" s="26" t="n">
        <f aca="false">N(E693)*IF(OR(D693="Purchase",D693="Sales return",D693="Production in",D693="Adjustment +"),1,IF(D693="",0,-1))</f>
        <v>0</v>
      </c>
    </row>
    <row r="694" customFormat="false" ht="15" hidden="false" customHeight="true" outlineLevel="0" collapsed="false">
      <c r="A694" s="27"/>
      <c r="B694" s="20"/>
      <c r="C694" s="24" t="str">
        <f aca="false">IF(B694="","",IFERROR(INDEX(Items!$B$5:$B$304,MATCH(B694,Items!$A$5:$A$304,0)),"Unknown code"))</f>
        <v/>
      </c>
      <c r="D694" s="20"/>
      <c r="E694" s="21"/>
      <c r="F694" s="22"/>
      <c r="G694" s="25" t="str">
        <f aca="false">IF(OR(D694="Purchase",D694="Production in"),ROUND(N(E694)*N(F694),2),"")</f>
        <v/>
      </c>
      <c r="H694" s="20"/>
      <c r="I694" s="24" t="str">
        <f aca="false">IF(B694="","",IFERROR(INDEX(Items!$D$5:$D$304,MATCH(B694,Items!$A$5:$A$304,0)),""))</f>
        <v/>
      </c>
      <c r="J694" s="26" t="n">
        <f aca="false">N(E694)*IF(OR(D694="Purchase",D694="Sales return",D694="Production in",D694="Adjustment +"),1,IF(D694="",0,-1))</f>
        <v>0</v>
      </c>
    </row>
    <row r="695" customFormat="false" ht="15" hidden="false" customHeight="true" outlineLevel="0" collapsed="false">
      <c r="A695" s="27"/>
      <c r="B695" s="20"/>
      <c r="C695" s="24" t="str">
        <f aca="false">IF(B695="","",IFERROR(INDEX(Items!$B$5:$B$304,MATCH(B695,Items!$A$5:$A$304,0)),"Unknown code"))</f>
        <v/>
      </c>
      <c r="D695" s="20"/>
      <c r="E695" s="21"/>
      <c r="F695" s="22"/>
      <c r="G695" s="25" t="str">
        <f aca="false">IF(OR(D695="Purchase",D695="Production in"),ROUND(N(E695)*N(F695),2),"")</f>
        <v/>
      </c>
      <c r="H695" s="20"/>
      <c r="I695" s="24" t="str">
        <f aca="false">IF(B695="","",IFERROR(INDEX(Items!$D$5:$D$304,MATCH(B695,Items!$A$5:$A$304,0)),""))</f>
        <v/>
      </c>
      <c r="J695" s="26" t="n">
        <f aca="false">N(E695)*IF(OR(D695="Purchase",D695="Sales return",D695="Production in",D695="Adjustment +"),1,IF(D695="",0,-1))</f>
        <v>0</v>
      </c>
    </row>
    <row r="696" customFormat="false" ht="15" hidden="false" customHeight="true" outlineLevel="0" collapsed="false">
      <c r="A696" s="27"/>
      <c r="B696" s="20"/>
      <c r="C696" s="24" t="str">
        <f aca="false">IF(B696="","",IFERROR(INDEX(Items!$B$5:$B$304,MATCH(B696,Items!$A$5:$A$304,0)),"Unknown code"))</f>
        <v/>
      </c>
      <c r="D696" s="20"/>
      <c r="E696" s="21"/>
      <c r="F696" s="22"/>
      <c r="G696" s="25" t="str">
        <f aca="false">IF(OR(D696="Purchase",D696="Production in"),ROUND(N(E696)*N(F696),2),"")</f>
        <v/>
      </c>
      <c r="H696" s="20"/>
      <c r="I696" s="24" t="str">
        <f aca="false">IF(B696="","",IFERROR(INDEX(Items!$D$5:$D$304,MATCH(B696,Items!$A$5:$A$304,0)),""))</f>
        <v/>
      </c>
      <c r="J696" s="26" t="n">
        <f aca="false">N(E696)*IF(OR(D696="Purchase",D696="Sales return",D696="Production in",D696="Adjustment +"),1,IF(D696="",0,-1))</f>
        <v>0</v>
      </c>
    </row>
    <row r="697" customFormat="false" ht="15" hidden="false" customHeight="true" outlineLevel="0" collapsed="false">
      <c r="A697" s="27"/>
      <c r="B697" s="20"/>
      <c r="C697" s="24" t="str">
        <f aca="false">IF(B697="","",IFERROR(INDEX(Items!$B$5:$B$304,MATCH(B697,Items!$A$5:$A$304,0)),"Unknown code"))</f>
        <v/>
      </c>
      <c r="D697" s="20"/>
      <c r="E697" s="21"/>
      <c r="F697" s="22"/>
      <c r="G697" s="25" t="str">
        <f aca="false">IF(OR(D697="Purchase",D697="Production in"),ROUND(N(E697)*N(F697),2),"")</f>
        <v/>
      </c>
      <c r="H697" s="20"/>
      <c r="I697" s="24" t="str">
        <f aca="false">IF(B697="","",IFERROR(INDEX(Items!$D$5:$D$304,MATCH(B697,Items!$A$5:$A$304,0)),""))</f>
        <v/>
      </c>
      <c r="J697" s="26" t="n">
        <f aca="false">N(E697)*IF(OR(D697="Purchase",D697="Sales return",D697="Production in",D697="Adjustment +"),1,IF(D697="",0,-1))</f>
        <v>0</v>
      </c>
    </row>
    <row r="698" customFormat="false" ht="15" hidden="false" customHeight="true" outlineLevel="0" collapsed="false">
      <c r="A698" s="27"/>
      <c r="B698" s="20"/>
      <c r="C698" s="24" t="str">
        <f aca="false">IF(B698="","",IFERROR(INDEX(Items!$B$5:$B$304,MATCH(B698,Items!$A$5:$A$304,0)),"Unknown code"))</f>
        <v/>
      </c>
      <c r="D698" s="20"/>
      <c r="E698" s="21"/>
      <c r="F698" s="22"/>
      <c r="G698" s="25" t="str">
        <f aca="false">IF(OR(D698="Purchase",D698="Production in"),ROUND(N(E698)*N(F698),2),"")</f>
        <v/>
      </c>
      <c r="H698" s="20"/>
      <c r="I698" s="24" t="str">
        <f aca="false">IF(B698="","",IFERROR(INDEX(Items!$D$5:$D$304,MATCH(B698,Items!$A$5:$A$304,0)),""))</f>
        <v/>
      </c>
      <c r="J698" s="26" t="n">
        <f aca="false">N(E698)*IF(OR(D698="Purchase",D698="Sales return",D698="Production in",D698="Adjustment +"),1,IF(D698="",0,-1))</f>
        <v>0</v>
      </c>
    </row>
    <row r="699" customFormat="false" ht="15" hidden="false" customHeight="true" outlineLevel="0" collapsed="false">
      <c r="A699" s="27"/>
      <c r="B699" s="20"/>
      <c r="C699" s="24" t="str">
        <f aca="false">IF(B699="","",IFERROR(INDEX(Items!$B$5:$B$304,MATCH(B699,Items!$A$5:$A$304,0)),"Unknown code"))</f>
        <v/>
      </c>
      <c r="D699" s="20"/>
      <c r="E699" s="21"/>
      <c r="F699" s="22"/>
      <c r="G699" s="25" t="str">
        <f aca="false">IF(OR(D699="Purchase",D699="Production in"),ROUND(N(E699)*N(F699),2),"")</f>
        <v/>
      </c>
      <c r="H699" s="20"/>
      <c r="I699" s="24" t="str">
        <f aca="false">IF(B699="","",IFERROR(INDEX(Items!$D$5:$D$304,MATCH(B699,Items!$A$5:$A$304,0)),""))</f>
        <v/>
      </c>
      <c r="J699" s="26" t="n">
        <f aca="false">N(E699)*IF(OR(D699="Purchase",D699="Sales return",D699="Production in",D699="Adjustment +"),1,IF(D699="",0,-1))</f>
        <v>0</v>
      </c>
    </row>
    <row r="700" customFormat="false" ht="15" hidden="false" customHeight="true" outlineLevel="0" collapsed="false">
      <c r="A700" s="27"/>
      <c r="B700" s="20"/>
      <c r="C700" s="24" t="str">
        <f aca="false">IF(B700="","",IFERROR(INDEX(Items!$B$5:$B$304,MATCH(B700,Items!$A$5:$A$304,0)),"Unknown code"))</f>
        <v/>
      </c>
      <c r="D700" s="20"/>
      <c r="E700" s="21"/>
      <c r="F700" s="22"/>
      <c r="G700" s="25" t="str">
        <f aca="false">IF(OR(D700="Purchase",D700="Production in"),ROUND(N(E700)*N(F700),2),"")</f>
        <v/>
      </c>
      <c r="H700" s="20"/>
      <c r="I700" s="24" t="str">
        <f aca="false">IF(B700="","",IFERROR(INDEX(Items!$D$5:$D$304,MATCH(B700,Items!$A$5:$A$304,0)),""))</f>
        <v/>
      </c>
      <c r="J700" s="26" t="n">
        <f aca="false">N(E700)*IF(OR(D700="Purchase",D700="Sales return",D700="Production in",D700="Adjustment +"),1,IF(D700="",0,-1))</f>
        <v>0</v>
      </c>
    </row>
    <row r="701" customFormat="false" ht="15" hidden="false" customHeight="true" outlineLevel="0" collapsed="false">
      <c r="A701" s="27"/>
      <c r="B701" s="20"/>
      <c r="C701" s="24" t="str">
        <f aca="false">IF(B701="","",IFERROR(INDEX(Items!$B$5:$B$304,MATCH(B701,Items!$A$5:$A$304,0)),"Unknown code"))</f>
        <v/>
      </c>
      <c r="D701" s="20"/>
      <c r="E701" s="21"/>
      <c r="F701" s="22"/>
      <c r="G701" s="25" t="str">
        <f aca="false">IF(OR(D701="Purchase",D701="Production in"),ROUND(N(E701)*N(F701),2),"")</f>
        <v/>
      </c>
      <c r="H701" s="20"/>
      <c r="I701" s="24" t="str">
        <f aca="false">IF(B701="","",IFERROR(INDEX(Items!$D$5:$D$304,MATCH(B701,Items!$A$5:$A$304,0)),""))</f>
        <v/>
      </c>
      <c r="J701" s="26" t="n">
        <f aca="false">N(E701)*IF(OR(D701="Purchase",D701="Sales return",D701="Production in",D701="Adjustment +"),1,IF(D701="",0,-1))</f>
        <v>0</v>
      </c>
    </row>
    <row r="702" customFormat="false" ht="15" hidden="false" customHeight="true" outlineLevel="0" collapsed="false">
      <c r="A702" s="27"/>
      <c r="B702" s="20"/>
      <c r="C702" s="24" t="str">
        <f aca="false">IF(B702="","",IFERROR(INDEX(Items!$B$5:$B$304,MATCH(B702,Items!$A$5:$A$304,0)),"Unknown code"))</f>
        <v/>
      </c>
      <c r="D702" s="20"/>
      <c r="E702" s="21"/>
      <c r="F702" s="22"/>
      <c r="G702" s="25" t="str">
        <f aca="false">IF(OR(D702="Purchase",D702="Production in"),ROUND(N(E702)*N(F702),2),"")</f>
        <v/>
      </c>
      <c r="H702" s="20"/>
      <c r="I702" s="24" t="str">
        <f aca="false">IF(B702="","",IFERROR(INDEX(Items!$D$5:$D$304,MATCH(B702,Items!$A$5:$A$304,0)),""))</f>
        <v/>
      </c>
      <c r="J702" s="26" t="n">
        <f aca="false">N(E702)*IF(OR(D702="Purchase",D702="Sales return",D702="Production in",D702="Adjustment +"),1,IF(D702="",0,-1))</f>
        <v>0</v>
      </c>
    </row>
    <row r="703" customFormat="false" ht="15" hidden="false" customHeight="true" outlineLevel="0" collapsed="false">
      <c r="A703" s="27"/>
      <c r="B703" s="20"/>
      <c r="C703" s="24" t="str">
        <f aca="false">IF(B703="","",IFERROR(INDEX(Items!$B$5:$B$304,MATCH(B703,Items!$A$5:$A$304,0)),"Unknown code"))</f>
        <v/>
      </c>
      <c r="D703" s="20"/>
      <c r="E703" s="21"/>
      <c r="F703" s="22"/>
      <c r="G703" s="25" t="str">
        <f aca="false">IF(OR(D703="Purchase",D703="Production in"),ROUND(N(E703)*N(F703),2),"")</f>
        <v/>
      </c>
      <c r="H703" s="20"/>
      <c r="I703" s="24" t="str">
        <f aca="false">IF(B703="","",IFERROR(INDEX(Items!$D$5:$D$304,MATCH(B703,Items!$A$5:$A$304,0)),""))</f>
        <v/>
      </c>
      <c r="J703" s="26" t="n">
        <f aca="false">N(E703)*IF(OR(D703="Purchase",D703="Sales return",D703="Production in",D703="Adjustment +"),1,IF(D703="",0,-1))</f>
        <v>0</v>
      </c>
    </row>
    <row r="704" customFormat="false" ht="15" hidden="false" customHeight="true" outlineLevel="0" collapsed="false">
      <c r="A704" s="27"/>
      <c r="B704" s="20"/>
      <c r="C704" s="24" t="str">
        <f aca="false">IF(B704="","",IFERROR(INDEX(Items!$B$5:$B$304,MATCH(B704,Items!$A$5:$A$304,0)),"Unknown code"))</f>
        <v/>
      </c>
      <c r="D704" s="20"/>
      <c r="E704" s="21"/>
      <c r="F704" s="22"/>
      <c r="G704" s="25" t="str">
        <f aca="false">IF(OR(D704="Purchase",D704="Production in"),ROUND(N(E704)*N(F704),2),"")</f>
        <v/>
      </c>
      <c r="H704" s="20"/>
      <c r="I704" s="24" t="str">
        <f aca="false">IF(B704="","",IFERROR(INDEX(Items!$D$5:$D$304,MATCH(B704,Items!$A$5:$A$304,0)),""))</f>
        <v/>
      </c>
      <c r="J704" s="26" t="n">
        <f aca="false">N(E704)*IF(OR(D704="Purchase",D704="Sales return",D704="Production in",D704="Adjustment +"),1,IF(D704="",0,-1))</f>
        <v>0</v>
      </c>
    </row>
    <row r="705" customFormat="false" ht="15" hidden="false" customHeight="true" outlineLevel="0" collapsed="false">
      <c r="A705" s="27"/>
      <c r="B705" s="20"/>
      <c r="C705" s="24" t="str">
        <f aca="false">IF(B705="","",IFERROR(INDEX(Items!$B$5:$B$304,MATCH(B705,Items!$A$5:$A$304,0)),"Unknown code"))</f>
        <v/>
      </c>
      <c r="D705" s="20"/>
      <c r="E705" s="21"/>
      <c r="F705" s="22"/>
      <c r="G705" s="25" t="str">
        <f aca="false">IF(OR(D705="Purchase",D705="Production in"),ROUND(N(E705)*N(F705),2),"")</f>
        <v/>
      </c>
      <c r="H705" s="20"/>
      <c r="I705" s="24" t="str">
        <f aca="false">IF(B705="","",IFERROR(INDEX(Items!$D$5:$D$304,MATCH(B705,Items!$A$5:$A$304,0)),""))</f>
        <v/>
      </c>
      <c r="J705" s="26" t="n">
        <f aca="false">N(E705)*IF(OR(D705="Purchase",D705="Sales return",D705="Production in",D705="Adjustment +"),1,IF(D705="",0,-1))</f>
        <v>0</v>
      </c>
    </row>
    <row r="706" customFormat="false" ht="15" hidden="false" customHeight="true" outlineLevel="0" collapsed="false">
      <c r="A706" s="27"/>
      <c r="B706" s="20"/>
      <c r="C706" s="24" t="str">
        <f aca="false">IF(B706="","",IFERROR(INDEX(Items!$B$5:$B$304,MATCH(B706,Items!$A$5:$A$304,0)),"Unknown code"))</f>
        <v/>
      </c>
      <c r="D706" s="20"/>
      <c r="E706" s="21"/>
      <c r="F706" s="22"/>
      <c r="G706" s="25" t="str">
        <f aca="false">IF(OR(D706="Purchase",D706="Production in"),ROUND(N(E706)*N(F706),2),"")</f>
        <v/>
      </c>
      <c r="H706" s="20"/>
      <c r="I706" s="24" t="str">
        <f aca="false">IF(B706="","",IFERROR(INDEX(Items!$D$5:$D$304,MATCH(B706,Items!$A$5:$A$304,0)),""))</f>
        <v/>
      </c>
      <c r="J706" s="26" t="n">
        <f aca="false">N(E706)*IF(OR(D706="Purchase",D706="Sales return",D706="Production in",D706="Adjustment +"),1,IF(D706="",0,-1))</f>
        <v>0</v>
      </c>
    </row>
    <row r="707" customFormat="false" ht="15" hidden="false" customHeight="true" outlineLevel="0" collapsed="false">
      <c r="A707" s="27"/>
      <c r="B707" s="20"/>
      <c r="C707" s="24" t="str">
        <f aca="false">IF(B707="","",IFERROR(INDEX(Items!$B$5:$B$304,MATCH(B707,Items!$A$5:$A$304,0)),"Unknown code"))</f>
        <v/>
      </c>
      <c r="D707" s="20"/>
      <c r="E707" s="21"/>
      <c r="F707" s="22"/>
      <c r="G707" s="25" t="str">
        <f aca="false">IF(OR(D707="Purchase",D707="Production in"),ROUND(N(E707)*N(F707),2),"")</f>
        <v/>
      </c>
      <c r="H707" s="20"/>
      <c r="I707" s="24" t="str">
        <f aca="false">IF(B707="","",IFERROR(INDEX(Items!$D$5:$D$304,MATCH(B707,Items!$A$5:$A$304,0)),""))</f>
        <v/>
      </c>
      <c r="J707" s="26" t="n">
        <f aca="false">N(E707)*IF(OR(D707="Purchase",D707="Sales return",D707="Production in",D707="Adjustment +"),1,IF(D707="",0,-1))</f>
        <v>0</v>
      </c>
    </row>
    <row r="708" customFormat="false" ht="15" hidden="false" customHeight="true" outlineLevel="0" collapsed="false">
      <c r="A708" s="27"/>
      <c r="B708" s="20"/>
      <c r="C708" s="24" t="str">
        <f aca="false">IF(B708="","",IFERROR(INDEX(Items!$B$5:$B$304,MATCH(B708,Items!$A$5:$A$304,0)),"Unknown code"))</f>
        <v/>
      </c>
      <c r="D708" s="20"/>
      <c r="E708" s="21"/>
      <c r="F708" s="22"/>
      <c r="G708" s="25" t="str">
        <f aca="false">IF(OR(D708="Purchase",D708="Production in"),ROUND(N(E708)*N(F708),2),"")</f>
        <v/>
      </c>
      <c r="H708" s="20"/>
      <c r="I708" s="24" t="str">
        <f aca="false">IF(B708="","",IFERROR(INDEX(Items!$D$5:$D$304,MATCH(B708,Items!$A$5:$A$304,0)),""))</f>
        <v/>
      </c>
      <c r="J708" s="26" t="n">
        <f aca="false">N(E708)*IF(OR(D708="Purchase",D708="Sales return",D708="Production in",D708="Adjustment +"),1,IF(D708="",0,-1))</f>
        <v>0</v>
      </c>
    </row>
    <row r="709" customFormat="false" ht="15" hidden="false" customHeight="true" outlineLevel="0" collapsed="false">
      <c r="A709" s="27"/>
      <c r="B709" s="20"/>
      <c r="C709" s="24" t="str">
        <f aca="false">IF(B709="","",IFERROR(INDEX(Items!$B$5:$B$304,MATCH(B709,Items!$A$5:$A$304,0)),"Unknown code"))</f>
        <v/>
      </c>
      <c r="D709" s="20"/>
      <c r="E709" s="21"/>
      <c r="F709" s="22"/>
      <c r="G709" s="25" t="str">
        <f aca="false">IF(OR(D709="Purchase",D709="Production in"),ROUND(N(E709)*N(F709),2),"")</f>
        <v/>
      </c>
      <c r="H709" s="20"/>
      <c r="I709" s="24" t="str">
        <f aca="false">IF(B709="","",IFERROR(INDEX(Items!$D$5:$D$304,MATCH(B709,Items!$A$5:$A$304,0)),""))</f>
        <v/>
      </c>
      <c r="J709" s="26" t="n">
        <f aca="false">N(E709)*IF(OR(D709="Purchase",D709="Sales return",D709="Production in",D709="Adjustment +"),1,IF(D709="",0,-1))</f>
        <v>0</v>
      </c>
    </row>
    <row r="710" customFormat="false" ht="15" hidden="false" customHeight="true" outlineLevel="0" collapsed="false">
      <c r="A710" s="27"/>
      <c r="B710" s="20"/>
      <c r="C710" s="24" t="str">
        <f aca="false">IF(B710="","",IFERROR(INDEX(Items!$B$5:$B$304,MATCH(B710,Items!$A$5:$A$304,0)),"Unknown code"))</f>
        <v/>
      </c>
      <c r="D710" s="20"/>
      <c r="E710" s="21"/>
      <c r="F710" s="22"/>
      <c r="G710" s="25" t="str">
        <f aca="false">IF(OR(D710="Purchase",D710="Production in"),ROUND(N(E710)*N(F710),2),"")</f>
        <v/>
      </c>
      <c r="H710" s="20"/>
      <c r="I710" s="24" t="str">
        <f aca="false">IF(B710="","",IFERROR(INDEX(Items!$D$5:$D$304,MATCH(B710,Items!$A$5:$A$304,0)),""))</f>
        <v/>
      </c>
      <c r="J710" s="26" t="n">
        <f aca="false">N(E710)*IF(OR(D710="Purchase",D710="Sales return",D710="Production in",D710="Adjustment +"),1,IF(D710="",0,-1))</f>
        <v>0</v>
      </c>
    </row>
    <row r="711" customFormat="false" ht="15" hidden="false" customHeight="true" outlineLevel="0" collapsed="false">
      <c r="A711" s="27"/>
      <c r="B711" s="20"/>
      <c r="C711" s="24" t="str">
        <f aca="false">IF(B711="","",IFERROR(INDEX(Items!$B$5:$B$304,MATCH(B711,Items!$A$5:$A$304,0)),"Unknown code"))</f>
        <v/>
      </c>
      <c r="D711" s="20"/>
      <c r="E711" s="21"/>
      <c r="F711" s="22"/>
      <c r="G711" s="25" t="str">
        <f aca="false">IF(OR(D711="Purchase",D711="Production in"),ROUND(N(E711)*N(F711),2),"")</f>
        <v/>
      </c>
      <c r="H711" s="20"/>
      <c r="I711" s="24" t="str">
        <f aca="false">IF(B711="","",IFERROR(INDEX(Items!$D$5:$D$304,MATCH(B711,Items!$A$5:$A$304,0)),""))</f>
        <v/>
      </c>
      <c r="J711" s="26" t="n">
        <f aca="false">N(E711)*IF(OR(D711="Purchase",D711="Sales return",D711="Production in",D711="Adjustment +"),1,IF(D711="",0,-1))</f>
        <v>0</v>
      </c>
    </row>
    <row r="712" customFormat="false" ht="15" hidden="false" customHeight="true" outlineLevel="0" collapsed="false">
      <c r="A712" s="27"/>
      <c r="B712" s="20"/>
      <c r="C712" s="24" t="str">
        <f aca="false">IF(B712="","",IFERROR(INDEX(Items!$B$5:$B$304,MATCH(B712,Items!$A$5:$A$304,0)),"Unknown code"))</f>
        <v/>
      </c>
      <c r="D712" s="20"/>
      <c r="E712" s="21"/>
      <c r="F712" s="22"/>
      <c r="G712" s="25" t="str">
        <f aca="false">IF(OR(D712="Purchase",D712="Production in"),ROUND(N(E712)*N(F712),2),"")</f>
        <v/>
      </c>
      <c r="H712" s="20"/>
      <c r="I712" s="24" t="str">
        <f aca="false">IF(B712="","",IFERROR(INDEX(Items!$D$5:$D$304,MATCH(B712,Items!$A$5:$A$304,0)),""))</f>
        <v/>
      </c>
      <c r="J712" s="26" t="n">
        <f aca="false">N(E712)*IF(OR(D712="Purchase",D712="Sales return",D712="Production in",D712="Adjustment +"),1,IF(D712="",0,-1))</f>
        <v>0</v>
      </c>
    </row>
    <row r="713" customFormat="false" ht="15" hidden="false" customHeight="true" outlineLevel="0" collapsed="false">
      <c r="A713" s="27"/>
      <c r="B713" s="20"/>
      <c r="C713" s="24" t="str">
        <f aca="false">IF(B713="","",IFERROR(INDEX(Items!$B$5:$B$304,MATCH(B713,Items!$A$5:$A$304,0)),"Unknown code"))</f>
        <v/>
      </c>
      <c r="D713" s="20"/>
      <c r="E713" s="21"/>
      <c r="F713" s="22"/>
      <c r="G713" s="25" t="str">
        <f aca="false">IF(OR(D713="Purchase",D713="Production in"),ROUND(N(E713)*N(F713),2),"")</f>
        <v/>
      </c>
      <c r="H713" s="20"/>
      <c r="I713" s="24" t="str">
        <f aca="false">IF(B713="","",IFERROR(INDEX(Items!$D$5:$D$304,MATCH(B713,Items!$A$5:$A$304,0)),""))</f>
        <v/>
      </c>
      <c r="J713" s="26" t="n">
        <f aca="false">N(E713)*IF(OR(D713="Purchase",D713="Sales return",D713="Production in",D713="Adjustment +"),1,IF(D713="",0,-1))</f>
        <v>0</v>
      </c>
    </row>
    <row r="714" customFormat="false" ht="15" hidden="false" customHeight="true" outlineLevel="0" collapsed="false">
      <c r="A714" s="27"/>
      <c r="B714" s="20"/>
      <c r="C714" s="24" t="str">
        <f aca="false">IF(B714="","",IFERROR(INDEX(Items!$B$5:$B$304,MATCH(B714,Items!$A$5:$A$304,0)),"Unknown code"))</f>
        <v/>
      </c>
      <c r="D714" s="20"/>
      <c r="E714" s="21"/>
      <c r="F714" s="22"/>
      <c r="G714" s="25" t="str">
        <f aca="false">IF(OR(D714="Purchase",D714="Production in"),ROUND(N(E714)*N(F714),2),"")</f>
        <v/>
      </c>
      <c r="H714" s="20"/>
      <c r="I714" s="24" t="str">
        <f aca="false">IF(B714="","",IFERROR(INDEX(Items!$D$5:$D$304,MATCH(B714,Items!$A$5:$A$304,0)),""))</f>
        <v/>
      </c>
      <c r="J714" s="26" t="n">
        <f aca="false">N(E714)*IF(OR(D714="Purchase",D714="Sales return",D714="Production in",D714="Adjustment +"),1,IF(D714="",0,-1))</f>
        <v>0</v>
      </c>
    </row>
    <row r="715" customFormat="false" ht="15" hidden="false" customHeight="true" outlineLevel="0" collapsed="false">
      <c r="A715" s="27"/>
      <c r="B715" s="20"/>
      <c r="C715" s="24" t="str">
        <f aca="false">IF(B715="","",IFERROR(INDEX(Items!$B$5:$B$304,MATCH(B715,Items!$A$5:$A$304,0)),"Unknown code"))</f>
        <v/>
      </c>
      <c r="D715" s="20"/>
      <c r="E715" s="21"/>
      <c r="F715" s="22"/>
      <c r="G715" s="25" t="str">
        <f aca="false">IF(OR(D715="Purchase",D715="Production in"),ROUND(N(E715)*N(F715),2),"")</f>
        <v/>
      </c>
      <c r="H715" s="20"/>
      <c r="I715" s="24" t="str">
        <f aca="false">IF(B715="","",IFERROR(INDEX(Items!$D$5:$D$304,MATCH(B715,Items!$A$5:$A$304,0)),""))</f>
        <v/>
      </c>
      <c r="J715" s="26" t="n">
        <f aca="false">N(E715)*IF(OR(D715="Purchase",D715="Sales return",D715="Production in",D715="Adjustment +"),1,IF(D715="",0,-1))</f>
        <v>0</v>
      </c>
    </row>
    <row r="716" customFormat="false" ht="15" hidden="false" customHeight="true" outlineLevel="0" collapsed="false">
      <c r="A716" s="27"/>
      <c r="B716" s="20"/>
      <c r="C716" s="24" t="str">
        <f aca="false">IF(B716="","",IFERROR(INDEX(Items!$B$5:$B$304,MATCH(B716,Items!$A$5:$A$304,0)),"Unknown code"))</f>
        <v/>
      </c>
      <c r="D716" s="20"/>
      <c r="E716" s="21"/>
      <c r="F716" s="22"/>
      <c r="G716" s="25" t="str">
        <f aca="false">IF(OR(D716="Purchase",D716="Production in"),ROUND(N(E716)*N(F716),2),"")</f>
        <v/>
      </c>
      <c r="H716" s="20"/>
      <c r="I716" s="24" t="str">
        <f aca="false">IF(B716="","",IFERROR(INDEX(Items!$D$5:$D$304,MATCH(B716,Items!$A$5:$A$304,0)),""))</f>
        <v/>
      </c>
      <c r="J716" s="26" t="n">
        <f aca="false">N(E716)*IF(OR(D716="Purchase",D716="Sales return",D716="Production in",D716="Adjustment +"),1,IF(D716="",0,-1))</f>
        <v>0</v>
      </c>
    </row>
    <row r="717" customFormat="false" ht="15" hidden="false" customHeight="true" outlineLevel="0" collapsed="false">
      <c r="A717" s="27"/>
      <c r="B717" s="20"/>
      <c r="C717" s="24" t="str">
        <f aca="false">IF(B717="","",IFERROR(INDEX(Items!$B$5:$B$304,MATCH(B717,Items!$A$5:$A$304,0)),"Unknown code"))</f>
        <v/>
      </c>
      <c r="D717" s="20"/>
      <c r="E717" s="21"/>
      <c r="F717" s="22"/>
      <c r="G717" s="25" t="str">
        <f aca="false">IF(OR(D717="Purchase",D717="Production in"),ROUND(N(E717)*N(F717),2),"")</f>
        <v/>
      </c>
      <c r="H717" s="20"/>
      <c r="I717" s="24" t="str">
        <f aca="false">IF(B717="","",IFERROR(INDEX(Items!$D$5:$D$304,MATCH(B717,Items!$A$5:$A$304,0)),""))</f>
        <v/>
      </c>
      <c r="J717" s="26" t="n">
        <f aca="false">N(E717)*IF(OR(D717="Purchase",D717="Sales return",D717="Production in",D717="Adjustment +"),1,IF(D717="",0,-1))</f>
        <v>0</v>
      </c>
    </row>
    <row r="718" customFormat="false" ht="15" hidden="false" customHeight="true" outlineLevel="0" collapsed="false">
      <c r="A718" s="27"/>
      <c r="B718" s="20"/>
      <c r="C718" s="24" t="str">
        <f aca="false">IF(B718="","",IFERROR(INDEX(Items!$B$5:$B$304,MATCH(B718,Items!$A$5:$A$304,0)),"Unknown code"))</f>
        <v/>
      </c>
      <c r="D718" s="20"/>
      <c r="E718" s="21"/>
      <c r="F718" s="22"/>
      <c r="G718" s="25" t="str">
        <f aca="false">IF(OR(D718="Purchase",D718="Production in"),ROUND(N(E718)*N(F718),2),"")</f>
        <v/>
      </c>
      <c r="H718" s="20"/>
      <c r="I718" s="24" t="str">
        <f aca="false">IF(B718="","",IFERROR(INDEX(Items!$D$5:$D$304,MATCH(B718,Items!$A$5:$A$304,0)),""))</f>
        <v/>
      </c>
      <c r="J718" s="26" t="n">
        <f aca="false">N(E718)*IF(OR(D718="Purchase",D718="Sales return",D718="Production in",D718="Adjustment +"),1,IF(D718="",0,-1))</f>
        <v>0</v>
      </c>
    </row>
    <row r="719" customFormat="false" ht="15" hidden="false" customHeight="true" outlineLevel="0" collapsed="false">
      <c r="A719" s="27"/>
      <c r="B719" s="20"/>
      <c r="C719" s="24" t="str">
        <f aca="false">IF(B719="","",IFERROR(INDEX(Items!$B$5:$B$304,MATCH(B719,Items!$A$5:$A$304,0)),"Unknown code"))</f>
        <v/>
      </c>
      <c r="D719" s="20"/>
      <c r="E719" s="21"/>
      <c r="F719" s="22"/>
      <c r="G719" s="25" t="str">
        <f aca="false">IF(OR(D719="Purchase",D719="Production in"),ROUND(N(E719)*N(F719),2),"")</f>
        <v/>
      </c>
      <c r="H719" s="20"/>
      <c r="I719" s="24" t="str">
        <f aca="false">IF(B719="","",IFERROR(INDEX(Items!$D$5:$D$304,MATCH(B719,Items!$A$5:$A$304,0)),""))</f>
        <v/>
      </c>
      <c r="J719" s="26" t="n">
        <f aca="false">N(E719)*IF(OR(D719="Purchase",D719="Sales return",D719="Production in",D719="Adjustment +"),1,IF(D719="",0,-1))</f>
        <v>0</v>
      </c>
    </row>
    <row r="720" customFormat="false" ht="15" hidden="false" customHeight="true" outlineLevel="0" collapsed="false">
      <c r="A720" s="27"/>
      <c r="B720" s="20"/>
      <c r="C720" s="24" t="str">
        <f aca="false">IF(B720="","",IFERROR(INDEX(Items!$B$5:$B$304,MATCH(B720,Items!$A$5:$A$304,0)),"Unknown code"))</f>
        <v/>
      </c>
      <c r="D720" s="20"/>
      <c r="E720" s="21"/>
      <c r="F720" s="22"/>
      <c r="G720" s="25" t="str">
        <f aca="false">IF(OR(D720="Purchase",D720="Production in"),ROUND(N(E720)*N(F720),2),"")</f>
        <v/>
      </c>
      <c r="H720" s="20"/>
      <c r="I720" s="24" t="str">
        <f aca="false">IF(B720="","",IFERROR(INDEX(Items!$D$5:$D$304,MATCH(B720,Items!$A$5:$A$304,0)),""))</f>
        <v/>
      </c>
      <c r="J720" s="26" t="n">
        <f aca="false">N(E720)*IF(OR(D720="Purchase",D720="Sales return",D720="Production in",D720="Adjustment +"),1,IF(D720="",0,-1))</f>
        <v>0</v>
      </c>
    </row>
    <row r="721" customFormat="false" ht="15" hidden="false" customHeight="true" outlineLevel="0" collapsed="false">
      <c r="A721" s="27"/>
      <c r="B721" s="20"/>
      <c r="C721" s="24" t="str">
        <f aca="false">IF(B721="","",IFERROR(INDEX(Items!$B$5:$B$304,MATCH(B721,Items!$A$5:$A$304,0)),"Unknown code"))</f>
        <v/>
      </c>
      <c r="D721" s="20"/>
      <c r="E721" s="21"/>
      <c r="F721" s="22"/>
      <c r="G721" s="25" t="str">
        <f aca="false">IF(OR(D721="Purchase",D721="Production in"),ROUND(N(E721)*N(F721),2),"")</f>
        <v/>
      </c>
      <c r="H721" s="20"/>
      <c r="I721" s="24" t="str">
        <f aca="false">IF(B721="","",IFERROR(INDEX(Items!$D$5:$D$304,MATCH(B721,Items!$A$5:$A$304,0)),""))</f>
        <v/>
      </c>
      <c r="J721" s="26" t="n">
        <f aca="false">N(E721)*IF(OR(D721="Purchase",D721="Sales return",D721="Production in",D721="Adjustment +"),1,IF(D721="",0,-1))</f>
        <v>0</v>
      </c>
    </row>
    <row r="722" customFormat="false" ht="15" hidden="false" customHeight="true" outlineLevel="0" collapsed="false">
      <c r="A722" s="27"/>
      <c r="B722" s="20"/>
      <c r="C722" s="24" t="str">
        <f aca="false">IF(B722="","",IFERROR(INDEX(Items!$B$5:$B$304,MATCH(B722,Items!$A$5:$A$304,0)),"Unknown code"))</f>
        <v/>
      </c>
      <c r="D722" s="20"/>
      <c r="E722" s="21"/>
      <c r="F722" s="22"/>
      <c r="G722" s="25" t="str">
        <f aca="false">IF(OR(D722="Purchase",D722="Production in"),ROUND(N(E722)*N(F722),2),"")</f>
        <v/>
      </c>
      <c r="H722" s="20"/>
      <c r="I722" s="24" t="str">
        <f aca="false">IF(B722="","",IFERROR(INDEX(Items!$D$5:$D$304,MATCH(B722,Items!$A$5:$A$304,0)),""))</f>
        <v/>
      </c>
      <c r="J722" s="26" t="n">
        <f aca="false">N(E722)*IF(OR(D722="Purchase",D722="Sales return",D722="Production in",D722="Adjustment +"),1,IF(D722="",0,-1))</f>
        <v>0</v>
      </c>
    </row>
    <row r="723" customFormat="false" ht="15" hidden="false" customHeight="true" outlineLevel="0" collapsed="false">
      <c r="A723" s="27"/>
      <c r="B723" s="20"/>
      <c r="C723" s="24" t="str">
        <f aca="false">IF(B723="","",IFERROR(INDEX(Items!$B$5:$B$304,MATCH(B723,Items!$A$5:$A$304,0)),"Unknown code"))</f>
        <v/>
      </c>
      <c r="D723" s="20"/>
      <c r="E723" s="21"/>
      <c r="F723" s="22"/>
      <c r="G723" s="25" t="str">
        <f aca="false">IF(OR(D723="Purchase",D723="Production in"),ROUND(N(E723)*N(F723),2),"")</f>
        <v/>
      </c>
      <c r="H723" s="20"/>
      <c r="I723" s="24" t="str">
        <f aca="false">IF(B723="","",IFERROR(INDEX(Items!$D$5:$D$304,MATCH(B723,Items!$A$5:$A$304,0)),""))</f>
        <v/>
      </c>
      <c r="J723" s="26" t="n">
        <f aca="false">N(E723)*IF(OR(D723="Purchase",D723="Sales return",D723="Production in",D723="Adjustment +"),1,IF(D723="",0,-1))</f>
        <v>0</v>
      </c>
    </row>
    <row r="724" customFormat="false" ht="15" hidden="false" customHeight="true" outlineLevel="0" collapsed="false">
      <c r="A724" s="27"/>
      <c r="B724" s="20"/>
      <c r="C724" s="24" t="str">
        <f aca="false">IF(B724="","",IFERROR(INDEX(Items!$B$5:$B$304,MATCH(B724,Items!$A$5:$A$304,0)),"Unknown code"))</f>
        <v/>
      </c>
      <c r="D724" s="20"/>
      <c r="E724" s="21"/>
      <c r="F724" s="22"/>
      <c r="G724" s="25" t="str">
        <f aca="false">IF(OR(D724="Purchase",D724="Production in"),ROUND(N(E724)*N(F724),2),"")</f>
        <v/>
      </c>
      <c r="H724" s="20"/>
      <c r="I724" s="24" t="str">
        <f aca="false">IF(B724="","",IFERROR(INDEX(Items!$D$5:$D$304,MATCH(B724,Items!$A$5:$A$304,0)),""))</f>
        <v/>
      </c>
      <c r="J724" s="26" t="n">
        <f aca="false">N(E724)*IF(OR(D724="Purchase",D724="Sales return",D724="Production in",D724="Adjustment +"),1,IF(D724="",0,-1))</f>
        <v>0</v>
      </c>
    </row>
    <row r="725" customFormat="false" ht="15" hidden="false" customHeight="true" outlineLevel="0" collapsed="false">
      <c r="A725" s="27"/>
      <c r="B725" s="20"/>
      <c r="C725" s="24" t="str">
        <f aca="false">IF(B725="","",IFERROR(INDEX(Items!$B$5:$B$304,MATCH(B725,Items!$A$5:$A$304,0)),"Unknown code"))</f>
        <v/>
      </c>
      <c r="D725" s="20"/>
      <c r="E725" s="21"/>
      <c r="F725" s="22"/>
      <c r="G725" s="25" t="str">
        <f aca="false">IF(OR(D725="Purchase",D725="Production in"),ROUND(N(E725)*N(F725),2),"")</f>
        <v/>
      </c>
      <c r="H725" s="20"/>
      <c r="I725" s="24" t="str">
        <f aca="false">IF(B725="","",IFERROR(INDEX(Items!$D$5:$D$304,MATCH(B725,Items!$A$5:$A$304,0)),""))</f>
        <v/>
      </c>
      <c r="J725" s="26" t="n">
        <f aca="false">N(E725)*IF(OR(D725="Purchase",D725="Sales return",D725="Production in",D725="Adjustment +"),1,IF(D725="",0,-1))</f>
        <v>0</v>
      </c>
    </row>
    <row r="726" customFormat="false" ht="15" hidden="false" customHeight="true" outlineLevel="0" collapsed="false">
      <c r="A726" s="27"/>
      <c r="B726" s="20"/>
      <c r="C726" s="24" t="str">
        <f aca="false">IF(B726="","",IFERROR(INDEX(Items!$B$5:$B$304,MATCH(B726,Items!$A$5:$A$304,0)),"Unknown code"))</f>
        <v/>
      </c>
      <c r="D726" s="20"/>
      <c r="E726" s="21"/>
      <c r="F726" s="22"/>
      <c r="G726" s="25" t="str">
        <f aca="false">IF(OR(D726="Purchase",D726="Production in"),ROUND(N(E726)*N(F726),2),"")</f>
        <v/>
      </c>
      <c r="H726" s="20"/>
      <c r="I726" s="24" t="str">
        <f aca="false">IF(B726="","",IFERROR(INDEX(Items!$D$5:$D$304,MATCH(B726,Items!$A$5:$A$304,0)),""))</f>
        <v/>
      </c>
      <c r="J726" s="26" t="n">
        <f aca="false">N(E726)*IF(OR(D726="Purchase",D726="Sales return",D726="Production in",D726="Adjustment +"),1,IF(D726="",0,-1))</f>
        <v>0</v>
      </c>
    </row>
    <row r="727" customFormat="false" ht="15" hidden="false" customHeight="true" outlineLevel="0" collapsed="false">
      <c r="A727" s="27"/>
      <c r="B727" s="20"/>
      <c r="C727" s="24" t="str">
        <f aca="false">IF(B727="","",IFERROR(INDEX(Items!$B$5:$B$304,MATCH(B727,Items!$A$5:$A$304,0)),"Unknown code"))</f>
        <v/>
      </c>
      <c r="D727" s="20"/>
      <c r="E727" s="21"/>
      <c r="F727" s="22"/>
      <c r="G727" s="25" t="str">
        <f aca="false">IF(OR(D727="Purchase",D727="Production in"),ROUND(N(E727)*N(F727),2),"")</f>
        <v/>
      </c>
      <c r="H727" s="20"/>
      <c r="I727" s="24" t="str">
        <f aca="false">IF(B727="","",IFERROR(INDEX(Items!$D$5:$D$304,MATCH(B727,Items!$A$5:$A$304,0)),""))</f>
        <v/>
      </c>
      <c r="J727" s="26" t="n">
        <f aca="false">N(E727)*IF(OR(D727="Purchase",D727="Sales return",D727="Production in",D727="Adjustment +"),1,IF(D727="",0,-1))</f>
        <v>0</v>
      </c>
    </row>
    <row r="728" customFormat="false" ht="15" hidden="false" customHeight="true" outlineLevel="0" collapsed="false">
      <c r="A728" s="27"/>
      <c r="B728" s="20"/>
      <c r="C728" s="24" t="str">
        <f aca="false">IF(B728="","",IFERROR(INDEX(Items!$B$5:$B$304,MATCH(B728,Items!$A$5:$A$304,0)),"Unknown code"))</f>
        <v/>
      </c>
      <c r="D728" s="20"/>
      <c r="E728" s="21"/>
      <c r="F728" s="22"/>
      <c r="G728" s="25" t="str">
        <f aca="false">IF(OR(D728="Purchase",D728="Production in"),ROUND(N(E728)*N(F728),2),"")</f>
        <v/>
      </c>
      <c r="H728" s="20"/>
      <c r="I728" s="24" t="str">
        <f aca="false">IF(B728="","",IFERROR(INDEX(Items!$D$5:$D$304,MATCH(B728,Items!$A$5:$A$304,0)),""))</f>
        <v/>
      </c>
      <c r="J728" s="26" t="n">
        <f aca="false">N(E728)*IF(OR(D728="Purchase",D728="Sales return",D728="Production in",D728="Adjustment +"),1,IF(D728="",0,-1))</f>
        <v>0</v>
      </c>
    </row>
    <row r="729" customFormat="false" ht="15" hidden="false" customHeight="true" outlineLevel="0" collapsed="false">
      <c r="A729" s="27"/>
      <c r="B729" s="20"/>
      <c r="C729" s="24" t="str">
        <f aca="false">IF(B729="","",IFERROR(INDEX(Items!$B$5:$B$304,MATCH(B729,Items!$A$5:$A$304,0)),"Unknown code"))</f>
        <v/>
      </c>
      <c r="D729" s="20"/>
      <c r="E729" s="21"/>
      <c r="F729" s="22"/>
      <c r="G729" s="25" t="str">
        <f aca="false">IF(OR(D729="Purchase",D729="Production in"),ROUND(N(E729)*N(F729),2),"")</f>
        <v/>
      </c>
      <c r="H729" s="20"/>
      <c r="I729" s="24" t="str">
        <f aca="false">IF(B729="","",IFERROR(INDEX(Items!$D$5:$D$304,MATCH(B729,Items!$A$5:$A$304,0)),""))</f>
        <v/>
      </c>
      <c r="J729" s="26" t="n">
        <f aca="false">N(E729)*IF(OR(D729="Purchase",D729="Sales return",D729="Production in",D729="Adjustment +"),1,IF(D729="",0,-1))</f>
        <v>0</v>
      </c>
    </row>
    <row r="730" customFormat="false" ht="15" hidden="false" customHeight="true" outlineLevel="0" collapsed="false">
      <c r="A730" s="27"/>
      <c r="B730" s="20"/>
      <c r="C730" s="24" t="str">
        <f aca="false">IF(B730="","",IFERROR(INDEX(Items!$B$5:$B$304,MATCH(B730,Items!$A$5:$A$304,0)),"Unknown code"))</f>
        <v/>
      </c>
      <c r="D730" s="20"/>
      <c r="E730" s="21"/>
      <c r="F730" s="22"/>
      <c r="G730" s="25" t="str">
        <f aca="false">IF(OR(D730="Purchase",D730="Production in"),ROUND(N(E730)*N(F730),2),"")</f>
        <v/>
      </c>
      <c r="H730" s="20"/>
      <c r="I730" s="24" t="str">
        <f aca="false">IF(B730="","",IFERROR(INDEX(Items!$D$5:$D$304,MATCH(B730,Items!$A$5:$A$304,0)),""))</f>
        <v/>
      </c>
      <c r="J730" s="26" t="n">
        <f aca="false">N(E730)*IF(OR(D730="Purchase",D730="Sales return",D730="Production in",D730="Adjustment +"),1,IF(D730="",0,-1))</f>
        <v>0</v>
      </c>
    </row>
    <row r="731" customFormat="false" ht="15" hidden="false" customHeight="true" outlineLevel="0" collapsed="false">
      <c r="A731" s="27"/>
      <c r="B731" s="20"/>
      <c r="C731" s="24" t="str">
        <f aca="false">IF(B731="","",IFERROR(INDEX(Items!$B$5:$B$304,MATCH(B731,Items!$A$5:$A$304,0)),"Unknown code"))</f>
        <v/>
      </c>
      <c r="D731" s="20"/>
      <c r="E731" s="21"/>
      <c r="F731" s="22"/>
      <c r="G731" s="25" t="str">
        <f aca="false">IF(OR(D731="Purchase",D731="Production in"),ROUND(N(E731)*N(F731),2),"")</f>
        <v/>
      </c>
      <c r="H731" s="20"/>
      <c r="I731" s="24" t="str">
        <f aca="false">IF(B731="","",IFERROR(INDEX(Items!$D$5:$D$304,MATCH(B731,Items!$A$5:$A$304,0)),""))</f>
        <v/>
      </c>
      <c r="J731" s="26" t="n">
        <f aca="false">N(E731)*IF(OR(D731="Purchase",D731="Sales return",D731="Production in",D731="Adjustment +"),1,IF(D731="",0,-1))</f>
        <v>0</v>
      </c>
    </row>
    <row r="732" customFormat="false" ht="15" hidden="false" customHeight="true" outlineLevel="0" collapsed="false">
      <c r="A732" s="27"/>
      <c r="B732" s="20"/>
      <c r="C732" s="24" t="str">
        <f aca="false">IF(B732="","",IFERROR(INDEX(Items!$B$5:$B$304,MATCH(B732,Items!$A$5:$A$304,0)),"Unknown code"))</f>
        <v/>
      </c>
      <c r="D732" s="20"/>
      <c r="E732" s="21"/>
      <c r="F732" s="22"/>
      <c r="G732" s="25" t="str">
        <f aca="false">IF(OR(D732="Purchase",D732="Production in"),ROUND(N(E732)*N(F732),2),"")</f>
        <v/>
      </c>
      <c r="H732" s="20"/>
      <c r="I732" s="24" t="str">
        <f aca="false">IF(B732="","",IFERROR(INDEX(Items!$D$5:$D$304,MATCH(B732,Items!$A$5:$A$304,0)),""))</f>
        <v/>
      </c>
      <c r="J732" s="26" t="n">
        <f aca="false">N(E732)*IF(OR(D732="Purchase",D732="Sales return",D732="Production in",D732="Adjustment +"),1,IF(D732="",0,-1))</f>
        <v>0</v>
      </c>
    </row>
    <row r="733" customFormat="false" ht="15" hidden="false" customHeight="true" outlineLevel="0" collapsed="false">
      <c r="A733" s="27"/>
      <c r="B733" s="20"/>
      <c r="C733" s="24" t="str">
        <f aca="false">IF(B733="","",IFERROR(INDEX(Items!$B$5:$B$304,MATCH(B733,Items!$A$5:$A$304,0)),"Unknown code"))</f>
        <v/>
      </c>
      <c r="D733" s="20"/>
      <c r="E733" s="21"/>
      <c r="F733" s="22"/>
      <c r="G733" s="25" t="str">
        <f aca="false">IF(OR(D733="Purchase",D733="Production in"),ROUND(N(E733)*N(F733),2),"")</f>
        <v/>
      </c>
      <c r="H733" s="20"/>
      <c r="I733" s="24" t="str">
        <f aca="false">IF(B733="","",IFERROR(INDEX(Items!$D$5:$D$304,MATCH(B733,Items!$A$5:$A$304,0)),""))</f>
        <v/>
      </c>
      <c r="J733" s="26" t="n">
        <f aca="false">N(E733)*IF(OR(D733="Purchase",D733="Sales return",D733="Production in",D733="Adjustment +"),1,IF(D733="",0,-1))</f>
        <v>0</v>
      </c>
    </row>
    <row r="734" customFormat="false" ht="15" hidden="false" customHeight="true" outlineLevel="0" collapsed="false">
      <c r="A734" s="27"/>
      <c r="B734" s="20"/>
      <c r="C734" s="24" t="str">
        <f aca="false">IF(B734="","",IFERROR(INDEX(Items!$B$5:$B$304,MATCH(B734,Items!$A$5:$A$304,0)),"Unknown code"))</f>
        <v/>
      </c>
      <c r="D734" s="20"/>
      <c r="E734" s="21"/>
      <c r="F734" s="22"/>
      <c r="G734" s="25" t="str">
        <f aca="false">IF(OR(D734="Purchase",D734="Production in"),ROUND(N(E734)*N(F734),2),"")</f>
        <v/>
      </c>
      <c r="H734" s="20"/>
      <c r="I734" s="24" t="str">
        <f aca="false">IF(B734="","",IFERROR(INDEX(Items!$D$5:$D$304,MATCH(B734,Items!$A$5:$A$304,0)),""))</f>
        <v/>
      </c>
      <c r="J734" s="26" t="n">
        <f aca="false">N(E734)*IF(OR(D734="Purchase",D734="Sales return",D734="Production in",D734="Adjustment +"),1,IF(D734="",0,-1))</f>
        <v>0</v>
      </c>
    </row>
    <row r="735" customFormat="false" ht="15" hidden="false" customHeight="true" outlineLevel="0" collapsed="false">
      <c r="A735" s="27"/>
      <c r="B735" s="20"/>
      <c r="C735" s="24" t="str">
        <f aca="false">IF(B735="","",IFERROR(INDEX(Items!$B$5:$B$304,MATCH(B735,Items!$A$5:$A$304,0)),"Unknown code"))</f>
        <v/>
      </c>
      <c r="D735" s="20"/>
      <c r="E735" s="21"/>
      <c r="F735" s="22"/>
      <c r="G735" s="25" t="str">
        <f aca="false">IF(OR(D735="Purchase",D735="Production in"),ROUND(N(E735)*N(F735),2),"")</f>
        <v/>
      </c>
      <c r="H735" s="20"/>
      <c r="I735" s="24" t="str">
        <f aca="false">IF(B735="","",IFERROR(INDEX(Items!$D$5:$D$304,MATCH(B735,Items!$A$5:$A$304,0)),""))</f>
        <v/>
      </c>
      <c r="J735" s="26" t="n">
        <f aca="false">N(E735)*IF(OR(D735="Purchase",D735="Sales return",D735="Production in",D735="Adjustment +"),1,IF(D735="",0,-1))</f>
        <v>0</v>
      </c>
    </row>
    <row r="736" customFormat="false" ht="15" hidden="false" customHeight="true" outlineLevel="0" collapsed="false">
      <c r="A736" s="27"/>
      <c r="B736" s="20"/>
      <c r="C736" s="24" t="str">
        <f aca="false">IF(B736="","",IFERROR(INDEX(Items!$B$5:$B$304,MATCH(B736,Items!$A$5:$A$304,0)),"Unknown code"))</f>
        <v/>
      </c>
      <c r="D736" s="20"/>
      <c r="E736" s="21"/>
      <c r="F736" s="22"/>
      <c r="G736" s="25" t="str">
        <f aca="false">IF(OR(D736="Purchase",D736="Production in"),ROUND(N(E736)*N(F736),2),"")</f>
        <v/>
      </c>
      <c r="H736" s="20"/>
      <c r="I736" s="24" t="str">
        <f aca="false">IF(B736="","",IFERROR(INDEX(Items!$D$5:$D$304,MATCH(B736,Items!$A$5:$A$304,0)),""))</f>
        <v/>
      </c>
      <c r="J736" s="26" t="n">
        <f aca="false">N(E736)*IF(OR(D736="Purchase",D736="Sales return",D736="Production in",D736="Adjustment +"),1,IF(D736="",0,-1))</f>
        <v>0</v>
      </c>
    </row>
    <row r="737" customFormat="false" ht="15" hidden="false" customHeight="true" outlineLevel="0" collapsed="false">
      <c r="A737" s="27"/>
      <c r="B737" s="20"/>
      <c r="C737" s="24" t="str">
        <f aca="false">IF(B737="","",IFERROR(INDEX(Items!$B$5:$B$304,MATCH(B737,Items!$A$5:$A$304,0)),"Unknown code"))</f>
        <v/>
      </c>
      <c r="D737" s="20"/>
      <c r="E737" s="21"/>
      <c r="F737" s="22"/>
      <c r="G737" s="25" t="str">
        <f aca="false">IF(OR(D737="Purchase",D737="Production in"),ROUND(N(E737)*N(F737),2),"")</f>
        <v/>
      </c>
      <c r="H737" s="20"/>
      <c r="I737" s="24" t="str">
        <f aca="false">IF(B737="","",IFERROR(INDEX(Items!$D$5:$D$304,MATCH(B737,Items!$A$5:$A$304,0)),""))</f>
        <v/>
      </c>
      <c r="J737" s="26" t="n">
        <f aca="false">N(E737)*IF(OR(D737="Purchase",D737="Sales return",D737="Production in",D737="Adjustment +"),1,IF(D737="",0,-1))</f>
        <v>0</v>
      </c>
    </row>
    <row r="738" customFormat="false" ht="15" hidden="false" customHeight="true" outlineLevel="0" collapsed="false">
      <c r="A738" s="27"/>
      <c r="B738" s="20"/>
      <c r="C738" s="24" t="str">
        <f aca="false">IF(B738="","",IFERROR(INDEX(Items!$B$5:$B$304,MATCH(B738,Items!$A$5:$A$304,0)),"Unknown code"))</f>
        <v/>
      </c>
      <c r="D738" s="20"/>
      <c r="E738" s="21"/>
      <c r="F738" s="22"/>
      <c r="G738" s="25" t="str">
        <f aca="false">IF(OR(D738="Purchase",D738="Production in"),ROUND(N(E738)*N(F738),2),"")</f>
        <v/>
      </c>
      <c r="H738" s="20"/>
      <c r="I738" s="24" t="str">
        <f aca="false">IF(B738="","",IFERROR(INDEX(Items!$D$5:$D$304,MATCH(B738,Items!$A$5:$A$304,0)),""))</f>
        <v/>
      </c>
      <c r="J738" s="26" t="n">
        <f aca="false">N(E738)*IF(OR(D738="Purchase",D738="Sales return",D738="Production in",D738="Adjustment +"),1,IF(D738="",0,-1))</f>
        <v>0</v>
      </c>
    </row>
    <row r="739" customFormat="false" ht="15" hidden="false" customHeight="true" outlineLevel="0" collapsed="false">
      <c r="A739" s="27"/>
      <c r="B739" s="20"/>
      <c r="C739" s="24" t="str">
        <f aca="false">IF(B739="","",IFERROR(INDEX(Items!$B$5:$B$304,MATCH(B739,Items!$A$5:$A$304,0)),"Unknown code"))</f>
        <v/>
      </c>
      <c r="D739" s="20"/>
      <c r="E739" s="21"/>
      <c r="F739" s="22"/>
      <c r="G739" s="25" t="str">
        <f aca="false">IF(OR(D739="Purchase",D739="Production in"),ROUND(N(E739)*N(F739),2),"")</f>
        <v/>
      </c>
      <c r="H739" s="20"/>
      <c r="I739" s="24" t="str">
        <f aca="false">IF(B739="","",IFERROR(INDEX(Items!$D$5:$D$304,MATCH(B739,Items!$A$5:$A$304,0)),""))</f>
        <v/>
      </c>
      <c r="J739" s="26" t="n">
        <f aca="false">N(E739)*IF(OR(D739="Purchase",D739="Sales return",D739="Production in",D739="Adjustment +"),1,IF(D739="",0,-1))</f>
        <v>0</v>
      </c>
    </row>
    <row r="740" customFormat="false" ht="15" hidden="false" customHeight="true" outlineLevel="0" collapsed="false">
      <c r="A740" s="27"/>
      <c r="B740" s="20"/>
      <c r="C740" s="24" t="str">
        <f aca="false">IF(B740="","",IFERROR(INDEX(Items!$B$5:$B$304,MATCH(B740,Items!$A$5:$A$304,0)),"Unknown code"))</f>
        <v/>
      </c>
      <c r="D740" s="20"/>
      <c r="E740" s="21"/>
      <c r="F740" s="22"/>
      <c r="G740" s="25" t="str">
        <f aca="false">IF(OR(D740="Purchase",D740="Production in"),ROUND(N(E740)*N(F740),2),"")</f>
        <v/>
      </c>
      <c r="H740" s="20"/>
      <c r="I740" s="24" t="str">
        <f aca="false">IF(B740="","",IFERROR(INDEX(Items!$D$5:$D$304,MATCH(B740,Items!$A$5:$A$304,0)),""))</f>
        <v/>
      </c>
      <c r="J740" s="26" t="n">
        <f aca="false">N(E740)*IF(OR(D740="Purchase",D740="Sales return",D740="Production in",D740="Adjustment +"),1,IF(D740="",0,-1))</f>
        <v>0</v>
      </c>
    </row>
    <row r="741" customFormat="false" ht="15" hidden="false" customHeight="true" outlineLevel="0" collapsed="false">
      <c r="A741" s="27"/>
      <c r="B741" s="20"/>
      <c r="C741" s="24" t="str">
        <f aca="false">IF(B741="","",IFERROR(INDEX(Items!$B$5:$B$304,MATCH(B741,Items!$A$5:$A$304,0)),"Unknown code"))</f>
        <v/>
      </c>
      <c r="D741" s="20"/>
      <c r="E741" s="21"/>
      <c r="F741" s="22"/>
      <c r="G741" s="25" t="str">
        <f aca="false">IF(OR(D741="Purchase",D741="Production in"),ROUND(N(E741)*N(F741),2),"")</f>
        <v/>
      </c>
      <c r="H741" s="20"/>
      <c r="I741" s="24" t="str">
        <f aca="false">IF(B741="","",IFERROR(INDEX(Items!$D$5:$D$304,MATCH(B741,Items!$A$5:$A$304,0)),""))</f>
        <v/>
      </c>
      <c r="J741" s="26" t="n">
        <f aca="false">N(E741)*IF(OR(D741="Purchase",D741="Sales return",D741="Production in",D741="Adjustment +"),1,IF(D741="",0,-1))</f>
        <v>0</v>
      </c>
    </row>
    <row r="742" customFormat="false" ht="15" hidden="false" customHeight="true" outlineLevel="0" collapsed="false">
      <c r="A742" s="27"/>
      <c r="B742" s="20"/>
      <c r="C742" s="24" t="str">
        <f aca="false">IF(B742="","",IFERROR(INDEX(Items!$B$5:$B$304,MATCH(B742,Items!$A$5:$A$304,0)),"Unknown code"))</f>
        <v/>
      </c>
      <c r="D742" s="20"/>
      <c r="E742" s="21"/>
      <c r="F742" s="22"/>
      <c r="G742" s="25" t="str">
        <f aca="false">IF(OR(D742="Purchase",D742="Production in"),ROUND(N(E742)*N(F742),2),"")</f>
        <v/>
      </c>
      <c r="H742" s="20"/>
      <c r="I742" s="24" t="str">
        <f aca="false">IF(B742="","",IFERROR(INDEX(Items!$D$5:$D$304,MATCH(B742,Items!$A$5:$A$304,0)),""))</f>
        <v/>
      </c>
      <c r="J742" s="26" t="n">
        <f aca="false">N(E742)*IF(OR(D742="Purchase",D742="Sales return",D742="Production in",D742="Adjustment +"),1,IF(D742="",0,-1))</f>
        <v>0</v>
      </c>
    </row>
    <row r="743" customFormat="false" ht="15" hidden="false" customHeight="true" outlineLevel="0" collapsed="false">
      <c r="A743" s="27"/>
      <c r="B743" s="20"/>
      <c r="C743" s="24" t="str">
        <f aca="false">IF(B743="","",IFERROR(INDEX(Items!$B$5:$B$304,MATCH(B743,Items!$A$5:$A$304,0)),"Unknown code"))</f>
        <v/>
      </c>
      <c r="D743" s="20"/>
      <c r="E743" s="21"/>
      <c r="F743" s="22"/>
      <c r="G743" s="25" t="str">
        <f aca="false">IF(OR(D743="Purchase",D743="Production in"),ROUND(N(E743)*N(F743),2),"")</f>
        <v/>
      </c>
      <c r="H743" s="20"/>
      <c r="I743" s="24" t="str">
        <f aca="false">IF(B743="","",IFERROR(INDEX(Items!$D$5:$D$304,MATCH(B743,Items!$A$5:$A$304,0)),""))</f>
        <v/>
      </c>
      <c r="J743" s="26" t="n">
        <f aca="false">N(E743)*IF(OR(D743="Purchase",D743="Sales return",D743="Production in",D743="Adjustment +"),1,IF(D743="",0,-1))</f>
        <v>0</v>
      </c>
    </row>
    <row r="744" customFormat="false" ht="15" hidden="false" customHeight="true" outlineLevel="0" collapsed="false">
      <c r="A744" s="27"/>
      <c r="B744" s="20"/>
      <c r="C744" s="24" t="str">
        <f aca="false">IF(B744="","",IFERROR(INDEX(Items!$B$5:$B$304,MATCH(B744,Items!$A$5:$A$304,0)),"Unknown code"))</f>
        <v/>
      </c>
      <c r="D744" s="20"/>
      <c r="E744" s="21"/>
      <c r="F744" s="22"/>
      <c r="G744" s="25" t="str">
        <f aca="false">IF(OR(D744="Purchase",D744="Production in"),ROUND(N(E744)*N(F744),2),"")</f>
        <v/>
      </c>
      <c r="H744" s="20"/>
      <c r="I744" s="24" t="str">
        <f aca="false">IF(B744="","",IFERROR(INDEX(Items!$D$5:$D$304,MATCH(B744,Items!$A$5:$A$304,0)),""))</f>
        <v/>
      </c>
      <c r="J744" s="26" t="n">
        <f aca="false">N(E744)*IF(OR(D744="Purchase",D744="Sales return",D744="Production in",D744="Adjustment +"),1,IF(D744="",0,-1))</f>
        <v>0</v>
      </c>
    </row>
    <row r="745" customFormat="false" ht="15" hidden="false" customHeight="true" outlineLevel="0" collapsed="false">
      <c r="A745" s="27"/>
      <c r="B745" s="20"/>
      <c r="C745" s="24" t="str">
        <f aca="false">IF(B745="","",IFERROR(INDEX(Items!$B$5:$B$304,MATCH(B745,Items!$A$5:$A$304,0)),"Unknown code"))</f>
        <v/>
      </c>
      <c r="D745" s="20"/>
      <c r="E745" s="21"/>
      <c r="F745" s="22"/>
      <c r="G745" s="25" t="str">
        <f aca="false">IF(OR(D745="Purchase",D745="Production in"),ROUND(N(E745)*N(F745),2),"")</f>
        <v/>
      </c>
      <c r="H745" s="20"/>
      <c r="I745" s="24" t="str">
        <f aca="false">IF(B745="","",IFERROR(INDEX(Items!$D$5:$D$304,MATCH(B745,Items!$A$5:$A$304,0)),""))</f>
        <v/>
      </c>
      <c r="J745" s="26" t="n">
        <f aca="false">N(E745)*IF(OR(D745="Purchase",D745="Sales return",D745="Production in",D745="Adjustment +"),1,IF(D745="",0,-1))</f>
        <v>0</v>
      </c>
    </row>
    <row r="746" customFormat="false" ht="15" hidden="false" customHeight="true" outlineLevel="0" collapsed="false">
      <c r="A746" s="27"/>
      <c r="B746" s="20"/>
      <c r="C746" s="24" t="str">
        <f aca="false">IF(B746="","",IFERROR(INDEX(Items!$B$5:$B$304,MATCH(B746,Items!$A$5:$A$304,0)),"Unknown code"))</f>
        <v/>
      </c>
      <c r="D746" s="20"/>
      <c r="E746" s="21"/>
      <c r="F746" s="22"/>
      <c r="G746" s="25" t="str">
        <f aca="false">IF(OR(D746="Purchase",D746="Production in"),ROUND(N(E746)*N(F746),2),"")</f>
        <v/>
      </c>
      <c r="H746" s="20"/>
      <c r="I746" s="24" t="str">
        <f aca="false">IF(B746="","",IFERROR(INDEX(Items!$D$5:$D$304,MATCH(B746,Items!$A$5:$A$304,0)),""))</f>
        <v/>
      </c>
      <c r="J746" s="26" t="n">
        <f aca="false">N(E746)*IF(OR(D746="Purchase",D746="Sales return",D746="Production in",D746="Adjustment +"),1,IF(D746="",0,-1))</f>
        <v>0</v>
      </c>
    </row>
    <row r="747" customFormat="false" ht="15" hidden="false" customHeight="true" outlineLevel="0" collapsed="false">
      <c r="A747" s="27"/>
      <c r="B747" s="20"/>
      <c r="C747" s="24" t="str">
        <f aca="false">IF(B747="","",IFERROR(INDEX(Items!$B$5:$B$304,MATCH(B747,Items!$A$5:$A$304,0)),"Unknown code"))</f>
        <v/>
      </c>
      <c r="D747" s="20"/>
      <c r="E747" s="21"/>
      <c r="F747" s="22"/>
      <c r="G747" s="25" t="str">
        <f aca="false">IF(OR(D747="Purchase",D747="Production in"),ROUND(N(E747)*N(F747),2),"")</f>
        <v/>
      </c>
      <c r="H747" s="20"/>
      <c r="I747" s="24" t="str">
        <f aca="false">IF(B747="","",IFERROR(INDEX(Items!$D$5:$D$304,MATCH(B747,Items!$A$5:$A$304,0)),""))</f>
        <v/>
      </c>
      <c r="J747" s="26" t="n">
        <f aca="false">N(E747)*IF(OR(D747="Purchase",D747="Sales return",D747="Production in",D747="Adjustment +"),1,IF(D747="",0,-1))</f>
        <v>0</v>
      </c>
    </row>
    <row r="748" customFormat="false" ht="15" hidden="false" customHeight="true" outlineLevel="0" collapsed="false">
      <c r="A748" s="27"/>
      <c r="B748" s="20"/>
      <c r="C748" s="24" t="str">
        <f aca="false">IF(B748="","",IFERROR(INDEX(Items!$B$5:$B$304,MATCH(B748,Items!$A$5:$A$304,0)),"Unknown code"))</f>
        <v/>
      </c>
      <c r="D748" s="20"/>
      <c r="E748" s="21"/>
      <c r="F748" s="22"/>
      <c r="G748" s="25" t="str">
        <f aca="false">IF(OR(D748="Purchase",D748="Production in"),ROUND(N(E748)*N(F748),2),"")</f>
        <v/>
      </c>
      <c r="H748" s="20"/>
      <c r="I748" s="24" t="str">
        <f aca="false">IF(B748="","",IFERROR(INDEX(Items!$D$5:$D$304,MATCH(B748,Items!$A$5:$A$304,0)),""))</f>
        <v/>
      </c>
      <c r="J748" s="26" t="n">
        <f aca="false">N(E748)*IF(OR(D748="Purchase",D748="Sales return",D748="Production in",D748="Adjustment +"),1,IF(D748="",0,-1))</f>
        <v>0</v>
      </c>
    </row>
    <row r="749" customFormat="false" ht="15" hidden="false" customHeight="true" outlineLevel="0" collapsed="false">
      <c r="A749" s="27"/>
      <c r="B749" s="20"/>
      <c r="C749" s="24" t="str">
        <f aca="false">IF(B749="","",IFERROR(INDEX(Items!$B$5:$B$304,MATCH(B749,Items!$A$5:$A$304,0)),"Unknown code"))</f>
        <v/>
      </c>
      <c r="D749" s="20"/>
      <c r="E749" s="21"/>
      <c r="F749" s="22"/>
      <c r="G749" s="25" t="str">
        <f aca="false">IF(OR(D749="Purchase",D749="Production in"),ROUND(N(E749)*N(F749),2),"")</f>
        <v/>
      </c>
      <c r="H749" s="20"/>
      <c r="I749" s="24" t="str">
        <f aca="false">IF(B749="","",IFERROR(INDEX(Items!$D$5:$D$304,MATCH(B749,Items!$A$5:$A$304,0)),""))</f>
        <v/>
      </c>
      <c r="J749" s="26" t="n">
        <f aca="false">N(E749)*IF(OR(D749="Purchase",D749="Sales return",D749="Production in",D749="Adjustment +"),1,IF(D749="",0,-1))</f>
        <v>0</v>
      </c>
    </row>
    <row r="750" customFormat="false" ht="15" hidden="false" customHeight="true" outlineLevel="0" collapsed="false">
      <c r="A750" s="27"/>
      <c r="B750" s="20"/>
      <c r="C750" s="24" t="str">
        <f aca="false">IF(B750="","",IFERROR(INDEX(Items!$B$5:$B$304,MATCH(B750,Items!$A$5:$A$304,0)),"Unknown code"))</f>
        <v/>
      </c>
      <c r="D750" s="20"/>
      <c r="E750" s="21"/>
      <c r="F750" s="22"/>
      <c r="G750" s="25" t="str">
        <f aca="false">IF(OR(D750="Purchase",D750="Production in"),ROUND(N(E750)*N(F750),2),"")</f>
        <v/>
      </c>
      <c r="H750" s="20"/>
      <c r="I750" s="24" t="str">
        <f aca="false">IF(B750="","",IFERROR(INDEX(Items!$D$5:$D$304,MATCH(B750,Items!$A$5:$A$304,0)),""))</f>
        <v/>
      </c>
      <c r="J750" s="26" t="n">
        <f aca="false">N(E750)*IF(OR(D750="Purchase",D750="Sales return",D750="Production in",D750="Adjustment +"),1,IF(D750="",0,-1))</f>
        <v>0</v>
      </c>
    </row>
    <row r="751" customFormat="false" ht="15" hidden="false" customHeight="true" outlineLevel="0" collapsed="false">
      <c r="A751" s="27"/>
      <c r="B751" s="20"/>
      <c r="C751" s="24" t="str">
        <f aca="false">IF(B751="","",IFERROR(INDEX(Items!$B$5:$B$304,MATCH(B751,Items!$A$5:$A$304,0)),"Unknown code"))</f>
        <v/>
      </c>
      <c r="D751" s="20"/>
      <c r="E751" s="21"/>
      <c r="F751" s="22"/>
      <c r="G751" s="25" t="str">
        <f aca="false">IF(OR(D751="Purchase",D751="Production in"),ROUND(N(E751)*N(F751),2),"")</f>
        <v/>
      </c>
      <c r="H751" s="20"/>
      <c r="I751" s="24" t="str">
        <f aca="false">IF(B751="","",IFERROR(INDEX(Items!$D$5:$D$304,MATCH(B751,Items!$A$5:$A$304,0)),""))</f>
        <v/>
      </c>
      <c r="J751" s="26" t="n">
        <f aca="false">N(E751)*IF(OR(D751="Purchase",D751="Sales return",D751="Production in",D751="Adjustment +"),1,IF(D751="",0,-1))</f>
        <v>0</v>
      </c>
    </row>
    <row r="752" customFormat="false" ht="15" hidden="false" customHeight="true" outlineLevel="0" collapsed="false">
      <c r="A752" s="27"/>
      <c r="B752" s="20"/>
      <c r="C752" s="24" t="str">
        <f aca="false">IF(B752="","",IFERROR(INDEX(Items!$B$5:$B$304,MATCH(B752,Items!$A$5:$A$304,0)),"Unknown code"))</f>
        <v/>
      </c>
      <c r="D752" s="20"/>
      <c r="E752" s="21"/>
      <c r="F752" s="22"/>
      <c r="G752" s="25" t="str">
        <f aca="false">IF(OR(D752="Purchase",D752="Production in"),ROUND(N(E752)*N(F752),2),"")</f>
        <v/>
      </c>
      <c r="H752" s="20"/>
      <c r="I752" s="24" t="str">
        <f aca="false">IF(B752="","",IFERROR(INDEX(Items!$D$5:$D$304,MATCH(B752,Items!$A$5:$A$304,0)),""))</f>
        <v/>
      </c>
      <c r="J752" s="26" t="n">
        <f aca="false">N(E752)*IF(OR(D752="Purchase",D752="Sales return",D752="Production in",D752="Adjustment +"),1,IF(D752="",0,-1))</f>
        <v>0</v>
      </c>
    </row>
    <row r="753" customFormat="false" ht="15" hidden="false" customHeight="true" outlineLevel="0" collapsed="false">
      <c r="A753" s="27"/>
      <c r="B753" s="20"/>
      <c r="C753" s="24" t="str">
        <f aca="false">IF(B753="","",IFERROR(INDEX(Items!$B$5:$B$304,MATCH(B753,Items!$A$5:$A$304,0)),"Unknown code"))</f>
        <v/>
      </c>
      <c r="D753" s="20"/>
      <c r="E753" s="21"/>
      <c r="F753" s="22"/>
      <c r="G753" s="25" t="str">
        <f aca="false">IF(OR(D753="Purchase",D753="Production in"),ROUND(N(E753)*N(F753),2),"")</f>
        <v/>
      </c>
      <c r="H753" s="20"/>
      <c r="I753" s="24" t="str">
        <f aca="false">IF(B753="","",IFERROR(INDEX(Items!$D$5:$D$304,MATCH(B753,Items!$A$5:$A$304,0)),""))</f>
        <v/>
      </c>
      <c r="J753" s="26" t="n">
        <f aca="false">N(E753)*IF(OR(D753="Purchase",D753="Sales return",D753="Production in",D753="Adjustment +"),1,IF(D753="",0,-1))</f>
        <v>0</v>
      </c>
    </row>
    <row r="754" customFormat="false" ht="15" hidden="false" customHeight="true" outlineLevel="0" collapsed="false">
      <c r="A754" s="27"/>
      <c r="B754" s="20"/>
      <c r="C754" s="24" t="str">
        <f aca="false">IF(B754="","",IFERROR(INDEX(Items!$B$5:$B$304,MATCH(B754,Items!$A$5:$A$304,0)),"Unknown code"))</f>
        <v/>
      </c>
      <c r="D754" s="20"/>
      <c r="E754" s="21"/>
      <c r="F754" s="22"/>
      <c r="G754" s="25" t="str">
        <f aca="false">IF(OR(D754="Purchase",D754="Production in"),ROUND(N(E754)*N(F754),2),"")</f>
        <v/>
      </c>
      <c r="H754" s="20"/>
      <c r="I754" s="24" t="str">
        <f aca="false">IF(B754="","",IFERROR(INDEX(Items!$D$5:$D$304,MATCH(B754,Items!$A$5:$A$304,0)),""))</f>
        <v/>
      </c>
      <c r="J754" s="26" t="n">
        <f aca="false">N(E754)*IF(OR(D754="Purchase",D754="Sales return",D754="Production in",D754="Adjustment +"),1,IF(D754="",0,-1))</f>
        <v>0</v>
      </c>
    </row>
    <row r="755" customFormat="false" ht="15" hidden="false" customHeight="true" outlineLevel="0" collapsed="false">
      <c r="A755" s="27"/>
      <c r="B755" s="20"/>
      <c r="C755" s="24" t="str">
        <f aca="false">IF(B755="","",IFERROR(INDEX(Items!$B$5:$B$304,MATCH(B755,Items!$A$5:$A$304,0)),"Unknown code"))</f>
        <v/>
      </c>
      <c r="D755" s="20"/>
      <c r="E755" s="21"/>
      <c r="F755" s="22"/>
      <c r="G755" s="25" t="str">
        <f aca="false">IF(OR(D755="Purchase",D755="Production in"),ROUND(N(E755)*N(F755),2),"")</f>
        <v/>
      </c>
      <c r="H755" s="20"/>
      <c r="I755" s="24" t="str">
        <f aca="false">IF(B755="","",IFERROR(INDEX(Items!$D$5:$D$304,MATCH(B755,Items!$A$5:$A$304,0)),""))</f>
        <v/>
      </c>
      <c r="J755" s="26" t="n">
        <f aca="false">N(E755)*IF(OR(D755="Purchase",D755="Sales return",D755="Production in",D755="Adjustment +"),1,IF(D755="",0,-1))</f>
        <v>0</v>
      </c>
    </row>
    <row r="756" customFormat="false" ht="15" hidden="false" customHeight="true" outlineLevel="0" collapsed="false">
      <c r="A756" s="27"/>
      <c r="B756" s="20"/>
      <c r="C756" s="24" t="str">
        <f aca="false">IF(B756="","",IFERROR(INDEX(Items!$B$5:$B$304,MATCH(B756,Items!$A$5:$A$304,0)),"Unknown code"))</f>
        <v/>
      </c>
      <c r="D756" s="20"/>
      <c r="E756" s="21"/>
      <c r="F756" s="22"/>
      <c r="G756" s="25" t="str">
        <f aca="false">IF(OR(D756="Purchase",D756="Production in"),ROUND(N(E756)*N(F756),2),"")</f>
        <v/>
      </c>
      <c r="H756" s="20"/>
      <c r="I756" s="24" t="str">
        <f aca="false">IF(B756="","",IFERROR(INDEX(Items!$D$5:$D$304,MATCH(B756,Items!$A$5:$A$304,0)),""))</f>
        <v/>
      </c>
      <c r="J756" s="26" t="n">
        <f aca="false">N(E756)*IF(OR(D756="Purchase",D756="Sales return",D756="Production in",D756="Adjustment +"),1,IF(D756="",0,-1))</f>
        <v>0</v>
      </c>
    </row>
    <row r="757" customFormat="false" ht="15" hidden="false" customHeight="true" outlineLevel="0" collapsed="false">
      <c r="A757" s="27"/>
      <c r="B757" s="20"/>
      <c r="C757" s="24" t="str">
        <f aca="false">IF(B757="","",IFERROR(INDEX(Items!$B$5:$B$304,MATCH(B757,Items!$A$5:$A$304,0)),"Unknown code"))</f>
        <v/>
      </c>
      <c r="D757" s="20"/>
      <c r="E757" s="21"/>
      <c r="F757" s="22"/>
      <c r="G757" s="25" t="str">
        <f aca="false">IF(OR(D757="Purchase",D757="Production in"),ROUND(N(E757)*N(F757),2),"")</f>
        <v/>
      </c>
      <c r="H757" s="20"/>
      <c r="I757" s="24" t="str">
        <f aca="false">IF(B757="","",IFERROR(INDEX(Items!$D$5:$D$304,MATCH(B757,Items!$A$5:$A$304,0)),""))</f>
        <v/>
      </c>
      <c r="J757" s="26" t="n">
        <f aca="false">N(E757)*IF(OR(D757="Purchase",D757="Sales return",D757="Production in",D757="Adjustment +"),1,IF(D757="",0,-1))</f>
        <v>0</v>
      </c>
    </row>
    <row r="758" customFormat="false" ht="15" hidden="false" customHeight="true" outlineLevel="0" collapsed="false">
      <c r="A758" s="27"/>
      <c r="B758" s="20"/>
      <c r="C758" s="24" t="str">
        <f aca="false">IF(B758="","",IFERROR(INDEX(Items!$B$5:$B$304,MATCH(B758,Items!$A$5:$A$304,0)),"Unknown code"))</f>
        <v/>
      </c>
      <c r="D758" s="20"/>
      <c r="E758" s="21"/>
      <c r="F758" s="22"/>
      <c r="G758" s="25" t="str">
        <f aca="false">IF(OR(D758="Purchase",D758="Production in"),ROUND(N(E758)*N(F758),2),"")</f>
        <v/>
      </c>
      <c r="H758" s="20"/>
      <c r="I758" s="24" t="str">
        <f aca="false">IF(B758="","",IFERROR(INDEX(Items!$D$5:$D$304,MATCH(B758,Items!$A$5:$A$304,0)),""))</f>
        <v/>
      </c>
      <c r="J758" s="26" t="n">
        <f aca="false">N(E758)*IF(OR(D758="Purchase",D758="Sales return",D758="Production in",D758="Adjustment +"),1,IF(D758="",0,-1))</f>
        <v>0</v>
      </c>
    </row>
    <row r="759" customFormat="false" ht="15" hidden="false" customHeight="true" outlineLevel="0" collapsed="false">
      <c r="A759" s="27"/>
      <c r="B759" s="20"/>
      <c r="C759" s="24" t="str">
        <f aca="false">IF(B759="","",IFERROR(INDEX(Items!$B$5:$B$304,MATCH(B759,Items!$A$5:$A$304,0)),"Unknown code"))</f>
        <v/>
      </c>
      <c r="D759" s="20"/>
      <c r="E759" s="21"/>
      <c r="F759" s="22"/>
      <c r="G759" s="25" t="str">
        <f aca="false">IF(OR(D759="Purchase",D759="Production in"),ROUND(N(E759)*N(F759),2),"")</f>
        <v/>
      </c>
      <c r="H759" s="20"/>
      <c r="I759" s="24" t="str">
        <f aca="false">IF(B759="","",IFERROR(INDEX(Items!$D$5:$D$304,MATCH(B759,Items!$A$5:$A$304,0)),""))</f>
        <v/>
      </c>
      <c r="J759" s="26" t="n">
        <f aca="false">N(E759)*IF(OR(D759="Purchase",D759="Sales return",D759="Production in",D759="Adjustment +"),1,IF(D759="",0,-1))</f>
        <v>0</v>
      </c>
    </row>
    <row r="760" customFormat="false" ht="15" hidden="false" customHeight="true" outlineLevel="0" collapsed="false">
      <c r="A760" s="27"/>
      <c r="B760" s="20"/>
      <c r="C760" s="24" t="str">
        <f aca="false">IF(B760="","",IFERROR(INDEX(Items!$B$5:$B$304,MATCH(B760,Items!$A$5:$A$304,0)),"Unknown code"))</f>
        <v/>
      </c>
      <c r="D760" s="20"/>
      <c r="E760" s="21"/>
      <c r="F760" s="22"/>
      <c r="G760" s="25" t="str">
        <f aca="false">IF(OR(D760="Purchase",D760="Production in"),ROUND(N(E760)*N(F760),2),"")</f>
        <v/>
      </c>
      <c r="H760" s="20"/>
      <c r="I760" s="24" t="str">
        <f aca="false">IF(B760="","",IFERROR(INDEX(Items!$D$5:$D$304,MATCH(B760,Items!$A$5:$A$304,0)),""))</f>
        <v/>
      </c>
      <c r="J760" s="26" t="n">
        <f aca="false">N(E760)*IF(OR(D760="Purchase",D760="Sales return",D760="Production in",D760="Adjustment +"),1,IF(D760="",0,-1))</f>
        <v>0</v>
      </c>
    </row>
    <row r="761" customFormat="false" ht="15" hidden="false" customHeight="true" outlineLevel="0" collapsed="false">
      <c r="A761" s="27"/>
      <c r="B761" s="20"/>
      <c r="C761" s="24" t="str">
        <f aca="false">IF(B761="","",IFERROR(INDEX(Items!$B$5:$B$304,MATCH(B761,Items!$A$5:$A$304,0)),"Unknown code"))</f>
        <v/>
      </c>
      <c r="D761" s="20"/>
      <c r="E761" s="21"/>
      <c r="F761" s="22"/>
      <c r="G761" s="25" t="str">
        <f aca="false">IF(OR(D761="Purchase",D761="Production in"),ROUND(N(E761)*N(F761),2),"")</f>
        <v/>
      </c>
      <c r="H761" s="20"/>
      <c r="I761" s="24" t="str">
        <f aca="false">IF(B761="","",IFERROR(INDEX(Items!$D$5:$D$304,MATCH(B761,Items!$A$5:$A$304,0)),""))</f>
        <v/>
      </c>
      <c r="J761" s="26" t="n">
        <f aca="false">N(E761)*IF(OR(D761="Purchase",D761="Sales return",D761="Production in",D761="Adjustment +"),1,IF(D761="",0,-1))</f>
        <v>0</v>
      </c>
    </row>
    <row r="762" customFormat="false" ht="15" hidden="false" customHeight="true" outlineLevel="0" collapsed="false">
      <c r="A762" s="27"/>
      <c r="B762" s="20"/>
      <c r="C762" s="24" t="str">
        <f aca="false">IF(B762="","",IFERROR(INDEX(Items!$B$5:$B$304,MATCH(B762,Items!$A$5:$A$304,0)),"Unknown code"))</f>
        <v/>
      </c>
      <c r="D762" s="20"/>
      <c r="E762" s="21"/>
      <c r="F762" s="22"/>
      <c r="G762" s="25" t="str">
        <f aca="false">IF(OR(D762="Purchase",D762="Production in"),ROUND(N(E762)*N(F762),2),"")</f>
        <v/>
      </c>
      <c r="H762" s="20"/>
      <c r="I762" s="24" t="str">
        <f aca="false">IF(B762="","",IFERROR(INDEX(Items!$D$5:$D$304,MATCH(B762,Items!$A$5:$A$304,0)),""))</f>
        <v/>
      </c>
      <c r="J762" s="26" t="n">
        <f aca="false">N(E762)*IF(OR(D762="Purchase",D762="Sales return",D762="Production in",D762="Adjustment +"),1,IF(D762="",0,-1))</f>
        <v>0</v>
      </c>
    </row>
    <row r="763" customFormat="false" ht="15" hidden="false" customHeight="true" outlineLevel="0" collapsed="false">
      <c r="A763" s="27"/>
      <c r="B763" s="20"/>
      <c r="C763" s="24" t="str">
        <f aca="false">IF(B763="","",IFERROR(INDEX(Items!$B$5:$B$304,MATCH(B763,Items!$A$5:$A$304,0)),"Unknown code"))</f>
        <v/>
      </c>
      <c r="D763" s="20"/>
      <c r="E763" s="21"/>
      <c r="F763" s="22"/>
      <c r="G763" s="25" t="str">
        <f aca="false">IF(OR(D763="Purchase",D763="Production in"),ROUND(N(E763)*N(F763),2),"")</f>
        <v/>
      </c>
      <c r="H763" s="20"/>
      <c r="I763" s="24" t="str">
        <f aca="false">IF(B763="","",IFERROR(INDEX(Items!$D$5:$D$304,MATCH(B763,Items!$A$5:$A$304,0)),""))</f>
        <v/>
      </c>
      <c r="J763" s="26" t="n">
        <f aca="false">N(E763)*IF(OR(D763="Purchase",D763="Sales return",D763="Production in",D763="Adjustment +"),1,IF(D763="",0,-1))</f>
        <v>0</v>
      </c>
    </row>
    <row r="764" customFormat="false" ht="15" hidden="false" customHeight="true" outlineLevel="0" collapsed="false">
      <c r="A764" s="27"/>
      <c r="B764" s="20"/>
      <c r="C764" s="24" t="str">
        <f aca="false">IF(B764="","",IFERROR(INDEX(Items!$B$5:$B$304,MATCH(B764,Items!$A$5:$A$304,0)),"Unknown code"))</f>
        <v/>
      </c>
      <c r="D764" s="20"/>
      <c r="E764" s="21"/>
      <c r="F764" s="22"/>
      <c r="G764" s="25" t="str">
        <f aca="false">IF(OR(D764="Purchase",D764="Production in"),ROUND(N(E764)*N(F764),2),"")</f>
        <v/>
      </c>
      <c r="H764" s="20"/>
      <c r="I764" s="24" t="str">
        <f aca="false">IF(B764="","",IFERROR(INDEX(Items!$D$5:$D$304,MATCH(B764,Items!$A$5:$A$304,0)),""))</f>
        <v/>
      </c>
      <c r="J764" s="26" t="n">
        <f aca="false">N(E764)*IF(OR(D764="Purchase",D764="Sales return",D764="Production in",D764="Adjustment +"),1,IF(D764="",0,-1))</f>
        <v>0</v>
      </c>
    </row>
    <row r="765" customFormat="false" ht="15" hidden="false" customHeight="true" outlineLevel="0" collapsed="false">
      <c r="A765" s="27"/>
      <c r="B765" s="20"/>
      <c r="C765" s="24" t="str">
        <f aca="false">IF(B765="","",IFERROR(INDEX(Items!$B$5:$B$304,MATCH(B765,Items!$A$5:$A$304,0)),"Unknown code"))</f>
        <v/>
      </c>
      <c r="D765" s="20"/>
      <c r="E765" s="21"/>
      <c r="F765" s="22"/>
      <c r="G765" s="25" t="str">
        <f aca="false">IF(OR(D765="Purchase",D765="Production in"),ROUND(N(E765)*N(F765),2),"")</f>
        <v/>
      </c>
      <c r="H765" s="20"/>
      <c r="I765" s="24" t="str">
        <f aca="false">IF(B765="","",IFERROR(INDEX(Items!$D$5:$D$304,MATCH(B765,Items!$A$5:$A$304,0)),""))</f>
        <v/>
      </c>
      <c r="J765" s="26" t="n">
        <f aca="false">N(E765)*IF(OR(D765="Purchase",D765="Sales return",D765="Production in",D765="Adjustment +"),1,IF(D765="",0,-1))</f>
        <v>0</v>
      </c>
    </row>
    <row r="766" customFormat="false" ht="15" hidden="false" customHeight="true" outlineLevel="0" collapsed="false">
      <c r="A766" s="27"/>
      <c r="B766" s="20"/>
      <c r="C766" s="24" t="str">
        <f aca="false">IF(B766="","",IFERROR(INDEX(Items!$B$5:$B$304,MATCH(B766,Items!$A$5:$A$304,0)),"Unknown code"))</f>
        <v/>
      </c>
      <c r="D766" s="20"/>
      <c r="E766" s="21"/>
      <c r="F766" s="22"/>
      <c r="G766" s="25" t="str">
        <f aca="false">IF(OR(D766="Purchase",D766="Production in"),ROUND(N(E766)*N(F766),2),"")</f>
        <v/>
      </c>
      <c r="H766" s="20"/>
      <c r="I766" s="24" t="str">
        <f aca="false">IF(B766="","",IFERROR(INDEX(Items!$D$5:$D$304,MATCH(B766,Items!$A$5:$A$304,0)),""))</f>
        <v/>
      </c>
      <c r="J766" s="26" t="n">
        <f aca="false">N(E766)*IF(OR(D766="Purchase",D766="Sales return",D766="Production in",D766="Adjustment +"),1,IF(D766="",0,-1))</f>
        <v>0</v>
      </c>
    </row>
    <row r="767" customFormat="false" ht="15" hidden="false" customHeight="true" outlineLevel="0" collapsed="false">
      <c r="A767" s="27"/>
      <c r="B767" s="20"/>
      <c r="C767" s="24" t="str">
        <f aca="false">IF(B767="","",IFERROR(INDEX(Items!$B$5:$B$304,MATCH(B767,Items!$A$5:$A$304,0)),"Unknown code"))</f>
        <v/>
      </c>
      <c r="D767" s="20"/>
      <c r="E767" s="21"/>
      <c r="F767" s="22"/>
      <c r="G767" s="25" t="str">
        <f aca="false">IF(OR(D767="Purchase",D767="Production in"),ROUND(N(E767)*N(F767),2),"")</f>
        <v/>
      </c>
      <c r="H767" s="20"/>
      <c r="I767" s="24" t="str">
        <f aca="false">IF(B767="","",IFERROR(INDEX(Items!$D$5:$D$304,MATCH(B767,Items!$A$5:$A$304,0)),""))</f>
        <v/>
      </c>
      <c r="J767" s="26" t="n">
        <f aca="false">N(E767)*IF(OR(D767="Purchase",D767="Sales return",D767="Production in",D767="Adjustment +"),1,IF(D767="",0,-1))</f>
        <v>0</v>
      </c>
    </row>
    <row r="768" customFormat="false" ht="15" hidden="false" customHeight="true" outlineLevel="0" collapsed="false">
      <c r="A768" s="27"/>
      <c r="B768" s="20"/>
      <c r="C768" s="24" t="str">
        <f aca="false">IF(B768="","",IFERROR(INDEX(Items!$B$5:$B$304,MATCH(B768,Items!$A$5:$A$304,0)),"Unknown code"))</f>
        <v/>
      </c>
      <c r="D768" s="20"/>
      <c r="E768" s="21"/>
      <c r="F768" s="22"/>
      <c r="G768" s="25" t="str">
        <f aca="false">IF(OR(D768="Purchase",D768="Production in"),ROUND(N(E768)*N(F768),2),"")</f>
        <v/>
      </c>
      <c r="H768" s="20"/>
      <c r="I768" s="24" t="str">
        <f aca="false">IF(B768="","",IFERROR(INDEX(Items!$D$5:$D$304,MATCH(B768,Items!$A$5:$A$304,0)),""))</f>
        <v/>
      </c>
      <c r="J768" s="26" t="n">
        <f aca="false">N(E768)*IF(OR(D768="Purchase",D768="Sales return",D768="Production in",D768="Adjustment +"),1,IF(D768="",0,-1))</f>
        <v>0</v>
      </c>
    </row>
    <row r="769" customFormat="false" ht="15" hidden="false" customHeight="true" outlineLevel="0" collapsed="false">
      <c r="A769" s="27"/>
      <c r="B769" s="20"/>
      <c r="C769" s="24" t="str">
        <f aca="false">IF(B769="","",IFERROR(INDEX(Items!$B$5:$B$304,MATCH(B769,Items!$A$5:$A$304,0)),"Unknown code"))</f>
        <v/>
      </c>
      <c r="D769" s="20"/>
      <c r="E769" s="21"/>
      <c r="F769" s="22"/>
      <c r="G769" s="25" t="str">
        <f aca="false">IF(OR(D769="Purchase",D769="Production in"),ROUND(N(E769)*N(F769),2),"")</f>
        <v/>
      </c>
      <c r="H769" s="20"/>
      <c r="I769" s="24" t="str">
        <f aca="false">IF(B769="","",IFERROR(INDEX(Items!$D$5:$D$304,MATCH(B769,Items!$A$5:$A$304,0)),""))</f>
        <v/>
      </c>
      <c r="J769" s="26" t="n">
        <f aca="false">N(E769)*IF(OR(D769="Purchase",D769="Sales return",D769="Production in",D769="Adjustment +"),1,IF(D769="",0,-1))</f>
        <v>0</v>
      </c>
    </row>
    <row r="770" customFormat="false" ht="15" hidden="false" customHeight="true" outlineLevel="0" collapsed="false">
      <c r="A770" s="27"/>
      <c r="B770" s="20"/>
      <c r="C770" s="24" t="str">
        <f aca="false">IF(B770="","",IFERROR(INDEX(Items!$B$5:$B$304,MATCH(B770,Items!$A$5:$A$304,0)),"Unknown code"))</f>
        <v/>
      </c>
      <c r="D770" s="20"/>
      <c r="E770" s="21"/>
      <c r="F770" s="22"/>
      <c r="G770" s="25" t="str">
        <f aca="false">IF(OR(D770="Purchase",D770="Production in"),ROUND(N(E770)*N(F770),2),"")</f>
        <v/>
      </c>
      <c r="H770" s="20"/>
      <c r="I770" s="24" t="str">
        <f aca="false">IF(B770="","",IFERROR(INDEX(Items!$D$5:$D$304,MATCH(B770,Items!$A$5:$A$304,0)),""))</f>
        <v/>
      </c>
      <c r="J770" s="26" t="n">
        <f aca="false">N(E770)*IF(OR(D770="Purchase",D770="Sales return",D770="Production in",D770="Adjustment +"),1,IF(D770="",0,-1))</f>
        <v>0</v>
      </c>
    </row>
    <row r="771" customFormat="false" ht="15" hidden="false" customHeight="true" outlineLevel="0" collapsed="false">
      <c r="A771" s="27"/>
      <c r="B771" s="20"/>
      <c r="C771" s="24" t="str">
        <f aca="false">IF(B771="","",IFERROR(INDEX(Items!$B$5:$B$304,MATCH(B771,Items!$A$5:$A$304,0)),"Unknown code"))</f>
        <v/>
      </c>
      <c r="D771" s="20"/>
      <c r="E771" s="21"/>
      <c r="F771" s="22"/>
      <c r="G771" s="25" t="str">
        <f aca="false">IF(OR(D771="Purchase",D771="Production in"),ROUND(N(E771)*N(F771),2),"")</f>
        <v/>
      </c>
      <c r="H771" s="20"/>
      <c r="I771" s="24" t="str">
        <f aca="false">IF(B771="","",IFERROR(INDEX(Items!$D$5:$D$304,MATCH(B771,Items!$A$5:$A$304,0)),""))</f>
        <v/>
      </c>
      <c r="J771" s="26" t="n">
        <f aca="false">N(E771)*IF(OR(D771="Purchase",D771="Sales return",D771="Production in",D771="Adjustment +"),1,IF(D771="",0,-1))</f>
        <v>0</v>
      </c>
    </row>
    <row r="772" customFormat="false" ht="15" hidden="false" customHeight="true" outlineLevel="0" collapsed="false">
      <c r="A772" s="27"/>
      <c r="B772" s="20"/>
      <c r="C772" s="24" t="str">
        <f aca="false">IF(B772="","",IFERROR(INDEX(Items!$B$5:$B$304,MATCH(B772,Items!$A$5:$A$304,0)),"Unknown code"))</f>
        <v/>
      </c>
      <c r="D772" s="20"/>
      <c r="E772" s="21"/>
      <c r="F772" s="22"/>
      <c r="G772" s="25" t="str">
        <f aca="false">IF(OR(D772="Purchase",D772="Production in"),ROUND(N(E772)*N(F772),2),"")</f>
        <v/>
      </c>
      <c r="H772" s="20"/>
      <c r="I772" s="24" t="str">
        <f aca="false">IF(B772="","",IFERROR(INDEX(Items!$D$5:$D$304,MATCH(B772,Items!$A$5:$A$304,0)),""))</f>
        <v/>
      </c>
      <c r="J772" s="26" t="n">
        <f aca="false">N(E772)*IF(OR(D772="Purchase",D772="Sales return",D772="Production in",D772="Adjustment +"),1,IF(D772="",0,-1))</f>
        <v>0</v>
      </c>
    </row>
    <row r="773" customFormat="false" ht="15" hidden="false" customHeight="true" outlineLevel="0" collapsed="false">
      <c r="A773" s="27"/>
      <c r="B773" s="20"/>
      <c r="C773" s="24" t="str">
        <f aca="false">IF(B773="","",IFERROR(INDEX(Items!$B$5:$B$304,MATCH(B773,Items!$A$5:$A$304,0)),"Unknown code"))</f>
        <v/>
      </c>
      <c r="D773" s="20"/>
      <c r="E773" s="21"/>
      <c r="F773" s="22"/>
      <c r="G773" s="25" t="str">
        <f aca="false">IF(OR(D773="Purchase",D773="Production in"),ROUND(N(E773)*N(F773),2),"")</f>
        <v/>
      </c>
      <c r="H773" s="20"/>
      <c r="I773" s="24" t="str">
        <f aca="false">IF(B773="","",IFERROR(INDEX(Items!$D$5:$D$304,MATCH(B773,Items!$A$5:$A$304,0)),""))</f>
        <v/>
      </c>
      <c r="J773" s="26" t="n">
        <f aca="false">N(E773)*IF(OR(D773="Purchase",D773="Sales return",D773="Production in",D773="Adjustment +"),1,IF(D773="",0,-1))</f>
        <v>0</v>
      </c>
    </row>
    <row r="774" customFormat="false" ht="15" hidden="false" customHeight="true" outlineLevel="0" collapsed="false">
      <c r="A774" s="27"/>
      <c r="B774" s="20"/>
      <c r="C774" s="24" t="str">
        <f aca="false">IF(B774="","",IFERROR(INDEX(Items!$B$5:$B$304,MATCH(B774,Items!$A$5:$A$304,0)),"Unknown code"))</f>
        <v/>
      </c>
      <c r="D774" s="20"/>
      <c r="E774" s="21"/>
      <c r="F774" s="22"/>
      <c r="G774" s="25" t="str">
        <f aca="false">IF(OR(D774="Purchase",D774="Production in"),ROUND(N(E774)*N(F774),2),"")</f>
        <v/>
      </c>
      <c r="H774" s="20"/>
      <c r="I774" s="24" t="str">
        <f aca="false">IF(B774="","",IFERROR(INDEX(Items!$D$5:$D$304,MATCH(B774,Items!$A$5:$A$304,0)),""))</f>
        <v/>
      </c>
      <c r="J774" s="26" t="n">
        <f aca="false">N(E774)*IF(OR(D774="Purchase",D774="Sales return",D774="Production in",D774="Adjustment +"),1,IF(D774="",0,-1))</f>
        <v>0</v>
      </c>
    </row>
    <row r="775" customFormat="false" ht="15" hidden="false" customHeight="true" outlineLevel="0" collapsed="false">
      <c r="A775" s="27"/>
      <c r="B775" s="20"/>
      <c r="C775" s="24" t="str">
        <f aca="false">IF(B775="","",IFERROR(INDEX(Items!$B$5:$B$304,MATCH(B775,Items!$A$5:$A$304,0)),"Unknown code"))</f>
        <v/>
      </c>
      <c r="D775" s="20"/>
      <c r="E775" s="21"/>
      <c r="F775" s="22"/>
      <c r="G775" s="25" t="str">
        <f aca="false">IF(OR(D775="Purchase",D775="Production in"),ROUND(N(E775)*N(F775),2),"")</f>
        <v/>
      </c>
      <c r="H775" s="20"/>
      <c r="I775" s="24" t="str">
        <f aca="false">IF(B775="","",IFERROR(INDEX(Items!$D$5:$D$304,MATCH(B775,Items!$A$5:$A$304,0)),""))</f>
        <v/>
      </c>
      <c r="J775" s="26" t="n">
        <f aca="false">N(E775)*IF(OR(D775="Purchase",D775="Sales return",D775="Production in",D775="Adjustment +"),1,IF(D775="",0,-1))</f>
        <v>0</v>
      </c>
    </row>
    <row r="776" customFormat="false" ht="15" hidden="false" customHeight="true" outlineLevel="0" collapsed="false">
      <c r="A776" s="27"/>
      <c r="B776" s="20"/>
      <c r="C776" s="24" t="str">
        <f aca="false">IF(B776="","",IFERROR(INDEX(Items!$B$5:$B$304,MATCH(B776,Items!$A$5:$A$304,0)),"Unknown code"))</f>
        <v/>
      </c>
      <c r="D776" s="20"/>
      <c r="E776" s="21"/>
      <c r="F776" s="22"/>
      <c r="G776" s="25" t="str">
        <f aca="false">IF(OR(D776="Purchase",D776="Production in"),ROUND(N(E776)*N(F776),2),"")</f>
        <v/>
      </c>
      <c r="H776" s="20"/>
      <c r="I776" s="24" t="str">
        <f aca="false">IF(B776="","",IFERROR(INDEX(Items!$D$5:$D$304,MATCH(B776,Items!$A$5:$A$304,0)),""))</f>
        <v/>
      </c>
      <c r="J776" s="26" t="n">
        <f aca="false">N(E776)*IF(OR(D776="Purchase",D776="Sales return",D776="Production in",D776="Adjustment +"),1,IF(D776="",0,-1))</f>
        <v>0</v>
      </c>
    </row>
    <row r="777" customFormat="false" ht="15" hidden="false" customHeight="true" outlineLevel="0" collapsed="false">
      <c r="A777" s="27"/>
      <c r="B777" s="20"/>
      <c r="C777" s="24" t="str">
        <f aca="false">IF(B777="","",IFERROR(INDEX(Items!$B$5:$B$304,MATCH(B777,Items!$A$5:$A$304,0)),"Unknown code"))</f>
        <v/>
      </c>
      <c r="D777" s="20"/>
      <c r="E777" s="21"/>
      <c r="F777" s="22"/>
      <c r="G777" s="25" t="str">
        <f aca="false">IF(OR(D777="Purchase",D777="Production in"),ROUND(N(E777)*N(F777),2),"")</f>
        <v/>
      </c>
      <c r="H777" s="20"/>
      <c r="I777" s="24" t="str">
        <f aca="false">IF(B777="","",IFERROR(INDEX(Items!$D$5:$D$304,MATCH(B777,Items!$A$5:$A$304,0)),""))</f>
        <v/>
      </c>
      <c r="J777" s="26" t="n">
        <f aca="false">N(E777)*IF(OR(D777="Purchase",D777="Sales return",D777="Production in",D777="Adjustment +"),1,IF(D777="",0,-1))</f>
        <v>0</v>
      </c>
    </row>
    <row r="778" customFormat="false" ht="15" hidden="false" customHeight="true" outlineLevel="0" collapsed="false">
      <c r="A778" s="27"/>
      <c r="B778" s="20"/>
      <c r="C778" s="24" t="str">
        <f aca="false">IF(B778="","",IFERROR(INDEX(Items!$B$5:$B$304,MATCH(B778,Items!$A$5:$A$304,0)),"Unknown code"))</f>
        <v/>
      </c>
      <c r="D778" s="20"/>
      <c r="E778" s="21"/>
      <c r="F778" s="22"/>
      <c r="G778" s="25" t="str">
        <f aca="false">IF(OR(D778="Purchase",D778="Production in"),ROUND(N(E778)*N(F778),2),"")</f>
        <v/>
      </c>
      <c r="H778" s="20"/>
      <c r="I778" s="24" t="str">
        <f aca="false">IF(B778="","",IFERROR(INDEX(Items!$D$5:$D$304,MATCH(B778,Items!$A$5:$A$304,0)),""))</f>
        <v/>
      </c>
      <c r="J778" s="26" t="n">
        <f aca="false">N(E778)*IF(OR(D778="Purchase",D778="Sales return",D778="Production in",D778="Adjustment +"),1,IF(D778="",0,-1))</f>
        <v>0</v>
      </c>
    </row>
    <row r="779" customFormat="false" ht="15" hidden="false" customHeight="true" outlineLevel="0" collapsed="false">
      <c r="A779" s="27"/>
      <c r="B779" s="20"/>
      <c r="C779" s="24" t="str">
        <f aca="false">IF(B779="","",IFERROR(INDEX(Items!$B$5:$B$304,MATCH(B779,Items!$A$5:$A$304,0)),"Unknown code"))</f>
        <v/>
      </c>
      <c r="D779" s="20"/>
      <c r="E779" s="21"/>
      <c r="F779" s="22"/>
      <c r="G779" s="25" t="str">
        <f aca="false">IF(OR(D779="Purchase",D779="Production in"),ROUND(N(E779)*N(F779),2),"")</f>
        <v/>
      </c>
      <c r="H779" s="20"/>
      <c r="I779" s="24" t="str">
        <f aca="false">IF(B779="","",IFERROR(INDEX(Items!$D$5:$D$304,MATCH(B779,Items!$A$5:$A$304,0)),""))</f>
        <v/>
      </c>
      <c r="J779" s="26" t="n">
        <f aca="false">N(E779)*IF(OR(D779="Purchase",D779="Sales return",D779="Production in",D779="Adjustment +"),1,IF(D779="",0,-1))</f>
        <v>0</v>
      </c>
    </row>
    <row r="780" customFormat="false" ht="15" hidden="false" customHeight="true" outlineLevel="0" collapsed="false">
      <c r="A780" s="27"/>
      <c r="B780" s="20"/>
      <c r="C780" s="24" t="str">
        <f aca="false">IF(B780="","",IFERROR(INDEX(Items!$B$5:$B$304,MATCH(B780,Items!$A$5:$A$304,0)),"Unknown code"))</f>
        <v/>
      </c>
      <c r="D780" s="20"/>
      <c r="E780" s="21"/>
      <c r="F780" s="22"/>
      <c r="G780" s="25" t="str">
        <f aca="false">IF(OR(D780="Purchase",D780="Production in"),ROUND(N(E780)*N(F780),2),"")</f>
        <v/>
      </c>
      <c r="H780" s="20"/>
      <c r="I780" s="24" t="str">
        <f aca="false">IF(B780="","",IFERROR(INDEX(Items!$D$5:$D$304,MATCH(B780,Items!$A$5:$A$304,0)),""))</f>
        <v/>
      </c>
      <c r="J780" s="26" t="n">
        <f aca="false">N(E780)*IF(OR(D780="Purchase",D780="Sales return",D780="Production in",D780="Adjustment +"),1,IF(D780="",0,-1))</f>
        <v>0</v>
      </c>
    </row>
    <row r="781" customFormat="false" ht="15" hidden="false" customHeight="true" outlineLevel="0" collapsed="false">
      <c r="A781" s="27"/>
      <c r="B781" s="20"/>
      <c r="C781" s="24" t="str">
        <f aca="false">IF(B781="","",IFERROR(INDEX(Items!$B$5:$B$304,MATCH(B781,Items!$A$5:$A$304,0)),"Unknown code"))</f>
        <v/>
      </c>
      <c r="D781" s="20"/>
      <c r="E781" s="21"/>
      <c r="F781" s="22"/>
      <c r="G781" s="25" t="str">
        <f aca="false">IF(OR(D781="Purchase",D781="Production in"),ROUND(N(E781)*N(F781),2),"")</f>
        <v/>
      </c>
      <c r="H781" s="20"/>
      <c r="I781" s="24" t="str">
        <f aca="false">IF(B781="","",IFERROR(INDEX(Items!$D$5:$D$304,MATCH(B781,Items!$A$5:$A$304,0)),""))</f>
        <v/>
      </c>
      <c r="J781" s="26" t="n">
        <f aca="false">N(E781)*IF(OR(D781="Purchase",D781="Sales return",D781="Production in",D781="Adjustment +"),1,IF(D781="",0,-1))</f>
        <v>0</v>
      </c>
    </row>
    <row r="782" customFormat="false" ht="15" hidden="false" customHeight="true" outlineLevel="0" collapsed="false">
      <c r="A782" s="27"/>
      <c r="B782" s="20"/>
      <c r="C782" s="24" t="str">
        <f aca="false">IF(B782="","",IFERROR(INDEX(Items!$B$5:$B$304,MATCH(B782,Items!$A$5:$A$304,0)),"Unknown code"))</f>
        <v/>
      </c>
      <c r="D782" s="20"/>
      <c r="E782" s="21"/>
      <c r="F782" s="22"/>
      <c r="G782" s="25" t="str">
        <f aca="false">IF(OR(D782="Purchase",D782="Production in"),ROUND(N(E782)*N(F782),2),"")</f>
        <v/>
      </c>
      <c r="H782" s="20"/>
      <c r="I782" s="24" t="str">
        <f aca="false">IF(B782="","",IFERROR(INDEX(Items!$D$5:$D$304,MATCH(B782,Items!$A$5:$A$304,0)),""))</f>
        <v/>
      </c>
      <c r="J782" s="26" t="n">
        <f aca="false">N(E782)*IF(OR(D782="Purchase",D782="Sales return",D782="Production in",D782="Adjustment +"),1,IF(D782="",0,-1))</f>
        <v>0</v>
      </c>
    </row>
    <row r="783" customFormat="false" ht="15" hidden="false" customHeight="true" outlineLevel="0" collapsed="false">
      <c r="A783" s="27"/>
      <c r="B783" s="20"/>
      <c r="C783" s="24" t="str">
        <f aca="false">IF(B783="","",IFERROR(INDEX(Items!$B$5:$B$304,MATCH(B783,Items!$A$5:$A$304,0)),"Unknown code"))</f>
        <v/>
      </c>
      <c r="D783" s="20"/>
      <c r="E783" s="21"/>
      <c r="F783" s="22"/>
      <c r="G783" s="25" t="str">
        <f aca="false">IF(OR(D783="Purchase",D783="Production in"),ROUND(N(E783)*N(F783),2),"")</f>
        <v/>
      </c>
      <c r="H783" s="20"/>
      <c r="I783" s="24" t="str">
        <f aca="false">IF(B783="","",IFERROR(INDEX(Items!$D$5:$D$304,MATCH(B783,Items!$A$5:$A$304,0)),""))</f>
        <v/>
      </c>
      <c r="J783" s="26" t="n">
        <f aca="false">N(E783)*IF(OR(D783="Purchase",D783="Sales return",D783="Production in",D783="Adjustment +"),1,IF(D783="",0,-1))</f>
        <v>0</v>
      </c>
    </row>
    <row r="784" customFormat="false" ht="15" hidden="false" customHeight="true" outlineLevel="0" collapsed="false">
      <c r="A784" s="27"/>
      <c r="B784" s="20"/>
      <c r="C784" s="24" t="str">
        <f aca="false">IF(B784="","",IFERROR(INDEX(Items!$B$5:$B$304,MATCH(B784,Items!$A$5:$A$304,0)),"Unknown code"))</f>
        <v/>
      </c>
      <c r="D784" s="20"/>
      <c r="E784" s="21"/>
      <c r="F784" s="22"/>
      <c r="G784" s="25" t="str">
        <f aca="false">IF(OR(D784="Purchase",D784="Production in"),ROUND(N(E784)*N(F784),2),"")</f>
        <v/>
      </c>
      <c r="H784" s="20"/>
      <c r="I784" s="24" t="str">
        <f aca="false">IF(B784="","",IFERROR(INDEX(Items!$D$5:$D$304,MATCH(B784,Items!$A$5:$A$304,0)),""))</f>
        <v/>
      </c>
      <c r="J784" s="26" t="n">
        <f aca="false">N(E784)*IF(OR(D784="Purchase",D784="Sales return",D784="Production in",D784="Adjustment +"),1,IF(D784="",0,-1))</f>
        <v>0</v>
      </c>
    </row>
    <row r="785" customFormat="false" ht="15" hidden="false" customHeight="true" outlineLevel="0" collapsed="false">
      <c r="A785" s="27"/>
      <c r="B785" s="20"/>
      <c r="C785" s="24" t="str">
        <f aca="false">IF(B785="","",IFERROR(INDEX(Items!$B$5:$B$304,MATCH(B785,Items!$A$5:$A$304,0)),"Unknown code"))</f>
        <v/>
      </c>
      <c r="D785" s="20"/>
      <c r="E785" s="21"/>
      <c r="F785" s="22"/>
      <c r="G785" s="25" t="str">
        <f aca="false">IF(OR(D785="Purchase",D785="Production in"),ROUND(N(E785)*N(F785),2),"")</f>
        <v/>
      </c>
      <c r="H785" s="20"/>
      <c r="I785" s="24" t="str">
        <f aca="false">IF(B785="","",IFERROR(INDEX(Items!$D$5:$D$304,MATCH(B785,Items!$A$5:$A$304,0)),""))</f>
        <v/>
      </c>
      <c r="J785" s="26" t="n">
        <f aca="false">N(E785)*IF(OR(D785="Purchase",D785="Sales return",D785="Production in",D785="Adjustment +"),1,IF(D785="",0,-1))</f>
        <v>0</v>
      </c>
    </row>
    <row r="786" customFormat="false" ht="15" hidden="false" customHeight="true" outlineLevel="0" collapsed="false">
      <c r="A786" s="27"/>
      <c r="B786" s="20"/>
      <c r="C786" s="24" t="str">
        <f aca="false">IF(B786="","",IFERROR(INDEX(Items!$B$5:$B$304,MATCH(B786,Items!$A$5:$A$304,0)),"Unknown code"))</f>
        <v/>
      </c>
      <c r="D786" s="20"/>
      <c r="E786" s="21"/>
      <c r="F786" s="22"/>
      <c r="G786" s="25" t="str">
        <f aca="false">IF(OR(D786="Purchase",D786="Production in"),ROUND(N(E786)*N(F786),2),"")</f>
        <v/>
      </c>
      <c r="H786" s="20"/>
      <c r="I786" s="24" t="str">
        <f aca="false">IF(B786="","",IFERROR(INDEX(Items!$D$5:$D$304,MATCH(B786,Items!$A$5:$A$304,0)),""))</f>
        <v/>
      </c>
      <c r="J786" s="26" t="n">
        <f aca="false">N(E786)*IF(OR(D786="Purchase",D786="Sales return",D786="Production in",D786="Adjustment +"),1,IF(D786="",0,-1))</f>
        <v>0</v>
      </c>
    </row>
    <row r="787" customFormat="false" ht="15" hidden="false" customHeight="true" outlineLevel="0" collapsed="false">
      <c r="A787" s="27"/>
      <c r="B787" s="20"/>
      <c r="C787" s="24" t="str">
        <f aca="false">IF(B787="","",IFERROR(INDEX(Items!$B$5:$B$304,MATCH(B787,Items!$A$5:$A$304,0)),"Unknown code"))</f>
        <v/>
      </c>
      <c r="D787" s="20"/>
      <c r="E787" s="21"/>
      <c r="F787" s="22"/>
      <c r="G787" s="25" t="str">
        <f aca="false">IF(OR(D787="Purchase",D787="Production in"),ROUND(N(E787)*N(F787),2),"")</f>
        <v/>
      </c>
      <c r="H787" s="20"/>
      <c r="I787" s="24" t="str">
        <f aca="false">IF(B787="","",IFERROR(INDEX(Items!$D$5:$D$304,MATCH(B787,Items!$A$5:$A$304,0)),""))</f>
        <v/>
      </c>
      <c r="J787" s="26" t="n">
        <f aca="false">N(E787)*IF(OR(D787="Purchase",D787="Sales return",D787="Production in",D787="Adjustment +"),1,IF(D787="",0,-1))</f>
        <v>0</v>
      </c>
    </row>
    <row r="788" customFormat="false" ht="15" hidden="false" customHeight="true" outlineLevel="0" collapsed="false">
      <c r="A788" s="27"/>
      <c r="B788" s="20"/>
      <c r="C788" s="24" t="str">
        <f aca="false">IF(B788="","",IFERROR(INDEX(Items!$B$5:$B$304,MATCH(B788,Items!$A$5:$A$304,0)),"Unknown code"))</f>
        <v/>
      </c>
      <c r="D788" s="20"/>
      <c r="E788" s="21"/>
      <c r="F788" s="22"/>
      <c r="G788" s="25" t="str">
        <f aca="false">IF(OR(D788="Purchase",D788="Production in"),ROUND(N(E788)*N(F788),2),"")</f>
        <v/>
      </c>
      <c r="H788" s="20"/>
      <c r="I788" s="24" t="str">
        <f aca="false">IF(B788="","",IFERROR(INDEX(Items!$D$5:$D$304,MATCH(B788,Items!$A$5:$A$304,0)),""))</f>
        <v/>
      </c>
      <c r="J788" s="26" t="n">
        <f aca="false">N(E788)*IF(OR(D788="Purchase",D788="Sales return",D788="Production in",D788="Adjustment +"),1,IF(D788="",0,-1))</f>
        <v>0</v>
      </c>
    </row>
    <row r="789" customFormat="false" ht="15" hidden="false" customHeight="true" outlineLevel="0" collapsed="false">
      <c r="A789" s="27"/>
      <c r="B789" s="20"/>
      <c r="C789" s="24" t="str">
        <f aca="false">IF(B789="","",IFERROR(INDEX(Items!$B$5:$B$304,MATCH(B789,Items!$A$5:$A$304,0)),"Unknown code"))</f>
        <v/>
      </c>
      <c r="D789" s="20"/>
      <c r="E789" s="21"/>
      <c r="F789" s="22"/>
      <c r="G789" s="25" t="str">
        <f aca="false">IF(OR(D789="Purchase",D789="Production in"),ROUND(N(E789)*N(F789),2),"")</f>
        <v/>
      </c>
      <c r="H789" s="20"/>
      <c r="I789" s="24" t="str">
        <f aca="false">IF(B789="","",IFERROR(INDEX(Items!$D$5:$D$304,MATCH(B789,Items!$A$5:$A$304,0)),""))</f>
        <v/>
      </c>
      <c r="J789" s="26" t="n">
        <f aca="false">N(E789)*IF(OR(D789="Purchase",D789="Sales return",D789="Production in",D789="Adjustment +"),1,IF(D789="",0,-1))</f>
        <v>0</v>
      </c>
    </row>
    <row r="790" customFormat="false" ht="15" hidden="false" customHeight="true" outlineLevel="0" collapsed="false">
      <c r="A790" s="27"/>
      <c r="B790" s="20"/>
      <c r="C790" s="24" t="str">
        <f aca="false">IF(B790="","",IFERROR(INDEX(Items!$B$5:$B$304,MATCH(B790,Items!$A$5:$A$304,0)),"Unknown code"))</f>
        <v/>
      </c>
      <c r="D790" s="20"/>
      <c r="E790" s="21"/>
      <c r="F790" s="22"/>
      <c r="G790" s="25" t="str">
        <f aca="false">IF(OR(D790="Purchase",D790="Production in"),ROUND(N(E790)*N(F790),2),"")</f>
        <v/>
      </c>
      <c r="H790" s="20"/>
      <c r="I790" s="24" t="str">
        <f aca="false">IF(B790="","",IFERROR(INDEX(Items!$D$5:$D$304,MATCH(B790,Items!$A$5:$A$304,0)),""))</f>
        <v/>
      </c>
      <c r="J790" s="26" t="n">
        <f aca="false">N(E790)*IF(OR(D790="Purchase",D790="Sales return",D790="Production in",D790="Adjustment +"),1,IF(D790="",0,-1))</f>
        <v>0</v>
      </c>
    </row>
    <row r="791" customFormat="false" ht="15" hidden="false" customHeight="true" outlineLevel="0" collapsed="false">
      <c r="A791" s="27"/>
      <c r="B791" s="20"/>
      <c r="C791" s="24" t="str">
        <f aca="false">IF(B791="","",IFERROR(INDEX(Items!$B$5:$B$304,MATCH(B791,Items!$A$5:$A$304,0)),"Unknown code"))</f>
        <v/>
      </c>
      <c r="D791" s="20"/>
      <c r="E791" s="21"/>
      <c r="F791" s="22"/>
      <c r="G791" s="25" t="str">
        <f aca="false">IF(OR(D791="Purchase",D791="Production in"),ROUND(N(E791)*N(F791),2),"")</f>
        <v/>
      </c>
      <c r="H791" s="20"/>
      <c r="I791" s="24" t="str">
        <f aca="false">IF(B791="","",IFERROR(INDEX(Items!$D$5:$D$304,MATCH(B791,Items!$A$5:$A$304,0)),""))</f>
        <v/>
      </c>
      <c r="J791" s="26" t="n">
        <f aca="false">N(E791)*IF(OR(D791="Purchase",D791="Sales return",D791="Production in",D791="Adjustment +"),1,IF(D791="",0,-1))</f>
        <v>0</v>
      </c>
    </row>
    <row r="792" customFormat="false" ht="15" hidden="false" customHeight="true" outlineLevel="0" collapsed="false">
      <c r="A792" s="27"/>
      <c r="B792" s="20"/>
      <c r="C792" s="24" t="str">
        <f aca="false">IF(B792="","",IFERROR(INDEX(Items!$B$5:$B$304,MATCH(B792,Items!$A$5:$A$304,0)),"Unknown code"))</f>
        <v/>
      </c>
      <c r="D792" s="20"/>
      <c r="E792" s="21"/>
      <c r="F792" s="22"/>
      <c r="G792" s="25" t="str">
        <f aca="false">IF(OR(D792="Purchase",D792="Production in"),ROUND(N(E792)*N(F792),2),"")</f>
        <v/>
      </c>
      <c r="H792" s="20"/>
      <c r="I792" s="24" t="str">
        <f aca="false">IF(B792="","",IFERROR(INDEX(Items!$D$5:$D$304,MATCH(B792,Items!$A$5:$A$304,0)),""))</f>
        <v/>
      </c>
      <c r="J792" s="26" t="n">
        <f aca="false">N(E792)*IF(OR(D792="Purchase",D792="Sales return",D792="Production in",D792="Adjustment +"),1,IF(D792="",0,-1))</f>
        <v>0</v>
      </c>
    </row>
    <row r="793" customFormat="false" ht="15" hidden="false" customHeight="true" outlineLevel="0" collapsed="false">
      <c r="A793" s="27"/>
      <c r="B793" s="20"/>
      <c r="C793" s="24" t="str">
        <f aca="false">IF(B793="","",IFERROR(INDEX(Items!$B$5:$B$304,MATCH(B793,Items!$A$5:$A$304,0)),"Unknown code"))</f>
        <v/>
      </c>
      <c r="D793" s="20"/>
      <c r="E793" s="21"/>
      <c r="F793" s="22"/>
      <c r="G793" s="25" t="str">
        <f aca="false">IF(OR(D793="Purchase",D793="Production in"),ROUND(N(E793)*N(F793),2),"")</f>
        <v/>
      </c>
      <c r="H793" s="20"/>
      <c r="I793" s="24" t="str">
        <f aca="false">IF(B793="","",IFERROR(INDEX(Items!$D$5:$D$304,MATCH(B793,Items!$A$5:$A$304,0)),""))</f>
        <v/>
      </c>
      <c r="J793" s="26" t="n">
        <f aca="false">N(E793)*IF(OR(D793="Purchase",D793="Sales return",D793="Production in",D793="Adjustment +"),1,IF(D793="",0,-1))</f>
        <v>0</v>
      </c>
    </row>
    <row r="794" customFormat="false" ht="15" hidden="false" customHeight="true" outlineLevel="0" collapsed="false">
      <c r="A794" s="27"/>
      <c r="B794" s="20"/>
      <c r="C794" s="24" t="str">
        <f aca="false">IF(B794="","",IFERROR(INDEX(Items!$B$5:$B$304,MATCH(B794,Items!$A$5:$A$304,0)),"Unknown code"))</f>
        <v/>
      </c>
      <c r="D794" s="20"/>
      <c r="E794" s="21"/>
      <c r="F794" s="22"/>
      <c r="G794" s="25" t="str">
        <f aca="false">IF(OR(D794="Purchase",D794="Production in"),ROUND(N(E794)*N(F794),2),"")</f>
        <v/>
      </c>
      <c r="H794" s="20"/>
      <c r="I794" s="24" t="str">
        <f aca="false">IF(B794="","",IFERROR(INDEX(Items!$D$5:$D$304,MATCH(B794,Items!$A$5:$A$304,0)),""))</f>
        <v/>
      </c>
      <c r="J794" s="26" t="n">
        <f aca="false">N(E794)*IF(OR(D794="Purchase",D794="Sales return",D794="Production in",D794="Adjustment +"),1,IF(D794="",0,-1))</f>
        <v>0</v>
      </c>
    </row>
    <row r="795" customFormat="false" ht="15" hidden="false" customHeight="true" outlineLevel="0" collapsed="false">
      <c r="A795" s="27"/>
      <c r="B795" s="20"/>
      <c r="C795" s="24" t="str">
        <f aca="false">IF(B795="","",IFERROR(INDEX(Items!$B$5:$B$304,MATCH(B795,Items!$A$5:$A$304,0)),"Unknown code"))</f>
        <v/>
      </c>
      <c r="D795" s="20"/>
      <c r="E795" s="21"/>
      <c r="F795" s="22"/>
      <c r="G795" s="25" t="str">
        <f aca="false">IF(OR(D795="Purchase",D795="Production in"),ROUND(N(E795)*N(F795),2),"")</f>
        <v/>
      </c>
      <c r="H795" s="20"/>
      <c r="I795" s="24" t="str">
        <f aca="false">IF(B795="","",IFERROR(INDEX(Items!$D$5:$D$304,MATCH(B795,Items!$A$5:$A$304,0)),""))</f>
        <v/>
      </c>
      <c r="J795" s="26" t="n">
        <f aca="false">N(E795)*IF(OR(D795="Purchase",D795="Sales return",D795="Production in",D795="Adjustment +"),1,IF(D795="",0,-1))</f>
        <v>0</v>
      </c>
    </row>
    <row r="796" customFormat="false" ht="15" hidden="false" customHeight="true" outlineLevel="0" collapsed="false">
      <c r="A796" s="27"/>
      <c r="B796" s="20"/>
      <c r="C796" s="24" t="str">
        <f aca="false">IF(B796="","",IFERROR(INDEX(Items!$B$5:$B$304,MATCH(B796,Items!$A$5:$A$304,0)),"Unknown code"))</f>
        <v/>
      </c>
      <c r="D796" s="20"/>
      <c r="E796" s="21"/>
      <c r="F796" s="22"/>
      <c r="G796" s="25" t="str">
        <f aca="false">IF(OR(D796="Purchase",D796="Production in"),ROUND(N(E796)*N(F796),2),"")</f>
        <v/>
      </c>
      <c r="H796" s="20"/>
      <c r="I796" s="24" t="str">
        <f aca="false">IF(B796="","",IFERROR(INDEX(Items!$D$5:$D$304,MATCH(B796,Items!$A$5:$A$304,0)),""))</f>
        <v/>
      </c>
      <c r="J796" s="26" t="n">
        <f aca="false">N(E796)*IF(OR(D796="Purchase",D796="Sales return",D796="Production in",D796="Adjustment +"),1,IF(D796="",0,-1))</f>
        <v>0</v>
      </c>
    </row>
    <row r="797" customFormat="false" ht="15" hidden="false" customHeight="true" outlineLevel="0" collapsed="false">
      <c r="A797" s="27"/>
      <c r="B797" s="20"/>
      <c r="C797" s="24" t="str">
        <f aca="false">IF(B797="","",IFERROR(INDEX(Items!$B$5:$B$304,MATCH(B797,Items!$A$5:$A$304,0)),"Unknown code"))</f>
        <v/>
      </c>
      <c r="D797" s="20"/>
      <c r="E797" s="21"/>
      <c r="F797" s="22"/>
      <c r="G797" s="25" t="str">
        <f aca="false">IF(OR(D797="Purchase",D797="Production in"),ROUND(N(E797)*N(F797),2),"")</f>
        <v/>
      </c>
      <c r="H797" s="20"/>
      <c r="I797" s="24" t="str">
        <f aca="false">IF(B797="","",IFERROR(INDEX(Items!$D$5:$D$304,MATCH(B797,Items!$A$5:$A$304,0)),""))</f>
        <v/>
      </c>
      <c r="J797" s="26" t="n">
        <f aca="false">N(E797)*IF(OR(D797="Purchase",D797="Sales return",D797="Production in",D797="Adjustment +"),1,IF(D797="",0,-1))</f>
        <v>0</v>
      </c>
    </row>
    <row r="798" customFormat="false" ht="15" hidden="false" customHeight="true" outlineLevel="0" collapsed="false">
      <c r="A798" s="27"/>
      <c r="B798" s="20"/>
      <c r="C798" s="24" t="str">
        <f aca="false">IF(B798="","",IFERROR(INDEX(Items!$B$5:$B$304,MATCH(B798,Items!$A$5:$A$304,0)),"Unknown code"))</f>
        <v/>
      </c>
      <c r="D798" s="20"/>
      <c r="E798" s="21"/>
      <c r="F798" s="22"/>
      <c r="G798" s="25" t="str">
        <f aca="false">IF(OR(D798="Purchase",D798="Production in"),ROUND(N(E798)*N(F798),2),"")</f>
        <v/>
      </c>
      <c r="H798" s="20"/>
      <c r="I798" s="24" t="str">
        <f aca="false">IF(B798="","",IFERROR(INDEX(Items!$D$5:$D$304,MATCH(B798,Items!$A$5:$A$304,0)),""))</f>
        <v/>
      </c>
      <c r="J798" s="26" t="n">
        <f aca="false">N(E798)*IF(OR(D798="Purchase",D798="Sales return",D798="Production in",D798="Adjustment +"),1,IF(D798="",0,-1))</f>
        <v>0</v>
      </c>
    </row>
    <row r="799" customFormat="false" ht="15" hidden="false" customHeight="true" outlineLevel="0" collapsed="false">
      <c r="A799" s="27"/>
      <c r="B799" s="20"/>
      <c r="C799" s="24" t="str">
        <f aca="false">IF(B799="","",IFERROR(INDEX(Items!$B$5:$B$304,MATCH(B799,Items!$A$5:$A$304,0)),"Unknown code"))</f>
        <v/>
      </c>
      <c r="D799" s="20"/>
      <c r="E799" s="21"/>
      <c r="F799" s="22"/>
      <c r="G799" s="25" t="str">
        <f aca="false">IF(OR(D799="Purchase",D799="Production in"),ROUND(N(E799)*N(F799),2),"")</f>
        <v/>
      </c>
      <c r="H799" s="20"/>
      <c r="I799" s="24" t="str">
        <f aca="false">IF(B799="","",IFERROR(INDEX(Items!$D$5:$D$304,MATCH(B799,Items!$A$5:$A$304,0)),""))</f>
        <v/>
      </c>
      <c r="J799" s="26" t="n">
        <f aca="false">N(E799)*IF(OR(D799="Purchase",D799="Sales return",D799="Production in",D799="Adjustment +"),1,IF(D799="",0,-1))</f>
        <v>0</v>
      </c>
    </row>
    <row r="800" customFormat="false" ht="15" hidden="false" customHeight="true" outlineLevel="0" collapsed="false">
      <c r="A800" s="27"/>
      <c r="B800" s="20"/>
      <c r="C800" s="24" t="str">
        <f aca="false">IF(B800="","",IFERROR(INDEX(Items!$B$5:$B$304,MATCH(B800,Items!$A$5:$A$304,0)),"Unknown code"))</f>
        <v/>
      </c>
      <c r="D800" s="20"/>
      <c r="E800" s="21"/>
      <c r="F800" s="22"/>
      <c r="G800" s="25" t="str">
        <f aca="false">IF(OR(D800="Purchase",D800="Production in"),ROUND(N(E800)*N(F800),2),"")</f>
        <v/>
      </c>
      <c r="H800" s="20"/>
      <c r="I800" s="24" t="str">
        <f aca="false">IF(B800="","",IFERROR(INDEX(Items!$D$5:$D$304,MATCH(B800,Items!$A$5:$A$304,0)),""))</f>
        <v/>
      </c>
      <c r="J800" s="26" t="n">
        <f aca="false">N(E800)*IF(OR(D800="Purchase",D800="Sales return",D800="Production in",D800="Adjustment +"),1,IF(D800="",0,-1))</f>
        <v>0</v>
      </c>
    </row>
    <row r="801" customFormat="false" ht="15" hidden="false" customHeight="true" outlineLevel="0" collapsed="false">
      <c r="A801" s="27"/>
      <c r="B801" s="20"/>
      <c r="C801" s="24" t="str">
        <f aca="false">IF(B801="","",IFERROR(INDEX(Items!$B$5:$B$304,MATCH(B801,Items!$A$5:$A$304,0)),"Unknown code"))</f>
        <v/>
      </c>
      <c r="D801" s="20"/>
      <c r="E801" s="21"/>
      <c r="F801" s="22"/>
      <c r="G801" s="25" t="str">
        <f aca="false">IF(OR(D801="Purchase",D801="Production in"),ROUND(N(E801)*N(F801),2),"")</f>
        <v/>
      </c>
      <c r="H801" s="20"/>
      <c r="I801" s="24" t="str">
        <f aca="false">IF(B801="","",IFERROR(INDEX(Items!$D$5:$D$304,MATCH(B801,Items!$A$5:$A$304,0)),""))</f>
        <v/>
      </c>
      <c r="J801" s="26" t="n">
        <f aca="false">N(E801)*IF(OR(D801="Purchase",D801="Sales return",D801="Production in",D801="Adjustment +"),1,IF(D801="",0,-1))</f>
        <v>0</v>
      </c>
    </row>
    <row r="802" customFormat="false" ht="15" hidden="false" customHeight="true" outlineLevel="0" collapsed="false">
      <c r="A802" s="27"/>
      <c r="B802" s="20"/>
      <c r="C802" s="24" t="str">
        <f aca="false">IF(B802="","",IFERROR(INDEX(Items!$B$5:$B$304,MATCH(B802,Items!$A$5:$A$304,0)),"Unknown code"))</f>
        <v/>
      </c>
      <c r="D802" s="20"/>
      <c r="E802" s="21"/>
      <c r="F802" s="22"/>
      <c r="G802" s="25" t="str">
        <f aca="false">IF(OR(D802="Purchase",D802="Production in"),ROUND(N(E802)*N(F802),2),"")</f>
        <v/>
      </c>
      <c r="H802" s="20"/>
      <c r="I802" s="24" t="str">
        <f aca="false">IF(B802="","",IFERROR(INDEX(Items!$D$5:$D$304,MATCH(B802,Items!$A$5:$A$304,0)),""))</f>
        <v/>
      </c>
      <c r="J802" s="26" t="n">
        <f aca="false">N(E802)*IF(OR(D802="Purchase",D802="Sales return",D802="Production in",D802="Adjustment +"),1,IF(D802="",0,-1))</f>
        <v>0</v>
      </c>
    </row>
    <row r="803" customFormat="false" ht="15" hidden="false" customHeight="true" outlineLevel="0" collapsed="false">
      <c r="A803" s="27"/>
      <c r="B803" s="20"/>
      <c r="C803" s="24" t="str">
        <f aca="false">IF(B803="","",IFERROR(INDEX(Items!$B$5:$B$304,MATCH(B803,Items!$A$5:$A$304,0)),"Unknown code"))</f>
        <v/>
      </c>
      <c r="D803" s="20"/>
      <c r="E803" s="21"/>
      <c r="F803" s="22"/>
      <c r="G803" s="25" t="str">
        <f aca="false">IF(OR(D803="Purchase",D803="Production in"),ROUND(N(E803)*N(F803),2),"")</f>
        <v/>
      </c>
      <c r="H803" s="20"/>
      <c r="I803" s="24" t="str">
        <f aca="false">IF(B803="","",IFERROR(INDEX(Items!$D$5:$D$304,MATCH(B803,Items!$A$5:$A$304,0)),""))</f>
        <v/>
      </c>
      <c r="J803" s="26" t="n">
        <f aca="false">N(E803)*IF(OR(D803="Purchase",D803="Sales return",D803="Production in",D803="Adjustment +"),1,IF(D803="",0,-1))</f>
        <v>0</v>
      </c>
    </row>
    <row r="804" customFormat="false" ht="15" hidden="false" customHeight="true" outlineLevel="0" collapsed="false">
      <c r="A804" s="27"/>
      <c r="B804" s="20"/>
      <c r="C804" s="24" t="str">
        <f aca="false">IF(B804="","",IFERROR(INDEX(Items!$B$5:$B$304,MATCH(B804,Items!$A$5:$A$304,0)),"Unknown code"))</f>
        <v/>
      </c>
      <c r="D804" s="20"/>
      <c r="E804" s="21"/>
      <c r="F804" s="22"/>
      <c r="G804" s="25" t="str">
        <f aca="false">IF(OR(D804="Purchase",D804="Production in"),ROUND(N(E804)*N(F804),2),"")</f>
        <v/>
      </c>
      <c r="H804" s="20"/>
      <c r="I804" s="24" t="str">
        <f aca="false">IF(B804="","",IFERROR(INDEX(Items!$D$5:$D$304,MATCH(B804,Items!$A$5:$A$304,0)),""))</f>
        <v/>
      </c>
      <c r="J804" s="26" t="n">
        <f aca="false">N(E804)*IF(OR(D804="Purchase",D804="Sales return",D804="Production in",D804="Adjustment +"),1,IF(D804="",0,-1))</f>
        <v>0</v>
      </c>
    </row>
    <row r="805" customFormat="false" ht="15" hidden="false" customHeight="true" outlineLevel="0" collapsed="false">
      <c r="A805" s="27"/>
      <c r="B805" s="20"/>
      <c r="C805" s="24" t="str">
        <f aca="false">IF(B805="","",IFERROR(INDEX(Items!$B$5:$B$304,MATCH(B805,Items!$A$5:$A$304,0)),"Unknown code"))</f>
        <v/>
      </c>
      <c r="D805" s="20"/>
      <c r="E805" s="21"/>
      <c r="F805" s="22"/>
      <c r="G805" s="25" t="str">
        <f aca="false">IF(OR(D805="Purchase",D805="Production in"),ROUND(N(E805)*N(F805),2),"")</f>
        <v/>
      </c>
      <c r="H805" s="20"/>
      <c r="I805" s="24" t="str">
        <f aca="false">IF(B805="","",IFERROR(INDEX(Items!$D$5:$D$304,MATCH(B805,Items!$A$5:$A$304,0)),""))</f>
        <v/>
      </c>
      <c r="J805" s="26" t="n">
        <f aca="false">N(E805)*IF(OR(D805="Purchase",D805="Sales return",D805="Production in",D805="Adjustment +"),1,IF(D805="",0,-1))</f>
        <v>0</v>
      </c>
    </row>
    <row r="806" customFormat="false" ht="15" hidden="false" customHeight="true" outlineLevel="0" collapsed="false">
      <c r="A806" s="27"/>
      <c r="B806" s="20"/>
      <c r="C806" s="24" t="str">
        <f aca="false">IF(B806="","",IFERROR(INDEX(Items!$B$5:$B$304,MATCH(B806,Items!$A$5:$A$304,0)),"Unknown code"))</f>
        <v/>
      </c>
      <c r="D806" s="20"/>
      <c r="E806" s="21"/>
      <c r="F806" s="22"/>
      <c r="G806" s="25" t="str">
        <f aca="false">IF(OR(D806="Purchase",D806="Production in"),ROUND(N(E806)*N(F806),2),"")</f>
        <v/>
      </c>
      <c r="H806" s="20"/>
      <c r="I806" s="24" t="str">
        <f aca="false">IF(B806="","",IFERROR(INDEX(Items!$D$5:$D$304,MATCH(B806,Items!$A$5:$A$304,0)),""))</f>
        <v/>
      </c>
      <c r="J806" s="26" t="n">
        <f aca="false">N(E806)*IF(OR(D806="Purchase",D806="Sales return",D806="Production in",D806="Adjustment +"),1,IF(D806="",0,-1))</f>
        <v>0</v>
      </c>
    </row>
    <row r="807" customFormat="false" ht="15" hidden="false" customHeight="true" outlineLevel="0" collapsed="false">
      <c r="A807" s="27"/>
      <c r="B807" s="20"/>
      <c r="C807" s="24" t="str">
        <f aca="false">IF(B807="","",IFERROR(INDEX(Items!$B$5:$B$304,MATCH(B807,Items!$A$5:$A$304,0)),"Unknown code"))</f>
        <v/>
      </c>
      <c r="D807" s="20"/>
      <c r="E807" s="21"/>
      <c r="F807" s="22"/>
      <c r="G807" s="25" t="str">
        <f aca="false">IF(OR(D807="Purchase",D807="Production in"),ROUND(N(E807)*N(F807),2),"")</f>
        <v/>
      </c>
      <c r="H807" s="20"/>
      <c r="I807" s="24" t="str">
        <f aca="false">IF(B807="","",IFERROR(INDEX(Items!$D$5:$D$304,MATCH(B807,Items!$A$5:$A$304,0)),""))</f>
        <v/>
      </c>
      <c r="J807" s="26" t="n">
        <f aca="false">N(E807)*IF(OR(D807="Purchase",D807="Sales return",D807="Production in",D807="Adjustment +"),1,IF(D807="",0,-1))</f>
        <v>0</v>
      </c>
    </row>
    <row r="808" customFormat="false" ht="15" hidden="false" customHeight="true" outlineLevel="0" collapsed="false">
      <c r="A808" s="27"/>
      <c r="B808" s="20"/>
      <c r="C808" s="24" t="str">
        <f aca="false">IF(B808="","",IFERROR(INDEX(Items!$B$5:$B$304,MATCH(B808,Items!$A$5:$A$304,0)),"Unknown code"))</f>
        <v/>
      </c>
      <c r="D808" s="20"/>
      <c r="E808" s="21"/>
      <c r="F808" s="22"/>
      <c r="G808" s="25" t="str">
        <f aca="false">IF(OR(D808="Purchase",D808="Production in"),ROUND(N(E808)*N(F808),2),"")</f>
        <v/>
      </c>
      <c r="H808" s="20"/>
      <c r="I808" s="24" t="str">
        <f aca="false">IF(B808="","",IFERROR(INDEX(Items!$D$5:$D$304,MATCH(B808,Items!$A$5:$A$304,0)),""))</f>
        <v/>
      </c>
      <c r="J808" s="26" t="n">
        <f aca="false">N(E808)*IF(OR(D808="Purchase",D808="Sales return",D808="Production in",D808="Adjustment +"),1,IF(D808="",0,-1))</f>
        <v>0</v>
      </c>
    </row>
    <row r="809" customFormat="false" ht="15" hidden="false" customHeight="true" outlineLevel="0" collapsed="false">
      <c r="A809" s="27"/>
      <c r="B809" s="20"/>
      <c r="C809" s="24" t="str">
        <f aca="false">IF(B809="","",IFERROR(INDEX(Items!$B$5:$B$304,MATCH(B809,Items!$A$5:$A$304,0)),"Unknown code"))</f>
        <v/>
      </c>
      <c r="D809" s="20"/>
      <c r="E809" s="21"/>
      <c r="F809" s="22"/>
      <c r="G809" s="25" t="str">
        <f aca="false">IF(OR(D809="Purchase",D809="Production in"),ROUND(N(E809)*N(F809),2),"")</f>
        <v/>
      </c>
      <c r="H809" s="20"/>
      <c r="I809" s="24" t="str">
        <f aca="false">IF(B809="","",IFERROR(INDEX(Items!$D$5:$D$304,MATCH(B809,Items!$A$5:$A$304,0)),""))</f>
        <v/>
      </c>
      <c r="J809" s="26" t="n">
        <f aca="false">N(E809)*IF(OR(D809="Purchase",D809="Sales return",D809="Production in",D809="Adjustment +"),1,IF(D809="",0,-1))</f>
        <v>0</v>
      </c>
    </row>
    <row r="810" customFormat="false" ht="15" hidden="false" customHeight="true" outlineLevel="0" collapsed="false">
      <c r="A810" s="27"/>
      <c r="B810" s="20"/>
      <c r="C810" s="24" t="str">
        <f aca="false">IF(B810="","",IFERROR(INDEX(Items!$B$5:$B$304,MATCH(B810,Items!$A$5:$A$304,0)),"Unknown code"))</f>
        <v/>
      </c>
      <c r="D810" s="20"/>
      <c r="E810" s="21"/>
      <c r="F810" s="22"/>
      <c r="G810" s="25" t="str">
        <f aca="false">IF(OR(D810="Purchase",D810="Production in"),ROUND(N(E810)*N(F810),2),"")</f>
        <v/>
      </c>
      <c r="H810" s="20"/>
      <c r="I810" s="24" t="str">
        <f aca="false">IF(B810="","",IFERROR(INDEX(Items!$D$5:$D$304,MATCH(B810,Items!$A$5:$A$304,0)),""))</f>
        <v/>
      </c>
      <c r="J810" s="26" t="n">
        <f aca="false">N(E810)*IF(OR(D810="Purchase",D810="Sales return",D810="Production in",D810="Adjustment +"),1,IF(D810="",0,-1))</f>
        <v>0</v>
      </c>
    </row>
    <row r="811" customFormat="false" ht="15" hidden="false" customHeight="true" outlineLevel="0" collapsed="false">
      <c r="A811" s="27"/>
      <c r="B811" s="20"/>
      <c r="C811" s="24" t="str">
        <f aca="false">IF(B811="","",IFERROR(INDEX(Items!$B$5:$B$304,MATCH(B811,Items!$A$5:$A$304,0)),"Unknown code"))</f>
        <v/>
      </c>
      <c r="D811" s="20"/>
      <c r="E811" s="21"/>
      <c r="F811" s="22"/>
      <c r="G811" s="25" t="str">
        <f aca="false">IF(OR(D811="Purchase",D811="Production in"),ROUND(N(E811)*N(F811),2),"")</f>
        <v/>
      </c>
      <c r="H811" s="20"/>
      <c r="I811" s="24" t="str">
        <f aca="false">IF(B811="","",IFERROR(INDEX(Items!$D$5:$D$304,MATCH(B811,Items!$A$5:$A$304,0)),""))</f>
        <v/>
      </c>
      <c r="J811" s="26" t="n">
        <f aca="false">N(E811)*IF(OR(D811="Purchase",D811="Sales return",D811="Production in",D811="Adjustment +"),1,IF(D811="",0,-1))</f>
        <v>0</v>
      </c>
    </row>
    <row r="812" customFormat="false" ht="15" hidden="false" customHeight="true" outlineLevel="0" collapsed="false">
      <c r="A812" s="27"/>
      <c r="B812" s="20"/>
      <c r="C812" s="24" t="str">
        <f aca="false">IF(B812="","",IFERROR(INDEX(Items!$B$5:$B$304,MATCH(B812,Items!$A$5:$A$304,0)),"Unknown code"))</f>
        <v/>
      </c>
      <c r="D812" s="20"/>
      <c r="E812" s="21"/>
      <c r="F812" s="22"/>
      <c r="G812" s="25" t="str">
        <f aca="false">IF(OR(D812="Purchase",D812="Production in"),ROUND(N(E812)*N(F812),2),"")</f>
        <v/>
      </c>
      <c r="H812" s="20"/>
      <c r="I812" s="24" t="str">
        <f aca="false">IF(B812="","",IFERROR(INDEX(Items!$D$5:$D$304,MATCH(B812,Items!$A$5:$A$304,0)),""))</f>
        <v/>
      </c>
      <c r="J812" s="26" t="n">
        <f aca="false">N(E812)*IF(OR(D812="Purchase",D812="Sales return",D812="Production in",D812="Adjustment +"),1,IF(D812="",0,-1))</f>
        <v>0</v>
      </c>
    </row>
    <row r="813" customFormat="false" ht="15" hidden="false" customHeight="true" outlineLevel="0" collapsed="false">
      <c r="A813" s="27"/>
      <c r="B813" s="20"/>
      <c r="C813" s="24" t="str">
        <f aca="false">IF(B813="","",IFERROR(INDEX(Items!$B$5:$B$304,MATCH(B813,Items!$A$5:$A$304,0)),"Unknown code"))</f>
        <v/>
      </c>
      <c r="D813" s="20"/>
      <c r="E813" s="21"/>
      <c r="F813" s="22"/>
      <c r="G813" s="25" t="str">
        <f aca="false">IF(OR(D813="Purchase",D813="Production in"),ROUND(N(E813)*N(F813),2),"")</f>
        <v/>
      </c>
      <c r="H813" s="20"/>
      <c r="I813" s="24" t="str">
        <f aca="false">IF(B813="","",IFERROR(INDEX(Items!$D$5:$D$304,MATCH(B813,Items!$A$5:$A$304,0)),""))</f>
        <v/>
      </c>
      <c r="J813" s="26" t="n">
        <f aca="false">N(E813)*IF(OR(D813="Purchase",D813="Sales return",D813="Production in",D813="Adjustment +"),1,IF(D813="",0,-1))</f>
        <v>0</v>
      </c>
    </row>
    <row r="814" customFormat="false" ht="15" hidden="false" customHeight="true" outlineLevel="0" collapsed="false">
      <c r="A814" s="27"/>
      <c r="B814" s="20"/>
      <c r="C814" s="24" t="str">
        <f aca="false">IF(B814="","",IFERROR(INDEX(Items!$B$5:$B$304,MATCH(B814,Items!$A$5:$A$304,0)),"Unknown code"))</f>
        <v/>
      </c>
      <c r="D814" s="20"/>
      <c r="E814" s="21"/>
      <c r="F814" s="22"/>
      <c r="G814" s="25" t="str">
        <f aca="false">IF(OR(D814="Purchase",D814="Production in"),ROUND(N(E814)*N(F814),2),"")</f>
        <v/>
      </c>
      <c r="H814" s="20"/>
      <c r="I814" s="24" t="str">
        <f aca="false">IF(B814="","",IFERROR(INDEX(Items!$D$5:$D$304,MATCH(B814,Items!$A$5:$A$304,0)),""))</f>
        <v/>
      </c>
      <c r="J814" s="26" t="n">
        <f aca="false">N(E814)*IF(OR(D814="Purchase",D814="Sales return",D814="Production in",D814="Adjustment +"),1,IF(D814="",0,-1))</f>
        <v>0</v>
      </c>
    </row>
    <row r="815" customFormat="false" ht="15" hidden="false" customHeight="true" outlineLevel="0" collapsed="false">
      <c r="A815" s="27"/>
      <c r="B815" s="20"/>
      <c r="C815" s="24" t="str">
        <f aca="false">IF(B815="","",IFERROR(INDEX(Items!$B$5:$B$304,MATCH(B815,Items!$A$5:$A$304,0)),"Unknown code"))</f>
        <v/>
      </c>
      <c r="D815" s="20"/>
      <c r="E815" s="21"/>
      <c r="F815" s="22"/>
      <c r="G815" s="25" t="str">
        <f aca="false">IF(OR(D815="Purchase",D815="Production in"),ROUND(N(E815)*N(F815),2),"")</f>
        <v/>
      </c>
      <c r="H815" s="20"/>
      <c r="I815" s="24" t="str">
        <f aca="false">IF(B815="","",IFERROR(INDEX(Items!$D$5:$D$304,MATCH(B815,Items!$A$5:$A$304,0)),""))</f>
        <v/>
      </c>
      <c r="J815" s="26" t="n">
        <f aca="false">N(E815)*IF(OR(D815="Purchase",D815="Sales return",D815="Production in",D815="Adjustment +"),1,IF(D815="",0,-1))</f>
        <v>0</v>
      </c>
    </row>
    <row r="816" customFormat="false" ht="15" hidden="false" customHeight="true" outlineLevel="0" collapsed="false">
      <c r="A816" s="27"/>
      <c r="B816" s="20"/>
      <c r="C816" s="24" t="str">
        <f aca="false">IF(B816="","",IFERROR(INDEX(Items!$B$5:$B$304,MATCH(B816,Items!$A$5:$A$304,0)),"Unknown code"))</f>
        <v/>
      </c>
      <c r="D816" s="20"/>
      <c r="E816" s="21"/>
      <c r="F816" s="22"/>
      <c r="G816" s="25" t="str">
        <f aca="false">IF(OR(D816="Purchase",D816="Production in"),ROUND(N(E816)*N(F816),2),"")</f>
        <v/>
      </c>
      <c r="H816" s="20"/>
      <c r="I816" s="24" t="str">
        <f aca="false">IF(B816="","",IFERROR(INDEX(Items!$D$5:$D$304,MATCH(B816,Items!$A$5:$A$304,0)),""))</f>
        <v/>
      </c>
      <c r="J816" s="26" t="n">
        <f aca="false">N(E816)*IF(OR(D816="Purchase",D816="Sales return",D816="Production in",D816="Adjustment +"),1,IF(D816="",0,-1))</f>
        <v>0</v>
      </c>
    </row>
    <row r="817" customFormat="false" ht="15" hidden="false" customHeight="true" outlineLevel="0" collapsed="false">
      <c r="A817" s="27"/>
      <c r="B817" s="20"/>
      <c r="C817" s="24" t="str">
        <f aca="false">IF(B817="","",IFERROR(INDEX(Items!$B$5:$B$304,MATCH(B817,Items!$A$5:$A$304,0)),"Unknown code"))</f>
        <v/>
      </c>
      <c r="D817" s="20"/>
      <c r="E817" s="21"/>
      <c r="F817" s="22"/>
      <c r="G817" s="25" t="str">
        <f aca="false">IF(OR(D817="Purchase",D817="Production in"),ROUND(N(E817)*N(F817),2),"")</f>
        <v/>
      </c>
      <c r="H817" s="20"/>
      <c r="I817" s="24" t="str">
        <f aca="false">IF(B817="","",IFERROR(INDEX(Items!$D$5:$D$304,MATCH(B817,Items!$A$5:$A$304,0)),""))</f>
        <v/>
      </c>
      <c r="J817" s="26" t="n">
        <f aca="false">N(E817)*IF(OR(D817="Purchase",D817="Sales return",D817="Production in",D817="Adjustment +"),1,IF(D817="",0,-1))</f>
        <v>0</v>
      </c>
    </row>
    <row r="818" customFormat="false" ht="15" hidden="false" customHeight="true" outlineLevel="0" collapsed="false">
      <c r="A818" s="27"/>
      <c r="B818" s="20"/>
      <c r="C818" s="24" t="str">
        <f aca="false">IF(B818="","",IFERROR(INDEX(Items!$B$5:$B$304,MATCH(B818,Items!$A$5:$A$304,0)),"Unknown code"))</f>
        <v/>
      </c>
      <c r="D818" s="20"/>
      <c r="E818" s="21"/>
      <c r="F818" s="22"/>
      <c r="G818" s="25" t="str">
        <f aca="false">IF(OR(D818="Purchase",D818="Production in"),ROUND(N(E818)*N(F818),2),"")</f>
        <v/>
      </c>
      <c r="H818" s="20"/>
      <c r="I818" s="24" t="str">
        <f aca="false">IF(B818="","",IFERROR(INDEX(Items!$D$5:$D$304,MATCH(B818,Items!$A$5:$A$304,0)),""))</f>
        <v/>
      </c>
      <c r="J818" s="26" t="n">
        <f aca="false">N(E818)*IF(OR(D818="Purchase",D818="Sales return",D818="Production in",D818="Adjustment +"),1,IF(D818="",0,-1))</f>
        <v>0</v>
      </c>
    </row>
    <row r="819" customFormat="false" ht="15" hidden="false" customHeight="true" outlineLevel="0" collapsed="false">
      <c r="A819" s="27"/>
      <c r="B819" s="20"/>
      <c r="C819" s="24" t="str">
        <f aca="false">IF(B819="","",IFERROR(INDEX(Items!$B$5:$B$304,MATCH(B819,Items!$A$5:$A$304,0)),"Unknown code"))</f>
        <v/>
      </c>
      <c r="D819" s="20"/>
      <c r="E819" s="21"/>
      <c r="F819" s="22"/>
      <c r="G819" s="25" t="str">
        <f aca="false">IF(OR(D819="Purchase",D819="Production in"),ROUND(N(E819)*N(F819),2),"")</f>
        <v/>
      </c>
      <c r="H819" s="20"/>
      <c r="I819" s="24" t="str">
        <f aca="false">IF(B819="","",IFERROR(INDEX(Items!$D$5:$D$304,MATCH(B819,Items!$A$5:$A$304,0)),""))</f>
        <v/>
      </c>
      <c r="J819" s="26" t="n">
        <f aca="false">N(E819)*IF(OR(D819="Purchase",D819="Sales return",D819="Production in",D819="Adjustment +"),1,IF(D819="",0,-1))</f>
        <v>0</v>
      </c>
    </row>
    <row r="820" customFormat="false" ht="15" hidden="false" customHeight="true" outlineLevel="0" collapsed="false">
      <c r="A820" s="27"/>
      <c r="B820" s="20"/>
      <c r="C820" s="24" t="str">
        <f aca="false">IF(B820="","",IFERROR(INDEX(Items!$B$5:$B$304,MATCH(B820,Items!$A$5:$A$304,0)),"Unknown code"))</f>
        <v/>
      </c>
      <c r="D820" s="20"/>
      <c r="E820" s="21"/>
      <c r="F820" s="22"/>
      <c r="G820" s="25" t="str">
        <f aca="false">IF(OR(D820="Purchase",D820="Production in"),ROUND(N(E820)*N(F820),2),"")</f>
        <v/>
      </c>
      <c r="H820" s="20"/>
      <c r="I820" s="24" t="str">
        <f aca="false">IF(B820="","",IFERROR(INDEX(Items!$D$5:$D$304,MATCH(B820,Items!$A$5:$A$304,0)),""))</f>
        <v/>
      </c>
      <c r="J820" s="26" t="n">
        <f aca="false">N(E820)*IF(OR(D820="Purchase",D820="Sales return",D820="Production in",D820="Adjustment +"),1,IF(D820="",0,-1))</f>
        <v>0</v>
      </c>
    </row>
    <row r="821" customFormat="false" ht="15" hidden="false" customHeight="true" outlineLevel="0" collapsed="false">
      <c r="A821" s="27"/>
      <c r="B821" s="20"/>
      <c r="C821" s="24" t="str">
        <f aca="false">IF(B821="","",IFERROR(INDEX(Items!$B$5:$B$304,MATCH(B821,Items!$A$5:$A$304,0)),"Unknown code"))</f>
        <v/>
      </c>
      <c r="D821" s="20"/>
      <c r="E821" s="21"/>
      <c r="F821" s="22"/>
      <c r="G821" s="25" t="str">
        <f aca="false">IF(OR(D821="Purchase",D821="Production in"),ROUND(N(E821)*N(F821),2),"")</f>
        <v/>
      </c>
      <c r="H821" s="20"/>
      <c r="I821" s="24" t="str">
        <f aca="false">IF(B821="","",IFERROR(INDEX(Items!$D$5:$D$304,MATCH(B821,Items!$A$5:$A$304,0)),""))</f>
        <v/>
      </c>
      <c r="J821" s="26" t="n">
        <f aca="false">N(E821)*IF(OR(D821="Purchase",D821="Sales return",D821="Production in",D821="Adjustment +"),1,IF(D821="",0,-1))</f>
        <v>0</v>
      </c>
    </row>
    <row r="822" customFormat="false" ht="15" hidden="false" customHeight="true" outlineLevel="0" collapsed="false">
      <c r="A822" s="27"/>
      <c r="B822" s="20"/>
      <c r="C822" s="24" t="str">
        <f aca="false">IF(B822="","",IFERROR(INDEX(Items!$B$5:$B$304,MATCH(B822,Items!$A$5:$A$304,0)),"Unknown code"))</f>
        <v/>
      </c>
      <c r="D822" s="20"/>
      <c r="E822" s="21"/>
      <c r="F822" s="22"/>
      <c r="G822" s="25" t="str">
        <f aca="false">IF(OR(D822="Purchase",D822="Production in"),ROUND(N(E822)*N(F822),2),"")</f>
        <v/>
      </c>
      <c r="H822" s="20"/>
      <c r="I822" s="24" t="str">
        <f aca="false">IF(B822="","",IFERROR(INDEX(Items!$D$5:$D$304,MATCH(B822,Items!$A$5:$A$304,0)),""))</f>
        <v/>
      </c>
      <c r="J822" s="26" t="n">
        <f aca="false">N(E822)*IF(OR(D822="Purchase",D822="Sales return",D822="Production in",D822="Adjustment +"),1,IF(D822="",0,-1))</f>
        <v>0</v>
      </c>
    </row>
    <row r="823" customFormat="false" ht="15" hidden="false" customHeight="true" outlineLevel="0" collapsed="false">
      <c r="A823" s="27"/>
      <c r="B823" s="20"/>
      <c r="C823" s="24" t="str">
        <f aca="false">IF(B823="","",IFERROR(INDEX(Items!$B$5:$B$304,MATCH(B823,Items!$A$5:$A$304,0)),"Unknown code"))</f>
        <v/>
      </c>
      <c r="D823" s="20"/>
      <c r="E823" s="21"/>
      <c r="F823" s="22"/>
      <c r="G823" s="25" t="str">
        <f aca="false">IF(OR(D823="Purchase",D823="Production in"),ROUND(N(E823)*N(F823),2),"")</f>
        <v/>
      </c>
      <c r="H823" s="20"/>
      <c r="I823" s="24" t="str">
        <f aca="false">IF(B823="","",IFERROR(INDEX(Items!$D$5:$D$304,MATCH(B823,Items!$A$5:$A$304,0)),""))</f>
        <v/>
      </c>
      <c r="J823" s="26" t="n">
        <f aca="false">N(E823)*IF(OR(D823="Purchase",D823="Sales return",D823="Production in",D823="Adjustment +"),1,IF(D823="",0,-1))</f>
        <v>0</v>
      </c>
    </row>
    <row r="824" customFormat="false" ht="15" hidden="false" customHeight="true" outlineLevel="0" collapsed="false">
      <c r="A824" s="27"/>
      <c r="B824" s="20"/>
      <c r="C824" s="24" t="str">
        <f aca="false">IF(B824="","",IFERROR(INDEX(Items!$B$5:$B$304,MATCH(B824,Items!$A$5:$A$304,0)),"Unknown code"))</f>
        <v/>
      </c>
      <c r="D824" s="20"/>
      <c r="E824" s="21"/>
      <c r="F824" s="22"/>
      <c r="G824" s="25" t="str">
        <f aca="false">IF(OR(D824="Purchase",D824="Production in"),ROUND(N(E824)*N(F824),2),"")</f>
        <v/>
      </c>
      <c r="H824" s="20"/>
      <c r="I824" s="24" t="str">
        <f aca="false">IF(B824="","",IFERROR(INDEX(Items!$D$5:$D$304,MATCH(B824,Items!$A$5:$A$304,0)),""))</f>
        <v/>
      </c>
      <c r="J824" s="26" t="n">
        <f aca="false">N(E824)*IF(OR(D824="Purchase",D824="Sales return",D824="Production in",D824="Adjustment +"),1,IF(D824="",0,-1))</f>
        <v>0</v>
      </c>
    </row>
    <row r="825" customFormat="false" ht="15" hidden="false" customHeight="true" outlineLevel="0" collapsed="false">
      <c r="A825" s="27"/>
      <c r="B825" s="20"/>
      <c r="C825" s="24" t="str">
        <f aca="false">IF(B825="","",IFERROR(INDEX(Items!$B$5:$B$304,MATCH(B825,Items!$A$5:$A$304,0)),"Unknown code"))</f>
        <v/>
      </c>
      <c r="D825" s="20"/>
      <c r="E825" s="21"/>
      <c r="F825" s="22"/>
      <c r="G825" s="25" t="str">
        <f aca="false">IF(OR(D825="Purchase",D825="Production in"),ROUND(N(E825)*N(F825),2),"")</f>
        <v/>
      </c>
      <c r="H825" s="20"/>
      <c r="I825" s="24" t="str">
        <f aca="false">IF(B825="","",IFERROR(INDEX(Items!$D$5:$D$304,MATCH(B825,Items!$A$5:$A$304,0)),""))</f>
        <v/>
      </c>
      <c r="J825" s="26" t="n">
        <f aca="false">N(E825)*IF(OR(D825="Purchase",D825="Sales return",D825="Production in",D825="Adjustment +"),1,IF(D825="",0,-1))</f>
        <v>0</v>
      </c>
    </row>
    <row r="826" customFormat="false" ht="15" hidden="false" customHeight="true" outlineLevel="0" collapsed="false">
      <c r="A826" s="27"/>
      <c r="B826" s="20"/>
      <c r="C826" s="24" t="str">
        <f aca="false">IF(B826="","",IFERROR(INDEX(Items!$B$5:$B$304,MATCH(B826,Items!$A$5:$A$304,0)),"Unknown code"))</f>
        <v/>
      </c>
      <c r="D826" s="20"/>
      <c r="E826" s="21"/>
      <c r="F826" s="22"/>
      <c r="G826" s="25" t="str">
        <f aca="false">IF(OR(D826="Purchase",D826="Production in"),ROUND(N(E826)*N(F826),2),"")</f>
        <v/>
      </c>
      <c r="H826" s="20"/>
      <c r="I826" s="24" t="str">
        <f aca="false">IF(B826="","",IFERROR(INDEX(Items!$D$5:$D$304,MATCH(B826,Items!$A$5:$A$304,0)),""))</f>
        <v/>
      </c>
      <c r="J826" s="26" t="n">
        <f aca="false">N(E826)*IF(OR(D826="Purchase",D826="Sales return",D826="Production in",D826="Adjustment +"),1,IF(D826="",0,-1))</f>
        <v>0</v>
      </c>
    </row>
    <row r="827" customFormat="false" ht="15" hidden="false" customHeight="true" outlineLevel="0" collapsed="false">
      <c r="A827" s="27"/>
      <c r="B827" s="20"/>
      <c r="C827" s="24" t="str">
        <f aca="false">IF(B827="","",IFERROR(INDEX(Items!$B$5:$B$304,MATCH(B827,Items!$A$5:$A$304,0)),"Unknown code"))</f>
        <v/>
      </c>
      <c r="D827" s="20"/>
      <c r="E827" s="21"/>
      <c r="F827" s="22"/>
      <c r="G827" s="25" t="str">
        <f aca="false">IF(OR(D827="Purchase",D827="Production in"),ROUND(N(E827)*N(F827),2),"")</f>
        <v/>
      </c>
      <c r="H827" s="20"/>
      <c r="I827" s="24" t="str">
        <f aca="false">IF(B827="","",IFERROR(INDEX(Items!$D$5:$D$304,MATCH(B827,Items!$A$5:$A$304,0)),""))</f>
        <v/>
      </c>
      <c r="J827" s="26" t="n">
        <f aca="false">N(E827)*IF(OR(D827="Purchase",D827="Sales return",D827="Production in",D827="Adjustment +"),1,IF(D827="",0,-1))</f>
        <v>0</v>
      </c>
    </row>
    <row r="828" customFormat="false" ht="15" hidden="false" customHeight="true" outlineLevel="0" collapsed="false">
      <c r="A828" s="27"/>
      <c r="B828" s="20"/>
      <c r="C828" s="24" t="str">
        <f aca="false">IF(B828="","",IFERROR(INDEX(Items!$B$5:$B$304,MATCH(B828,Items!$A$5:$A$304,0)),"Unknown code"))</f>
        <v/>
      </c>
      <c r="D828" s="20"/>
      <c r="E828" s="21"/>
      <c r="F828" s="22"/>
      <c r="G828" s="25" t="str">
        <f aca="false">IF(OR(D828="Purchase",D828="Production in"),ROUND(N(E828)*N(F828),2),"")</f>
        <v/>
      </c>
      <c r="H828" s="20"/>
      <c r="I828" s="24" t="str">
        <f aca="false">IF(B828="","",IFERROR(INDEX(Items!$D$5:$D$304,MATCH(B828,Items!$A$5:$A$304,0)),""))</f>
        <v/>
      </c>
      <c r="J828" s="26" t="n">
        <f aca="false">N(E828)*IF(OR(D828="Purchase",D828="Sales return",D828="Production in",D828="Adjustment +"),1,IF(D828="",0,-1))</f>
        <v>0</v>
      </c>
    </row>
    <row r="829" customFormat="false" ht="15" hidden="false" customHeight="true" outlineLevel="0" collapsed="false">
      <c r="A829" s="27"/>
      <c r="B829" s="20"/>
      <c r="C829" s="24" t="str">
        <f aca="false">IF(B829="","",IFERROR(INDEX(Items!$B$5:$B$304,MATCH(B829,Items!$A$5:$A$304,0)),"Unknown code"))</f>
        <v/>
      </c>
      <c r="D829" s="20"/>
      <c r="E829" s="21"/>
      <c r="F829" s="22"/>
      <c r="G829" s="25" t="str">
        <f aca="false">IF(OR(D829="Purchase",D829="Production in"),ROUND(N(E829)*N(F829),2),"")</f>
        <v/>
      </c>
      <c r="H829" s="20"/>
      <c r="I829" s="24" t="str">
        <f aca="false">IF(B829="","",IFERROR(INDEX(Items!$D$5:$D$304,MATCH(B829,Items!$A$5:$A$304,0)),""))</f>
        <v/>
      </c>
      <c r="J829" s="26" t="n">
        <f aca="false">N(E829)*IF(OR(D829="Purchase",D829="Sales return",D829="Production in",D829="Adjustment +"),1,IF(D829="",0,-1))</f>
        <v>0</v>
      </c>
    </row>
    <row r="830" customFormat="false" ht="15" hidden="false" customHeight="true" outlineLevel="0" collapsed="false">
      <c r="A830" s="27"/>
      <c r="B830" s="20"/>
      <c r="C830" s="24" t="str">
        <f aca="false">IF(B830="","",IFERROR(INDEX(Items!$B$5:$B$304,MATCH(B830,Items!$A$5:$A$304,0)),"Unknown code"))</f>
        <v/>
      </c>
      <c r="D830" s="20"/>
      <c r="E830" s="21"/>
      <c r="F830" s="22"/>
      <c r="G830" s="25" t="str">
        <f aca="false">IF(OR(D830="Purchase",D830="Production in"),ROUND(N(E830)*N(F830),2),"")</f>
        <v/>
      </c>
      <c r="H830" s="20"/>
      <c r="I830" s="24" t="str">
        <f aca="false">IF(B830="","",IFERROR(INDEX(Items!$D$5:$D$304,MATCH(B830,Items!$A$5:$A$304,0)),""))</f>
        <v/>
      </c>
      <c r="J830" s="26" t="n">
        <f aca="false">N(E830)*IF(OR(D830="Purchase",D830="Sales return",D830="Production in",D830="Adjustment +"),1,IF(D830="",0,-1))</f>
        <v>0</v>
      </c>
    </row>
    <row r="831" customFormat="false" ht="15" hidden="false" customHeight="true" outlineLevel="0" collapsed="false">
      <c r="A831" s="27"/>
      <c r="B831" s="20"/>
      <c r="C831" s="24" t="str">
        <f aca="false">IF(B831="","",IFERROR(INDEX(Items!$B$5:$B$304,MATCH(B831,Items!$A$5:$A$304,0)),"Unknown code"))</f>
        <v/>
      </c>
      <c r="D831" s="20"/>
      <c r="E831" s="21"/>
      <c r="F831" s="22"/>
      <c r="G831" s="25" t="str">
        <f aca="false">IF(OR(D831="Purchase",D831="Production in"),ROUND(N(E831)*N(F831),2),"")</f>
        <v/>
      </c>
      <c r="H831" s="20"/>
      <c r="I831" s="24" t="str">
        <f aca="false">IF(B831="","",IFERROR(INDEX(Items!$D$5:$D$304,MATCH(B831,Items!$A$5:$A$304,0)),""))</f>
        <v/>
      </c>
      <c r="J831" s="26" t="n">
        <f aca="false">N(E831)*IF(OR(D831="Purchase",D831="Sales return",D831="Production in",D831="Adjustment +"),1,IF(D831="",0,-1))</f>
        <v>0</v>
      </c>
    </row>
    <row r="832" customFormat="false" ht="15" hidden="false" customHeight="true" outlineLevel="0" collapsed="false">
      <c r="A832" s="27"/>
      <c r="B832" s="20"/>
      <c r="C832" s="24" t="str">
        <f aca="false">IF(B832="","",IFERROR(INDEX(Items!$B$5:$B$304,MATCH(B832,Items!$A$5:$A$304,0)),"Unknown code"))</f>
        <v/>
      </c>
      <c r="D832" s="20"/>
      <c r="E832" s="21"/>
      <c r="F832" s="22"/>
      <c r="G832" s="25" t="str">
        <f aca="false">IF(OR(D832="Purchase",D832="Production in"),ROUND(N(E832)*N(F832),2),"")</f>
        <v/>
      </c>
      <c r="H832" s="20"/>
      <c r="I832" s="24" t="str">
        <f aca="false">IF(B832="","",IFERROR(INDEX(Items!$D$5:$D$304,MATCH(B832,Items!$A$5:$A$304,0)),""))</f>
        <v/>
      </c>
      <c r="J832" s="26" t="n">
        <f aca="false">N(E832)*IF(OR(D832="Purchase",D832="Sales return",D832="Production in",D832="Adjustment +"),1,IF(D832="",0,-1))</f>
        <v>0</v>
      </c>
    </row>
    <row r="833" customFormat="false" ht="15" hidden="false" customHeight="true" outlineLevel="0" collapsed="false">
      <c r="A833" s="27"/>
      <c r="B833" s="20"/>
      <c r="C833" s="24" t="str">
        <f aca="false">IF(B833="","",IFERROR(INDEX(Items!$B$5:$B$304,MATCH(B833,Items!$A$5:$A$304,0)),"Unknown code"))</f>
        <v/>
      </c>
      <c r="D833" s="20"/>
      <c r="E833" s="21"/>
      <c r="F833" s="22"/>
      <c r="G833" s="25" t="str">
        <f aca="false">IF(OR(D833="Purchase",D833="Production in"),ROUND(N(E833)*N(F833),2),"")</f>
        <v/>
      </c>
      <c r="H833" s="20"/>
      <c r="I833" s="24" t="str">
        <f aca="false">IF(B833="","",IFERROR(INDEX(Items!$D$5:$D$304,MATCH(B833,Items!$A$5:$A$304,0)),""))</f>
        <v/>
      </c>
      <c r="J833" s="26" t="n">
        <f aca="false">N(E833)*IF(OR(D833="Purchase",D833="Sales return",D833="Production in",D833="Adjustment +"),1,IF(D833="",0,-1))</f>
        <v>0</v>
      </c>
    </row>
    <row r="834" customFormat="false" ht="15" hidden="false" customHeight="true" outlineLevel="0" collapsed="false">
      <c r="A834" s="27"/>
      <c r="B834" s="20"/>
      <c r="C834" s="24" t="str">
        <f aca="false">IF(B834="","",IFERROR(INDEX(Items!$B$5:$B$304,MATCH(B834,Items!$A$5:$A$304,0)),"Unknown code"))</f>
        <v/>
      </c>
      <c r="D834" s="20"/>
      <c r="E834" s="21"/>
      <c r="F834" s="22"/>
      <c r="G834" s="25" t="str">
        <f aca="false">IF(OR(D834="Purchase",D834="Production in"),ROUND(N(E834)*N(F834),2),"")</f>
        <v/>
      </c>
      <c r="H834" s="20"/>
      <c r="I834" s="24" t="str">
        <f aca="false">IF(B834="","",IFERROR(INDEX(Items!$D$5:$D$304,MATCH(B834,Items!$A$5:$A$304,0)),""))</f>
        <v/>
      </c>
      <c r="J834" s="26" t="n">
        <f aca="false">N(E834)*IF(OR(D834="Purchase",D834="Sales return",D834="Production in",D834="Adjustment +"),1,IF(D834="",0,-1))</f>
        <v>0</v>
      </c>
    </row>
    <row r="835" customFormat="false" ht="15" hidden="false" customHeight="true" outlineLevel="0" collapsed="false">
      <c r="A835" s="27"/>
      <c r="B835" s="20"/>
      <c r="C835" s="24" t="str">
        <f aca="false">IF(B835="","",IFERROR(INDEX(Items!$B$5:$B$304,MATCH(B835,Items!$A$5:$A$304,0)),"Unknown code"))</f>
        <v/>
      </c>
      <c r="D835" s="20"/>
      <c r="E835" s="21"/>
      <c r="F835" s="22"/>
      <c r="G835" s="25" t="str">
        <f aca="false">IF(OR(D835="Purchase",D835="Production in"),ROUND(N(E835)*N(F835),2),"")</f>
        <v/>
      </c>
      <c r="H835" s="20"/>
      <c r="I835" s="24" t="str">
        <f aca="false">IF(B835="","",IFERROR(INDEX(Items!$D$5:$D$304,MATCH(B835,Items!$A$5:$A$304,0)),""))</f>
        <v/>
      </c>
      <c r="J835" s="26" t="n">
        <f aca="false">N(E835)*IF(OR(D835="Purchase",D835="Sales return",D835="Production in",D835="Adjustment +"),1,IF(D835="",0,-1))</f>
        <v>0</v>
      </c>
    </row>
    <row r="836" customFormat="false" ht="15" hidden="false" customHeight="true" outlineLevel="0" collapsed="false">
      <c r="A836" s="27"/>
      <c r="B836" s="20"/>
      <c r="C836" s="24" t="str">
        <f aca="false">IF(B836="","",IFERROR(INDEX(Items!$B$5:$B$304,MATCH(B836,Items!$A$5:$A$304,0)),"Unknown code"))</f>
        <v/>
      </c>
      <c r="D836" s="20"/>
      <c r="E836" s="21"/>
      <c r="F836" s="22"/>
      <c r="G836" s="25" t="str">
        <f aca="false">IF(OR(D836="Purchase",D836="Production in"),ROUND(N(E836)*N(F836),2),"")</f>
        <v/>
      </c>
      <c r="H836" s="20"/>
      <c r="I836" s="24" t="str">
        <f aca="false">IF(B836="","",IFERROR(INDEX(Items!$D$5:$D$304,MATCH(B836,Items!$A$5:$A$304,0)),""))</f>
        <v/>
      </c>
      <c r="J836" s="26" t="n">
        <f aca="false">N(E836)*IF(OR(D836="Purchase",D836="Sales return",D836="Production in",D836="Adjustment +"),1,IF(D836="",0,-1))</f>
        <v>0</v>
      </c>
    </row>
    <row r="837" customFormat="false" ht="15" hidden="false" customHeight="true" outlineLevel="0" collapsed="false">
      <c r="A837" s="27"/>
      <c r="B837" s="20"/>
      <c r="C837" s="24" t="str">
        <f aca="false">IF(B837="","",IFERROR(INDEX(Items!$B$5:$B$304,MATCH(B837,Items!$A$5:$A$304,0)),"Unknown code"))</f>
        <v/>
      </c>
      <c r="D837" s="20"/>
      <c r="E837" s="21"/>
      <c r="F837" s="22"/>
      <c r="G837" s="25" t="str">
        <f aca="false">IF(OR(D837="Purchase",D837="Production in"),ROUND(N(E837)*N(F837),2),"")</f>
        <v/>
      </c>
      <c r="H837" s="20"/>
      <c r="I837" s="24" t="str">
        <f aca="false">IF(B837="","",IFERROR(INDEX(Items!$D$5:$D$304,MATCH(B837,Items!$A$5:$A$304,0)),""))</f>
        <v/>
      </c>
      <c r="J837" s="26" t="n">
        <f aca="false">N(E837)*IF(OR(D837="Purchase",D837="Sales return",D837="Production in",D837="Adjustment +"),1,IF(D837="",0,-1))</f>
        <v>0</v>
      </c>
    </row>
    <row r="838" customFormat="false" ht="15" hidden="false" customHeight="true" outlineLevel="0" collapsed="false">
      <c r="A838" s="27"/>
      <c r="B838" s="20"/>
      <c r="C838" s="24" t="str">
        <f aca="false">IF(B838="","",IFERROR(INDEX(Items!$B$5:$B$304,MATCH(B838,Items!$A$5:$A$304,0)),"Unknown code"))</f>
        <v/>
      </c>
      <c r="D838" s="20"/>
      <c r="E838" s="21"/>
      <c r="F838" s="22"/>
      <c r="G838" s="25" t="str">
        <f aca="false">IF(OR(D838="Purchase",D838="Production in"),ROUND(N(E838)*N(F838),2),"")</f>
        <v/>
      </c>
      <c r="H838" s="20"/>
      <c r="I838" s="24" t="str">
        <f aca="false">IF(B838="","",IFERROR(INDEX(Items!$D$5:$D$304,MATCH(B838,Items!$A$5:$A$304,0)),""))</f>
        <v/>
      </c>
      <c r="J838" s="26" t="n">
        <f aca="false">N(E838)*IF(OR(D838="Purchase",D838="Sales return",D838="Production in",D838="Adjustment +"),1,IF(D838="",0,-1))</f>
        <v>0</v>
      </c>
    </row>
    <row r="839" customFormat="false" ht="15" hidden="false" customHeight="true" outlineLevel="0" collapsed="false">
      <c r="A839" s="27"/>
      <c r="B839" s="20"/>
      <c r="C839" s="24" t="str">
        <f aca="false">IF(B839="","",IFERROR(INDEX(Items!$B$5:$B$304,MATCH(B839,Items!$A$5:$A$304,0)),"Unknown code"))</f>
        <v/>
      </c>
      <c r="D839" s="20"/>
      <c r="E839" s="21"/>
      <c r="F839" s="22"/>
      <c r="G839" s="25" t="str">
        <f aca="false">IF(OR(D839="Purchase",D839="Production in"),ROUND(N(E839)*N(F839),2),"")</f>
        <v/>
      </c>
      <c r="H839" s="20"/>
      <c r="I839" s="24" t="str">
        <f aca="false">IF(B839="","",IFERROR(INDEX(Items!$D$5:$D$304,MATCH(B839,Items!$A$5:$A$304,0)),""))</f>
        <v/>
      </c>
      <c r="J839" s="26" t="n">
        <f aca="false">N(E839)*IF(OR(D839="Purchase",D839="Sales return",D839="Production in",D839="Adjustment +"),1,IF(D839="",0,-1))</f>
        <v>0</v>
      </c>
    </row>
    <row r="840" customFormat="false" ht="15" hidden="false" customHeight="true" outlineLevel="0" collapsed="false">
      <c r="A840" s="27"/>
      <c r="B840" s="20"/>
      <c r="C840" s="24" t="str">
        <f aca="false">IF(B840="","",IFERROR(INDEX(Items!$B$5:$B$304,MATCH(B840,Items!$A$5:$A$304,0)),"Unknown code"))</f>
        <v/>
      </c>
      <c r="D840" s="20"/>
      <c r="E840" s="21"/>
      <c r="F840" s="22"/>
      <c r="G840" s="25" t="str">
        <f aca="false">IF(OR(D840="Purchase",D840="Production in"),ROUND(N(E840)*N(F840),2),"")</f>
        <v/>
      </c>
      <c r="H840" s="20"/>
      <c r="I840" s="24" t="str">
        <f aca="false">IF(B840="","",IFERROR(INDEX(Items!$D$5:$D$304,MATCH(B840,Items!$A$5:$A$304,0)),""))</f>
        <v/>
      </c>
      <c r="J840" s="26" t="n">
        <f aca="false">N(E840)*IF(OR(D840="Purchase",D840="Sales return",D840="Production in",D840="Adjustment +"),1,IF(D840="",0,-1))</f>
        <v>0</v>
      </c>
    </row>
    <row r="841" customFormat="false" ht="15" hidden="false" customHeight="true" outlineLevel="0" collapsed="false">
      <c r="A841" s="27"/>
      <c r="B841" s="20"/>
      <c r="C841" s="24" t="str">
        <f aca="false">IF(B841="","",IFERROR(INDEX(Items!$B$5:$B$304,MATCH(B841,Items!$A$5:$A$304,0)),"Unknown code"))</f>
        <v/>
      </c>
      <c r="D841" s="20"/>
      <c r="E841" s="21"/>
      <c r="F841" s="22"/>
      <c r="G841" s="25" t="str">
        <f aca="false">IF(OR(D841="Purchase",D841="Production in"),ROUND(N(E841)*N(F841),2),"")</f>
        <v/>
      </c>
      <c r="H841" s="20"/>
      <c r="I841" s="24" t="str">
        <f aca="false">IF(B841="","",IFERROR(INDEX(Items!$D$5:$D$304,MATCH(B841,Items!$A$5:$A$304,0)),""))</f>
        <v/>
      </c>
      <c r="J841" s="26" t="n">
        <f aca="false">N(E841)*IF(OR(D841="Purchase",D841="Sales return",D841="Production in",D841="Adjustment +"),1,IF(D841="",0,-1))</f>
        <v>0</v>
      </c>
    </row>
    <row r="842" customFormat="false" ht="15" hidden="false" customHeight="true" outlineLevel="0" collapsed="false">
      <c r="A842" s="27"/>
      <c r="B842" s="20"/>
      <c r="C842" s="24" t="str">
        <f aca="false">IF(B842="","",IFERROR(INDEX(Items!$B$5:$B$304,MATCH(B842,Items!$A$5:$A$304,0)),"Unknown code"))</f>
        <v/>
      </c>
      <c r="D842" s="20"/>
      <c r="E842" s="21"/>
      <c r="F842" s="22"/>
      <c r="G842" s="25" t="str">
        <f aca="false">IF(OR(D842="Purchase",D842="Production in"),ROUND(N(E842)*N(F842),2),"")</f>
        <v/>
      </c>
      <c r="H842" s="20"/>
      <c r="I842" s="24" t="str">
        <f aca="false">IF(B842="","",IFERROR(INDEX(Items!$D$5:$D$304,MATCH(B842,Items!$A$5:$A$304,0)),""))</f>
        <v/>
      </c>
      <c r="J842" s="26" t="n">
        <f aca="false">N(E842)*IF(OR(D842="Purchase",D842="Sales return",D842="Production in",D842="Adjustment +"),1,IF(D842="",0,-1))</f>
        <v>0</v>
      </c>
    </row>
    <row r="843" customFormat="false" ht="15" hidden="false" customHeight="true" outlineLevel="0" collapsed="false">
      <c r="A843" s="27"/>
      <c r="B843" s="20"/>
      <c r="C843" s="24" t="str">
        <f aca="false">IF(B843="","",IFERROR(INDEX(Items!$B$5:$B$304,MATCH(B843,Items!$A$5:$A$304,0)),"Unknown code"))</f>
        <v/>
      </c>
      <c r="D843" s="20"/>
      <c r="E843" s="21"/>
      <c r="F843" s="22"/>
      <c r="G843" s="25" t="str">
        <f aca="false">IF(OR(D843="Purchase",D843="Production in"),ROUND(N(E843)*N(F843),2),"")</f>
        <v/>
      </c>
      <c r="H843" s="20"/>
      <c r="I843" s="24" t="str">
        <f aca="false">IF(B843="","",IFERROR(INDEX(Items!$D$5:$D$304,MATCH(B843,Items!$A$5:$A$304,0)),""))</f>
        <v/>
      </c>
      <c r="J843" s="26" t="n">
        <f aca="false">N(E843)*IF(OR(D843="Purchase",D843="Sales return",D843="Production in",D843="Adjustment +"),1,IF(D843="",0,-1))</f>
        <v>0</v>
      </c>
    </row>
    <row r="844" customFormat="false" ht="15" hidden="false" customHeight="true" outlineLevel="0" collapsed="false">
      <c r="A844" s="27"/>
      <c r="B844" s="20"/>
      <c r="C844" s="24" t="str">
        <f aca="false">IF(B844="","",IFERROR(INDEX(Items!$B$5:$B$304,MATCH(B844,Items!$A$5:$A$304,0)),"Unknown code"))</f>
        <v/>
      </c>
      <c r="D844" s="20"/>
      <c r="E844" s="21"/>
      <c r="F844" s="22"/>
      <c r="G844" s="25" t="str">
        <f aca="false">IF(OR(D844="Purchase",D844="Production in"),ROUND(N(E844)*N(F844),2),"")</f>
        <v/>
      </c>
      <c r="H844" s="20"/>
      <c r="I844" s="24" t="str">
        <f aca="false">IF(B844="","",IFERROR(INDEX(Items!$D$5:$D$304,MATCH(B844,Items!$A$5:$A$304,0)),""))</f>
        <v/>
      </c>
      <c r="J844" s="26" t="n">
        <f aca="false">N(E844)*IF(OR(D844="Purchase",D844="Sales return",D844="Production in",D844="Adjustment +"),1,IF(D844="",0,-1))</f>
        <v>0</v>
      </c>
    </row>
    <row r="845" customFormat="false" ht="15" hidden="false" customHeight="true" outlineLevel="0" collapsed="false">
      <c r="A845" s="27"/>
      <c r="B845" s="20"/>
      <c r="C845" s="24" t="str">
        <f aca="false">IF(B845="","",IFERROR(INDEX(Items!$B$5:$B$304,MATCH(B845,Items!$A$5:$A$304,0)),"Unknown code"))</f>
        <v/>
      </c>
      <c r="D845" s="20"/>
      <c r="E845" s="21"/>
      <c r="F845" s="22"/>
      <c r="G845" s="25" t="str">
        <f aca="false">IF(OR(D845="Purchase",D845="Production in"),ROUND(N(E845)*N(F845),2),"")</f>
        <v/>
      </c>
      <c r="H845" s="20"/>
      <c r="I845" s="24" t="str">
        <f aca="false">IF(B845="","",IFERROR(INDEX(Items!$D$5:$D$304,MATCH(B845,Items!$A$5:$A$304,0)),""))</f>
        <v/>
      </c>
      <c r="J845" s="26" t="n">
        <f aca="false">N(E845)*IF(OR(D845="Purchase",D845="Sales return",D845="Production in",D845="Adjustment +"),1,IF(D845="",0,-1))</f>
        <v>0</v>
      </c>
    </row>
    <row r="846" customFormat="false" ht="15" hidden="false" customHeight="true" outlineLevel="0" collapsed="false">
      <c r="A846" s="27"/>
      <c r="B846" s="20"/>
      <c r="C846" s="24" t="str">
        <f aca="false">IF(B846="","",IFERROR(INDEX(Items!$B$5:$B$304,MATCH(B846,Items!$A$5:$A$304,0)),"Unknown code"))</f>
        <v/>
      </c>
      <c r="D846" s="20"/>
      <c r="E846" s="21"/>
      <c r="F846" s="22"/>
      <c r="G846" s="25" t="str">
        <f aca="false">IF(OR(D846="Purchase",D846="Production in"),ROUND(N(E846)*N(F846),2),"")</f>
        <v/>
      </c>
      <c r="H846" s="20"/>
      <c r="I846" s="24" t="str">
        <f aca="false">IF(B846="","",IFERROR(INDEX(Items!$D$5:$D$304,MATCH(B846,Items!$A$5:$A$304,0)),""))</f>
        <v/>
      </c>
      <c r="J846" s="26" t="n">
        <f aca="false">N(E846)*IF(OR(D846="Purchase",D846="Sales return",D846="Production in",D846="Adjustment +"),1,IF(D846="",0,-1))</f>
        <v>0</v>
      </c>
    </row>
    <row r="847" customFormat="false" ht="15" hidden="false" customHeight="true" outlineLevel="0" collapsed="false">
      <c r="A847" s="27"/>
      <c r="B847" s="20"/>
      <c r="C847" s="24" t="str">
        <f aca="false">IF(B847="","",IFERROR(INDEX(Items!$B$5:$B$304,MATCH(B847,Items!$A$5:$A$304,0)),"Unknown code"))</f>
        <v/>
      </c>
      <c r="D847" s="20"/>
      <c r="E847" s="21"/>
      <c r="F847" s="22"/>
      <c r="G847" s="25" t="str">
        <f aca="false">IF(OR(D847="Purchase",D847="Production in"),ROUND(N(E847)*N(F847),2),"")</f>
        <v/>
      </c>
      <c r="H847" s="20"/>
      <c r="I847" s="24" t="str">
        <f aca="false">IF(B847="","",IFERROR(INDEX(Items!$D$5:$D$304,MATCH(B847,Items!$A$5:$A$304,0)),""))</f>
        <v/>
      </c>
      <c r="J847" s="26" t="n">
        <f aca="false">N(E847)*IF(OR(D847="Purchase",D847="Sales return",D847="Production in",D847="Adjustment +"),1,IF(D847="",0,-1))</f>
        <v>0</v>
      </c>
    </row>
    <row r="848" customFormat="false" ht="15" hidden="false" customHeight="true" outlineLevel="0" collapsed="false">
      <c r="A848" s="27"/>
      <c r="B848" s="20"/>
      <c r="C848" s="24" t="str">
        <f aca="false">IF(B848="","",IFERROR(INDEX(Items!$B$5:$B$304,MATCH(B848,Items!$A$5:$A$304,0)),"Unknown code"))</f>
        <v/>
      </c>
      <c r="D848" s="20"/>
      <c r="E848" s="21"/>
      <c r="F848" s="22"/>
      <c r="G848" s="25" t="str">
        <f aca="false">IF(OR(D848="Purchase",D848="Production in"),ROUND(N(E848)*N(F848),2),"")</f>
        <v/>
      </c>
      <c r="H848" s="20"/>
      <c r="I848" s="24" t="str">
        <f aca="false">IF(B848="","",IFERROR(INDEX(Items!$D$5:$D$304,MATCH(B848,Items!$A$5:$A$304,0)),""))</f>
        <v/>
      </c>
      <c r="J848" s="26" t="n">
        <f aca="false">N(E848)*IF(OR(D848="Purchase",D848="Sales return",D848="Production in",D848="Adjustment +"),1,IF(D848="",0,-1))</f>
        <v>0</v>
      </c>
    </row>
    <row r="849" customFormat="false" ht="15" hidden="false" customHeight="true" outlineLevel="0" collapsed="false">
      <c r="A849" s="27"/>
      <c r="B849" s="20"/>
      <c r="C849" s="24" t="str">
        <f aca="false">IF(B849="","",IFERROR(INDEX(Items!$B$5:$B$304,MATCH(B849,Items!$A$5:$A$304,0)),"Unknown code"))</f>
        <v/>
      </c>
      <c r="D849" s="20"/>
      <c r="E849" s="21"/>
      <c r="F849" s="22"/>
      <c r="G849" s="25" t="str">
        <f aca="false">IF(OR(D849="Purchase",D849="Production in"),ROUND(N(E849)*N(F849),2),"")</f>
        <v/>
      </c>
      <c r="H849" s="20"/>
      <c r="I849" s="24" t="str">
        <f aca="false">IF(B849="","",IFERROR(INDEX(Items!$D$5:$D$304,MATCH(B849,Items!$A$5:$A$304,0)),""))</f>
        <v/>
      </c>
      <c r="J849" s="26" t="n">
        <f aca="false">N(E849)*IF(OR(D849="Purchase",D849="Sales return",D849="Production in",D849="Adjustment +"),1,IF(D849="",0,-1))</f>
        <v>0</v>
      </c>
    </row>
    <row r="850" customFormat="false" ht="15" hidden="false" customHeight="true" outlineLevel="0" collapsed="false">
      <c r="A850" s="27"/>
      <c r="B850" s="20"/>
      <c r="C850" s="24" t="str">
        <f aca="false">IF(B850="","",IFERROR(INDEX(Items!$B$5:$B$304,MATCH(B850,Items!$A$5:$A$304,0)),"Unknown code"))</f>
        <v/>
      </c>
      <c r="D850" s="20"/>
      <c r="E850" s="21"/>
      <c r="F850" s="22"/>
      <c r="G850" s="25" t="str">
        <f aca="false">IF(OR(D850="Purchase",D850="Production in"),ROUND(N(E850)*N(F850),2),"")</f>
        <v/>
      </c>
      <c r="H850" s="20"/>
      <c r="I850" s="24" t="str">
        <f aca="false">IF(B850="","",IFERROR(INDEX(Items!$D$5:$D$304,MATCH(B850,Items!$A$5:$A$304,0)),""))</f>
        <v/>
      </c>
      <c r="J850" s="26" t="n">
        <f aca="false">N(E850)*IF(OR(D850="Purchase",D850="Sales return",D850="Production in",D850="Adjustment +"),1,IF(D850="",0,-1))</f>
        <v>0</v>
      </c>
    </row>
    <row r="851" customFormat="false" ht="15" hidden="false" customHeight="true" outlineLevel="0" collapsed="false">
      <c r="A851" s="27"/>
      <c r="B851" s="20"/>
      <c r="C851" s="24" t="str">
        <f aca="false">IF(B851="","",IFERROR(INDEX(Items!$B$5:$B$304,MATCH(B851,Items!$A$5:$A$304,0)),"Unknown code"))</f>
        <v/>
      </c>
      <c r="D851" s="20"/>
      <c r="E851" s="21"/>
      <c r="F851" s="22"/>
      <c r="G851" s="25" t="str">
        <f aca="false">IF(OR(D851="Purchase",D851="Production in"),ROUND(N(E851)*N(F851),2),"")</f>
        <v/>
      </c>
      <c r="H851" s="20"/>
      <c r="I851" s="24" t="str">
        <f aca="false">IF(B851="","",IFERROR(INDEX(Items!$D$5:$D$304,MATCH(B851,Items!$A$5:$A$304,0)),""))</f>
        <v/>
      </c>
      <c r="J851" s="26" t="n">
        <f aca="false">N(E851)*IF(OR(D851="Purchase",D851="Sales return",D851="Production in",D851="Adjustment +"),1,IF(D851="",0,-1))</f>
        <v>0</v>
      </c>
    </row>
    <row r="852" customFormat="false" ht="15" hidden="false" customHeight="true" outlineLevel="0" collapsed="false">
      <c r="A852" s="27"/>
      <c r="B852" s="20"/>
      <c r="C852" s="24" t="str">
        <f aca="false">IF(B852="","",IFERROR(INDEX(Items!$B$5:$B$304,MATCH(B852,Items!$A$5:$A$304,0)),"Unknown code"))</f>
        <v/>
      </c>
      <c r="D852" s="20"/>
      <c r="E852" s="21"/>
      <c r="F852" s="22"/>
      <c r="G852" s="25" t="str">
        <f aca="false">IF(OR(D852="Purchase",D852="Production in"),ROUND(N(E852)*N(F852),2),"")</f>
        <v/>
      </c>
      <c r="H852" s="20"/>
      <c r="I852" s="24" t="str">
        <f aca="false">IF(B852="","",IFERROR(INDEX(Items!$D$5:$D$304,MATCH(B852,Items!$A$5:$A$304,0)),""))</f>
        <v/>
      </c>
      <c r="J852" s="26" t="n">
        <f aca="false">N(E852)*IF(OR(D852="Purchase",D852="Sales return",D852="Production in",D852="Adjustment +"),1,IF(D852="",0,-1))</f>
        <v>0</v>
      </c>
    </row>
    <row r="853" customFormat="false" ht="15" hidden="false" customHeight="true" outlineLevel="0" collapsed="false">
      <c r="A853" s="27"/>
      <c r="B853" s="20"/>
      <c r="C853" s="24" t="str">
        <f aca="false">IF(B853="","",IFERROR(INDEX(Items!$B$5:$B$304,MATCH(B853,Items!$A$5:$A$304,0)),"Unknown code"))</f>
        <v/>
      </c>
      <c r="D853" s="20"/>
      <c r="E853" s="21"/>
      <c r="F853" s="22"/>
      <c r="G853" s="25" t="str">
        <f aca="false">IF(OR(D853="Purchase",D853="Production in"),ROUND(N(E853)*N(F853),2),"")</f>
        <v/>
      </c>
      <c r="H853" s="20"/>
      <c r="I853" s="24" t="str">
        <f aca="false">IF(B853="","",IFERROR(INDEX(Items!$D$5:$D$304,MATCH(B853,Items!$A$5:$A$304,0)),""))</f>
        <v/>
      </c>
      <c r="J853" s="26" t="n">
        <f aca="false">N(E853)*IF(OR(D853="Purchase",D853="Sales return",D853="Production in",D853="Adjustment +"),1,IF(D853="",0,-1))</f>
        <v>0</v>
      </c>
    </row>
    <row r="854" customFormat="false" ht="15" hidden="false" customHeight="true" outlineLevel="0" collapsed="false">
      <c r="A854" s="27"/>
      <c r="B854" s="20"/>
      <c r="C854" s="24" t="str">
        <f aca="false">IF(B854="","",IFERROR(INDEX(Items!$B$5:$B$304,MATCH(B854,Items!$A$5:$A$304,0)),"Unknown code"))</f>
        <v/>
      </c>
      <c r="D854" s="20"/>
      <c r="E854" s="21"/>
      <c r="F854" s="22"/>
      <c r="G854" s="25" t="str">
        <f aca="false">IF(OR(D854="Purchase",D854="Production in"),ROUND(N(E854)*N(F854),2),"")</f>
        <v/>
      </c>
      <c r="H854" s="20"/>
      <c r="I854" s="24" t="str">
        <f aca="false">IF(B854="","",IFERROR(INDEX(Items!$D$5:$D$304,MATCH(B854,Items!$A$5:$A$304,0)),""))</f>
        <v/>
      </c>
      <c r="J854" s="26" t="n">
        <f aca="false">N(E854)*IF(OR(D854="Purchase",D854="Sales return",D854="Production in",D854="Adjustment +"),1,IF(D854="",0,-1))</f>
        <v>0</v>
      </c>
    </row>
    <row r="855" customFormat="false" ht="15" hidden="false" customHeight="true" outlineLevel="0" collapsed="false">
      <c r="A855" s="27"/>
      <c r="B855" s="20"/>
      <c r="C855" s="24" t="str">
        <f aca="false">IF(B855="","",IFERROR(INDEX(Items!$B$5:$B$304,MATCH(B855,Items!$A$5:$A$304,0)),"Unknown code"))</f>
        <v/>
      </c>
      <c r="D855" s="20"/>
      <c r="E855" s="21"/>
      <c r="F855" s="22"/>
      <c r="G855" s="25" t="str">
        <f aca="false">IF(OR(D855="Purchase",D855="Production in"),ROUND(N(E855)*N(F855),2),"")</f>
        <v/>
      </c>
      <c r="H855" s="20"/>
      <c r="I855" s="24" t="str">
        <f aca="false">IF(B855="","",IFERROR(INDEX(Items!$D$5:$D$304,MATCH(B855,Items!$A$5:$A$304,0)),""))</f>
        <v/>
      </c>
      <c r="J855" s="26" t="n">
        <f aca="false">N(E855)*IF(OR(D855="Purchase",D855="Sales return",D855="Production in",D855="Adjustment +"),1,IF(D855="",0,-1))</f>
        <v>0</v>
      </c>
    </row>
    <row r="856" customFormat="false" ht="15" hidden="false" customHeight="true" outlineLevel="0" collapsed="false">
      <c r="A856" s="27"/>
      <c r="B856" s="20"/>
      <c r="C856" s="24" t="str">
        <f aca="false">IF(B856="","",IFERROR(INDEX(Items!$B$5:$B$304,MATCH(B856,Items!$A$5:$A$304,0)),"Unknown code"))</f>
        <v/>
      </c>
      <c r="D856" s="20"/>
      <c r="E856" s="21"/>
      <c r="F856" s="22"/>
      <c r="G856" s="25" t="str">
        <f aca="false">IF(OR(D856="Purchase",D856="Production in"),ROUND(N(E856)*N(F856),2),"")</f>
        <v/>
      </c>
      <c r="H856" s="20"/>
      <c r="I856" s="24" t="str">
        <f aca="false">IF(B856="","",IFERROR(INDEX(Items!$D$5:$D$304,MATCH(B856,Items!$A$5:$A$304,0)),""))</f>
        <v/>
      </c>
      <c r="J856" s="26" t="n">
        <f aca="false">N(E856)*IF(OR(D856="Purchase",D856="Sales return",D856="Production in",D856="Adjustment +"),1,IF(D856="",0,-1))</f>
        <v>0</v>
      </c>
    </row>
    <row r="857" customFormat="false" ht="15" hidden="false" customHeight="true" outlineLevel="0" collapsed="false">
      <c r="A857" s="27"/>
      <c r="B857" s="20"/>
      <c r="C857" s="24" t="str">
        <f aca="false">IF(B857="","",IFERROR(INDEX(Items!$B$5:$B$304,MATCH(B857,Items!$A$5:$A$304,0)),"Unknown code"))</f>
        <v/>
      </c>
      <c r="D857" s="20"/>
      <c r="E857" s="21"/>
      <c r="F857" s="22"/>
      <c r="G857" s="25" t="str">
        <f aca="false">IF(OR(D857="Purchase",D857="Production in"),ROUND(N(E857)*N(F857),2),"")</f>
        <v/>
      </c>
      <c r="H857" s="20"/>
      <c r="I857" s="24" t="str">
        <f aca="false">IF(B857="","",IFERROR(INDEX(Items!$D$5:$D$304,MATCH(B857,Items!$A$5:$A$304,0)),""))</f>
        <v/>
      </c>
      <c r="J857" s="26" t="n">
        <f aca="false">N(E857)*IF(OR(D857="Purchase",D857="Sales return",D857="Production in",D857="Adjustment +"),1,IF(D857="",0,-1))</f>
        <v>0</v>
      </c>
    </row>
    <row r="858" customFormat="false" ht="15" hidden="false" customHeight="true" outlineLevel="0" collapsed="false">
      <c r="A858" s="27"/>
      <c r="B858" s="20"/>
      <c r="C858" s="24" t="str">
        <f aca="false">IF(B858="","",IFERROR(INDEX(Items!$B$5:$B$304,MATCH(B858,Items!$A$5:$A$304,0)),"Unknown code"))</f>
        <v/>
      </c>
      <c r="D858" s="20"/>
      <c r="E858" s="21"/>
      <c r="F858" s="22"/>
      <c r="G858" s="25" t="str">
        <f aca="false">IF(OR(D858="Purchase",D858="Production in"),ROUND(N(E858)*N(F858),2),"")</f>
        <v/>
      </c>
      <c r="H858" s="20"/>
      <c r="I858" s="24" t="str">
        <f aca="false">IF(B858="","",IFERROR(INDEX(Items!$D$5:$D$304,MATCH(B858,Items!$A$5:$A$304,0)),""))</f>
        <v/>
      </c>
      <c r="J858" s="26" t="n">
        <f aca="false">N(E858)*IF(OR(D858="Purchase",D858="Sales return",D858="Production in",D858="Adjustment +"),1,IF(D858="",0,-1))</f>
        <v>0</v>
      </c>
    </row>
    <row r="859" customFormat="false" ht="15" hidden="false" customHeight="true" outlineLevel="0" collapsed="false">
      <c r="A859" s="27"/>
      <c r="B859" s="20"/>
      <c r="C859" s="24" t="str">
        <f aca="false">IF(B859="","",IFERROR(INDEX(Items!$B$5:$B$304,MATCH(B859,Items!$A$5:$A$304,0)),"Unknown code"))</f>
        <v/>
      </c>
      <c r="D859" s="20"/>
      <c r="E859" s="21"/>
      <c r="F859" s="22"/>
      <c r="G859" s="25" t="str">
        <f aca="false">IF(OR(D859="Purchase",D859="Production in"),ROUND(N(E859)*N(F859),2),"")</f>
        <v/>
      </c>
      <c r="H859" s="20"/>
      <c r="I859" s="24" t="str">
        <f aca="false">IF(B859="","",IFERROR(INDEX(Items!$D$5:$D$304,MATCH(B859,Items!$A$5:$A$304,0)),""))</f>
        <v/>
      </c>
      <c r="J859" s="26" t="n">
        <f aca="false">N(E859)*IF(OR(D859="Purchase",D859="Sales return",D859="Production in",D859="Adjustment +"),1,IF(D859="",0,-1))</f>
        <v>0</v>
      </c>
    </row>
    <row r="860" customFormat="false" ht="15" hidden="false" customHeight="true" outlineLevel="0" collapsed="false">
      <c r="A860" s="27"/>
      <c r="B860" s="20"/>
      <c r="C860" s="24" t="str">
        <f aca="false">IF(B860="","",IFERROR(INDEX(Items!$B$5:$B$304,MATCH(B860,Items!$A$5:$A$304,0)),"Unknown code"))</f>
        <v/>
      </c>
      <c r="D860" s="20"/>
      <c r="E860" s="21"/>
      <c r="F860" s="22"/>
      <c r="G860" s="25" t="str">
        <f aca="false">IF(OR(D860="Purchase",D860="Production in"),ROUND(N(E860)*N(F860),2),"")</f>
        <v/>
      </c>
      <c r="H860" s="20"/>
      <c r="I860" s="24" t="str">
        <f aca="false">IF(B860="","",IFERROR(INDEX(Items!$D$5:$D$304,MATCH(B860,Items!$A$5:$A$304,0)),""))</f>
        <v/>
      </c>
      <c r="J860" s="26" t="n">
        <f aca="false">N(E860)*IF(OR(D860="Purchase",D860="Sales return",D860="Production in",D860="Adjustment +"),1,IF(D860="",0,-1))</f>
        <v>0</v>
      </c>
    </row>
    <row r="861" customFormat="false" ht="15" hidden="false" customHeight="true" outlineLevel="0" collapsed="false">
      <c r="A861" s="27"/>
      <c r="B861" s="20"/>
      <c r="C861" s="24" t="str">
        <f aca="false">IF(B861="","",IFERROR(INDEX(Items!$B$5:$B$304,MATCH(B861,Items!$A$5:$A$304,0)),"Unknown code"))</f>
        <v/>
      </c>
      <c r="D861" s="20"/>
      <c r="E861" s="21"/>
      <c r="F861" s="22"/>
      <c r="G861" s="25" t="str">
        <f aca="false">IF(OR(D861="Purchase",D861="Production in"),ROUND(N(E861)*N(F861),2),"")</f>
        <v/>
      </c>
      <c r="H861" s="20"/>
      <c r="I861" s="24" t="str">
        <f aca="false">IF(B861="","",IFERROR(INDEX(Items!$D$5:$D$304,MATCH(B861,Items!$A$5:$A$304,0)),""))</f>
        <v/>
      </c>
      <c r="J861" s="26" t="n">
        <f aca="false">N(E861)*IF(OR(D861="Purchase",D861="Sales return",D861="Production in",D861="Adjustment +"),1,IF(D861="",0,-1))</f>
        <v>0</v>
      </c>
    </row>
    <row r="862" customFormat="false" ht="15" hidden="false" customHeight="true" outlineLevel="0" collapsed="false">
      <c r="A862" s="27"/>
      <c r="B862" s="20"/>
      <c r="C862" s="24" t="str">
        <f aca="false">IF(B862="","",IFERROR(INDEX(Items!$B$5:$B$304,MATCH(B862,Items!$A$5:$A$304,0)),"Unknown code"))</f>
        <v/>
      </c>
      <c r="D862" s="20"/>
      <c r="E862" s="21"/>
      <c r="F862" s="22"/>
      <c r="G862" s="25" t="str">
        <f aca="false">IF(OR(D862="Purchase",D862="Production in"),ROUND(N(E862)*N(F862),2),"")</f>
        <v/>
      </c>
      <c r="H862" s="20"/>
      <c r="I862" s="24" t="str">
        <f aca="false">IF(B862="","",IFERROR(INDEX(Items!$D$5:$D$304,MATCH(B862,Items!$A$5:$A$304,0)),""))</f>
        <v/>
      </c>
      <c r="J862" s="26" t="n">
        <f aca="false">N(E862)*IF(OR(D862="Purchase",D862="Sales return",D862="Production in",D862="Adjustment +"),1,IF(D862="",0,-1))</f>
        <v>0</v>
      </c>
    </row>
    <row r="863" customFormat="false" ht="15" hidden="false" customHeight="true" outlineLevel="0" collapsed="false">
      <c r="A863" s="27"/>
      <c r="B863" s="20"/>
      <c r="C863" s="24" t="str">
        <f aca="false">IF(B863="","",IFERROR(INDEX(Items!$B$5:$B$304,MATCH(B863,Items!$A$5:$A$304,0)),"Unknown code"))</f>
        <v/>
      </c>
      <c r="D863" s="20"/>
      <c r="E863" s="21"/>
      <c r="F863" s="22"/>
      <c r="G863" s="25" t="str">
        <f aca="false">IF(OR(D863="Purchase",D863="Production in"),ROUND(N(E863)*N(F863),2),"")</f>
        <v/>
      </c>
      <c r="H863" s="20"/>
      <c r="I863" s="24" t="str">
        <f aca="false">IF(B863="","",IFERROR(INDEX(Items!$D$5:$D$304,MATCH(B863,Items!$A$5:$A$304,0)),""))</f>
        <v/>
      </c>
      <c r="J863" s="26" t="n">
        <f aca="false">N(E863)*IF(OR(D863="Purchase",D863="Sales return",D863="Production in",D863="Adjustment +"),1,IF(D863="",0,-1))</f>
        <v>0</v>
      </c>
    </row>
    <row r="864" customFormat="false" ht="15" hidden="false" customHeight="true" outlineLevel="0" collapsed="false">
      <c r="A864" s="27"/>
      <c r="B864" s="20"/>
      <c r="C864" s="24" t="str">
        <f aca="false">IF(B864="","",IFERROR(INDEX(Items!$B$5:$B$304,MATCH(B864,Items!$A$5:$A$304,0)),"Unknown code"))</f>
        <v/>
      </c>
      <c r="D864" s="20"/>
      <c r="E864" s="21"/>
      <c r="F864" s="22"/>
      <c r="G864" s="25" t="str">
        <f aca="false">IF(OR(D864="Purchase",D864="Production in"),ROUND(N(E864)*N(F864),2),"")</f>
        <v/>
      </c>
      <c r="H864" s="20"/>
      <c r="I864" s="24" t="str">
        <f aca="false">IF(B864="","",IFERROR(INDEX(Items!$D$5:$D$304,MATCH(B864,Items!$A$5:$A$304,0)),""))</f>
        <v/>
      </c>
      <c r="J864" s="26" t="n">
        <f aca="false">N(E864)*IF(OR(D864="Purchase",D864="Sales return",D864="Production in",D864="Adjustment +"),1,IF(D864="",0,-1))</f>
        <v>0</v>
      </c>
    </row>
    <row r="865" customFormat="false" ht="15" hidden="false" customHeight="true" outlineLevel="0" collapsed="false">
      <c r="A865" s="27"/>
      <c r="B865" s="20"/>
      <c r="C865" s="24" t="str">
        <f aca="false">IF(B865="","",IFERROR(INDEX(Items!$B$5:$B$304,MATCH(B865,Items!$A$5:$A$304,0)),"Unknown code"))</f>
        <v/>
      </c>
      <c r="D865" s="20"/>
      <c r="E865" s="21"/>
      <c r="F865" s="22"/>
      <c r="G865" s="25" t="str">
        <f aca="false">IF(OR(D865="Purchase",D865="Production in"),ROUND(N(E865)*N(F865),2),"")</f>
        <v/>
      </c>
      <c r="H865" s="20"/>
      <c r="I865" s="24" t="str">
        <f aca="false">IF(B865="","",IFERROR(INDEX(Items!$D$5:$D$304,MATCH(B865,Items!$A$5:$A$304,0)),""))</f>
        <v/>
      </c>
      <c r="J865" s="26" t="n">
        <f aca="false">N(E865)*IF(OR(D865="Purchase",D865="Sales return",D865="Production in",D865="Adjustment +"),1,IF(D865="",0,-1))</f>
        <v>0</v>
      </c>
    </row>
    <row r="866" customFormat="false" ht="15" hidden="false" customHeight="true" outlineLevel="0" collapsed="false">
      <c r="A866" s="27"/>
      <c r="B866" s="20"/>
      <c r="C866" s="24" t="str">
        <f aca="false">IF(B866="","",IFERROR(INDEX(Items!$B$5:$B$304,MATCH(B866,Items!$A$5:$A$304,0)),"Unknown code"))</f>
        <v/>
      </c>
      <c r="D866" s="20"/>
      <c r="E866" s="21"/>
      <c r="F866" s="22"/>
      <c r="G866" s="25" t="str">
        <f aca="false">IF(OR(D866="Purchase",D866="Production in"),ROUND(N(E866)*N(F866),2),"")</f>
        <v/>
      </c>
      <c r="H866" s="20"/>
      <c r="I866" s="24" t="str">
        <f aca="false">IF(B866="","",IFERROR(INDEX(Items!$D$5:$D$304,MATCH(B866,Items!$A$5:$A$304,0)),""))</f>
        <v/>
      </c>
      <c r="J866" s="26" t="n">
        <f aca="false">N(E866)*IF(OR(D866="Purchase",D866="Sales return",D866="Production in",D866="Adjustment +"),1,IF(D866="",0,-1))</f>
        <v>0</v>
      </c>
    </row>
    <row r="867" customFormat="false" ht="15" hidden="false" customHeight="true" outlineLevel="0" collapsed="false">
      <c r="A867" s="27"/>
      <c r="B867" s="20"/>
      <c r="C867" s="24" t="str">
        <f aca="false">IF(B867="","",IFERROR(INDEX(Items!$B$5:$B$304,MATCH(B867,Items!$A$5:$A$304,0)),"Unknown code"))</f>
        <v/>
      </c>
      <c r="D867" s="20"/>
      <c r="E867" s="21"/>
      <c r="F867" s="22"/>
      <c r="G867" s="25" t="str">
        <f aca="false">IF(OR(D867="Purchase",D867="Production in"),ROUND(N(E867)*N(F867),2),"")</f>
        <v/>
      </c>
      <c r="H867" s="20"/>
      <c r="I867" s="24" t="str">
        <f aca="false">IF(B867="","",IFERROR(INDEX(Items!$D$5:$D$304,MATCH(B867,Items!$A$5:$A$304,0)),""))</f>
        <v/>
      </c>
      <c r="J867" s="26" t="n">
        <f aca="false">N(E867)*IF(OR(D867="Purchase",D867="Sales return",D867="Production in",D867="Adjustment +"),1,IF(D867="",0,-1))</f>
        <v>0</v>
      </c>
    </row>
    <row r="868" customFormat="false" ht="15" hidden="false" customHeight="true" outlineLevel="0" collapsed="false">
      <c r="A868" s="27"/>
      <c r="B868" s="20"/>
      <c r="C868" s="24" t="str">
        <f aca="false">IF(B868="","",IFERROR(INDEX(Items!$B$5:$B$304,MATCH(B868,Items!$A$5:$A$304,0)),"Unknown code"))</f>
        <v/>
      </c>
      <c r="D868" s="20"/>
      <c r="E868" s="21"/>
      <c r="F868" s="22"/>
      <c r="G868" s="25" t="str">
        <f aca="false">IF(OR(D868="Purchase",D868="Production in"),ROUND(N(E868)*N(F868),2),"")</f>
        <v/>
      </c>
      <c r="H868" s="20"/>
      <c r="I868" s="24" t="str">
        <f aca="false">IF(B868="","",IFERROR(INDEX(Items!$D$5:$D$304,MATCH(B868,Items!$A$5:$A$304,0)),""))</f>
        <v/>
      </c>
      <c r="J868" s="26" t="n">
        <f aca="false">N(E868)*IF(OR(D868="Purchase",D868="Sales return",D868="Production in",D868="Adjustment +"),1,IF(D868="",0,-1))</f>
        <v>0</v>
      </c>
    </row>
    <row r="869" customFormat="false" ht="15" hidden="false" customHeight="true" outlineLevel="0" collapsed="false">
      <c r="A869" s="27"/>
      <c r="B869" s="20"/>
      <c r="C869" s="24" t="str">
        <f aca="false">IF(B869="","",IFERROR(INDEX(Items!$B$5:$B$304,MATCH(B869,Items!$A$5:$A$304,0)),"Unknown code"))</f>
        <v/>
      </c>
      <c r="D869" s="20"/>
      <c r="E869" s="21"/>
      <c r="F869" s="22"/>
      <c r="G869" s="25" t="str">
        <f aca="false">IF(OR(D869="Purchase",D869="Production in"),ROUND(N(E869)*N(F869),2),"")</f>
        <v/>
      </c>
      <c r="H869" s="20"/>
      <c r="I869" s="24" t="str">
        <f aca="false">IF(B869="","",IFERROR(INDEX(Items!$D$5:$D$304,MATCH(B869,Items!$A$5:$A$304,0)),""))</f>
        <v/>
      </c>
      <c r="J869" s="26" t="n">
        <f aca="false">N(E869)*IF(OR(D869="Purchase",D869="Sales return",D869="Production in",D869="Adjustment +"),1,IF(D869="",0,-1))</f>
        <v>0</v>
      </c>
    </row>
    <row r="870" customFormat="false" ht="15" hidden="false" customHeight="true" outlineLevel="0" collapsed="false">
      <c r="A870" s="27"/>
      <c r="B870" s="20"/>
      <c r="C870" s="24" t="str">
        <f aca="false">IF(B870="","",IFERROR(INDEX(Items!$B$5:$B$304,MATCH(B870,Items!$A$5:$A$304,0)),"Unknown code"))</f>
        <v/>
      </c>
      <c r="D870" s="20"/>
      <c r="E870" s="21"/>
      <c r="F870" s="22"/>
      <c r="G870" s="25" t="str">
        <f aca="false">IF(OR(D870="Purchase",D870="Production in"),ROUND(N(E870)*N(F870),2),"")</f>
        <v/>
      </c>
      <c r="H870" s="20"/>
      <c r="I870" s="24" t="str">
        <f aca="false">IF(B870="","",IFERROR(INDEX(Items!$D$5:$D$304,MATCH(B870,Items!$A$5:$A$304,0)),""))</f>
        <v/>
      </c>
      <c r="J870" s="26" t="n">
        <f aca="false">N(E870)*IF(OR(D870="Purchase",D870="Sales return",D870="Production in",D870="Adjustment +"),1,IF(D870="",0,-1))</f>
        <v>0</v>
      </c>
    </row>
    <row r="871" customFormat="false" ht="15" hidden="false" customHeight="true" outlineLevel="0" collapsed="false">
      <c r="A871" s="27"/>
      <c r="B871" s="20"/>
      <c r="C871" s="24" t="str">
        <f aca="false">IF(B871="","",IFERROR(INDEX(Items!$B$5:$B$304,MATCH(B871,Items!$A$5:$A$304,0)),"Unknown code"))</f>
        <v/>
      </c>
      <c r="D871" s="20"/>
      <c r="E871" s="21"/>
      <c r="F871" s="22"/>
      <c r="G871" s="25" t="str">
        <f aca="false">IF(OR(D871="Purchase",D871="Production in"),ROUND(N(E871)*N(F871),2),"")</f>
        <v/>
      </c>
      <c r="H871" s="20"/>
      <c r="I871" s="24" t="str">
        <f aca="false">IF(B871="","",IFERROR(INDEX(Items!$D$5:$D$304,MATCH(B871,Items!$A$5:$A$304,0)),""))</f>
        <v/>
      </c>
      <c r="J871" s="26" t="n">
        <f aca="false">N(E871)*IF(OR(D871="Purchase",D871="Sales return",D871="Production in",D871="Adjustment +"),1,IF(D871="",0,-1))</f>
        <v>0</v>
      </c>
    </row>
    <row r="872" customFormat="false" ht="15" hidden="false" customHeight="true" outlineLevel="0" collapsed="false">
      <c r="A872" s="27"/>
      <c r="B872" s="20"/>
      <c r="C872" s="24" t="str">
        <f aca="false">IF(B872="","",IFERROR(INDEX(Items!$B$5:$B$304,MATCH(B872,Items!$A$5:$A$304,0)),"Unknown code"))</f>
        <v/>
      </c>
      <c r="D872" s="20"/>
      <c r="E872" s="21"/>
      <c r="F872" s="22"/>
      <c r="G872" s="25" t="str">
        <f aca="false">IF(OR(D872="Purchase",D872="Production in"),ROUND(N(E872)*N(F872),2),"")</f>
        <v/>
      </c>
      <c r="H872" s="20"/>
      <c r="I872" s="24" t="str">
        <f aca="false">IF(B872="","",IFERROR(INDEX(Items!$D$5:$D$304,MATCH(B872,Items!$A$5:$A$304,0)),""))</f>
        <v/>
      </c>
      <c r="J872" s="26" t="n">
        <f aca="false">N(E872)*IF(OR(D872="Purchase",D872="Sales return",D872="Production in",D872="Adjustment +"),1,IF(D872="",0,-1))</f>
        <v>0</v>
      </c>
    </row>
    <row r="873" customFormat="false" ht="15" hidden="false" customHeight="true" outlineLevel="0" collapsed="false">
      <c r="A873" s="27"/>
      <c r="B873" s="20"/>
      <c r="C873" s="24" t="str">
        <f aca="false">IF(B873="","",IFERROR(INDEX(Items!$B$5:$B$304,MATCH(B873,Items!$A$5:$A$304,0)),"Unknown code"))</f>
        <v/>
      </c>
      <c r="D873" s="20"/>
      <c r="E873" s="21"/>
      <c r="F873" s="22"/>
      <c r="G873" s="25" t="str">
        <f aca="false">IF(OR(D873="Purchase",D873="Production in"),ROUND(N(E873)*N(F873),2),"")</f>
        <v/>
      </c>
      <c r="H873" s="20"/>
      <c r="I873" s="24" t="str">
        <f aca="false">IF(B873="","",IFERROR(INDEX(Items!$D$5:$D$304,MATCH(B873,Items!$A$5:$A$304,0)),""))</f>
        <v/>
      </c>
      <c r="J873" s="26" t="n">
        <f aca="false">N(E873)*IF(OR(D873="Purchase",D873="Sales return",D873="Production in",D873="Adjustment +"),1,IF(D873="",0,-1))</f>
        <v>0</v>
      </c>
    </row>
    <row r="874" customFormat="false" ht="15" hidden="false" customHeight="true" outlineLevel="0" collapsed="false">
      <c r="A874" s="27"/>
      <c r="B874" s="20"/>
      <c r="C874" s="24" t="str">
        <f aca="false">IF(B874="","",IFERROR(INDEX(Items!$B$5:$B$304,MATCH(B874,Items!$A$5:$A$304,0)),"Unknown code"))</f>
        <v/>
      </c>
      <c r="D874" s="20"/>
      <c r="E874" s="21"/>
      <c r="F874" s="22"/>
      <c r="G874" s="25" t="str">
        <f aca="false">IF(OR(D874="Purchase",D874="Production in"),ROUND(N(E874)*N(F874),2),"")</f>
        <v/>
      </c>
      <c r="H874" s="20"/>
      <c r="I874" s="24" t="str">
        <f aca="false">IF(B874="","",IFERROR(INDEX(Items!$D$5:$D$304,MATCH(B874,Items!$A$5:$A$304,0)),""))</f>
        <v/>
      </c>
      <c r="J874" s="26" t="n">
        <f aca="false">N(E874)*IF(OR(D874="Purchase",D874="Sales return",D874="Production in",D874="Adjustment +"),1,IF(D874="",0,-1))</f>
        <v>0</v>
      </c>
    </row>
    <row r="875" customFormat="false" ht="15" hidden="false" customHeight="true" outlineLevel="0" collapsed="false">
      <c r="A875" s="27"/>
      <c r="B875" s="20"/>
      <c r="C875" s="24" t="str">
        <f aca="false">IF(B875="","",IFERROR(INDEX(Items!$B$5:$B$304,MATCH(B875,Items!$A$5:$A$304,0)),"Unknown code"))</f>
        <v/>
      </c>
      <c r="D875" s="20"/>
      <c r="E875" s="21"/>
      <c r="F875" s="22"/>
      <c r="G875" s="25" t="str">
        <f aca="false">IF(OR(D875="Purchase",D875="Production in"),ROUND(N(E875)*N(F875),2),"")</f>
        <v/>
      </c>
      <c r="H875" s="20"/>
      <c r="I875" s="24" t="str">
        <f aca="false">IF(B875="","",IFERROR(INDEX(Items!$D$5:$D$304,MATCH(B875,Items!$A$5:$A$304,0)),""))</f>
        <v/>
      </c>
      <c r="J875" s="26" t="n">
        <f aca="false">N(E875)*IF(OR(D875="Purchase",D875="Sales return",D875="Production in",D875="Adjustment +"),1,IF(D875="",0,-1))</f>
        <v>0</v>
      </c>
    </row>
    <row r="876" customFormat="false" ht="15" hidden="false" customHeight="true" outlineLevel="0" collapsed="false">
      <c r="A876" s="27"/>
      <c r="B876" s="20"/>
      <c r="C876" s="24" t="str">
        <f aca="false">IF(B876="","",IFERROR(INDEX(Items!$B$5:$B$304,MATCH(B876,Items!$A$5:$A$304,0)),"Unknown code"))</f>
        <v/>
      </c>
      <c r="D876" s="20"/>
      <c r="E876" s="21"/>
      <c r="F876" s="22"/>
      <c r="G876" s="25" t="str">
        <f aca="false">IF(OR(D876="Purchase",D876="Production in"),ROUND(N(E876)*N(F876),2),"")</f>
        <v/>
      </c>
      <c r="H876" s="20"/>
      <c r="I876" s="24" t="str">
        <f aca="false">IF(B876="","",IFERROR(INDEX(Items!$D$5:$D$304,MATCH(B876,Items!$A$5:$A$304,0)),""))</f>
        <v/>
      </c>
      <c r="J876" s="26" t="n">
        <f aca="false">N(E876)*IF(OR(D876="Purchase",D876="Sales return",D876="Production in",D876="Adjustment +"),1,IF(D876="",0,-1))</f>
        <v>0</v>
      </c>
    </row>
    <row r="877" customFormat="false" ht="15" hidden="false" customHeight="true" outlineLevel="0" collapsed="false">
      <c r="A877" s="27"/>
      <c r="B877" s="20"/>
      <c r="C877" s="24" t="str">
        <f aca="false">IF(B877="","",IFERROR(INDEX(Items!$B$5:$B$304,MATCH(B877,Items!$A$5:$A$304,0)),"Unknown code"))</f>
        <v/>
      </c>
      <c r="D877" s="20"/>
      <c r="E877" s="21"/>
      <c r="F877" s="22"/>
      <c r="G877" s="25" t="str">
        <f aca="false">IF(OR(D877="Purchase",D877="Production in"),ROUND(N(E877)*N(F877),2),"")</f>
        <v/>
      </c>
      <c r="H877" s="20"/>
      <c r="I877" s="24" t="str">
        <f aca="false">IF(B877="","",IFERROR(INDEX(Items!$D$5:$D$304,MATCH(B877,Items!$A$5:$A$304,0)),""))</f>
        <v/>
      </c>
      <c r="J877" s="26" t="n">
        <f aca="false">N(E877)*IF(OR(D877="Purchase",D877="Sales return",D877="Production in",D877="Adjustment +"),1,IF(D877="",0,-1))</f>
        <v>0</v>
      </c>
    </row>
    <row r="878" customFormat="false" ht="15" hidden="false" customHeight="true" outlineLevel="0" collapsed="false">
      <c r="A878" s="27"/>
      <c r="B878" s="20"/>
      <c r="C878" s="24" t="str">
        <f aca="false">IF(B878="","",IFERROR(INDEX(Items!$B$5:$B$304,MATCH(B878,Items!$A$5:$A$304,0)),"Unknown code"))</f>
        <v/>
      </c>
      <c r="D878" s="20"/>
      <c r="E878" s="21"/>
      <c r="F878" s="22"/>
      <c r="G878" s="25" t="str">
        <f aca="false">IF(OR(D878="Purchase",D878="Production in"),ROUND(N(E878)*N(F878),2),"")</f>
        <v/>
      </c>
      <c r="H878" s="20"/>
      <c r="I878" s="24" t="str">
        <f aca="false">IF(B878="","",IFERROR(INDEX(Items!$D$5:$D$304,MATCH(B878,Items!$A$5:$A$304,0)),""))</f>
        <v/>
      </c>
      <c r="J878" s="26" t="n">
        <f aca="false">N(E878)*IF(OR(D878="Purchase",D878="Sales return",D878="Production in",D878="Adjustment +"),1,IF(D878="",0,-1))</f>
        <v>0</v>
      </c>
    </row>
    <row r="879" customFormat="false" ht="15" hidden="false" customHeight="true" outlineLevel="0" collapsed="false">
      <c r="A879" s="27"/>
      <c r="B879" s="20"/>
      <c r="C879" s="24" t="str">
        <f aca="false">IF(B879="","",IFERROR(INDEX(Items!$B$5:$B$304,MATCH(B879,Items!$A$5:$A$304,0)),"Unknown code"))</f>
        <v/>
      </c>
      <c r="D879" s="20"/>
      <c r="E879" s="21"/>
      <c r="F879" s="22"/>
      <c r="G879" s="25" t="str">
        <f aca="false">IF(OR(D879="Purchase",D879="Production in"),ROUND(N(E879)*N(F879),2),"")</f>
        <v/>
      </c>
      <c r="H879" s="20"/>
      <c r="I879" s="24" t="str">
        <f aca="false">IF(B879="","",IFERROR(INDEX(Items!$D$5:$D$304,MATCH(B879,Items!$A$5:$A$304,0)),""))</f>
        <v/>
      </c>
      <c r="J879" s="26" t="n">
        <f aca="false">N(E879)*IF(OR(D879="Purchase",D879="Sales return",D879="Production in",D879="Adjustment +"),1,IF(D879="",0,-1))</f>
        <v>0</v>
      </c>
    </row>
    <row r="880" customFormat="false" ht="15" hidden="false" customHeight="true" outlineLevel="0" collapsed="false">
      <c r="A880" s="27"/>
      <c r="B880" s="20"/>
      <c r="C880" s="24" t="str">
        <f aca="false">IF(B880="","",IFERROR(INDEX(Items!$B$5:$B$304,MATCH(B880,Items!$A$5:$A$304,0)),"Unknown code"))</f>
        <v/>
      </c>
      <c r="D880" s="20"/>
      <c r="E880" s="21"/>
      <c r="F880" s="22"/>
      <c r="G880" s="25" t="str">
        <f aca="false">IF(OR(D880="Purchase",D880="Production in"),ROUND(N(E880)*N(F880),2),"")</f>
        <v/>
      </c>
      <c r="H880" s="20"/>
      <c r="I880" s="24" t="str">
        <f aca="false">IF(B880="","",IFERROR(INDEX(Items!$D$5:$D$304,MATCH(B880,Items!$A$5:$A$304,0)),""))</f>
        <v/>
      </c>
      <c r="J880" s="26" t="n">
        <f aca="false">N(E880)*IF(OR(D880="Purchase",D880="Sales return",D880="Production in",D880="Adjustment +"),1,IF(D880="",0,-1))</f>
        <v>0</v>
      </c>
    </row>
    <row r="881" customFormat="false" ht="15" hidden="false" customHeight="true" outlineLevel="0" collapsed="false">
      <c r="A881" s="27"/>
      <c r="B881" s="20"/>
      <c r="C881" s="24" t="str">
        <f aca="false">IF(B881="","",IFERROR(INDEX(Items!$B$5:$B$304,MATCH(B881,Items!$A$5:$A$304,0)),"Unknown code"))</f>
        <v/>
      </c>
      <c r="D881" s="20"/>
      <c r="E881" s="21"/>
      <c r="F881" s="22"/>
      <c r="G881" s="25" t="str">
        <f aca="false">IF(OR(D881="Purchase",D881="Production in"),ROUND(N(E881)*N(F881),2),"")</f>
        <v/>
      </c>
      <c r="H881" s="20"/>
      <c r="I881" s="24" t="str">
        <f aca="false">IF(B881="","",IFERROR(INDEX(Items!$D$5:$D$304,MATCH(B881,Items!$A$5:$A$304,0)),""))</f>
        <v/>
      </c>
      <c r="J881" s="26" t="n">
        <f aca="false">N(E881)*IF(OR(D881="Purchase",D881="Sales return",D881="Production in",D881="Adjustment +"),1,IF(D881="",0,-1))</f>
        <v>0</v>
      </c>
    </row>
    <row r="882" customFormat="false" ht="15" hidden="false" customHeight="true" outlineLevel="0" collapsed="false">
      <c r="A882" s="27"/>
      <c r="B882" s="20"/>
      <c r="C882" s="24" t="str">
        <f aca="false">IF(B882="","",IFERROR(INDEX(Items!$B$5:$B$304,MATCH(B882,Items!$A$5:$A$304,0)),"Unknown code"))</f>
        <v/>
      </c>
      <c r="D882" s="20"/>
      <c r="E882" s="21"/>
      <c r="F882" s="22"/>
      <c r="G882" s="25" t="str">
        <f aca="false">IF(OR(D882="Purchase",D882="Production in"),ROUND(N(E882)*N(F882),2),"")</f>
        <v/>
      </c>
      <c r="H882" s="20"/>
      <c r="I882" s="24" t="str">
        <f aca="false">IF(B882="","",IFERROR(INDEX(Items!$D$5:$D$304,MATCH(B882,Items!$A$5:$A$304,0)),""))</f>
        <v/>
      </c>
      <c r="J882" s="26" t="n">
        <f aca="false">N(E882)*IF(OR(D882="Purchase",D882="Sales return",D882="Production in",D882="Adjustment +"),1,IF(D882="",0,-1))</f>
        <v>0</v>
      </c>
    </row>
    <row r="883" customFormat="false" ht="15" hidden="false" customHeight="true" outlineLevel="0" collapsed="false">
      <c r="A883" s="27"/>
      <c r="B883" s="20"/>
      <c r="C883" s="24" t="str">
        <f aca="false">IF(B883="","",IFERROR(INDEX(Items!$B$5:$B$304,MATCH(B883,Items!$A$5:$A$304,0)),"Unknown code"))</f>
        <v/>
      </c>
      <c r="D883" s="20"/>
      <c r="E883" s="21"/>
      <c r="F883" s="22"/>
      <c r="G883" s="25" t="str">
        <f aca="false">IF(OR(D883="Purchase",D883="Production in"),ROUND(N(E883)*N(F883),2),"")</f>
        <v/>
      </c>
      <c r="H883" s="20"/>
      <c r="I883" s="24" t="str">
        <f aca="false">IF(B883="","",IFERROR(INDEX(Items!$D$5:$D$304,MATCH(B883,Items!$A$5:$A$304,0)),""))</f>
        <v/>
      </c>
      <c r="J883" s="26" t="n">
        <f aca="false">N(E883)*IF(OR(D883="Purchase",D883="Sales return",D883="Production in",D883="Adjustment +"),1,IF(D883="",0,-1))</f>
        <v>0</v>
      </c>
    </row>
    <row r="884" customFormat="false" ht="15" hidden="false" customHeight="true" outlineLevel="0" collapsed="false">
      <c r="A884" s="27"/>
      <c r="B884" s="20"/>
      <c r="C884" s="24" t="str">
        <f aca="false">IF(B884="","",IFERROR(INDEX(Items!$B$5:$B$304,MATCH(B884,Items!$A$5:$A$304,0)),"Unknown code"))</f>
        <v/>
      </c>
      <c r="D884" s="20"/>
      <c r="E884" s="21"/>
      <c r="F884" s="22"/>
      <c r="G884" s="25" t="str">
        <f aca="false">IF(OR(D884="Purchase",D884="Production in"),ROUND(N(E884)*N(F884),2),"")</f>
        <v/>
      </c>
      <c r="H884" s="20"/>
      <c r="I884" s="24" t="str">
        <f aca="false">IF(B884="","",IFERROR(INDEX(Items!$D$5:$D$304,MATCH(B884,Items!$A$5:$A$304,0)),""))</f>
        <v/>
      </c>
      <c r="J884" s="26" t="n">
        <f aca="false">N(E884)*IF(OR(D884="Purchase",D884="Sales return",D884="Production in",D884="Adjustment +"),1,IF(D884="",0,-1))</f>
        <v>0</v>
      </c>
    </row>
    <row r="885" customFormat="false" ht="15" hidden="false" customHeight="true" outlineLevel="0" collapsed="false">
      <c r="A885" s="27"/>
      <c r="B885" s="20"/>
      <c r="C885" s="24" t="str">
        <f aca="false">IF(B885="","",IFERROR(INDEX(Items!$B$5:$B$304,MATCH(B885,Items!$A$5:$A$304,0)),"Unknown code"))</f>
        <v/>
      </c>
      <c r="D885" s="20"/>
      <c r="E885" s="21"/>
      <c r="F885" s="22"/>
      <c r="G885" s="25" t="str">
        <f aca="false">IF(OR(D885="Purchase",D885="Production in"),ROUND(N(E885)*N(F885),2),"")</f>
        <v/>
      </c>
      <c r="H885" s="20"/>
      <c r="I885" s="24" t="str">
        <f aca="false">IF(B885="","",IFERROR(INDEX(Items!$D$5:$D$304,MATCH(B885,Items!$A$5:$A$304,0)),""))</f>
        <v/>
      </c>
      <c r="J885" s="26" t="n">
        <f aca="false">N(E885)*IF(OR(D885="Purchase",D885="Sales return",D885="Production in",D885="Adjustment +"),1,IF(D885="",0,-1))</f>
        <v>0</v>
      </c>
    </row>
    <row r="886" customFormat="false" ht="15" hidden="false" customHeight="true" outlineLevel="0" collapsed="false">
      <c r="A886" s="27"/>
      <c r="B886" s="20"/>
      <c r="C886" s="24" t="str">
        <f aca="false">IF(B886="","",IFERROR(INDEX(Items!$B$5:$B$304,MATCH(B886,Items!$A$5:$A$304,0)),"Unknown code"))</f>
        <v/>
      </c>
      <c r="D886" s="20"/>
      <c r="E886" s="21"/>
      <c r="F886" s="22"/>
      <c r="G886" s="25" t="str">
        <f aca="false">IF(OR(D886="Purchase",D886="Production in"),ROUND(N(E886)*N(F886),2),"")</f>
        <v/>
      </c>
      <c r="H886" s="20"/>
      <c r="I886" s="24" t="str">
        <f aca="false">IF(B886="","",IFERROR(INDEX(Items!$D$5:$D$304,MATCH(B886,Items!$A$5:$A$304,0)),""))</f>
        <v/>
      </c>
      <c r="J886" s="26" t="n">
        <f aca="false">N(E886)*IF(OR(D886="Purchase",D886="Sales return",D886="Production in",D886="Adjustment +"),1,IF(D886="",0,-1))</f>
        <v>0</v>
      </c>
    </row>
    <row r="887" customFormat="false" ht="15" hidden="false" customHeight="true" outlineLevel="0" collapsed="false">
      <c r="A887" s="27"/>
      <c r="B887" s="20"/>
      <c r="C887" s="24" t="str">
        <f aca="false">IF(B887="","",IFERROR(INDEX(Items!$B$5:$B$304,MATCH(B887,Items!$A$5:$A$304,0)),"Unknown code"))</f>
        <v/>
      </c>
      <c r="D887" s="20"/>
      <c r="E887" s="21"/>
      <c r="F887" s="22"/>
      <c r="G887" s="25" t="str">
        <f aca="false">IF(OR(D887="Purchase",D887="Production in"),ROUND(N(E887)*N(F887),2),"")</f>
        <v/>
      </c>
      <c r="H887" s="20"/>
      <c r="I887" s="24" t="str">
        <f aca="false">IF(B887="","",IFERROR(INDEX(Items!$D$5:$D$304,MATCH(B887,Items!$A$5:$A$304,0)),""))</f>
        <v/>
      </c>
      <c r="J887" s="26" t="n">
        <f aca="false">N(E887)*IF(OR(D887="Purchase",D887="Sales return",D887="Production in",D887="Adjustment +"),1,IF(D887="",0,-1))</f>
        <v>0</v>
      </c>
    </row>
    <row r="888" customFormat="false" ht="15" hidden="false" customHeight="true" outlineLevel="0" collapsed="false">
      <c r="A888" s="27"/>
      <c r="B888" s="20"/>
      <c r="C888" s="24" t="str">
        <f aca="false">IF(B888="","",IFERROR(INDEX(Items!$B$5:$B$304,MATCH(B888,Items!$A$5:$A$304,0)),"Unknown code"))</f>
        <v/>
      </c>
      <c r="D888" s="20"/>
      <c r="E888" s="21"/>
      <c r="F888" s="22"/>
      <c r="G888" s="25" t="str">
        <f aca="false">IF(OR(D888="Purchase",D888="Production in"),ROUND(N(E888)*N(F888),2),"")</f>
        <v/>
      </c>
      <c r="H888" s="20"/>
      <c r="I888" s="24" t="str">
        <f aca="false">IF(B888="","",IFERROR(INDEX(Items!$D$5:$D$304,MATCH(B888,Items!$A$5:$A$304,0)),""))</f>
        <v/>
      </c>
      <c r="J888" s="26" t="n">
        <f aca="false">N(E888)*IF(OR(D888="Purchase",D888="Sales return",D888="Production in",D888="Adjustment +"),1,IF(D888="",0,-1))</f>
        <v>0</v>
      </c>
    </row>
    <row r="889" customFormat="false" ht="15" hidden="false" customHeight="true" outlineLevel="0" collapsed="false">
      <c r="A889" s="27"/>
      <c r="B889" s="20"/>
      <c r="C889" s="24" t="str">
        <f aca="false">IF(B889="","",IFERROR(INDEX(Items!$B$5:$B$304,MATCH(B889,Items!$A$5:$A$304,0)),"Unknown code"))</f>
        <v/>
      </c>
      <c r="D889" s="20"/>
      <c r="E889" s="21"/>
      <c r="F889" s="22"/>
      <c r="G889" s="25" t="str">
        <f aca="false">IF(OR(D889="Purchase",D889="Production in"),ROUND(N(E889)*N(F889),2),"")</f>
        <v/>
      </c>
      <c r="H889" s="20"/>
      <c r="I889" s="24" t="str">
        <f aca="false">IF(B889="","",IFERROR(INDEX(Items!$D$5:$D$304,MATCH(B889,Items!$A$5:$A$304,0)),""))</f>
        <v/>
      </c>
      <c r="J889" s="26" t="n">
        <f aca="false">N(E889)*IF(OR(D889="Purchase",D889="Sales return",D889="Production in",D889="Adjustment +"),1,IF(D889="",0,-1))</f>
        <v>0</v>
      </c>
    </row>
    <row r="890" customFormat="false" ht="15" hidden="false" customHeight="true" outlineLevel="0" collapsed="false">
      <c r="A890" s="27"/>
      <c r="B890" s="20"/>
      <c r="C890" s="24" t="str">
        <f aca="false">IF(B890="","",IFERROR(INDEX(Items!$B$5:$B$304,MATCH(B890,Items!$A$5:$A$304,0)),"Unknown code"))</f>
        <v/>
      </c>
      <c r="D890" s="20"/>
      <c r="E890" s="21"/>
      <c r="F890" s="22"/>
      <c r="G890" s="25" t="str">
        <f aca="false">IF(OR(D890="Purchase",D890="Production in"),ROUND(N(E890)*N(F890),2),"")</f>
        <v/>
      </c>
      <c r="H890" s="20"/>
      <c r="I890" s="24" t="str">
        <f aca="false">IF(B890="","",IFERROR(INDEX(Items!$D$5:$D$304,MATCH(B890,Items!$A$5:$A$304,0)),""))</f>
        <v/>
      </c>
      <c r="J890" s="26" t="n">
        <f aca="false">N(E890)*IF(OR(D890="Purchase",D890="Sales return",D890="Production in",D890="Adjustment +"),1,IF(D890="",0,-1))</f>
        <v>0</v>
      </c>
    </row>
    <row r="891" customFormat="false" ht="15" hidden="false" customHeight="true" outlineLevel="0" collapsed="false">
      <c r="A891" s="27"/>
      <c r="B891" s="20"/>
      <c r="C891" s="24" t="str">
        <f aca="false">IF(B891="","",IFERROR(INDEX(Items!$B$5:$B$304,MATCH(B891,Items!$A$5:$A$304,0)),"Unknown code"))</f>
        <v/>
      </c>
      <c r="D891" s="20"/>
      <c r="E891" s="21"/>
      <c r="F891" s="22"/>
      <c r="G891" s="25" t="str">
        <f aca="false">IF(OR(D891="Purchase",D891="Production in"),ROUND(N(E891)*N(F891),2),"")</f>
        <v/>
      </c>
      <c r="H891" s="20"/>
      <c r="I891" s="24" t="str">
        <f aca="false">IF(B891="","",IFERROR(INDEX(Items!$D$5:$D$304,MATCH(B891,Items!$A$5:$A$304,0)),""))</f>
        <v/>
      </c>
      <c r="J891" s="26" t="n">
        <f aca="false">N(E891)*IF(OR(D891="Purchase",D891="Sales return",D891="Production in",D891="Adjustment +"),1,IF(D891="",0,-1))</f>
        <v>0</v>
      </c>
    </row>
    <row r="892" customFormat="false" ht="15" hidden="false" customHeight="true" outlineLevel="0" collapsed="false">
      <c r="A892" s="27"/>
      <c r="B892" s="20"/>
      <c r="C892" s="24" t="str">
        <f aca="false">IF(B892="","",IFERROR(INDEX(Items!$B$5:$B$304,MATCH(B892,Items!$A$5:$A$304,0)),"Unknown code"))</f>
        <v/>
      </c>
      <c r="D892" s="20"/>
      <c r="E892" s="21"/>
      <c r="F892" s="22"/>
      <c r="G892" s="25" t="str">
        <f aca="false">IF(OR(D892="Purchase",D892="Production in"),ROUND(N(E892)*N(F892),2),"")</f>
        <v/>
      </c>
      <c r="H892" s="20"/>
      <c r="I892" s="24" t="str">
        <f aca="false">IF(B892="","",IFERROR(INDEX(Items!$D$5:$D$304,MATCH(B892,Items!$A$5:$A$304,0)),""))</f>
        <v/>
      </c>
      <c r="J892" s="26" t="n">
        <f aca="false">N(E892)*IF(OR(D892="Purchase",D892="Sales return",D892="Production in",D892="Adjustment +"),1,IF(D892="",0,-1))</f>
        <v>0</v>
      </c>
    </row>
    <row r="893" customFormat="false" ht="15" hidden="false" customHeight="true" outlineLevel="0" collapsed="false">
      <c r="A893" s="27"/>
      <c r="B893" s="20"/>
      <c r="C893" s="24" t="str">
        <f aca="false">IF(B893="","",IFERROR(INDEX(Items!$B$5:$B$304,MATCH(B893,Items!$A$5:$A$304,0)),"Unknown code"))</f>
        <v/>
      </c>
      <c r="D893" s="20"/>
      <c r="E893" s="21"/>
      <c r="F893" s="22"/>
      <c r="G893" s="25" t="str">
        <f aca="false">IF(OR(D893="Purchase",D893="Production in"),ROUND(N(E893)*N(F893),2),"")</f>
        <v/>
      </c>
      <c r="H893" s="20"/>
      <c r="I893" s="24" t="str">
        <f aca="false">IF(B893="","",IFERROR(INDEX(Items!$D$5:$D$304,MATCH(B893,Items!$A$5:$A$304,0)),""))</f>
        <v/>
      </c>
      <c r="J893" s="26" t="n">
        <f aca="false">N(E893)*IF(OR(D893="Purchase",D893="Sales return",D893="Production in",D893="Adjustment +"),1,IF(D893="",0,-1))</f>
        <v>0</v>
      </c>
    </row>
    <row r="894" customFormat="false" ht="15" hidden="false" customHeight="true" outlineLevel="0" collapsed="false">
      <c r="A894" s="27"/>
      <c r="B894" s="20"/>
      <c r="C894" s="24" t="str">
        <f aca="false">IF(B894="","",IFERROR(INDEX(Items!$B$5:$B$304,MATCH(B894,Items!$A$5:$A$304,0)),"Unknown code"))</f>
        <v/>
      </c>
      <c r="D894" s="20"/>
      <c r="E894" s="21"/>
      <c r="F894" s="22"/>
      <c r="G894" s="25" t="str">
        <f aca="false">IF(OR(D894="Purchase",D894="Production in"),ROUND(N(E894)*N(F894),2),"")</f>
        <v/>
      </c>
      <c r="H894" s="20"/>
      <c r="I894" s="24" t="str">
        <f aca="false">IF(B894="","",IFERROR(INDEX(Items!$D$5:$D$304,MATCH(B894,Items!$A$5:$A$304,0)),""))</f>
        <v/>
      </c>
      <c r="J894" s="26" t="n">
        <f aca="false">N(E894)*IF(OR(D894="Purchase",D894="Sales return",D894="Production in",D894="Adjustment +"),1,IF(D894="",0,-1))</f>
        <v>0</v>
      </c>
    </row>
    <row r="895" customFormat="false" ht="15" hidden="false" customHeight="true" outlineLevel="0" collapsed="false">
      <c r="A895" s="27"/>
      <c r="B895" s="20"/>
      <c r="C895" s="24" t="str">
        <f aca="false">IF(B895="","",IFERROR(INDEX(Items!$B$5:$B$304,MATCH(B895,Items!$A$5:$A$304,0)),"Unknown code"))</f>
        <v/>
      </c>
      <c r="D895" s="20"/>
      <c r="E895" s="21"/>
      <c r="F895" s="22"/>
      <c r="G895" s="25" t="str">
        <f aca="false">IF(OR(D895="Purchase",D895="Production in"),ROUND(N(E895)*N(F895),2),"")</f>
        <v/>
      </c>
      <c r="H895" s="20"/>
      <c r="I895" s="24" t="str">
        <f aca="false">IF(B895="","",IFERROR(INDEX(Items!$D$5:$D$304,MATCH(B895,Items!$A$5:$A$304,0)),""))</f>
        <v/>
      </c>
      <c r="J895" s="26" t="n">
        <f aca="false">N(E895)*IF(OR(D895="Purchase",D895="Sales return",D895="Production in",D895="Adjustment +"),1,IF(D895="",0,-1))</f>
        <v>0</v>
      </c>
    </row>
    <row r="896" customFormat="false" ht="15" hidden="false" customHeight="true" outlineLevel="0" collapsed="false">
      <c r="A896" s="27"/>
      <c r="B896" s="20"/>
      <c r="C896" s="24" t="str">
        <f aca="false">IF(B896="","",IFERROR(INDEX(Items!$B$5:$B$304,MATCH(B896,Items!$A$5:$A$304,0)),"Unknown code"))</f>
        <v/>
      </c>
      <c r="D896" s="20"/>
      <c r="E896" s="21"/>
      <c r="F896" s="22"/>
      <c r="G896" s="25" t="str">
        <f aca="false">IF(OR(D896="Purchase",D896="Production in"),ROUND(N(E896)*N(F896),2),"")</f>
        <v/>
      </c>
      <c r="H896" s="20"/>
      <c r="I896" s="24" t="str">
        <f aca="false">IF(B896="","",IFERROR(INDEX(Items!$D$5:$D$304,MATCH(B896,Items!$A$5:$A$304,0)),""))</f>
        <v/>
      </c>
      <c r="J896" s="26" t="n">
        <f aca="false">N(E896)*IF(OR(D896="Purchase",D896="Sales return",D896="Production in",D896="Adjustment +"),1,IF(D896="",0,-1))</f>
        <v>0</v>
      </c>
    </row>
    <row r="897" customFormat="false" ht="15" hidden="false" customHeight="true" outlineLevel="0" collapsed="false">
      <c r="A897" s="27"/>
      <c r="B897" s="20"/>
      <c r="C897" s="24" t="str">
        <f aca="false">IF(B897="","",IFERROR(INDEX(Items!$B$5:$B$304,MATCH(B897,Items!$A$5:$A$304,0)),"Unknown code"))</f>
        <v/>
      </c>
      <c r="D897" s="20"/>
      <c r="E897" s="21"/>
      <c r="F897" s="22"/>
      <c r="G897" s="25" t="str">
        <f aca="false">IF(OR(D897="Purchase",D897="Production in"),ROUND(N(E897)*N(F897),2),"")</f>
        <v/>
      </c>
      <c r="H897" s="20"/>
      <c r="I897" s="24" t="str">
        <f aca="false">IF(B897="","",IFERROR(INDEX(Items!$D$5:$D$304,MATCH(B897,Items!$A$5:$A$304,0)),""))</f>
        <v/>
      </c>
      <c r="J897" s="26" t="n">
        <f aca="false">N(E897)*IF(OR(D897="Purchase",D897="Sales return",D897="Production in",D897="Adjustment +"),1,IF(D897="",0,-1))</f>
        <v>0</v>
      </c>
    </row>
    <row r="898" customFormat="false" ht="15" hidden="false" customHeight="true" outlineLevel="0" collapsed="false">
      <c r="A898" s="27"/>
      <c r="B898" s="20"/>
      <c r="C898" s="24" t="str">
        <f aca="false">IF(B898="","",IFERROR(INDEX(Items!$B$5:$B$304,MATCH(B898,Items!$A$5:$A$304,0)),"Unknown code"))</f>
        <v/>
      </c>
      <c r="D898" s="20"/>
      <c r="E898" s="21"/>
      <c r="F898" s="22"/>
      <c r="G898" s="25" t="str">
        <f aca="false">IF(OR(D898="Purchase",D898="Production in"),ROUND(N(E898)*N(F898),2),"")</f>
        <v/>
      </c>
      <c r="H898" s="20"/>
      <c r="I898" s="24" t="str">
        <f aca="false">IF(B898="","",IFERROR(INDEX(Items!$D$5:$D$304,MATCH(B898,Items!$A$5:$A$304,0)),""))</f>
        <v/>
      </c>
      <c r="J898" s="26" t="n">
        <f aca="false">N(E898)*IF(OR(D898="Purchase",D898="Sales return",D898="Production in",D898="Adjustment +"),1,IF(D898="",0,-1))</f>
        <v>0</v>
      </c>
    </row>
    <row r="899" customFormat="false" ht="15" hidden="false" customHeight="true" outlineLevel="0" collapsed="false">
      <c r="A899" s="27"/>
      <c r="B899" s="20"/>
      <c r="C899" s="24" t="str">
        <f aca="false">IF(B899="","",IFERROR(INDEX(Items!$B$5:$B$304,MATCH(B899,Items!$A$5:$A$304,0)),"Unknown code"))</f>
        <v/>
      </c>
      <c r="D899" s="20"/>
      <c r="E899" s="21"/>
      <c r="F899" s="22"/>
      <c r="G899" s="25" t="str">
        <f aca="false">IF(OR(D899="Purchase",D899="Production in"),ROUND(N(E899)*N(F899),2),"")</f>
        <v/>
      </c>
      <c r="H899" s="20"/>
      <c r="I899" s="24" t="str">
        <f aca="false">IF(B899="","",IFERROR(INDEX(Items!$D$5:$D$304,MATCH(B899,Items!$A$5:$A$304,0)),""))</f>
        <v/>
      </c>
      <c r="J899" s="26" t="n">
        <f aca="false">N(E899)*IF(OR(D899="Purchase",D899="Sales return",D899="Production in",D899="Adjustment +"),1,IF(D899="",0,-1))</f>
        <v>0</v>
      </c>
    </row>
    <row r="900" customFormat="false" ht="15" hidden="false" customHeight="true" outlineLevel="0" collapsed="false">
      <c r="A900" s="27"/>
      <c r="B900" s="20"/>
      <c r="C900" s="24" t="str">
        <f aca="false">IF(B900="","",IFERROR(INDEX(Items!$B$5:$B$304,MATCH(B900,Items!$A$5:$A$304,0)),"Unknown code"))</f>
        <v/>
      </c>
      <c r="D900" s="20"/>
      <c r="E900" s="21"/>
      <c r="F900" s="22"/>
      <c r="G900" s="25" t="str">
        <f aca="false">IF(OR(D900="Purchase",D900="Production in"),ROUND(N(E900)*N(F900),2),"")</f>
        <v/>
      </c>
      <c r="H900" s="20"/>
      <c r="I900" s="24" t="str">
        <f aca="false">IF(B900="","",IFERROR(INDEX(Items!$D$5:$D$304,MATCH(B900,Items!$A$5:$A$304,0)),""))</f>
        <v/>
      </c>
      <c r="J900" s="26" t="n">
        <f aca="false">N(E900)*IF(OR(D900="Purchase",D900="Sales return",D900="Production in",D900="Adjustment +"),1,IF(D900="",0,-1))</f>
        <v>0</v>
      </c>
    </row>
    <row r="901" customFormat="false" ht="15" hidden="false" customHeight="true" outlineLevel="0" collapsed="false">
      <c r="A901" s="27"/>
      <c r="B901" s="20"/>
      <c r="C901" s="24" t="str">
        <f aca="false">IF(B901="","",IFERROR(INDEX(Items!$B$5:$B$304,MATCH(B901,Items!$A$5:$A$304,0)),"Unknown code"))</f>
        <v/>
      </c>
      <c r="D901" s="20"/>
      <c r="E901" s="21"/>
      <c r="F901" s="22"/>
      <c r="G901" s="25" t="str">
        <f aca="false">IF(OR(D901="Purchase",D901="Production in"),ROUND(N(E901)*N(F901),2),"")</f>
        <v/>
      </c>
      <c r="H901" s="20"/>
      <c r="I901" s="24" t="str">
        <f aca="false">IF(B901="","",IFERROR(INDEX(Items!$D$5:$D$304,MATCH(B901,Items!$A$5:$A$304,0)),""))</f>
        <v/>
      </c>
      <c r="J901" s="26" t="n">
        <f aca="false">N(E901)*IF(OR(D901="Purchase",D901="Sales return",D901="Production in",D901="Adjustment +"),1,IF(D901="",0,-1))</f>
        <v>0</v>
      </c>
    </row>
    <row r="902" customFormat="false" ht="15" hidden="false" customHeight="true" outlineLevel="0" collapsed="false">
      <c r="A902" s="27"/>
      <c r="B902" s="20"/>
      <c r="C902" s="24" t="str">
        <f aca="false">IF(B902="","",IFERROR(INDEX(Items!$B$5:$B$304,MATCH(B902,Items!$A$5:$A$304,0)),"Unknown code"))</f>
        <v/>
      </c>
      <c r="D902" s="20"/>
      <c r="E902" s="21"/>
      <c r="F902" s="22"/>
      <c r="G902" s="25" t="str">
        <f aca="false">IF(OR(D902="Purchase",D902="Production in"),ROUND(N(E902)*N(F902),2),"")</f>
        <v/>
      </c>
      <c r="H902" s="20"/>
      <c r="I902" s="24" t="str">
        <f aca="false">IF(B902="","",IFERROR(INDEX(Items!$D$5:$D$304,MATCH(B902,Items!$A$5:$A$304,0)),""))</f>
        <v/>
      </c>
      <c r="J902" s="26" t="n">
        <f aca="false">N(E902)*IF(OR(D902="Purchase",D902="Sales return",D902="Production in",D902="Adjustment +"),1,IF(D902="",0,-1))</f>
        <v>0</v>
      </c>
    </row>
    <row r="903" customFormat="false" ht="15" hidden="false" customHeight="true" outlineLevel="0" collapsed="false">
      <c r="A903" s="27"/>
      <c r="B903" s="20"/>
      <c r="C903" s="24" t="str">
        <f aca="false">IF(B903="","",IFERROR(INDEX(Items!$B$5:$B$304,MATCH(B903,Items!$A$5:$A$304,0)),"Unknown code"))</f>
        <v/>
      </c>
      <c r="D903" s="20"/>
      <c r="E903" s="21"/>
      <c r="F903" s="22"/>
      <c r="G903" s="25" t="str">
        <f aca="false">IF(OR(D903="Purchase",D903="Production in"),ROUND(N(E903)*N(F903),2),"")</f>
        <v/>
      </c>
      <c r="H903" s="20"/>
      <c r="I903" s="24" t="str">
        <f aca="false">IF(B903="","",IFERROR(INDEX(Items!$D$5:$D$304,MATCH(B903,Items!$A$5:$A$304,0)),""))</f>
        <v/>
      </c>
      <c r="J903" s="26" t="n">
        <f aca="false">N(E903)*IF(OR(D903="Purchase",D903="Sales return",D903="Production in",D903="Adjustment +"),1,IF(D903="",0,-1))</f>
        <v>0</v>
      </c>
    </row>
    <row r="904" customFormat="false" ht="15" hidden="false" customHeight="true" outlineLevel="0" collapsed="false">
      <c r="A904" s="27"/>
      <c r="B904" s="20"/>
      <c r="C904" s="24" t="str">
        <f aca="false">IF(B904="","",IFERROR(INDEX(Items!$B$5:$B$304,MATCH(B904,Items!$A$5:$A$304,0)),"Unknown code"))</f>
        <v/>
      </c>
      <c r="D904" s="20"/>
      <c r="E904" s="21"/>
      <c r="F904" s="22"/>
      <c r="G904" s="25" t="str">
        <f aca="false">IF(OR(D904="Purchase",D904="Production in"),ROUND(N(E904)*N(F904),2),"")</f>
        <v/>
      </c>
      <c r="H904" s="20"/>
      <c r="I904" s="24" t="str">
        <f aca="false">IF(B904="","",IFERROR(INDEX(Items!$D$5:$D$304,MATCH(B904,Items!$A$5:$A$304,0)),""))</f>
        <v/>
      </c>
      <c r="J904" s="26" t="n">
        <f aca="false">N(E904)*IF(OR(D904="Purchase",D904="Sales return",D904="Production in",D904="Adjustment +"),1,IF(D904="",0,-1))</f>
        <v>0</v>
      </c>
    </row>
    <row r="905" customFormat="false" ht="15" hidden="false" customHeight="true" outlineLevel="0" collapsed="false">
      <c r="A905" s="27"/>
      <c r="B905" s="20"/>
      <c r="C905" s="24" t="str">
        <f aca="false">IF(B905="","",IFERROR(INDEX(Items!$B$5:$B$304,MATCH(B905,Items!$A$5:$A$304,0)),"Unknown code"))</f>
        <v/>
      </c>
      <c r="D905" s="20"/>
      <c r="E905" s="21"/>
      <c r="F905" s="22"/>
      <c r="G905" s="25" t="str">
        <f aca="false">IF(OR(D905="Purchase",D905="Production in"),ROUND(N(E905)*N(F905),2),"")</f>
        <v/>
      </c>
      <c r="H905" s="20"/>
      <c r="I905" s="24" t="str">
        <f aca="false">IF(B905="","",IFERROR(INDEX(Items!$D$5:$D$304,MATCH(B905,Items!$A$5:$A$304,0)),""))</f>
        <v/>
      </c>
      <c r="J905" s="26" t="n">
        <f aca="false">N(E905)*IF(OR(D905="Purchase",D905="Sales return",D905="Production in",D905="Adjustment +"),1,IF(D905="",0,-1))</f>
        <v>0</v>
      </c>
    </row>
    <row r="906" customFormat="false" ht="15" hidden="false" customHeight="true" outlineLevel="0" collapsed="false">
      <c r="A906" s="27"/>
      <c r="B906" s="20"/>
      <c r="C906" s="24" t="str">
        <f aca="false">IF(B906="","",IFERROR(INDEX(Items!$B$5:$B$304,MATCH(B906,Items!$A$5:$A$304,0)),"Unknown code"))</f>
        <v/>
      </c>
      <c r="D906" s="20"/>
      <c r="E906" s="21"/>
      <c r="F906" s="22"/>
      <c r="G906" s="25" t="str">
        <f aca="false">IF(OR(D906="Purchase",D906="Production in"),ROUND(N(E906)*N(F906),2),"")</f>
        <v/>
      </c>
      <c r="H906" s="20"/>
      <c r="I906" s="24" t="str">
        <f aca="false">IF(B906="","",IFERROR(INDEX(Items!$D$5:$D$304,MATCH(B906,Items!$A$5:$A$304,0)),""))</f>
        <v/>
      </c>
      <c r="J906" s="26" t="n">
        <f aca="false">N(E906)*IF(OR(D906="Purchase",D906="Sales return",D906="Production in",D906="Adjustment +"),1,IF(D906="",0,-1))</f>
        <v>0</v>
      </c>
    </row>
    <row r="907" customFormat="false" ht="15" hidden="false" customHeight="true" outlineLevel="0" collapsed="false">
      <c r="A907" s="27"/>
      <c r="B907" s="20"/>
      <c r="C907" s="24" t="str">
        <f aca="false">IF(B907="","",IFERROR(INDEX(Items!$B$5:$B$304,MATCH(B907,Items!$A$5:$A$304,0)),"Unknown code"))</f>
        <v/>
      </c>
      <c r="D907" s="20"/>
      <c r="E907" s="21"/>
      <c r="F907" s="22"/>
      <c r="G907" s="25" t="str">
        <f aca="false">IF(OR(D907="Purchase",D907="Production in"),ROUND(N(E907)*N(F907),2),"")</f>
        <v/>
      </c>
      <c r="H907" s="20"/>
      <c r="I907" s="24" t="str">
        <f aca="false">IF(B907="","",IFERROR(INDEX(Items!$D$5:$D$304,MATCH(B907,Items!$A$5:$A$304,0)),""))</f>
        <v/>
      </c>
      <c r="J907" s="26" t="n">
        <f aca="false">N(E907)*IF(OR(D907="Purchase",D907="Sales return",D907="Production in",D907="Adjustment +"),1,IF(D907="",0,-1))</f>
        <v>0</v>
      </c>
    </row>
    <row r="908" customFormat="false" ht="15" hidden="false" customHeight="true" outlineLevel="0" collapsed="false">
      <c r="A908" s="27"/>
      <c r="B908" s="20"/>
      <c r="C908" s="24" t="str">
        <f aca="false">IF(B908="","",IFERROR(INDEX(Items!$B$5:$B$304,MATCH(B908,Items!$A$5:$A$304,0)),"Unknown code"))</f>
        <v/>
      </c>
      <c r="D908" s="20"/>
      <c r="E908" s="21"/>
      <c r="F908" s="22"/>
      <c r="G908" s="25" t="str">
        <f aca="false">IF(OR(D908="Purchase",D908="Production in"),ROUND(N(E908)*N(F908),2),"")</f>
        <v/>
      </c>
      <c r="H908" s="20"/>
      <c r="I908" s="24" t="str">
        <f aca="false">IF(B908="","",IFERROR(INDEX(Items!$D$5:$D$304,MATCH(B908,Items!$A$5:$A$304,0)),""))</f>
        <v/>
      </c>
      <c r="J908" s="26" t="n">
        <f aca="false">N(E908)*IF(OR(D908="Purchase",D908="Sales return",D908="Production in",D908="Adjustment +"),1,IF(D908="",0,-1))</f>
        <v>0</v>
      </c>
    </row>
    <row r="909" customFormat="false" ht="15" hidden="false" customHeight="true" outlineLevel="0" collapsed="false">
      <c r="A909" s="27"/>
      <c r="B909" s="20"/>
      <c r="C909" s="24" t="str">
        <f aca="false">IF(B909="","",IFERROR(INDEX(Items!$B$5:$B$304,MATCH(B909,Items!$A$5:$A$304,0)),"Unknown code"))</f>
        <v/>
      </c>
      <c r="D909" s="20"/>
      <c r="E909" s="21"/>
      <c r="F909" s="22"/>
      <c r="G909" s="25" t="str">
        <f aca="false">IF(OR(D909="Purchase",D909="Production in"),ROUND(N(E909)*N(F909),2),"")</f>
        <v/>
      </c>
      <c r="H909" s="20"/>
      <c r="I909" s="24" t="str">
        <f aca="false">IF(B909="","",IFERROR(INDEX(Items!$D$5:$D$304,MATCH(B909,Items!$A$5:$A$304,0)),""))</f>
        <v/>
      </c>
      <c r="J909" s="26" t="n">
        <f aca="false">N(E909)*IF(OR(D909="Purchase",D909="Sales return",D909="Production in",D909="Adjustment +"),1,IF(D909="",0,-1))</f>
        <v>0</v>
      </c>
    </row>
    <row r="910" customFormat="false" ht="15" hidden="false" customHeight="true" outlineLevel="0" collapsed="false">
      <c r="A910" s="27"/>
      <c r="B910" s="20"/>
      <c r="C910" s="24" t="str">
        <f aca="false">IF(B910="","",IFERROR(INDEX(Items!$B$5:$B$304,MATCH(B910,Items!$A$5:$A$304,0)),"Unknown code"))</f>
        <v/>
      </c>
      <c r="D910" s="20"/>
      <c r="E910" s="21"/>
      <c r="F910" s="22"/>
      <c r="G910" s="25" t="str">
        <f aca="false">IF(OR(D910="Purchase",D910="Production in"),ROUND(N(E910)*N(F910),2),"")</f>
        <v/>
      </c>
      <c r="H910" s="20"/>
      <c r="I910" s="24" t="str">
        <f aca="false">IF(B910="","",IFERROR(INDEX(Items!$D$5:$D$304,MATCH(B910,Items!$A$5:$A$304,0)),""))</f>
        <v/>
      </c>
      <c r="J910" s="26" t="n">
        <f aca="false">N(E910)*IF(OR(D910="Purchase",D910="Sales return",D910="Production in",D910="Adjustment +"),1,IF(D910="",0,-1))</f>
        <v>0</v>
      </c>
    </row>
    <row r="911" customFormat="false" ht="15" hidden="false" customHeight="true" outlineLevel="0" collapsed="false">
      <c r="A911" s="27"/>
      <c r="B911" s="20"/>
      <c r="C911" s="24" t="str">
        <f aca="false">IF(B911="","",IFERROR(INDEX(Items!$B$5:$B$304,MATCH(B911,Items!$A$5:$A$304,0)),"Unknown code"))</f>
        <v/>
      </c>
      <c r="D911" s="20"/>
      <c r="E911" s="21"/>
      <c r="F911" s="22"/>
      <c r="G911" s="25" t="str">
        <f aca="false">IF(OR(D911="Purchase",D911="Production in"),ROUND(N(E911)*N(F911),2),"")</f>
        <v/>
      </c>
      <c r="H911" s="20"/>
      <c r="I911" s="24" t="str">
        <f aca="false">IF(B911="","",IFERROR(INDEX(Items!$D$5:$D$304,MATCH(B911,Items!$A$5:$A$304,0)),""))</f>
        <v/>
      </c>
      <c r="J911" s="26" t="n">
        <f aca="false">N(E911)*IF(OR(D911="Purchase",D911="Sales return",D911="Production in",D911="Adjustment +"),1,IF(D911="",0,-1))</f>
        <v>0</v>
      </c>
    </row>
    <row r="912" customFormat="false" ht="15" hidden="false" customHeight="true" outlineLevel="0" collapsed="false">
      <c r="A912" s="27"/>
      <c r="B912" s="20"/>
      <c r="C912" s="24" t="str">
        <f aca="false">IF(B912="","",IFERROR(INDEX(Items!$B$5:$B$304,MATCH(B912,Items!$A$5:$A$304,0)),"Unknown code"))</f>
        <v/>
      </c>
      <c r="D912" s="20"/>
      <c r="E912" s="21"/>
      <c r="F912" s="22"/>
      <c r="G912" s="25" t="str">
        <f aca="false">IF(OR(D912="Purchase",D912="Production in"),ROUND(N(E912)*N(F912),2),"")</f>
        <v/>
      </c>
      <c r="H912" s="20"/>
      <c r="I912" s="24" t="str">
        <f aca="false">IF(B912="","",IFERROR(INDEX(Items!$D$5:$D$304,MATCH(B912,Items!$A$5:$A$304,0)),""))</f>
        <v/>
      </c>
      <c r="J912" s="26" t="n">
        <f aca="false">N(E912)*IF(OR(D912="Purchase",D912="Sales return",D912="Production in",D912="Adjustment +"),1,IF(D912="",0,-1))</f>
        <v>0</v>
      </c>
    </row>
    <row r="913" customFormat="false" ht="15" hidden="false" customHeight="true" outlineLevel="0" collapsed="false">
      <c r="A913" s="27"/>
      <c r="B913" s="20"/>
      <c r="C913" s="24" t="str">
        <f aca="false">IF(B913="","",IFERROR(INDEX(Items!$B$5:$B$304,MATCH(B913,Items!$A$5:$A$304,0)),"Unknown code"))</f>
        <v/>
      </c>
      <c r="D913" s="20"/>
      <c r="E913" s="21"/>
      <c r="F913" s="22"/>
      <c r="G913" s="25" t="str">
        <f aca="false">IF(OR(D913="Purchase",D913="Production in"),ROUND(N(E913)*N(F913),2),"")</f>
        <v/>
      </c>
      <c r="H913" s="20"/>
      <c r="I913" s="24" t="str">
        <f aca="false">IF(B913="","",IFERROR(INDEX(Items!$D$5:$D$304,MATCH(B913,Items!$A$5:$A$304,0)),""))</f>
        <v/>
      </c>
      <c r="J913" s="26" t="n">
        <f aca="false">N(E913)*IF(OR(D913="Purchase",D913="Sales return",D913="Production in",D913="Adjustment +"),1,IF(D913="",0,-1))</f>
        <v>0</v>
      </c>
    </row>
    <row r="914" customFormat="false" ht="15" hidden="false" customHeight="true" outlineLevel="0" collapsed="false">
      <c r="A914" s="27"/>
      <c r="B914" s="20"/>
      <c r="C914" s="24" t="str">
        <f aca="false">IF(B914="","",IFERROR(INDEX(Items!$B$5:$B$304,MATCH(B914,Items!$A$5:$A$304,0)),"Unknown code"))</f>
        <v/>
      </c>
      <c r="D914" s="20"/>
      <c r="E914" s="21"/>
      <c r="F914" s="22"/>
      <c r="G914" s="25" t="str">
        <f aca="false">IF(OR(D914="Purchase",D914="Production in"),ROUND(N(E914)*N(F914),2),"")</f>
        <v/>
      </c>
      <c r="H914" s="20"/>
      <c r="I914" s="24" t="str">
        <f aca="false">IF(B914="","",IFERROR(INDEX(Items!$D$5:$D$304,MATCH(B914,Items!$A$5:$A$304,0)),""))</f>
        <v/>
      </c>
      <c r="J914" s="26" t="n">
        <f aca="false">N(E914)*IF(OR(D914="Purchase",D914="Sales return",D914="Production in",D914="Adjustment +"),1,IF(D914="",0,-1))</f>
        <v>0</v>
      </c>
    </row>
    <row r="915" customFormat="false" ht="15" hidden="false" customHeight="true" outlineLevel="0" collapsed="false">
      <c r="A915" s="27"/>
      <c r="B915" s="20"/>
      <c r="C915" s="24" t="str">
        <f aca="false">IF(B915="","",IFERROR(INDEX(Items!$B$5:$B$304,MATCH(B915,Items!$A$5:$A$304,0)),"Unknown code"))</f>
        <v/>
      </c>
      <c r="D915" s="20"/>
      <c r="E915" s="21"/>
      <c r="F915" s="22"/>
      <c r="G915" s="25" t="str">
        <f aca="false">IF(OR(D915="Purchase",D915="Production in"),ROUND(N(E915)*N(F915),2),"")</f>
        <v/>
      </c>
      <c r="H915" s="20"/>
      <c r="I915" s="24" t="str">
        <f aca="false">IF(B915="","",IFERROR(INDEX(Items!$D$5:$D$304,MATCH(B915,Items!$A$5:$A$304,0)),""))</f>
        <v/>
      </c>
      <c r="J915" s="26" t="n">
        <f aca="false">N(E915)*IF(OR(D915="Purchase",D915="Sales return",D915="Production in",D915="Adjustment +"),1,IF(D915="",0,-1))</f>
        <v>0</v>
      </c>
    </row>
    <row r="916" customFormat="false" ht="15" hidden="false" customHeight="true" outlineLevel="0" collapsed="false">
      <c r="A916" s="27"/>
      <c r="B916" s="20"/>
      <c r="C916" s="24" t="str">
        <f aca="false">IF(B916="","",IFERROR(INDEX(Items!$B$5:$B$304,MATCH(B916,Items!$A$5:$A$304,0)),"Unknown code"))</f>
        <v/>
      </c>
      <c r="D916" s="20"/>
      <c r="E916" s="21"/>
      <c r="F916" s="22"/>
      <c r="G916" s="25" t="str">
        <f aca="false">IF(OR(D916="Purchase",D916="Production in"),ROUND(N(E916)*N(F916),2),"")</f>
        <v/>
      </c>
      <c r="H916" s="20"/>
      <c r="I916" s="24" t="str">
        <f aca="false">IF(B916="","",IFERROR(INDEX(Items!$D$5:$D$304,MATCH(B916,Items!$A$5:$A$304,0)),""))</f>
        <v/>
      </c>
      <c r="J916" s="26" t="n">
        <f aca="false">N(E916)*IF(OR(D916="Purchase",D916="Sales return",D916="Production in",D916="Adjustment +"),1,IF(D916="",0,-1))</f>
        <v>0</v>
      </c>
    </row>
    <row r="917" customFormat="false" ht="15" hidden="false" customHeight="true" outlineLevel="0" collapsed="false">
      <c r="A917" s="27"/>
      <c r="B917" s="20"/>
      <c r="C917" s="24" t="str">
        <f aca="false">IF(B917="","",IFERROR(INDEX(Items!$B$5:$B$304,MATCH(B917,Items!$A$5:$A$304,0)),"Unknown code"))</f>
        <v/>
      </c>
      <c r="D917" s="20"/>
      <c r="E917" s="21"/>
      <c r="F917" s="22"/>
      <c r="G917" s="25" t="str">
        <f aca="false">IF(OR(D917="Purchase",D917="Production in"),ROUND(N(E917)*N(F917),2),"")</f>
        <v/>
      </c>
      <c r="H917" s="20"/>
      <c r="I917" s="24" t="str">
        <f aca="false">IF(B917="","",IFERROR(INDEX(Items!$D$5:$D$304,MATCH(B917,Items!$A$5:$A$304,0)),""))</f>
        <v/>
      </c>
      <c r="J917" s="26" t="n">
        <f aca="false">N(E917)*IF(OR(D917="Purchase",D917="Sales return",D917="Production in",D917="Adjustment +"),1,IF(D917="",0,-1))</f>
        <v>0</v>
      </c>
    </row>
    <row r="918" customFormat="false" ht="15" hidden="false" customHeight="true" outlineLevel="0" collapsed="false">
      <c r="A918" s="27"/>
      <c r="B918" s="20"/>
      <c r="C918" s="24" t="str">
        <f aca="false">IF(B918="","",IFERROR(INDEX(Items!$B$5:$B$304,MATCH(B918,Items!$A$5:$A$304,0)),"Unknown code"))</f>
        <v/>
      </c>
      <c r="D918" s="20"/>
      <c r="E918" s="21"/>
      <c r="F918" s="22"/>
      <c r="G918" s="25" t="str">
        <f aca="false">IF(OR(D918="Purchase",D918="Production in"),ROUND(N(E918)*N(F918),2),"")</f>
        <v/>
      </c>
      <c r="H918" s="20"/>
      <c r="I918" s="24" t="str">
        <f aca="false">IF(B918="","",IFERROR(INDEX(Items!$D$5:$D$304,MATCH(B918,Items!$A$5:$A$304,0)),""))</f>
        <v/>
      </c>
      <c r="J918" s="26" t="n">
        <f aca="false">N(E918)*IF(OR(D918="Purchase",D918="Sales return",D918="Production in",D918="Adjustment +"),1,IF(D918="",0,-1))</f>
        <v>0</v>
      </c>
    </row>
    <row r="919" customFormat="false" ht="15" hidden="false" customHeight="true" outlineLevel="0" collapsed="false">
      <c r="A919" s="27"/>
      <c r="B919" s="20"/>
      <c r="C919" s="24" t="str">
        <f aca="false">IF(B919="","",IFERROR(INDEX(Items!$B$5:$B$304,MATCH(B919,Items!$A$5:$A$304,0)),"Unknown code"))</f>
        <v/>
      </c>
      <c r="D919" s="20"/>
      <c r="E919" s="21"/>
      <c r="F919" s="22"/>
      <c r="G919" s="25" t="str">
        <f aca="false">IF(OR(D919="Purchase",D919="Production in"),ROUND(N(E919)*N(F919),2),"")</f>
        <v/>
      </c>
      <c r="H919" s="20"/>
      <c r="I919" s="24" t="str">
        <f aca="false">IF(B919="","",IFERROR(INDEX(Items!$D$5:$D$304,MATCH(B919,Items!$A$5:$A$304,0)),""))</f>
        <v/>
      </c>
      <c r="J919" s="26" t="n">
        <f aca="false">N(E919)*IF(OR(D919="Purchase",D919="Sales return",D919="Production in",D919="Adjustment +"),1,IF(D919="",0,-1))</f>
        <v>0</v>
      </c>
    </row>
    <row r="920" customFormat="false" ht="15" hidden="false" customHeight="true" outlineLevel="0" collapsed="false">
      <c r="A920" s="27"/>
      <c r="B920" s="20"/>
      <c r="C920" s="24" t="str">
        <f aca="false">IF(B920="","",IFERROR(INDEX(Items!$B$5:$B$304,MATCH(B920,Items!$A$5:$A$304,0)),"Unknown code"))</f>
        <v/>
      </c>
      <c r="D920" s="20"/>
      <c r="E920" s="21"/>
      <c r="F920" s="22"/>
      <c r="G920" s="25" t="str">
        <f aca="false">IF(OR(D920="Purchase",D920="Production in"),ROUND(N(E920)*N(F920),2),"")</f>
        <v/>
      </c>
      <c r="H920" s="20"/>
      <c r="I920" s="24" t="str">
        <f aca="false">IF(B920="","",IFERROR(INDEX(Items!$D$5:$D$304,MATCH(B920,Items!$A$5:$A$304,0)),""))</f>
        <v/>
      </c>
      <c r="J920" s="26" t="n">
        <f aca="false">N(E920)*IF(OR(D920="Purchase",D920="Sales return",D920="Production in",D920="Adjustment +"),1,IF(D920="",0,-1))</f>
        <v>0</v>
      </c>
    </row>
    <row r="921" customFormat="false" ht="15" hidden="false" customHeight="true" outlineLevel="0" collapsed="false">
      <c r="A921" s="27"/>
      <c r="B921" s="20"/>
      <c r="C921" s="24" t="str">
        <f aca="false">IF(B921="","",IFERROR(INDEX(Items!$B$5:$B$304,MATCH(B921,Items!$A$5:$A$304,0)),"Unknown code"))</f>
        <v/>
      </c>
      <c r="D921" s="20"/>
      <c r="E921" s="21"/>
      <c r="F921" s="22"/>
      <c r="G921" s="25" t="str">
        <f aca="false">IF(OR(D921="Purchase",D921="Production in"),ROUND(N(E921)*N(F921),2),"")</f>
        <v/>
      </c>
      <c r="H921" s="20"/>
      <c r="I921" s="24" t="str">
        <f aca="false">IF(B921="","",IFERROR(INDEX(Items!$D$5:$D$304,MATCH(B921,Items!$A$5:$A$304,0)),""))</f>
        <v/>
      </c>
      <c r="J921" s="26" t="n">
        <f aca="false">N(E921)*IF(OR(D921="Purchase",D921="Sales return",D921="Production in",D921="Adjustment +"),1,IF(D921="",0,-1))</f>
        <v>0</v>
      </c>
    </row>
    <row r="922" customFormat="false" ht="15" hidden="false" customHeight="true" outlineLevel="0" collapsed="false">
      <c r="A922" s="27"/>
      <c r="B922" s="20"/>
      <c r="C922" s="24" t="str">
        <f aca="false">IF(B922="","",IFERROR(INDEX(Items!$B$5:$B$304,MATCH(B922,Items!$A$5:$A$304,0)),"Unknown code"))</f>
        <v/>
      </c>
      <c r="D922" s="20"/>
      <c r="E922" s="21"/>
      <c r="F922" s="22"/>
      <c r="G922" s="25" t="str">
        <f aca="false">IF(OR(D922="Purchase",D922="Production in"),ROUND(N(E922)*N(F922),2),"")</f>
        <v/>
      </c>
      <c r="H922" s="20"/>
      <c r="I922" s="24" t="str">
        <f aca="false">IF(B922="","",IFERROR(INDEX(Items!$D$5:$D$304,MATCH(B922,Items!$A$5:$A$304,0)),""))</f>
        <v/>
      </c>
      <c r="J922" s="26" t="n">
        <f aca="false">N(E922)*IF(OR(D922="Purchase",D922="Sales return",D922="Production in",D922="Adjustment +"),1,IF(D922="",0,-1))</f>
        <v>0</v>
      </c>
    </row>
    <row r="923" customFormat="false" ht="15" hidden="false" customHeight="true" outlineLevel="0" collapsed="false">
      <c r="A923" s="27"/>
      <c r="B923" s="20"/>
      <c r="C923" s="24" t="str">
        <f aca="false">IF(B923="","",IFERROR(INDEX(Items!$B$5:$B$304,MATCH(B923,Items!$A$5:$A$304,0)),"Unknown code"))</f>
        <v/>
      </c>
      <c r="D923" s="20"/>
      <c r="E923" s="21"/>
      <c r="F923" s="22"/>
      <c r="G923" s="25" t="str">
        <f aca="false">IF(OR(D923="Purchase",D923="Production in"),ROUND(N(E923)*N(F923),2),"")</f>
        <v/>
      </c>
      <c r="H923" s="20"/>
      <c r="I923" s="24" t="str">
        <f aca="false">IF(B923="","",IFERROR(INDEX(Items!$D$5:$D$304,MATCH(B923,Items!$A$5:$A$304,0)),""))</f>
        <v/>
      </c>
      <c r="J923" s="26" t="n">
        <f aca="false">N(E923)*IF(OR(D923="Purchase",D923="Sales return",D923="Production in",D923="Adjustment +"),1,IF(D923="",0,-1))</f>
        <v>0</v>
      </c>
    </row>
    <row r="924" customFormat="false" ht="15" hidden="false" customHeight="true" outlineLevel="0" collapsed="false">
      <c r="A924" s="27"/>
      <c r="B924" s="20"/>
      <c r="C924" s="24" t="str">
        <f aca="false">IF(B924="","",IFERROR(INDEX(Items!$B$5:$B$304,MATCH(B924,Items!$A$5:$A$304,0)),"Unknown code"))</f>
        <v/>
      </c>
      <c r="D924" s="20"/>
      <c r="E924" s="21"/>
      <c r="F924" s="22"/>
      <c r="G924" s="25" t="str">
        <f aca="false">IF(OR(D924="Purchase",D924="Production in"),ROUND(N(E924)*N(F924),2),"")</f>
        <v/>
      </c>
      <c r="H924" s="20"/>
      <c r="I924" s="24" t="str">
        <f aca="false">IF(B924="","",IFERROR(INDEX(Items!$D$5:$D$304,MATCH(B924,Items!$A$5:$A$304,0)),""))</f>
        <v/>
      </c>
      <c r="J924" s="26" t="n">
        <f aca="false">N(E924)*IF(OR(D924="Purchase",D924="Sales return",D924="Production in",D924="Adjustment +"),1,IF(D924="",0,-1))</f>
        <v>0</v>
      </c>
    </row>
    <row r="925" customFormat="false" ht="15" hidden="false" customHeight="true" outlineLevel="0" collapsed="false">
      <c r="A925" s="27"/>
      <c r="B925" s="20"/>
      <c r="C925" s="24" t="str">
        <f aca="false">IF(B925="","",IFERROR(INDEX(Items!$B$5:$B$304,MATCH(B925,Items!$A$5:$A$304,0)),"Unknown code"))</f>
        <v/>
      </c>
      <c r="D925" s="20"/>
      <c r="E925" s="21"/>
      <c r="F925" s="22"/>
      <c r="G925" s="25" t="str">
        <f aca="false">IF(OR(D925="Purchase",D925="Production in"),ROUND(N(E925)*N(F925),2),"")</f>
        <v/>
      </c>
      <c r="H925" s="20"/>
      <c r="I925" s="24" t="str">
        <f aca="false">IF(B925="","",IFERROR(INDEX(Items!$D$5:$D$304,MATCH(B925,Items!$A$5:$A$304,0)),""))</f>
        <v/>
      </c>
      <c r="J925" s="26" t="n">
        <f aca="false">N(E925)*IF(OR(D925="Purchase",D925="Sales return",D925="Production in",D925="Adjustment +"),1,IF(D925="",0,-1))</f>
        <v>0</v>
      </c>
    </row>
    <row r="926" customFormat="false" ht="15" hidden="false" customHeight="true" outlineLevel="0" collapsed="false">
      <c r="A926" s="27"/>
      <c r="B926" s="20"/>
      <c r="C926" s="24" t="str">
        <f aca="false">IF(B926="","",IFERROR(INDEX(Items!$B$5:$B$304,MATCH(B926,Items!$A$5:$A$304,0)),"Unknown code"))</f>
        <v/>
      </c>
      <c r="D926" s="20"/>
      <c r="E926" s="21"/>
      <c r="F926" s="22"/>
      <c r="G926" s="25" t="str">
        <f aca="false">IF(OR(D926="Purchase",D926="Production in"),ROUND(N(E926)*N(F926),2),"")</f>
        <v/>
      </c>
      <c r="H926" s="20"/>
      <c r="I926" s="24" t="str">
        <f aca="false">IF(B926="","",IFERROR(INDEX(Items!$D$5:$D$304,MATCH(B926,Items!$A$5:$A$304,0)),""))</f>
        <v/>
      </c>
      <c r="J926" s="26" t="n">
        <f aca="false">N(E926)*IF(OR(D926="Purchase",D926="Sales return",D926="Production in",D926="Adjustment +"),1,IF(D926="",0,-1))</f>
        <v>0</v>
      </c>
    </row>
    <row r="927" customFormat="false" ht="15" hidden="false" customHeight="true" outlineLevel="0" collapsed="false">
      <c r="A927" s="27"/>
      <c r="B927" s="20"/>
      <c r="C927" s="24" t="str">
        <f aca="false">IF(B927="","",IFERROR(INDEX(Items!$B$5:$B$304,MATCH(B927,Items!$A$5:$A$304,0)),"Unknown code"))</f>
        <v/>
      </c>
      <c r="D927" s="20"/>
      <c r="E927" s="21"/>
      <c r="F927" s="22"/>
      <c r="G927" s="25" t="str">
        <f aca="false">IF(OR(D927="Purchase",D927="Production in"),ROUND(N(E927)*N(F927),2),"")</f>
        <v/>
      </c>
      <c r="H927" s="20"/>
      <c r="I927" s="24" t="str">
        <f aca="false">IF(B927="","",IFERROR(INDEX(Items!$D$5:$D$304,MATCH(B927,Items!$A$5:$A$304,0)),""))</f>
        <v/>
      </c>
      <c r="J927" s="26" t="n">
        <f aca="false">N(E927)*IF(OR(D927="Purchase",D927="Sales return",D927="Production in",D927="Adjustment +"),1,IF(D927="",0,-1))</f>
        <v>0</v>
      </c>
    </row>
    <row r="928" customFormat="false" ht="15" hidden="false" customHeight="true" outlineLevel="0" collapsed="false">
      <c r="A928" s="27"/>
      <c r="B928" s="20"/>
      <c r="C928" s="24" t="str">
        <f aca="false">IF(B928="","",IFERROR(INDEX(Items!$B$5:$B$304,MATCH(B928,Items!$A$5:$A$304,0)),"Unknown code"))</f>
        <v/>
      </c>
      <c r="D928" s="20"/>
      <c r="E928" s="21"/>
      <c r="F928" s="22"/>
      <c r="G928" s="25" t="str">
        <f aca="false">IF(OR(D928="Purchase",D928="Production in"),ROUND(N(E928)*N(F928),2),"")</f>
        <v/>
      </c>
      <c r="H928" s="20"/>
      <c r="I928" s="24" t="str">
        <f aca="false">IF(B928="","",IFERROR(INDEX(Items!$D$5:$D$304,MATCH(B928,Items!$A$5:$A$304,0)),""))</f>
        <v/>
      </c>
      <c r="J928" s="26" t="n">
        <f aca="false">N(E928)*IF(OR(D928="Purchase",D928="Sales return",D928="Production in",D928="Adjustment +"),1,IF(D928="",0,-1))</f>
        <v>0</v>
      </c>
    </row>
    <row r="929" customFormat="false" ht="15" hidden="false" customHeight="true" outlineLevel="0" collapsed="false">
      <c r="A929" s="27"/>
      <c r="B929" s="20"/>
      <c r="C929" s="24" t="str">
        <f aca="false">IF(B929="","",IFERROR(INDEX(Items!$B$5:$B$304,MATCH(B929,Items!$A$5:$A$304,0)),"Unknown code"))</f>
        <v/>
      </c>
      <c r="D929" s="20"/>
      <c r="E929" s="21"/>
      <c r="F929" s="22"/>
      <c r="G929" s="25" t="str">
        <f aca="false">IF(OR(D929="Purchase",D929="Production in"),ROUND(N(E929)*N(F929),2),"")</f>
        <v/>
      </c>
      <c r="H929" s="20"/>
      <c r="I929" s="24" t="str">
        <f aca="false">IF(B929="","",IFERROR(INDEX(Items!$D$5:$D$304,MATCH(B929,Items!$A$5:$A$304,0)),""))</f>
        <v/>
      </c>
      <c r="J929" s="26" t="n">
        <f aca="false">N(E929)*IF(OR(D929="Purchase",D929="Sales return",D929="Production in",D929="Adjustment +"),1,IF(D929="",0,-1))</f>
        <v>0</v>
      </c>
    </row>
    <row r="930" customFormat="false" ht="15" hidden="false" customHeight="true" outlineLevel="0" collapsed="false">
      <c r="A930" s="27"/>
      <c r="B930" s="20"/>
      <c r="C930" s="24" t="str">
        <f aca="false">IF(B930="","",IFERROR(INDEX(Items!$B$5:$B$304,MATCH(B930,Items!$A$5:$A$304,0)),"Unknown code"))</f>
        <v/>
      </c>
      <c r="D930" s="20"/>
      <c r="E930" s="21"/>
      <c r="F930" s="22"/>
      <c r="G930" s="25" t="str">
        <f aca="false">IF(OR(D930="Purchase",D930="Production in"),ROUND(N(E930)*N(F930),2),"")</f>
        <v/>
      </c>
      <c r="H930" s="20"/>
      <c r="I930" s="24" t="str">
        <f aca="false">IF(B930="","",IFERROR(INDEX(Items!$D$5:$D$304,MATCH(B930,Items!$A$5:$A$304,0)),""))</f>
        <v/>
      </c>
      <c r="J930" s="26" t="n">
        <f aca="false">N(E930)*IF(OR(D930="Purchase",D930="Sales return",D930="Production in",D930="Adjustment +"),1,IF(D930="",0,-1))</f>
        <v>0</v>
      </c>
    </row>
    <row r="931" customFormat="false" ht="15" hidden="false" customHeight="true" outlineLevel="0" collapsed="false">
      <c r="A931" s="27"/>
      <c r="B931" s="20"/>
      <c r="C931" s="24" t="str">
        <f aca="false">IF(B931="","",IFERROR(INDEX(Items!$B$5:$B$304,MATCH(B931,Items!$A$5:$A$304,0)),"Unknown code"))</f>
        <v/>
      </c>
      <c r="D931" s="20"/>
      <c r="E931" s="21"/>
      <c r="F931" s="22"/>
      <c r="G931" s="25" t="str">
        <f aca="false">IF(OR(D931="Purchase",D931="Production in"),ROUND(N(E931)*N(F931),2),"")</f>
        <v/>
      </c>
      <c r="H931" s="20"/>
      <c r="I931" s="24" t="str">
        <f aca="false">IF(B931="","",IFERROR(INDEX(Items!$D$5:$D$304,MATCH(B931,Items!$A$5:$A$304,0)),""))</f>
        <v/>
      </c>
      <c r="J931" s="26" t="n">
        <f aca="false">N(E931)*IF(OR(D931="Purchase",D931="Sales return",D931="Production in",D931="Adjustment +"),1,IF(D931="",0,-1))</f>
        <v>0</v>
      </c>
    </row>
    <row r="932" customFormat="false" ht="15" hidden="false" customHeight="true" outlineLevel="0" collapsed="false">
      <c r="A932" s="27"/>
      <c r="B932" s="20"/>
      <c r="C932" s="24" t="str">
        <f aca="false">IF(B932="","",IFERROR(INDEX(Items!$B$5:$B$304,MATCH(B932,Items!$A$5:$A$304,0)),"Unknown code"))</f>
        <v/>
      </c>
      <c r="D932" s="20"/>
      <c r="E932" s="21"/>
      <c r="F932" s="22"/>
      <c r="G932" s="25" t="str">
        <f aca="false">IF(OR(D932="Purchase",D932="Production in"),ROUND(N(E932)*N(F932),2),"")</f>
        <v/>
      </c>
      <c r="H932" s="20"/>
      <c r="I932" s="24" t="str">
        <f aca="false">IF(B932="","",IFERROR(INDEX(Items!$D$5:$D$304,MATCH(B932,Items!$A$5:$A$304,0)),""))</f>
        <v/>
      </c>
      <c r="J932" s="26" t="n">
        <f aca="false">N(E932)*IF(OR(D932="Purchase",D932="Sales return",D932="Production in",D932="Adjustment +"),1,IF(D932="",0,-1))</f>
        <v>0</v>
      </c>
    </row>
    <row r="933" customFormat="false" ht="15" hidden="false" customHeight="true" outlineLevel="0" collapsed="false">
      <c r="A933" s="27"/>
      <c r="B933" s="20"/>
      <c r="C933" s="24" t="str">
        <f aca="false">IF(B933="","",IFERROR(INDEX(Items!$B$5:$B$304,MATCH(B933,Items!$A$5:$A$304,0)),"Unknown code"))</f>
        <v/>
      </c>
      <c r="D933" s="20"/>
      <c r="E933" s="21"/>
      <c r="F933" s="22"/>
      <c r="G933" s="25" t="str">
        <f aca="false">IF(OR(D933="Purchase",D933="Production in"),ROUND(N(E933)*N(F933),2),"")</f>
        <v/>
      </c>
      <c r="H933" s="20"/>
      <c r="I933" s="24" t="str">
        <f aca="false">IF(B933="","",IFERROR(INDEX(Items!$D$5:$D$304,MATCH(B933,Items!$A$5:$A$304,0)),""))</f>
        <v/>
      </c>
      <c r="J933" s="26" t="n">
        <f aca="false">N(E933)*IF(OR(D933="Purchase",D933="Sales return",D933="Production in",D933="Adjustment +"),1,IF(D933="",0,-1))</f>
        <v>0</v>
      </c>
    </row>
    <row r="934" customFormat="false" ht="15" hidden="false" customHeight="true" outlineLevel="0" collapsed="false">
      <c r="A934" s="27"/>
      <c r="B934" s="20"/>
      <c r="C934" s="24" t="str">
        <f aca="false">IF(B934="","",IFERROR(INDEX(Items!$B$5:$B$304,MATCH(B934,Items!$A$5:$A$304,0)),"Unknown code"))</f>
        <v/>
      </c>
      <c r="D934" s="20"/>
      <c r="E934" s="21"/>
      <c r="F934" s="22"/>
      <c r="G934" s="25" t="str">
        <f aca="false">IF(OR(D934="Purchase",D934="Production in"),ROUND(N(E934)*N(F934),2),"")</f>
        <v/>
      </c>
      <c r="H934" s="20"/>
      <c r="I934" s="24" t="str">
        <f aca="false">IF(B934="","",IFERROR(INDEX(Items!$D$5:$D$304,MATCH(B934,Items!$A$5:$A$304,0)),""))</f>
        <v/>
      </c>
      <c r="J934" s="26" t="n">
        <f aca="false">N(E934)*IF(OR(D934="Purchase",D934="Sales return",D934="Production in",D934="Adjustment +"),1,IF(D934="",0,-1))</f>
        <v>0</v>
      </c>
    </row>
    <row r="935" customFormat="false" ht="15" hidden="false" customHeight="true" outlineLevel="0" collapsed="false">
      <c r="A935" s="27"/>
      <c r="B935" s="20"/>
      <c r="C935" s="24" t="str">
        <f aca="false">IF(B935="","",IFERROR(INDEX(Items!$B$5:$B$304,MATCH(B935,Items!$A$5:$A$304,0)),"Unknown code"))</f>
        <v/>
      </c>
      <c r="D935" s="20"/>
      <c r="E935" s="21"/>
      <c r="F935" s="22"/>
      <c r="G935" s="25" t="str">
        <f aca="false">IF(OR(D935="Purchase",D935="Production in"),ROUND(N(E935)*N(F935),2),"")</f>
        <v/>
      </c>
      <c r="H935" s="20"/>
      <c r="I935" s="24" t="str">
        <f aca="false">IF(B935="","",IFERROR(INDEX(Items!$D$5:$D$304,MATCH(B935,Items!$A$5:$A$304,0)),""))</f>
        <v/>
      </c>
      <c r="J935" s="26" t="n">
        <f aca="false">N(E935)*IF(OR(D935="Purchase",D935="Sales return",D935="Production in",D935="Adjustment +"),1,IF(D935="",0,-1))</f>
        <v>0</v>
      </c>
    </row>
    <row r="936" customFormat="false" ht="15" hidden="false" customHeight="true" outlineLevel="0" collapsed="false">
      <c r="A936" s="27"/>
      <c r="B936" s="20"/>
      <c r="C936" s="24" t="str">
        <f aca="false">IF(B936="","",IFERROR(INDEX(Items!$B$5:$B$304,MATCH(B936,Items!$A$5:$A$304,0)),"Unknown code"))</f>
        <v/>
      </c>
      <c r="D936" s="20"/>
      <c r="E936" s="21"/>
      <c r="F936" s="22"/>
      <c r="G936" s="25" t="str">
        <f aca="false">IF(OR(D936="Purchase",D936="Production in"),ROUND(N(E936)*N(F936),2),"")</f>
        <v/>
      </c>
      <c r="H936" s="20"/>
      <c r="I936" s="24" t="str">
        <f aca="false">IF(B936="","",IFERROR(INDEX(Items!$D$5:$D$304,MATCH(B936,Items!$A$5:$A$304,0)),""))</f>
        <v/>
      </c>
      <c r="J936" s="26" t="n">
        <f aca="false">N(E936)*IF(OR(D936="Purchase",D936="Sales return",D936="Production in",D936="Adjustment +"),1,IF(D936="",0,-1))</f>
        <v>0</v>
      </c>
    </row>
    <row r="937" customFormat="false" ht="15" hidden="false" customHeight="true" outlineLevel="0" collapsed="false">
      <c r="A937" s="27"/>
      <c r="B937" s="20"/>
      <c r="C937" s="24" t="str">
        <f aca="false">IF(B937="","",IFERROR(INDEX(Items!$B$5:$B$304,MATCH(B937,Items!$A$5:$A$304,0)),"Unknown code"))</f>
        <v/>
      </c>
      <c r="D937" s="20"/>
      <c r="E937" s="21"/>
      <c r="F937" s="22"/>
      <c r="G937" s="25" t="str">
        <f aca="false">IF(OR(D937="Purchase",D937="Production in"),ROUND(N(E937)*N(F937),2),"")</f>
        <v/>
      </c>
      <c r="H937" s="20"/>
      <c r="I937" s="24" t="str">
        <f aca="false">IF(B937="","",IFERROR(INDEX(Items!$D$5:$D$304,MATCH(B937,Items!$A$5:$A$304,0)),""))</f>
        <v/>
      </c>
      <c r="J937" s="26" t="n">
        <f aca="false">N(E937)*IF(OR(D937="Purchase",D937="Sales return",D937="Production in",D937="Adjustment +"),1,IF(D937="",0,-1))</f>
        <v>0</v>
      </c>
    </row>
    <row r="938" customFormat="false" ht="15" hidden="false" customHeight="true" outlineLevel="0" collapsed="false">
      <c r="A938" s="27"/>
      <c r="B938" s="20"/>
      <c r="C938" s="24" t="str">
        <f aca="false">IF(B938="","",IFERROR(INDEX(Items!$B$5:$B$304,MATCH(B938,Items!$A$5:$A$304,0)),"Unknown code"))</f>
        <v/>
      </c>
      <c r="D938" s="20"/>
      <c r="E938" s="21"/>
      <c r="F938" s="22"/>
      <c r="G938" s="25" t="str">
        <f aca="false">IF(OR(D938="Purchase",D938="Production in"),ROUND(N(E938)*N(F938),2),"")</f>
        <v/>
      </c>
      <c r="H938" s="20"/>
      <c r="I938" s="24" t="str">
        <f aca="false">IF(B938="","",IFERROR(INDEX(Items!$D$5:$D$304,MATCH(B938,Items!$A$5:$A$304,0)),""))</f>
        <v/>
      </c>
      <c r="J938" s="26" t="n">
        <f aca="false">N(E938)*IF(OR(D938="Purchase",D938="Sales return",D938="Production in",D938="Adjustment +"),1,IF(D938="",0,-1))</f>
        <v>0</v>
      </c>
    </row>
    <row r="939" customFormat="false" ht="15" hidden="false" customHeight="true" outlineLevel="0" collapsed="false">
      <c r="A939" s="27"/>
      <c r="B939" s="20"/>
      <c r="C939" s="24" t="str">
        <f aca="false">IF(B939="","",IFERROR(INDEX(Items!$B$5:$B$304,MATCH(B939,Items!$A$5:$A$304,0)),"Unknown code"))</f>
        <v/>
      </c>
      <c r="D939" s="20"/>
      <c r="E939" s="21"/>
      <c r="F939" s="22"/>
      <c r="G939" s="25" t="str">
        <f aca="false">IF(OR(D939="Purchase",D939="Production in"),ROUND(N(E939)*N(F939),2),"")</f>
        <v/>
      </c>
      <c r="H939" s="20"/>
      <c r="I939" s="24" t="str">
        <f aca="false">IF(B939="","",IFERROR(INDEX(Items!$D$5:$D$304,MATCH(B939,Items!$A$5:$A$304,0)),""))</f>
        <v/>
      </c>
      <c r="J939" s="26" t="n">
        <f aca="false">N(E939)*IF(OR(D939="Purchase",D939="Sales return",D939="Production in",D939="Adjustment +"),1,IF(D939="",0,-1))</f>
        <v>0</v>
      </c>
    </row>
    <row r="940" customFormat="false" ht="15" hidden="false" customHeight="true" outlineLevel="0" collapsed="false">
      <c r="A940" s="27"/>
      <c r="B940" s="20"/>
      <c r="C940" s="24" t="str">
        <f aca="false">IF(B940="","",IFERROR(INDEX(Items!$B$5:$B$304,MATCH(B940,Items!$A$5:$A$304,0)),"Unknown code"))</f>
        <v/>
      </c>
      <c r="D940" s="20"/>
      <c r="E940" s="21"/>
      <c r="F940" s="22"/>
      <c r="G940" s="25" t="str">
        <f aca="false">IF(OR(D940="Purchase",D940="Production in"),ROUND(N(E940)*N(F940),2),"")</f>
        <v/>
      </c>
      <c r="H940" s="20"/>
      <c r="I940" s="24" t="str">
        <f aca="false">IF(B940="","",IFERROR(INDEX(Items!$D$5:$D$304,MATCH(B940,Items!$A$5:$A$304,0)),""))</f>
        <v/>
      </c>
      <c r="J940" s="26" t="n">
        <f aca="false">N(E940)*IF(OR(D940="Purchase",D940="Sales return",D940="Production in",D940="Adjustment +"),1,IF(D940="",0,-1))</f>
        <v>0</v>
      </c>
    </row>
    <row r="941" customFormat="false" ht="15" hidden="false" customHeight="true" outlineLevel="0" collapsed="false">
      <c r="A941" s="27"/>
      <c r="B941" s="20"/>
      <c r="C941" s="24" t="str">
        <f aca="false">IF(B941="","",IFERROR(INDEX(Items!$B$5:$B$304,MATCH(B941,Items!$A$5:$A$304,0)),"Unknown code"))</f>
        <v/>
      </c>
      <c r="D941" s="20"/>
      <c r="E941" s="21"/>
      <c r="F941" s="22"/>
      <c r="G941" s="25" t="str">
        <f aca="false">IF(OR(D941="Purchase",D941="Production in"),ROUND(N(E941)*N(F941),2),"")</f>
        <v/>
      </c>
      <c r="H941" s="20"/>
      <c r="I941" s="24" t="str">
        <f aca="false">IF(B941="","",IFERROR(INDEX(Items!$D$5:$D$304,MATCH(B941,Items!$A$5:$A$304,0)),""))</f>
        <v/>
      </c>
      <c r="J941" s="26" t="n">
        <f aca="false">N(E941)*IF(OR(D941="Purchase",D941="Sales return",D941="Production in",D941="Adjustment +"),1,IF(D941="",0,-1))</f>
        <v>0</v>
      </c>
    </row>
    <row r="942" customFormat="false" ht="15" hidden="false" customHeight="true" outlineLevel="0" collapsed="false">
      <c r="A942" s="27"/>
      <c r="B942" s="20"/>
      <c r="C942" s="24" t="str">
        <f aca="false">IF(B942="","",IFERROR(INDEX(Items!$B$5:$B$304,MATCH(B942,Items!$A$5:$A$304,0)),"Unknown code"))</f>
        <v/>
      </c>
      <c r="D942" s="20"/>
      <c r="E942" s="21"/>
      <c r="F942" s="22"/>
      <c r="G942" s="25" t="str">
        <f aca="false">IF(OR(D942="Purchase",D942="Production in"),ROUND(N(E942)*N(F942),2),"")</f>
        <v/>
      </c>
      <c r="H942" s="20"/>
      <c r="I942" s="24" t="str">
        <f aca="false">IF(B942="","",IFERROR(INDEX(Items!$D$5:$D$304,MATCH(B942,Items!$A$5:$A$304,0)),""))</f>
        <v/>
      </c>
      <c r="J942" s="26" t="n">
        <f aca="false">N(E942)*IF(OR(D942="Purchase",D942="Sales return",D942="Production in",D942="Adjustment +"),1,IF(D942="",0,-1))</f>
        <v>0</v>
      </c>
    </row>
    <row r="943" customFormat="false" ht="15" hidden="false" customHeight="true" outlineLevel="0" collapsed="false">
      <c r="A943" s="27"/>
      <c r="B943" s="20"/>
      <c r="C943" s="24" t="str">
        <f aca="false">IF(B943="","",IFERROR(INDEX(Items!$B$5:$B$304,MATCH(B943,Items!$A$5:$A$304,0)),"Unknown code"))</f>
        <v/>
      </c>
      <c r="D943" s="20"/>
      <c r="E943" s="21"/>
      <c r="F943" s="22"/>
      <c r="G943" s="25" t="str">
        <f aca="false">IF(OR(D943="Purchase",D943="Production in"),ROUND(N(E943)*N(F943),2),"")</f>
        <v/>
      </c>
      <c r="H943" s="20"/>
      <c r="I943" s="24" t="str">
        <f aca="false">IF(B943="","",IFERROR(INDEX(Items!$D$5:$D$304,MATCH(B943,Items!$A$5:$A$304,0)),""))</f>
        <v/>
      </c>
      <c r="J943" s="26" t="n">
        <f aca="false">N(E943)*IF(OR(D943="Purchase",D943="Sales return",D943="Production in",D943="Adjustment +"),1,IF(D943="",0,-1))</f>
        <v>0</v>
      </c>
    </row>
    <row r="944" customFormat="false" ht="15" hidden="false" customHeight="true" outlineLevel="0" collapsed="false">
      <c r="A944" s="27"/>
      <c r="B944" s="20"/>
      <c r="C944" s="24" t="str">
        <f aca="false">IF(B944="","",IFERROR(INDEX(Items!$B$5:$B$304,MATCH(B944,Items!$A$5:$A$304,0)),"Unknown code"))</f>
        <v/>
      </c>
      <c r="D944" s="20"/>
      <c r="E944" s="21"/>
      <c r="F944" s="22"/>
      <c r="G944" s="25" t="str">
        <f aca="false">IF(OR(D944="Purchase",D944="Production in"),ROUND(N(E944)*N(F944),2),"")</f>
        <v/>
      </c>
      <c r="H944" s="20"/>
      <c r="I944" s="24" t="str">
        <f aca="false">IF(B944="","",IFERROR(INDEX(Items!$D$5:$D$304,MATCH(B944,Items!$A$5:$A$304,0)),""))</f>
        <v/>
      </c>
      <c r="J944" s="26" t="n">
        <f aca="false">N(E944)*IF(OR(D944="Purchase",D944="Sales return",D944="Production in",D944="Adjustment +"),1,IF(D944="",0,-1))</f>
        <v>0</v>
      </c>
    </row>
    <row r="945" customFormat="false" ht="15" hidden="false" customHeight="true" outlineLevel="0" collapsed="false">
      <c r="A945" s="27"/>
      <c r="B945" s="20"/>
      <c r="C945" s="24" t="str">
        <f aca="false">IF(B945="","",IFERROR(INDEX(Items!$B$5:$B$304,MATCH(B945,Items!$A$5:$A$304,0)),"Unknown code"))</f>
        <v/>
      </c>
      <c r="D945" s="20"/>
      <c r="E945" s="21"/>
      <c r="F945" s="22"/>
      <c r="G945" s="25" t="str">
        <f aca="false">IF(OR(D945="Purchase",D945="Production in"),ROUND(N(E945)*N(F945),2),"")</f>
        <v/>
      </c>
      <c r="H945" s="20"/>
      <c r="I945" s="24" t="str">
        <f aca="false">IF(B945="","",IFERROR(INDEX(Items!$D$5:$D$304,MATCH(B945,Items!$A$5:$A$304,0)),""))</f>
        <v/>
      </c>
      <c r="J945" s="26" t="n">
        <f aca="false">N(E945)*IF(OR(D945="Purchase",D945="Sales return",D945="Production in",D945="Adjustment +"),1,IF(D945="",0,-1))</f>
        <v>0</v>
      </c>
    </row>
    <row r="946" customFormat="false" ht="15" hidden="false" customHeight="true" outlineLevel="0" collapsed="false">
      <c r="A946" s="27"/>
      <c r="B946" s="20"/>
      <c r="C946" s="24" t="str">
        <f aca="false">IF(B946="","",IFERROR(INDEX(Items!$B$5:$B$304,MATCH(B946,Items!$A$5:$A$304,0)),"Unknown code"))</f>
        <v/>
      </c>
      <c r="D946" s="20"/>
      <c r="E946" s="21"/>
      <c r="F946" s="22"/>
      <c r="G946" s="25" t="str">
        <f aca="false">IF(OR(D946="Purchase",D946="Production in"),ROUND(N(E946)*N(F946),2),"")</f>
        <v/>
      </c>
      <c r="H946" s="20"/>
      <c r="I946" s="24" t="str">
        <f aca="false">IF(B946="","",IFERROR(INDEX(Items!$D$5:$D$304,MATCH(B946,Items!$A$5:$A$304,0)),""))</f>
        <v/>
      </c>
      <c r="J946" s="26" t="n">
        <f aca="false">N(E946)*IF(OR(D946="Purchase",D946="Sales return",D946="Production in",D946="Adjustment +"),1,IF(D946="",0,-1))</f>
        <v>0</v>
      </c>
    </row>
    <row r="947" customFormat="false" ht="15" hidden="false" customHeight="true" outlineLevel="0" collapsed="false">
      <c r="A947" s="27"/>
      <c r="B947" s="20"/>
      <c r="C947" s="24" t="str">
        <f aca="false">IF(B947="","",IFERROR(INDEX(Items!$B$5:$B$304,MATCH(B947,Items!$A$5:$A$304,0)),"Unknown code"))</f>
        <v/>
      </c>
      <c r="D947" s="20"/>
      <c r="E947" s="21"/>
      <c r="F947" s="22"/>
      <c r="G947" s="25" t="str">
        <f aca="false">IF(OR(D947="Purchase",D947="Production in"),ROUND(N(E947)*N(F947),2),"")</f>
        <v/>
      </c>
      <c r="H947" s="20"/>
      <c r="I947" s="24" t="str">
        <f aca="false">IF(B947="","",IFERROR(INDEX(Items!$D$5:$D$304,MATCH(B947,Items!$A$5:$A$304,0)),""))</f>
        <v/>
      </c>
      <c r="J947" s="26" t="n">
        <f aca="false">N(E947)*IF(OR(D947="Purchase",D947="Sales return",D947="Production in",D947="Adjustment +"),1,IF(D947="",0,-1))</f>
        <v>0</v>
      </c>
    </row>
    <row r="948" customFormat="false" ht="15" hidden="false" customHeight="true" outlineLevel="0" collapsed="false">
      <c r="A948" s="27"/>
      <c r="B948" s="20"/>
      <c r="C948" s="24" t="str">
        <f aca="false">IF(B948="","",IFERROR(INDEX(Items!$B$5:$B$304,MATCH(B948,Items!$A$5:$A$304,0)),"Unknown code"))</f>
        <v/>
      </c>
      <c r="D948" s="20"/>
      <c r="E948" s="21"/>
      <c r="F948" s="22"/>
      <c r="G948" s="25" t="str">
        <f aca="false">IF(OR(D948="Purchase",D948="Production in"),ROUND(N(E948)*N(F948),2),"")</f>
        <v/>
      </c>
      <c r="H948" s="20"/>
      <c r="I948" s="24" t="str">
        <f aca="false">IF(B948="","",IFERROR(INDEX(Items!$D$5:$D$304,MATCH(B948,Items!$A$5:$A$304,0)),""))</f>
        <v/>
      </c>
      <c r="J948" s="26" t="n">
        <f aca="false">N(E948)*IF(OR(D948="Purchase",D948="Sales return",D948="Production in",D948="Adjustment +"),1,IF(D948="",0,-1))</f>
        <v>0</v>
      </c>
    </row>
    <row r="949" customFormat="false" ht="15" hidden="false" customHeight="true" outlineLevel="0" collapsed="false">
      <c r="A949" s="27"/>
      <c r="B949" s="20"/>
      <c r="C949" s="24" t="str">
        <f aca="false">IF(B949="","",IFERROR(INDEX(Items!$B$5:$B$304,MATCH(B949,Items!$A$5:$A$304,0)),"Unknown code"))</f>
        <v/>
      </c>
      <c r="D949" s="20"/>
      <c r="E949" s="21"/>
      <c r="F949" s="22"/>
      <c r="G949" s="25" t="str">
        <f aca="false">IF(OR(D949="Purchase",D949="Production in"),ROUND(N(E949)*N(F949),2),"")</f>
        <v/>
      </c>
      <c r="H949" s="20"/>
      <c r="I949" s="24" t="str">
        <f aca="false">IF(B949="","",IFERROR(INDEX(Items!$D$5:$D$304,MATCH(B949,Items!$A$5:$A$304,0)),""))</f>
        <v/>
      </c>
      <c r="J949" s="26" t="n">
        <f aca="false">N(E949)*IF(OR(D949="Purchase",D949="Sales return",D949="Production in",D949="Adjustment +"),1,IF(D949="",0,-1))</f>
        <v>0</v>
      </c>
    </row>
    <row r="950" customFormat="false" ht="15" hidden="false" customHeight="true" outlineLevel="0" collapsed="false">
      <c r="A950" s="27"/>
      <c r="B950" s="20"/>
      <c r="C950" s="24" t="str">
        <f aca="false">IF(B950="","",IFERROR(INDEX(Items!$B$5:$B$304,MATCH(B950,Items!$A$5:$A$304,0)),"Unknown code"))</f>
        <v/>
      </c>
      <c r="D950" s="20"/>
      <c r="E950" s="21"/>
      <c r="F950" s="22"/>
      <c r="G950" s="25" t="str">
        <f aca="false">IF(OR(D950="Purchase",D950="Production in"),ROUND(N(E950)*N(F950),2),"")</f>
        <v/>
      </c>
      <c r="H950" s="20"/>
      <c r="I950" s="24" t="str">
        <f aca="false">IF(B950="","",IFERROR(INDEX(Items!$D$5:$D$304,MATCH(B950,Items!$A$5:$A$304,0)),""))</f>
        <v/>
      </c>
      <c r="J950" s="26" t="n">
        <f aca="false">N(E950)*IF(OR(D950="Purchase",D950="Sales return",D950="Production in",D950="Adjustment +"),1,IF(D950="",0,-1))</f>
        <v>0</v>
      </c>
    </row>
    <row r="951" customFormat="false" ht="15" hidden="false" customHeight="true" outlineLevel="0" collapsed="false">
      <c r="A951" s="27"/>
      <c r="B951" s="20"/>
      <c r="C951" s="24" t="str">
        <f aca="false">IF(B951="","",IFERROR(INDEX(Items!$B$5:$B$304,MATCH(B951,Items!$A$5:$A$304,0)),"Unknown code"))</f>
        <v/>
      </c>
      <c r="D951" s="20"/>
      <c r="E951" s="21"/>
      <c r="F951" s="22"/>
      <c r="G951" s="25" t="str">
        <f aca="false">IF(OR(D951="Purchase",D951="Production in"),ROUND(N(E951)*N(F951),2),"")</f>
        <v/>
      </c>
      <c r="H951" s="20"/>
      <c r="I951" s="24" t="str">
        <f aca="false">IF(B951="","",IFERROR(INDEX(Items!$D$5:$D$304,MATCH(B951,Items!$A$5:$A$304,0)),""))</f>
        <v/>
      </c>
      <c r="J951" s="26" t="n">
        <f aca="false">N(E951)*IF(OR(D951="Purchase",D951="Sales return",D951="Production in",D951="Adjustment +"),1,IF(D951="",0,-1))</f>
        <v>0</v>
      </c>
    </row>
    <row r="952" customFormat="false" ht="15" hidden="false" customHeight="true" outlineLevel="0" collapsed="false">
      <c r="A952" s="27"/>
      <c r="B952" s="20"/>
      <c r="C952" s="24" t="str">
        <f aca="false">IF(B952="","",IFERROR(INDEX(Items!$B$5:$B$304,MATCH(B952,Items!$A$5:$A$304,0)),"Unknown code"))</f>
        <v/>
      </c>
      <c r="D952" s="20"/>
      <c r="E952" s="21"/>
      <c r="F952" s="22"/>
      <c r="G952" s="25" t="str">
        <f aca="false">IF(OR(D952="Purchase",D952="Production in"),ROUND(N(E952)*N(F952),2),"")</f>
        <v/>
      </c>
      <c r="H952" s="20"/>
      <c r="I952" s="24" t="str">
        <f aca="false">IF(B952="","",IFERROR(INDEX(Items!$D$5:$D$304,MATCH(B952,Items!$A$5:$A$304,0)),""))</f>
        <v/>
      </c>
      <c r="J952" s="26" t="n">
        <f aca="false">N(E952)*IF(OR(D952="Purchase",D952="Sales return",D952="Production in",D952="Adjustment +"),1,IF(D952="",0,-1))</f>
        <v>0</v>
      </c>
    </row>
    <row r="953" customFormat="false" ht="15" hidden="false" customHeight="true" outlineLevel="0" collapsed="false">
      <c r="A953" s="27"/>
      <c r="B953" s="20"/>
      <c r="C953" s="24" t="str">
        <f aca="false">IF(B953="","",IFERROR(INDEX(Items!$B$5:$B$304,MATCH(B953,Items!$A$5:$A$304,0)),"Unknown code"))</f>
        <v/>
      </c>
      <c r="D953" s="20"/>
      <c r="E953" s="21"/>
      <c r="F953" s="22"/>
      <c r="G953" s="25" t="str">
        <f aca="false">IF(OR(D953="Purchase",D953="Production in"),ROUND(N(E953)*N(F953),2),"")</f>
        <v/>
      </c>
      <c r="H953" s="20"/>
      <c r="I953" s="24" t="str">
        <f aca="false">IF(B953="","",IFERROR(INDEX(Items!$D$5:$D$304,MATCH(B953,Items!$A$5:$A$304,0)),""))</f>
        <v/>
      </c>
      <c r="J953" s="26" t="n">
        <f aca="false">N(E953)*IF(OR(D953="Purchase",D953="Sales return",D953="Production in",D953="Adjustment +"),1,IF(D953="",0,-1))</f>
        <v>0</v>
      </c>
    </row>
    <row r="954" customFormat="false" ht="15" hidden="false" customHeight="true" outlineLevel="0" collapsed="false">
      <c r="A954" s="27"/>
      <c r="B954" s="20"/>
      <c r="C954" s="24" t="str">
        <f aca="false">IF(B954="","",IFERROR(INDEX(Items!$B$5:$B$304,MATCH(B954,Items!$A$5:$A$304,0)),"Unknown code"))</f>
        <v/>
      </c>
      <c r="D954" s="20"/>
      <c r="E954" s="21"/>
      <c r="F954" s="22"/>
      <c r="G954" s="25" t="str">
        <f aca="false">IF(OR(D954="Purchase",D954="Production in"),ROUND(N(E954)*N(F954),2),"")</f>
        <v/>
      </c>
      <c r="H954" s="20"/>
      <c r="I954" s="24" t="str">
        <f aca="false">IF(B954="","",IFERROR(INDEX(Items!$D$5:$D$304,MATCH(B954,Items!$A$5:$A$304,0)),""))</f>
        <v/>
      </c>
      <c r="J954" s="26" t="n">
        <f aca="false">N(E954)*IF(OR(D954="Purchase",D954="Sales return",D954="Production in",D954="Adjustment +"),1,IF(D954="",0,-1))</f>
        <v>0</v>
      </c>
    </row>
    <row r="955" customFormat="false" ht="15" hidden="false" customHeight="true" outlineLevel="0" collapsed="false">
      <c r="A955" s="27"/>
      <c r="B955" s="20"/>
      <c r="C955" s="24" t="str">
        <f aca="false">IF(B955="","",IFERROR(INDEX(Items!$B$5:$B$304,MATCH(B955,Items!$A$5:$A$304,0)),"Unknown code"))</f>
        <v/>
      </c>
      <c r="D955" s="20"/>
      <c r="E955" s="21"/>
      <c r="F955" s="22"/>
      <c r="G955" s="25" t="str">
        <f aca="false">IF(OR(D955="Purchase",D955="Production in"),ROUND(N(E955)*N(F955),2),"")</f>
        <v/>
      </c>
      <c r="H955" s="20"/>
      <c r="I955" s="24" t="str">
        <f aca="false">IF(B955="","",IFERROR(INDEX(Items!$D$5:$D$304,MATCH(B955,Items!$A$5:$A$304,0)),""))</f>
        <v/>
      </c>
      <c r="J955" s="26" t="n">
        <f aca="false">N(E955)*IF(OR(D955="Purchase",D955="Sales return",D955="Production in",D955="Adjustment +"),1,IF(D955="",0,-1))</f>
        <v>0</v>
      </c>
    </row>
    <row r="956" customFormat="false" ht="15" hidden="false" customHeight="true" outlineLevel="0" collapsed="false">
      <c r="A956" s="27"/>
      <c r="B956" s="20"/>
      <c r="C956" s="24" t="str">
        <f aca="false">IF(B956="","",IFERROR(INDEX(Items!$B$5:$B$304,MATCH(B956,Items!$A$5:$A$304,0)),"Unknown code"))</f>
        <v/>
      </c>
      <c r="D956" s="20"/>
      <c r="E956" s="21"/>
      <c r="F956" s="22"/>
      <c r="G956" s="25" t="str">
        <f aca="false">IF(OR(D956="Purchase",D956="Production in"),ROUND(N(E956)*N(F956),2),"")</f>
        <v/>
      </c>
      <c r="H956" s="20"/>
      <c r="I956" s="24" t="str">
        <f aca="false">IF(B956="","",IFERROR(INDEX(Items!$D$5:$D$304,MATCH(B956,Items!$A$5:$A$304,0)),""))</f>
        <v/>
      </c>
      <c r="J956" s="26" t="n">
        <f aca="false">N(E956)*IF(OR(D956="Purchase",D956="Sales return",D956="Production in",D956="Adjustment +"),1,IF(D956="",0,-1))</f>
        <v>0</v>
      </c>
    </row>
    <row r="957" customFormat="false" ht="15" hidden="false" customHeight="true" outlineLevel="0" collapsed="false">
      <c r="A957" s="27"/>
      <c r="B957" s="20"/>
      <c r="C957" s="24" t="str">
        <f aca="false">IF(B957="","",IFERROR(INDEX(Items!$B$5:$B$304,MATCH(B957,Items!$A$5:$A$304,0)),"Unknown code"))</f>
        <v/>
      </c>
      <c r="D957" s="20"/>
      <c r="E957" s="21"/>
      <c r="F957" s="22"/>
      <c r="G957" s="25" t="str">
        <f aca="false">IF(OR(D957="Purchase",D957="Production in"),ROUND(N(E957)*N(F957),2),"")</f>
        <v/>
      </c>
      <c r="H957" s="20"/>
      <c r="I957" s="24" t="str">
        <f aca="false">IF(B957="","",IFERROR(INDEX(Items!$D$5:$D$304,MATCH(B957,Items!$A$5:$A$304,0)),""))</f>
        <v/>
      </c>
      <c r="J957" s="26" t="n">
        <f aca="false">N(E957)*IF(OR(D957="Purchase",D957="Sales return",D957="Production in",D957="Adjustment +"),1,IF(D957="",0,-1))</f>
        <v>0</v>
      </c>
    </row>
    <row r="958" customFormat="false" ht="15" hidden="false" customHeight="true" outlineLevel="0" collapsed="false">
      <c r="A958" s="27"/>
      <c r="B958" s="20"/>
      <c r="C958" s="24" t="str">
        <f aca="false">IF(B958="","",IFERROR(INDEX(Items!$B$5:$B$304,MATCH(B958,Items!$A$5:$A$304,0)),"Unknown code"))</f>
        <v/>
      </c>
      <c r="D958" s="20"/>
      <c r="E958" s="21"/>
      <c r="F958" s="22"/>
      <c r="G958" s="25" t="str">
        <f aca="false">IF(OR(D958="Purchase",D958="Production in"),ROUND(N(E958)*N(F958),2),"")</f>
        <v/>
      </c>
      <c r="H958" s="20"/>
      <c r="I958" s="24" t="str">
        <f aca="false">IF(B958="","",IFERROR(INDEX(Items!$D$5:$D$304,MATCH(B958,Items!$A$5:$A$304,0)),""))</f>
        <v/>
      </c>
      <c r="J958" s="26" t="n">
        <f aca="false">N(E958)*IF(OR(D958="Purchase",D958="Sales return",D958="Production in",D958="Adjustment +"),1,IF(D958="",0,-1))</f>
        <v>0</v>
      </c>
    </row>
    <row r="959" customFormat="false" ht="15" hidden="false" customHeight="true" outlineLevel="0" collapsed="false">
      <c r="A959" s="27"/>
      <c r="B959" s="20"/>
      <c r="C959" s="24" t="str">
        <f aca="false">IF(B959="","",IFERROR(INDEX(Items!$B$5:$B$304,MATCH(B959,Items!$A$5:$A$304,0)),"Unknown code"))</f>
        <v/>
      </c>
      <c r="D959" s="20"/>
      <c r="E959" s="21"/>
      <c r="F959" s="22"/>
      <c r="G959" s="25" t="str">
        <f aca="false">IF(OR(D959="Purchase",D959="Production in"),ROUND(N(E959)*N(F959),2),"")</f>
        <v/>
      </c>
      <c r="H959" s="20"/>
      <c r="I959" s="24" t="str">
        <f aca="false">IF(B959="","",IFERROR(INDEX(Items!$D$5:$D$304,MATCH(B959,Items!$A$5:$A$304,0)),""))</f>
        <v/>
      </c>
      <c r="J959" s="26" t="n">
        <f aca="false">N(E959)*IF(OR(D959="Purchase",D959="Sales return",D959="Production in",D959="Adjustment +"),1,IF(D959="",0,-1))</f>
        <v>0</v>
      </c>
    </row>
    <row r="960" customFormat="false" ht="15" hidden="false" customHeight="true" outlineLevel="0" collapsed="false">
      <c r="A960" s="27"/>
      <c r="B960" s="20"/>
      <c r="C960" s="24" t="str">
        <f aca="false">IF(B960="","",IFERROR(INDEX(Items!$B$5:$B$304,MATCH(B960,Items!$A$5:$A$304,0)),"Unknown code"))</f>
        <v/>
      </c>
      <c r="D960" s="20"/>
      <c r="E960" s="21"/>
      <c r="F960" s="22"/>
      <c r="G960" s="25" t="str">
        <f aca="false">IF(OR(D960="Purchase",D960="Production in"),ROUND(N(E960)*N(F960),2),"")</f>
        <v/>
      </c>
      <c r="H960" s="20"/>
      <c r="I960" s="24" t="str">
        <f aca="false">IF(B960="","",IFERROR(INDEX(Items!$D$5:$D$304,MATCH(B960,Items!$A$5:$A$304,0)),""))</f>
        <v/>
      </c>
      <c r="J960" s="26" t="n">
        <f aca="false">N(E960)*IF(OR(D960="Purchase",D960="Sales return",D960="Production in",D960="Adjustment +"),1,IF(D960="",0,-1))</f>
        <v>0</v>
      </c>
    </row>
    <row r="961" customFormat="false" ht="15" hidden="false" customHeight="true" outlineLevel="0" collapsed="false">
      <c r="A961" s="27"/>
      <c r="B961" s="20"/>
      <c r="C961" s="24" t="str">
        <f aca="false">IF(B961="","",IFERROR(INDEX(Items!$B$5:$B$304,MATCH(B961,Items!$A$5:$A$304,0)),"Unknown code"))</f>
        <v/>
      </c>
      <c r="D961" s="20"/>
      <c r="E961" s="21"/>
      <c r="F961" s="22"/>
      <c r="G961" s="25" t="str">
        <f aca="false">IF(OR(D961="Purchase",D961="Production in"),ROUND(N(E961)*N(F961),2),"")</f>
        <v/>
      </c>
      <c r="H961" s="20"/>
      <c r="I961" s="24" t="str">
        <f aca="false">IF(B961="","",IFERROR(INDEX(Items!$D$5:$D$304,MATCH(B961,Items!$A$5:$A$304,0)),""))</f>
        <v/>
      </c>
      <c r="J961" s="26" t="n">
        <f aca="false">N(E961)*IF(OR(D961="Purchase",D961="Sales return",D961="Production in",D961="Adjustment +"),1,IF(D961="",0,-1))</f>
        <v>0</v>
      </c>
    </row>
    <row r="962" customFormat="false" ht="15" hidden="false" customHeight="true" outlineLevel="0" collapsed="false">
      <c r="A962" s="27"/>
      <c r="B962" s="20"/>
      <c r="C962" s="24" t="str">
        <f aca="false">IF(B962="","",IFERROR(INDEX(Items!$B$5:$B$304,MATCH(B962,Items!$A$5:$A$304,0)),"Unknown code"))</f>
        <v/>
      </c>
      <c r="D962" s="20"/>
      <c r="E962" s="21"/>
      <c r="F962" s="22"/>
      <c r="G962" s="25" t="str">
        <f aca="false">IF(OR(D962="Purchase",D962="Production in"),ROUND(N(E962)*N(F962),2),"")</f>
        <v/>
      </c>
      <c r="H962" s="20"/>
      <c r="I962" s="24" t="str">
        <f aca="false">IF(B962="","",IFERROR(INDEX(Items!$D$5:$D$304,MATCH(B962,Items!$A$5:$A$304,0)),""))</f>
        <v/>
      </c>
      <c r="J962" s="26" t="n">
        <f aca="false">N(E962)*IF(OR(D962="Purchase",D962="Sales return",D962="Production in",D962="Adjustment +"),1,IF(D962="",0,-1))</f>
        <v>0</v>
      </c>
    </row>
    <row r="963" customFormat="false" ht="15" hidden="false" customHeight="true" outlineLevel="0" collapsed="false">
      <c r="A963" s="27"/>
      <c r="B963" s="20"/>
      <c r="C963" s="24" t="str">
        <f aca="false">IF(B963="","",IFERROR(INDEX(Items!$B$5:$B$304,MATCH(B963,Items!$A$5:$A$304,0)),"Unknown code"))</f>
        <v/>
      </c>
      <c r="D963" s="20"/>
      <c r="E963" s="21"/>
      <c r="F963" s="22"/>
      <c r="G963" s="25" t="str">
        <f aca="false">IF(OR(D963="Purchase",D963="Production in"),ROUND(N(E963)*N(F963),2),"")</f>
        <v/>
      </c>
      <c r="H963" s="20"/>
      <c r="I963" s="24" t="str">
        <f aca="false">IF(B963="","",IFERROR(INDEX(Items!$D$5:$D$304,MATCH(B963,Items!$A$5:$A$304,0)),""))</f>
        <v/>
      </c>
      <c r="J963" s="26" t="n">
        <f aca="false">N(E963)*IF(OR(D963="Purchase",D963="Sales return",D963="Production in",D963="Adjustment +"),1,IF(D963="",0,-1))</f>
        <v>0</v>
      </c>
    </row>
    <row r="964" customFormat="false" ht="15" hidden="false" customHeight="true" outlineLevel="0" collapsed="false">
      <c r="A964" s="27"/>
      <c r="B964" s="20"/>
      <c r="C964" s="24" t="str">
        <f aca="false">IF(B964="","",IFERROR(INDEX(Items!$B$5:$B$304,MATCH(B964,Items!$A$5:$A$304,0)),"Unknown code"))</f>
        <v/>
      </c>
      <c r="D964" s="20"/>
      <c r="E964" s="21"/>
      <c r="F964" s="22"/>
      <c r="G964" s="25" t="str">
        <f aca="false">IF(OR(D964="Purchase",D964="Production in"),ROUND(N(E964)*N(F964),2),"")</f>
        <v/>
      </c>
      <c r="H964" s="20"/>
      <c r="I964" s="24" t="str">
        <f aca="false">IF(B964="","",IFERROR(INDEX(Items!$D$5:$D$304,MATCH(B964,Items!$A$5:$A$304,0)),""))</f>
        <v/>
      </c>
      <c r="J964" s="26" t="n">
        <f aca="false">N(E964)*IF(OR(D964="Purchase",D964="Sales return",D964="Production in",D964="Adjustment +"),1,IF(D964="",0,-1))</f>
        <v>0</v>
      </c>
    </row>
    <row r="965" customFormat="false" ht="15" hidden="false" customHeight="true" outlineLevel="0" collapsed="false">
      <c r="A965" s="27"/>
      <c r="B965" s="20"/>
      <c r="C965" s="24" t="str">
        <f aca="false">IF(B965="","",IFERROR(INDEX(Items!$B$5:$B$304,MATCH(B965,Items!$A$5:$A$304,0)),"Unknown code"))</f>
        <v/>
      </c>
      <c r="D965" s="20"/>
      <c r="E965" s="21"/>
      <c r="F965" s="22"/>
      <c r="G965" s="25" t="str">
        <f aca="false">IF(OR(D965="Purchase",D965="Production in"),ROUND(N(E965)*N(F965),2),"")</f>
        <v/>
      </c>
      <c r="H965" s="20"/>
      <c r="I965" s="24" t="str">
        <f aca="false">IF(B965="","",IFERROR(INDEX(Items!$D$5:$D$304,MATCH(B965,Items!$A$5:$A$304,0)),""))</f>
        <v/>
      </c>
      <c r="J965" s="26" t="n">
        <f aca="false">N(E965)*IF(OR(D965="Purchase",D965="Sales return",D965="Production in",D965="Adjustment +"),1,IF(D965="",0,-1))</f>
        <v>0</v>
      </c>
    </row>
    <row r="966" customFormat="false" ht="15" hidden="false" customHeight="true" outlineLevel="0" collapsed="false">
      <c r="A966" s="27"/>
      <c r="B966" s="20"/>
      <c r="C966" s="24" t="str">
        <f aca="false">IF(B966="","",IFERROR(INDEX(Items!$B$5:$B$304,MATCH(B966,Items!$A$5:$A$304,0)),"Unknown code"))</f>
        <v/>
      </c>
      <c r="D966" s="20"/>
      <c r="E966" s="21"/>
      <c r="F966" s="22"/>
      <c r="G966" s="25" t="str">
        <f aca="false">IF(OR(D966="Purchase",D966="Production in"),ROUND(N(E966)*N(F966),2),"")</f>
        <v/>
      </c>
      <c r="H966" s="20"/>
      <c r="I966" s="24" t="str">
        <f aca="false">IF(B966="","",IFERROR(INDEX(Items!$D$5:$D$304,MATCH(B966,Items!$A$5:$A$304,0)),""))</f>
        <v/>
      </c>
      <c r="J966" s="26" t="n">
        <f aca="false">N(E966)*IF(OR(D966="Purchase",D966="Sales return",D966="Production in",D966="Adjustment +"),1,IF(D966="",0,-1))</f>
        <v>0</v>
      </c>
    </row>
    <row r="967" customFormat="false" ht="15" hidden="false" customHeight="true" outlineLevel="0" collapsed="false">
      <c r="A967" s="27"/>
      <c r="B967" s="20"/>
      <c r="C967" s="24" t="str">
        <f aca="false">IF(B967="","",IFERROR(INDEX(Items!$B$5:$B$304,MATCH(B967,Items!$A$5:$A$304,0)),"Unknown code"))</f>
        <v/>
      </c>
      <c r="D967" s="20"/>
      <c r="E967" s="21"/>
      <c r="F967" s="22"/>
      <c r="G967" s="25" t="str">
        <f aca="false">IF(OR(D967="Purchase",D967="Production in"),ROUND(N(E967)*N(F967),2),"")</f>
        <v/>
      </c>
      <c r="H967" s="20"/>
      <c r="I967" s="24" t="str">
        <f aca="false">IF(B967="","",IFERROR(INDEX(Items!$D$5:$D$304,MATCH(B967,Items!$A$5:$A$304,0)),""))</f>
        <v/>
      </c>
      <c r="J967" s="26" t="n">
        <f aca="false">N(E967)*IF(OR(D967="Purchase",D967="Sales return",D967="Production in",D967="Adjustment +"),1,IF(D967="",0,-1))</f>
        <v>0</v>
      </c>
    </row>
    <row r="968" customFormat="false" ht="15" hidden="false" customHeight="true" outlineLevel="0" collapsed="false">
      <c r="A968" s="27"/>
      <c r="B968" s="20"/>
      <c r="C968" s="24" t="str">
        <f aca="false">IF(B968="","",IFERROR(INDEX(Items!$B$5:$B$304,MATCH(B968,Items!$A$5:$A$304,0)),"Unknown code"))</f>
        <v/>
      </c>
      <c r="D968" s="20"/>
      <c r="E968" s="21"/>
      <c r="F968" s="22"/>
      <c r="G968" s="25" t="str">
        <f aca="false">IF(OR(D968="Purchase",D968="Production in"),ROUND(N(E968)*N(F968),2),"")</f>
        <v/>
      </c>
      <c r="H968" s="20"/>
      <c r="I968" s="24" t="str">
        <f aca="false">IF(B968="","",IFERROR(INDEX(Items!$D$5:$D$304,MATCH(B968,Items!$A$5:$A$304,0)),""))</f>
        <v/>
      </c>
      <c r="J968" s="26" t="n">
        <f aca="false">N(E968)*IF(OR(D968="Purchase",D968="Sales return",D968="Production in",D968="Adjustment +"),1,IF(D968="",0,-1))</f>
        <v>0</v>
      </c>
    </row>
    <row r="969" customFormat="false" ht="15" hidden="false" customHeight="true" outlineLevel="0" collapsed="false">
      <c r="A969" s="27"/>
      <c r="B969" s="20"/>
      <c r="C969" s="24" t="str">
        <f aca="false">IF(B969="","",IFERROR(INDEX(Items!$B$5:$B$304,MATCH(B969,Items!$A$5:$A$304,0)),"Unknown code"))</f>
        <v/>
      </c>
      <c r="D969" s="20"/>
      <c r="E969" s="21"/>
      <c r="F969" s="22"/>
      <c r="G969" s="25" t="str">
        <f aca="false">IF(OR(D969="Purchase",D969="Production in"),ROUND(N(E969)*N(F969),2),"")</f>
        <v/>
      </c>
      <c r="H969" s="20"/>
      <c r="I969" s="24" t="str">
        <f aca="false">IF(B969="","",IFERROR(INDEX(Items!$D$5:$D$304,MATCH(B969,Items!$A$5:$A$304,0)),""))</f>
        <v/>
      </c>
      <c r="J969" s="26" t="n">
        <f aca="false">N(E969)*IF(OR(D969="Purchase",D969="Sales return",D969="Production in",D969="Adjustment +"),1,IF(D969="",0,-1))</f>
        <v>0</v>
      </c>
    </row>
    <row r="970" customFormat="false" ht="15" hidden="false" customHeight="true" outlineLevel="0" collapsed="false">
      <c r="A970" s="27"/>
      <c r="B970" s="20"/>
      <c r="C970" s="24" t="str">
        <f aca="false">IF(B970="","",IFERROR(INDEX(Items!$B$5:$B$304,MATCH(B970,Items!$A$5:$A$304,0)),"Unknown code"))</f>
        <v/>
      </c>
      <c r="D970" s="20"/>
      <c r="E970" s="21"/>
      <c r="F970" s="22"/>
      <c r="G970" s="25" t="str">
        <f aca="false">IF(OR(D970="Purchase",D970="Production in"),ROUND(N(E970)*N(F970),2),"")</f>
        <v/>
      </c>
      <c r="H970" s="20"/>
      <c r="I970" s="24" t="str">
        <f aca="false">IF(B970="","",IFERROR(INDEX(Items!$D$5:$D$304,MATCH(B970,Items!$A$5:$A$304,0)),""))</f>
        <v/>
      </c>
      <c r="J970" s="26" t="n">
        <f aca="false">N(E970)*IF(OR(D970="Purchase",D970="Sales return",D970="Production in",D970="Adjustment +"),1,IF(D970="",0,-1))</f>
        <v>0</v>
      </c>
    </row>
    <row r="971" customFormat="false" ht="15" hidden="false" customHeight="true" outlineLevel="0" collapsed="false">
      <c r="A971" s="27"/>
      <c r="B971" s="20"/>
      <c r="C971" s="24" t="str">
        <f aca="false">IF(B971="","",IFERROR(INDEX(Items!$B$5:$B$304,MATCH(B971,Items!$A$5:$A$304,0)),"Unknown code"))</f>
        <v/>
      </c>
      <c r="D971" s="20"/>
      <c r="E971" s="21"/>
      <c r="F971" s="22"/>
      <c r="G971" s="25" t="str">
        <f aca="false">IF(OR(D971="Purchase",D971="Production in"),ROUND(N(E971)*N(F971),2),"")</f>
        <v/>
      </c>
      <c r="H971" s="20"/>
      <c r="I971" s="24" t="str">
        <f aca="false">IF(B971="","",IFERROR(INDEX(Items!$D$5:$D$304,MATCH(B971,Items!$A$5:$A$304,0)),""))</f>
        <v/>
      </c>
      <c r="J971" s="26" t="n">
        <f aca="false">N(E971)*IF(OR(D971="Purchase",D971="Sales return",D971="Production in",D971="Adjustment +"),1,IF(D971="",0,-1))</f>
        <v>0</v>
      </c>
    </row>
    <row r="972" customFormat="false" ht="15" hidden="false" customHeight="true" outlineLevel="0" collapsed="false">
      <c r="A972" s="27"/>
      <c r="B972" s="20"/>
      <c r="C972" s="24" t="str">
        <f aca="false">IF(B972="","",IFERROR(INDEX(Items!$B$5:$B$304,MATCH(B972,Items!$A$5:$A$304,0)),"Unknown code"))</f>
        <v/>
      </c>
      <c r="D972" s="20"/>
      <c r="E972" s="21"/>
      <c r="F972" s="22"/>
      <c r="G972" s="25" t="str">
        <f aca="false">IF(OR(D972="Purchase",D972="Production in"),ROUND(N(E972)*N(F972),2),"")</f>
        <v/>
      </c>
      <c r="H972" s="20"/>
      <c r="I972" s="24" t="str">
        <f aca="false">IF(B972="","",IFERROR(INDEX(Items!$D$5:$D$304,MATCH(B972,Items!$A$5:$A$304,0)),""))</f>
        <v/>
      </c>
      <c r="J972" s="26" t="n">
        <f aca="false">N(E972)*IF(OR(D972="Purchase",D972="Sales return",D972="Production in",D972="Adjustment +"),1,IF(D972="",0,-1))</f>
        <v>0</v>
      </c>
    </row>
    <row r="973" customFormat="false" ht="15" hidden="false" customHeight="true" outlineLevel="0" collapsed="false">
      <c r="A973" s="27"/>
      <c r="B973" s="20"/>
      <c r="C973" s="24" t="str">
        <f aca="false">IF(B973="","",IFERROR(INDEX(Items!$B$5:$B$304,MATCH(B973,Items!$A$5:$A$304,0)),"Unknown code"))</f>
        <v/>
      </c>
      <c r="D973" s="20"/>
      <c r="E973" s="21"/>
      <c r="F973" s="22"/>
      <c r="G973" s="25" t="str">
        <f aca="false">IF(OR(D973="Purchase",D973="Production in"),ROUND(N(E973)*N(F973),2),"")</f>
        <v/>
      </c>
      <c r="H973" s="20"/>
      <c r="I973" s="24" t="str">
        <f aca="false">IF(B973="","",IFERROR(INDEX(Items!$D$5:$D$304,MATCH(B973,Items!$A$5:$A$304,0)),""))</f>
        <v/>
      </c>
      <c r="J973" s="26" t="n">
        <f aca="false">N(E973)*IF(OR(D973="Purchase",D973="Sales return",D973="Production in",D973="Adjustment +"),1,IF(D973="",0,-1))</f>
        <v>0</v>
      </c>
    </row>
    <row r="974" customFormat="false" ht="15" hidden="false" customHeight="true" outlineLevel="0" collapsed="false">
      <c r="A974" s="27"/>
      <c r="B974" s="20"/>
      <c r="C974" s="24" t="str">
        <f aca="false">IF(B974="","",IFERROR(INDEX(Items!$B$5:$B$304,MATCH(B974,Items!$A$5:$A$304,0)),"Unknown code"))</f>
        <v/>
      </c>
      <c r="D974" s="20"/>
      <c r="E974" s="21"/>
      <c r="F974" s="22"/>
      <c r="G974" s="25" t="str">
        <f aca="false">IF(OR(D974="Purchase",D974="Production in"),ROUND(N(E974)*N(F974),2),"")</f>
        <v/>
      </c>
      <c r="H974" s="20"/>
      <c r="I974" s="24" t="str">
        <f aca="false">IF(B974="","",IFERROR(INDEX(Items!$D$5:$D$304,MATCH(B974,Items!$A$5:$A$304,0)),""))</f>
        <v/>
      </c>
      <c r="J974" s="26" t="n">
        <f aca="false">N(E974)*IF(OR(D974="Purchase",D974="Sales return",D974="Production in",D974="Adjustment +"),1,IF(D974="",0,-1))</f>
        <v>0</v>
      </c>
    </row>
    <row r="975" customFormat="false" ht="15" hidden="false" customHeight="true" outlineLevel="0" collapsed="false">
      <c r="A975" s="27"/>
      <c r="B975" s="20"/>
      <c r="C975" s="24" t="str">
        <f aca="false">IF(B975="","",IFERROR(INDEX(Items!$B$5:$B$304,MATCH(B975,Items!$A$5:$A$304,0)),"Unknown code"))</f>
        <v/>
      </c>
      <c r="D975" s="20"/>
      <c r="E975" s="21"/>
      <c r="F975" s="22"/>
      <c r="G975" s="25" t="str">
        <f aca="false">IF(OR(D975="Purchase",D975="Production in"),ROUND(N(E975)*N(F975),2),"")</f>
        <v/>
      </c>
      <c r="H975" s="20"/>
      <c r="I975" s="24" t="str">
        <f aca="false">IF(B975="","",IFERROR(INDEX(Items!$D$5:$D$304,MATCH(B975,Items!$A$5:$A$304,0)),""))</f>
        <v/>
      </c>
      <c r="J975" s="26" t="n">
        <f aca="false">N(E975)*IF(OR(D975="Purchase",D975="Sales return",D975="Production in",D975="Adjustment +"),1,IF(D975="",0,-1))</f>
        <v>0</v>
      </c>
    </row>
    <row r="976" customFormat="false" ht="15" hidden="false" customHeight="true" outlineLevel="0" collapsed="false">
      <c r="A976" s="27"/>
      <c r="B976" s="20"/>
      <c r="C976" s="24" t="str">
        <f aca="false">IF(B976="","",IFERROR(INDEX(Items!$B$5:$B$304,MATCH(B976,Items!$A$5:$A$304,0)),"Unknown code"))</f>
        <v/>
      </c>
      <c r="D976" s="20"/>
      <c r="E976" s="21"/>
      <c r="F976" s="22"/>
      <c r="G976" s="25" t="str">
        <f aca="false">IF(OR(D976="Purchase",D976="Production in"),ROUND(N(E976)*N(F976),2),"")</f>
        <v/>
      </c>
      <c r="H976" s="20"/>
      <c r="I976" s="24" t="str">
        <f aca="false">IF(B976="","",IFERROR(INDEX(Items!$D$5:$D$304,MATCH(B976,Items!$A$5:$A$304,0)),""))</f>
        <v/>
      </c>
      <c r="J976" s="26" t="n">
        <f aca="false">N(E976)*IF(OR(D976="Purchase",D976="Sales return",D976="Production in",D976="Adjustment +"),1,IF(D976="",0,-1))</f>
        <v>0</v>
      </c>
    </row>
    <row r="977" customFormat="false" ht="15" hidden="false" customHeight="true" outlineLevel="0" collapsed="false">
      <c r="A977" s="27"/>
      <c r="B977" s="20"/>
      <c r="C977" s="24" t="str">
        <f aca="false">IF(B977="","",IFERROR(INDEX(Items!$B$5:$B$304,MATCH(B977,Items!$A$5:$A$304,0)),"Unknown code"))</f>
        <v/>
      </c>
      <c r="D977" s="20"/>
      <c r="E977" s="21"/>
      <c r="F977" s="22"/>
      <c r="G977" s="25" t="str">
        <f aca="false">IF(OR(D977="Purchase",D977="Production in"),ROUND(N(E977)*N(F977),2),"")</f>
        <v/>
      </c>
      <c r="H977" s="20"/>
      <c r="I977" s="24" t="str">
        <f aca="false">IF(B977="","",IFERROR(INDEX(Items!$D$5:$D$304,MATCH(B977,Items!$A$5:$A$304,0)),""))</f>
        <v/>
      </c>
      <c r="J977" s="26" t="n">
        <f aca="false">N(E977)*IF(OR(D977="Purchase",D977="Sales return",D977="Production in",D977="Adjustment +"),1,IF(D977="",0,-1))</f>
        <v>0</v>
      </c>
    </row>
    <row r="978" customFormat="false" ht="15" hidden="false" customHeight="true" outlineLevel="0" collapsed="false">
      <c r="A978" s="27"/>
      <c r="B978" s="20"/>
      <c r="C978" s="24" t="str">
        <f aca="false">IF(B978="","",IFERROR(INDEX(Items!$B$5:$B$304,MATCH(B978,Items!$A$5:$A$304,0)),"Unknown code"))</f>
        <v/>
      </c>
      <c r="D978" s="20"/>
      <c r="E978" s="21"/>
      <c r="F978" s="22"/>
      <c r="G978" s="25" t="str">
        <f aca="false">IF(OR(D978="Purchase",D978="Production in"),ROUND(N(E978)*N(F978),2),"")</f>
        <v/>
      </c>
      <c r="H978" s="20"/>
      <c r="I978" s="24" t="str">
        <f aca="false">IF(B978="","",IFERROR(INDEX(Items!$D$5:$D$304,MATCH(B978,Items!$A$5:$A$304,0)),""))</f>
        <v/>
      </c>
      <c r="J978" s="26" t="n">
        <f aca="false">N(E978)*IF(OR(D978="Purchase",D978="Sales return",D978="Production in",D978="Adjustment +"),1,IF(D978="",0,-1))</f>
        <v>0</v>
      </c>
    </row>
    <row r="979" customFormat="false" ht="15" hidden="false" customHeight="true" outlineLevel="0" collapsed="false">
      <c r="A979" s="27"/>
      <c r="B979" s="20"/>
      <c r="C979" s="24" t="str">
        <f aca="false">IF(B979="","",IFERROR(INDEX(Items!$B$5:$B$304,MATCH(B979,Items!$A$5:$A$304,0)),"Unknown code"))</f>
        <v/>
      </c>
      <c r="D979" s="20"/>
      <c r="E979" s="21"/>
      <c r="F979" s="22"/>
      <c r="G979" s="25" t="str">
        <f aca="false">IF(OR(D979="Purchase",D979="Production in"),ROUND(N(E979)*N(F979),2),"")</f>
        <v/>
      </c>
      <c r="H979" s="20"/>
      <c r="I979" s="24" t="str">
        <f aca="false">IF(B979="","",IFERROR(INDEX(Items!$D$5:$D$304,MATCH(B979,Items!$A$5:$A$304,0)),""))</f>
        <v/>
      </c>
      <c r="J979" s="26" t="n">
        <f aca="false">N(E979)*IF(OR(D979="Purchase",D979="Sales return",D979="Production in",D979="Adjustment +"),1,IF(D979="",0,-1))</f>
        <v>0</v>
      </c>
    </row>
    <row r="980" customFormat="false" ht="15" hidden="false" customHeight="true" outlineLevel="0" collapsed="false">
      <c r="A980" s="27"/>
      <c r="B980" s="20"/>
      <c r="C980" s="24" t="str">
        <f aca="false">IF(B980="","",IFERROR(INDEX(Items!$B$5:$B$304,MATCH(B980,Items!$A$5:$A$304,0)),"Unknown code"))</f>
        <v/>
      </c>
      <c r="D980" s="20"/>
      <c r="E980" s="21"/>
      <c r="F980" s="22"/>
      <c r="G980" s="25" t="str">
        <f aca="false">IF(OR(D980="Purchase",D980="Production in"),ROUND(N(E980)*N(F980),2),"")</f>
        <v/>
      </c>
      <c r="H980" s="20"/>
      <c r="I980" s="24" t="str">
        <f aca="false">IF(B980="","",IFERROR(INDEX(Items!$D$5:$D$304,MATCH(B980,Items!$A$5:$A$304,0)),""))</f>
        <v/>
      </c>
      <c r="J980" s="26" t="n">
        <f aca="false">N(E980)*IF(OR(D980="Purchase",D980="Sales return",D980="Production in",D980="Adjustment +"),1,IF(D980="",0,-1))</f>
        <v>0</v>
      </c>
    </row>
    <row r="981" customFormat="false" ht="15" hidden="false" customHeight="true" outlineLevel="0" collapsed="false">
      <c r="A981" s="27"/>
      <c r="B981" s="20"/>
      <c r="C981" s="24" t="str">
        <f aca="false">IF(B981="","",IFERROR(INDEX(Items!$B$5:$B$304,MATCH(B981,Items!$A$5:$A$304,0)),"Unknown code"))</f>
        <v/>
      </c>
      <c r="D981" s="20"/>
      <c r="E981" s="21"/>
      <c r="F981" s="22"/>
      <c r="G981" s="25" t="str">
        <f aca="false">IF(OR(D981="Purchase",D981="Production in"),ROUND(N(E981)*N(F981),2),"")</f>
        <v/>
      </c>
      <c r="H981" s="20"/>
      <c r="I981" s="24" t="str">
        <f aca="false">IF(B981="","",IFERROR(INDEX(Items!$D$5:$D$304,MATCH(B981,Items!$A$5:$A$304,0)),""))</f>
        <v/>
      </c>
      <c r="J981" s="26" t="n">
        <f aca="false">N(E981)*IF(OR(D981="Purchase",D981="Sales return",D981="Production in",D981="Adjustment +"),1,IF(D981="",0,-1))</f>
        <v>0</v>
      </c>
    </row>
    <row r="982" customFormat="false" ht="15" hidden="false" customHeight="true" outlineLevel="0" collapsed="false">
      <c r="A982" s="27"/>
      <c r="B982" s="20"/>
      <c r="C982" s="24" t="str">
        <f aca="false">IF(B982="","",IFERROR(INDEX(Items!$B$5:$B$304,MATCH(B982,Items!$A$5:$A$304,0)),"Unknown code"))</f>
        <v/>
      </c>
      <c r="D982" s="20"/>
      <c r="E982" s="21"/>
      <c r="F982" s="22"/>
      <c r="G982" s="25" t="str">
        <f aca="false">IF(OR(D982="Purchase",D982="Production in"),ROUND(N(E982)*N(F982),2),"")</f>
        <v/>
      </c>
      <c r="H982" s="20"/>
      <c r="I982" s="24" t="str">
        <f aca="false">IF(B982="","",IFERROR(INDEX(Items!$D$5:$D$304,MATCH(B982,Items!$A$5:$A$304,0)),""))</f>
        <v/>
      </c>
      <c r="J982" s="26" t="n">
        <f aca="false">N(E982)*IF(OR(D982="Purchase",D982="Sales return",D982="Production in",D982="Adjustment +"),1,IF(D982="",0,-1))</f>
        <v>0</v>
      </c>
    </row>
    <row r="983" customFormat="false" ht="15" hidden="false" customHeight="true" outlineLevel="0" collapsed="false">
      <c r="A983" s="27"/>
      <c r="B983" s="20"/>
      <c r="C983" s="24" t="str">
        <f aca="false">IF(B983="","",IFERROR(INDEX(Items!$B$5:$B$304,MATCH(B983,Items!$A$5:$A$304,0)),"Unknown code"))</f>
        <v/>
      </c>
      <c r="D983" s="20"/>
      <c r="E983" s="21"/>
      <c r="F983" s="22"/>
      <c r="G983" s="25" t="str">
        <f aca="false">IF(OR(D983="Purchase",D983="Production in"),ROUND(N(E983)*N(F983),2),"")</f>
        <v/>
      </c>
      <c r="H983" s="20"/>
      <c r="I983" s="24" t="str">
        <f aca="false">IF(B983="","",IFERROR(INDEX(Items!$D$5:$D$304,MATCH(B983,Items!$A$5:$A$304,0)),""))</f>
        <v/>
      </c>
      <c r="J983" s="26" t="n">
        <f aca="false">N(E983)*IF(OR(D983="Purchase",D983="Sales return",D983="Production in",D983="Adjustment +"),1,IF(D983="",0,-1))</f>
        <v>0</v>
      </c>
    </row>
    <row r="984" customFormat="false" ht="15" hidden="false" customHeight="true" outlineLevel="0" collapsed="false">
      <c r="A984" s="27"/>
      <c r="B984" s="20"/>
      <c r="C984" s="24" t="str">
        <f aca="false">IF(B984="","",IFERROR(INDEX(Items!$B$5:$B$304,MATCH(B984,Items!$A$5:$A$304,0)),"Unknown code"))</f>
        <v/>
      </c>
      <c r="D984" s="20"/>
      <c r="E984" s="21"/>
      <c r="F984" s="22"/>
      <c r="G984" s="25" t="str">
        <f aca="false">IF(OR(D984="Purchase",D984="Production in"),ROUND(N(E984)*N(F984),2),"")</f>
        <v/>
      </c>
      <c r="H984" s="20"/>
      <c r="I984" s="24" t="str">
        <f aca="false">IF(B984="","",IFERROR(INDEX(Items!$D$5:$D$304,MATCH(B984,Items!$A$5:$A$304,0)),""))</f>
        <v/>
      </c>
      <c r="J984" s="26" t="n">
        <f aca="false">N(E984)*IF(OR(D984="Purchase",D984="Sales return",D984="Production in",D984="Adjustment +"),1,IF(D984="",0,-1))</f>
        <v>0</v>
      </c>
    </row>
    <row r="985" customFormat="false" ht="15" hidden="false" customHeight="true" outlineLevel="0" collapsed="false">
      <c r="A985" s="27"/>
      <c r="B985" s="20"/>
      <c r="C985" s="24" t="str">
        <f aca="false">IF(B985="","",IFERROR(INDEX(Items!$B$5:$B$304,MATCH(B985,Items!$A$5:$A$304,0)),"Unknown code"))</f>
        <v/>
      </c>
      <c r="D985" s="20"/>
      <c r="E985" s="21"/>
      <c r="F985" s="22"/>
      <c r="G985" s="25" t="str">
        <f aca="false">IF(OR(D985="Purchase",D985="Production in"),ROUND(N(E985)*N(F985),2),"")</f>
        <v/>
      </c>
      <c r="H985" s="20"/>
      <c r="I985" s="24" t="str">
        <f aca="false">IF(B985="","",IFERROR(INDEX(Items!$D$5:$D$304,MATCH(B985,Items!$A$5:$A$304,0)),""))</f>
        <v/>
      </c>
      <c r="J985" s="26" t="n">
        <f aca="false">N(E985)*IF(OR(D985="Purchase",D985="Sales return",D985="Production in",D985="Adjustment +"),1,IF(D985="",0,-1))</f>
        <v>0</v>
      </c>
    </row>
    <row r="986" customFormat="false" ht="15" hidden="false" customHeight="true" outlineLevel="0" collapsed="false">
      <c r="A986" s="27"/>
      <c r="B986" s="20"/>
      <c r="C986" s="24" t="str">
        <f aca="false">IF(B986="","",IFERROR(INDEX(Items!$B$5:$B$304,MATCH(B986,Items!$A$5:$A$304,0)),"Unknown code"))</f>
        <v/>
      </c>
      <c r="D986" s="20"/>
      <c r="E986" s="21"/>
      <c r="F986" s="22"/>
      <c r="G986" s="25" t="str">
        <f aca="false">IF(OR(D986="Purchase",D986="Production in"),ROUND(N(E986)*N(F986),2),"")</f>
        <v/>
      </c>
      <c r="H986" s="20"/>
      <c r="I986" s="24" t="str">
        <f aca="false">IF(B986="","",IFERROR(INDEX(Items!$D$5:$D$304,MATCH(B986,Items!$A$5:$A$304,0)),""))</f>
        <v/>
      </c>
      <c r="J986" s="26" t="n">
        <f aca="false">N(E986)*IF(OR(D986="Purchase",D986="Sales return",D986="Production in",D986="Adjustment +"),1,IF(D986="",0,-1))</f>
        <v>0</v>
      </c>
    </row>
    <row r="987" customFormat="false" ht="15" hidden="false" customHeight="true" outlineLevel="0" collapsed="false">
      <c r="A987" s="27"/>
      <c r="B987" s="20"/>
      <c r="C987" s="24" t="str">
        <f aca="false">IF(B987="","",IFERROR(INDEX(Items!$B$5:$B$304,MATCH(B987,Items!$A$5:$A$304,0)),"Unknown code"))</f>
        <v/>
      </c>
      <c r="D987" s="20"/>
      <c r="E987" s="21"/>
      <c r="F987" s="22"/>
      <c r="G987" s="25" t="str">
        <f aca="false">IF(OR(D987="Purchase",D987="Production in"),ROUND(N(E987)*N(F987),2),"")</f>
        <v/>
      </c>
      <c r="H987" s="20"/>
      <c r="I987" s="24" t="str">
        <f aca="false">IF(B987="","",IFERROR(INDEX(Items!$D$5:$D$304,MATCH(B987,Items!$A$5:$A$304,0)),""))</f>
        <v/>
      </c>
      <c r="J987" s="26" t="n">
        <f aca="false">N(E987)*IF(OR(D987="Purchase",D987="Sales return",D987="Production in",D987="Adjustment +"),1,IF(D987="",0,-1))</f>
        <v>0</v>
      </c>
    </row>
    <row r="988" customFormat="false" ht="15" hidden="false" customHeight="true" outlineLevel="0" collapsed="false">
      <c r="A988" s="27"/>
      <c r="B988" s="20"/>
      <c r="C988" s="24" t="str">
        <f aca="false">IF(B988="","",IFERROR(INDEX(Items!$B$5:$B$304,MATCH(B988,Items!$A$5:$A$304,0)),"Unknown code"))</f>
        <v/>
      </c>
      <c r="D988" s="20"/>
      <c r="E988" s="21"/>
      <c r="F988" s="22"/>
      <c r="G988" s="25" t="str">
        <f aca="false">IF(OR(D988="Purchase",D988="Production in"),ROUND(N(E988)*N(F988),2),"")</f>
        <v/>
      </c>
      <c r="H988" s="20"/>
      <c r="I988" s="24" t="str">
        <f aca="false">IF(B988="","",IFERROR(INDEX(Items!$D$5:$D$304,MATCH(B988,Items!$A$5:$A$304,0)),""))</f>
        <v/>
      </c>
      <c r="J988" s="26" t="n">
        <f aca="false">N(E988)*IF(OR(D988="Purchase",D988="Sales return",D988="Production in",D988="Adjustment +"),1,IF(D988="",0,-1))</f>
        <v>0</v>
      </c>
    </row>
    <row r="989" customFormat="false" ht="15" hidden="false" customHeight="true" outlineLevel="0" collapsed="false">
      <c r="A989" s="27"/>
      <c r="B989" s="20"/>
      <c r="C989" s="24" t="str">
        <f aca="false">IF(B989="","",IFERROR(INDEX(Items!$B$5:$B$304,MATCH(B989,Items!$A$5:$A$304,0)),"Unknown code"))</f>
        <v/>
      </c>
      <c r="D989" s="20"/>
      <c r="E989" s="21"/>
      <c r="F989" s="22"/>
      <c r="G989" s="25" t="str">
        <f aca="false">IF(OR(D989="Purchase",D989="Production in"),ROUND(N(E989)*N(F989),2),"")</f>
        <v/>
      </c>
      <c r="H989" s="20"/>
      <c r="I989" s="24" t="str">
        <f aca="false">IF(B989="","",IFERROR(INDEX(Items!$D$5:$D$304,MATCH(B989,Items!$A$5:$A$304,0)),""))</f>
        <v/>
      </c>
      <c r="J989" s="26" t="n">
        <f aca="false">N(E989)*IF(OR(D989="Purchase",D989="Sales return",D989="Production in",D989="Adjustment +"),1,IF(D989="",0,-1))</f>
        <v>0</v>
      </c>
    </row>
    <row r="990" customFormat="false" ht="15" hidden="false" customHeight="true" outlineLevel="0" collapsed="false">
      <c r="A990" s="27"/>
      <c r="B990" s="20"/>
      <c r="C990" s="24" t="str">
        <f aca="false">IF(B990="","",IFERROR(INDEX(Items!$B$5:$B$304,MATCH(B990,Items!$A$5:$A$304,0)),"Unknown code"))</f>
        <v/>
      </c>
      <c r="D990" s="20"/>
      <c r="E990" s="21"/>
      <c r="F990" s="22"/>
      <c r="G990" s="25" t="str">
        <f aca="false">IF(OR(D990="Purchase",D990="Production in"),ROUND(N(E990)*N(F990),2),"")</f>
        <v/>
      </c>
      <c r="H990" s="20"/>
      <c r="I990" s="24" t="str">
        <f aca="false">IF(B990="","",IFERROR(INDEX(Items!$D$5:$D$304,MATCH(B990,Items!$A$5:$A$304,0)),""))</f>
        <v/>
      </c>
      <c r="J990" s="26" t="n">
        <f aca="false">N(E990)*IF(OR(D990="Purchase",D990="Sales return",D990="Production in",D990="Adjustment +"),1,IF(D990="",0,-1))</f>
        <v>0</v>
      </c>
    </row>
    <row r="991" customFormat="false" ht="15" hidden="false" customHeight="true" outlineLevel="0" collapsed="false">
      <c r="A991" s="27"/>
      <c r="B991" s="20"/>
      <c r="C991" s="24" t="str">
        <f aca="false">IF(B991="","",IFERROR(INDEX(Items!$B$5:$B$304,MATCH(B991,Items!$A$5:$A$304,0)),"Unknown code"))</f>
        <v/>
      </c>
      <c r="D991" s="20"/>
      <c r="E991" s="21"/>
      <c r="F991" s="22"/>
      <c r="G991" s="25" t="str">
        <f aca="false">IF(OR(D991="Purchase",D991="Production in"),ROUND(N(E991)*N(F991),2),"")</f>
        <v/>
      </c>
      <c r="H991" s="20"/>
      <c r="I991" s="24" t="str">
        <f aca="false">IF(B991="","",IFERROR(INDEX(Items!$D$5:$D$304,MATCH(B991,Items!$A$5:$A$304,0)),""))</f>
        <v/>
      </c>
      <c r="J991" s="26" t="n">
        <f aca="false">N(E991)*IF(OR(D991="Purchase",D991="Sales return",D991="Production in",D991="Adjustment +"),1,IF(D991="",0,-1))</f>
        <v>0</v>
      </c>
    </row>
    <row r="992" customFormat="false" ht="15" hidden="false" customHeight="true" outlineLevel="0" collapsed="false">
      <c r="A992" s="27"/>
      <c r="B992" s="20"/>
      <c r="C992" s="24" t="str">
        <f aca="false">IF(B992="","",IFERROR(INDEX(Items!$B$5:$B$304,MATCH(B992,Items!$A$5:$A$304,0)),"Unknown code"))</f>
        <v/>
      </c>
      <c r="D992" s="20"/>
      <c r="E992" s="21"/>
      <c r="F992" s="22"/>
      <c r="G992" s="25" t="str">
        <f aca="false">IF(OR(D992="Purchase",D992="Production in"),ROUND(N(E992)*N(F992),2),"")</f>
        <v/>
      </c>
      <c r="H992" s="20"/>
      <c r="I992" s="24" t="str">
        <f aca="false">IF(B992="","",IFERROR(INDEX(Items!$D$5:$D$304,MATCH(B992,Items!$A$5:$A$304,0)),""))</f>
        <v/>
      </c>
      <c r="J992" s="26" t="n">
        <f aca="false">N(E992)*IF(OR(D992="Purchase",D992="Sales return",D992="Production in",D992="Adjustment +"),1,IF(D992="",0,-1))</f>
        <v>0</v>
      </c>
    </row>
    <row r="993" customFormat="false" ht="15" hidden="false" customHeight="true" outlineLevel="0" collapsed="false">
      <c r="A993" s="27"/>
      <c r="B993" s="20"/>
      <c r="C993" s="24" t="str">
        <f aca="false">IF(B993="","",IFERROR(INDEX(Items!$B$5:$B$304,MATCH(B993,Items!$A$5:$A$304,0)),"Unknown code"))</f>
        <v/>
      </c>
      <c r="D993" s="20"/>
      <c r="E993" s="21"/>
      <c r="F993" s="22"/>
      <c r="G993" s="25" t="str">
        <f aca="false">IF(OR(D993="Purchase",D993="Production in"),ROUND(N(E993)*N(F993),2),"")</f>
        <v/>
      </c>
      <c r="H993" s="20"/>
      <c r="I993" s="24" t="str">
        <f aca="false">IF(B993="","",IFERROR(INDEX(Items!$D$5:$D$304,MATCH(B993,Items!$A$5:$A$304,0)),""))</f>
        <v/>
      </c>
      <c r="J993" s="26" t="n">
        <f aca="false">N(E993)*IF(OR(D993="Purchase",D993="Sales return",D993="Production in",D993="Adjustment +"),1,IF(D993="",0,-1))</f>
        <v>0</v>
      </c>
    </row>
    <row r="994" customFormat="false" ht="15" hidden="false" customHeight="true" outlineLevel="0" collapsed="false">
      <c r="A994" s="27"/>
      <c r="B994" s="20"/>
      <c r="C994" s="24" t="str">
        <f aca="false">IF(B994="","",IFERROR(INDEX(Items!$B$5:$B$304,MATCH(B994,Items!$A$5:$A$304,0)),"Unknown code"))</f>
        <v/>
      </c>
      <c r="D994" s="20"/>
      <c r="E994" s="21"/>
      <c r="F994" s="22"/>
      <c r="G994" s="25" t="str">
        <f aca="false">IF(OR(D994="Purchase",D994="Production in"),ROUND(N(E994)*N(F994),2),"")</f>
        <v/>
      </c>
      <c r="H994" s="20"/>
      <c r="I994" s="24" t="str">
        <f aca="false">IF(B994="","",IFERROR(INDEX(Items!$D$5:$D$304,MATCH(B994,Items!$A$5:$A$304,0)),""))</f>
        <v/>
      </c>
      <c r="J994" s="26" t="n">
        <f aca="false">N(E994)*IF(OR(D994="Purchase",D994="Sales return",D994="Production in",D994="Adjustment +"),1,IF(D994="",0,-1))</f>
        <v>0</v>
      </c>
    </row>
    <row r="995" customFormat="false" ht="15" hidden="false" customHeight="true" outlineLevel="0" collapsed="false">
      <c r="A995" s="27"/>
      <c r="B995" s="20"/>
      <c r="C995" s="24" t="str">
        <f aca="false">IF(B995="","",IFERROR(INDEX(Items!$B$5:$B$304,MATCH(B995,Items!$A$5:$A$304,0)),"Unknown code"))</f>
        <v/>
      </c>
      <c r="D995" s="20"/>
      <c r="E995" s="21"/>
      <c r="F995" s="22"/>
      <c r="G995" s="25" t="str">
        <f aca="false">IF(OR(D995="Purchase",D995="Production in"),ROUND(N(E995)*N(F995),2),"")</f>
        <v/>
      </c>
      <c r="H995" s="20"/>
      <c r="I995" s="24" t="str">
        <f aca="false">IF(B995="","",IFERROR(INDEX(Items!$D$5:$D$304,MATCH(B995,Items!$A$5:$A$304,0)),""))</f>
        <v/>
      </c>
      <c r="J995" s="26" t="n">
        <f aca="false">N(E995)*IF(OR(D995="Purchase",D995="Sales return",D995="Production in",D995="Adjustment +"),1,IF(D995="",0,-1))</f>
        <v>0</v>
      </c>
    </row>
    <row r="996" customFormat="false" ht="15" hidden="false" customHeight="true" outlineLevel="0" collapsed="false">
      <c r="A996" s="27"/>
      <c r="B996" s="20"/>
      <c r="C996" s="24" t="str">
        <f aca="false">IF(B996="","",IFERROR(INDEX(Items!$B$5:$B$304,MATCH(B996,Items!$A$5:$A$304,0)),"Unknown code"))</f>
        <v/>
      </c>
      <c r="D996" s="20"/>
      <c r="E996" s="21"/>
      <c r="F996" s="22"/>
      <c r="G996" s="25" t="str">
        <f aca="false">IF(OR(D996="Purchase",D996="Production in"),ROUND(N(E996)*N(F996),2),"")</f>
        <v/>
      </c>
      <c r="H996" s="20"/>
      <c r="I996" s="24" t="str">
        <f aca="false">IF(B996="","",IFERROR(INDEX(Items!$D$5:$D$304,MATCH(B996,Items!$A$5:$A$304,0)),""))</f>
        <v/>
      </c>
      <c r="J996" s="26" t="n">
        <f aca="false">N(E996)*IF(OR(D996="Purchase",D996="Sales return",D996="Production in",D996="Adjustment +"),1,IF(D996="",0,-1))</f>
        <v>0</v>
      </c>
    </row>
    <row r="997" customFormat="false" ht="15" hidden="false" customHeight="true" outlineLevel="0" collapsed="false">
      <c r="A997" s="27"/>
      <c r="B997" s="20"/>
      <c r="C997" s="24" t="str">
        <f aca="false">IF(B997="","",IFERROR(INDEX(Items!$B$5:$B$304,MATCH(B997,Items!$A$5:$A$304,0)),"Unknown code"))</f>
        <v/>
      </c>
      <c r="D997" s="20"/>
      <c r="E997" s="21"/>
      <c r="F997" s="22"/>
      <c r="G997" s="25" t="str">
        <f aca="false">IF(OR(D997="Purchase",D997="Production in"),ROUND(N(E997)*N(F997),2),"")</f>
        <v/>
      </c>
      <c r="H997" s="20"/>
      <c r="I997" s="24" t="str">
        <f aca="false">IF(B997="","",IFERROR(INDEX(Items!$D$5:$D$304,MATCH(B997,Items!$A$5:$A$304,0)),""))</f>
        <v/>
      </c>
      <c r="J997" s="26" t="n">
        <f aca="false">N(E997)*IF(OR(D997="Purchase",D997="Sales return",D997="Production in",D997="Adjustment +"),1,IF(D997="",0,-1))</f>
        <v>0</v>
      </c>
    </row>
    <row r="998" customFormat="false" ht="15" hidden="false" customHeight="true" outlineLevel="0" collapsed="false">
      <c r="A998" s="27"/>
      <c r="B998" s="20"/>
      <c r="C998" s="24" t="str">
        <f aca="false">IF(B998="","",IFERROR(INDEX(Items!$B$5:$B$304,MATCH(B998,Items!$A$5:$A$304,0)),"Unknown code"))</f>
        <v/>
      </c>
      <c r="D998" s="20"/>
      <c r="E998" s="21"/>
      <c r="F998" s="22"/>
      <c r="G998" s="25" t="str">
        <f aca="false">IF(OR(D998="Purchase",D998="Production in"),ROUND(N(E998)*N(F998),2),"")</f>
        <v/>
      </c>
      <c r="H998" s="20"/>
      <c r="I998" s="24" t="str">
        <f aca="false">IF(B998="","",IFERROR(INDEX(Items!$D$5:$D$304,MATCH(B998,Items!$A$5:$A$304,0)),""))</f>
        <v/>
      </c>
      <c r="J998" s="26" t="n">
        <f aca="false">N(E998)*IF(OR(D998="Purchase",D998="Sales return",D998="Production in",D998="Adjustment +"),1,IF(D998="",0,-1))</f>
        <v>0</v>
      </c>
    </row>
    <row r="999" customFormat="false" ht="15" hidden="false" customHeight="true" outlineLevel="0" collapsed="false">
      <c r="A999" s="27"/>
      <c r="B999" s="20"/>
      <c r="C999" s="24" t="str">
        <f aca="false">IF(B999="","",IFERROR(INDEX(Items!$B$5:$B$304,MATCH(B999,Items!$A$5:$A$304,0)),"Unknown code"))</f>
        <v/>
      </c>
      <c r="D999" s="20"/>
      <c r="E999" s="21"/>
      <c r="F999" s="22"/>
      <c r="G999" s="25" t="str">
        <f aca="false">IF(OR(D999="Purchase",D999="Production in"),ROUND(N(E999)*N(F999),2),"")</f>
        <v/>
      </c>
      <c r="H999" s="20"/>
      <c r="I999" s="24" t="str">
        <f aca="false">IF(B999="","",IFERROR(INDEX(Items!$D$5:$D$304,MATCH(B999,Items!$A$5:$A$304,0)),""))</f>
        <v/>
      </c>
      <c r="J999" s="26" t="n">
        <f aca="false">N(E999)*IF(OR(D999="Purchase",D999="Sales return",D999="Production in",D999="Adjustment +"),1,IF(D999="",0,-1))</f>
        <v>0</v>
      </c>
    </row>
    <row r="1000" customFormat="false" ht="15" hidden="false" customHeight="true" outlineLevel="0" collapsed="false">
      <c r="A1000" s="27"/>
      <c r="B1000" s="20"/>
      <c r="C1000" s="24" t="str">
        <f aca="false">IF(B1000="","",IFERROR(INDEX(Items!$B$5:$B$304,MATCH(B1000,Items!$A$5:$A$304,0)),"Unknown code"))</f>
        <v/>
      </c>
      <c r="D1000" s="20"/>
      <c r="E1000" s="21"/>
      <c r="F1000" s="22"/>
      <c r="G1000" s="25" t="str">
        <f aca="false">IF(OR(D1000="Purchase",D1000="Production in"),ROUND(N(E1000)*N(F1000),2),"")</f>
        <v/>
      </c>
      <c r="H1000" s="20"/>
      <c r="I1000" s="24" t="str">
        <f aca="false">IF(B1000="","",IFERROR(INDEX(Items!$D$5:$D$304,MATCH(B1000,Items!$A$5:$A$304,0)),""))</f>
        <v/>
      </c>
      <c r="J1000" s="26" t="n">
        <f aca="false">N(E1000)*IF(OR(D1000="Purchase",D1000="Sales return",D1000="Production in",D1000="Adjustment +"),1,IF(D1000="",0,-1))</f>
        <v>0</v>
      </c>
    </row>
    <row r="1001" customFormat="false" ht="15" hidden="false" customHeight="true" outlineLevel="0" collapsed="false">
      <c r="A1001" s="27"/>
      <c r="B1001" s="20"/>
      <c r="C1001" s="24" t="str">
        <f aca="false">IF(B1001="","",IFERROR(INDEX(Items!$B$5:$B$304,MATCH(B1001,Items!$A$5:$A$304,0)),"Unknown code"))</f>
        <v/>
      </c>
      <c r="D1001" s="20"/>
      <c r="E1001" s="21"/>
      <c r="F1001" s="22"/>
      <c r="G1001" s="25" t="str">
        <f aca="false">IF(OR(D1001="Purchase",D1001="Production in"),ROUND(N(E1001)*N(F1001),2),"")</f>
        <v/>
      </c>
      <c r="H1001" s="20"/>
      <c r="I1001" s="24" t="str">
        <f aca="false">IF(B1001="","",IFERROR(INDEX(Items!$D$5:$D$304,MATCH(B1001,Items!$A$5:$A$304,0)),""))</f>
        <v/>
      </c>
      <c r="J1001" s="26" t="n">
        <f aca="false">N(E1001)*IF(OR(D1001="Purchase",D1001="Sales return",D1001="Production in",D1001="Adjustment +"),1,IF(D1001="",0,-1))</f>
        <v>0</v>
      </c>
    </row>
    <row r="1002" customFormat="false" ht="15" hidden="false" customHeight="true" outlineLevel="0" collapsed="false">
      <c r="A1002" s="27"/>
      <c r="B1002" s="20"/>
      <c r="C1002" s="24" t="str">
        <f aca="false">IF(B1002="","",IFERROR(INDEX(Items!$B$5:$B$304,MATCH(B1002,Items!$A$5:$A$304,0)),"Unknown code"))</f>
        <v/>
      </c>
      <c r="D1002" s="20"/>
      <c r="E1002" s="21"/>
      <c r="F1002" s="22"/>
      <c r="G1002" s="25" t="str">
        <f aca="false">IF(OR(D1002="Purchase",D1002="Production in"),ROUND(N(E1002)*N(F1002),2),"")</f>
        <v/>
      </c>
      <c r="H1002" s="20"/>
      <c r="I1002" s="24" t="str">
        <f aca="false">IF(B1002="","",IFERROR(INDEX(Items!$D$5:$D$304,MATCH(B1002,Items!$A$5:$A$304,0)),""))</f>
        <v/>
      </c>
      <c r="J1002" s="26" t="n">
        <f aca="false">N(E1002)*IF(OR(D1002="Purchase",D1002="Sales return",D1002="Production in",D1002="Adjustment +"),1,IF(D1002="",0,-1))</f>
        <v>0</v>
      </c>
    </row>
    <row r="1003" customFormat="false" ht="15" hidden="false" customHeight="true" outlineLevel="0" collapsed="false">
      <c r="A1003" s="27"/>
      <c r="B1003" s="20"/>
      <c r="C1003" s="24" t="str">
        <f aca="false">IF(B1003="","",IFERROR(INDEX(Items!$B$5:$B$304,MATCH(B1003,Items!$A$5:$A$304,0)),"Unknown code"))</f>
        <v/>
      </c>
      <c r="D1003" s="20"/>
      <c r="E1003" s="21"/>
      <c r="F1003" s="22"/>
      <c r="G1003" s="25" t="str">
        <f aca="false">IF(OR(D1003="Purchase",D1003="Production in"),ROUND(N(E1003)*N(F1003),2),"")</f>
        <v/>
      </c>
      <c r="H1003" s="20"/>
      <c r="I1003" s="24" t="str">
        <f aca="false">IF(B1003="","",IFERROR(INDEX(Items!$D$5:$D$304,MATCH(B1003,Items!$A$5:$A$304,0)),""))</f>
        <v/>
      </c>
      <c r="J1003" s="26" t="n">
        <f aca="false">N(E1003)*IF(OR(D1003="Purchase",D1003="Sales return",D1003="Production in",D1003="Adjustment +"),1,IF(D1003="",0,-1))</f>
        <v>0</v>
      </c>
    </row>
    <row r="1004" customFormat="false" ht="15" hidden="false" customHeight="true" outlineLevel="0" collapsed="false">
      <c r="A1004" s="27"/>
      <c r="B1004" s="20"/>
      <c r="C1004" s="24" t="str">
        <f aca="false">IF(B1004="","",IFERROR(INDEX(Items!$B$5:$B$304,MATCH(B1004,Items!$A$5:$A$304,0)),"Unknown code"))</f>
        <v/>
      </c>
      <c r="D1004" s="20"/>
      <c r="E1004" s="21"/>
      <c r="F1004" s="22"/>
      <c r="G1004" s="25" t="str">
        <f aca="false">IF(OR(D1004="Purchase",D1004="Production in"),ROUND(N(E1004)*N(F1004),2),"")</f>
        <v/>
      </c>
      <c r="H1004" s="20"/>
      <c r="I1004" s="24" t="str">
        <f aca="false">IF(B1004="","",IFERROR(INDEX(Items!$D$5:$D$304,MATCH(B1004,Items!$A$5:$A$304,0)),""))</f>
        <v/>
      </c>
      <c r="J1004" s="26" t="n">
        <f aca="false">N(E1004)*IF(OR(D1004="Purchase",D1004="Sales return",D1004="Production in",D1004="Adjustment +"),1,IF(D1004="",0,-1))</f>
        <v>0</v>
      </c>
    </row>
    <row r="1005" customFormat="false" ht="15" hidden="false" customHeight="true" outlineLevel="0" collapsed="false">
      <c r="A1005" s="27"/>
      <c r="B1005" s="20"/>
      <c r="C1005" s="24" t="str">
        <f aca="false">IF(B1005="","",IFERROR(INDEX(Items!$B$5:$B$304,MATCH(B1005,Items!$A$5:$A$304,0)),"Unknown code"))</f>
        <v/>
      </c>
      <c r="D1005" s="20"/>
      <c r="E1005" s="21"/>
      <c r="F1005" s="22"/>
      <c r="G1005" s="25" t="str">
        <f aca="false">IF(OR(D1005="Purchase",D1005="Production in"),ROUND(N(E1005)*N(F1005),2),"")</f>
        <v/>
      </c>
      <c r="H1005" s="20"/>
      <c r="I1005" s="24" t="str">
        <f aca="false">IF(B1005="","",IFERROR(INDEX(Items!$D$5:$D$304,MATCH(B1005,Items!$A$5:$A$304,0)),""))</f>
        <v/>
      </c>
      <c r="J1005" s="26" t="n">
        <f aca="false">N(E1005)*IF(OR(D1005="Purchase",D1005="Sales return",D1005="Production in",D1005="Adjustment +"),1,IF(D1005="",0,-1))</f>
        <v>0</v>
      </c>
    </row>
    <row r="1006" customFormat="false" ht="15" hidden="false" customHeight="true" outlineLevel="0" collapsed="false">
      <c r="A1006" s="27"/>
      <c r="B1006" s="20"/>
      <c r="C1006" s="24" t="str">
        <f aca="false">IF(B1006="","",IFERROR(INDEX(Items!$B$5:$B$304,MATCH(B1006,Items!$A$5:$A$304,0)),"Unknown code"))</f>
        <v/>
      </c>
      <c r="D1006" s="20"/>
      <c r="E1006" s="21"/>
      <c r="F1006" s="22"/>
      <c r="G1006" s="25" t="str">
        <f aca="false">IF(OR(D1006="Purchase",D1006="Production in"),ROUND(N(E1006)*N(F1006),2),"")</f>
        <v/>
      </c>
      <c r="H1006" s="20"/>
      <c r="I1006" s="24" t="str">
        <f aca="false">IF(B1006="","",IFERROR(INDEX(Items!$D$5:$D$304,MATCH(B1006,Items!$A$5:$A$304,0)),""))</f>
        <v/>
      </c>
      <c r="J1006" s="26" t="n">
        <f aca="false">N(E1006)*IF(OR(D1006="Purchase",D1006="Sales return",D1006="Production in",D1006="Adjustment +"),1,IF(D1006="",0,-1))</f>
        <v>0</v>
      </c>
    </row>
    <row r="1007" customFormat="false" ht="15" hidden="false" customHeight="true" outlineLevel="0" collapsed="false">
      <c r="A1007" s="27"/>
      <c r="B1007" s="20"/>
      <c r="C1007" s="24" t="str">
        <f aca="false">IF(B1007="","",IFERROR(INDEX(Items!$B$5:$B$304,MATCH(B1007,Items!$A$5:$A$304,0)),"Unknown code"))</f>
        <v/>
      </c>
      <c r="D1007" s="20"/>
      <c r="E1007" s="21"/>
      <c r="F1007" s="22"/>
      <c r="G1007" s="25" t="str">
        <f aca="false">IF(OR(D1007="Purchase",D1007="Production in"),ROUND(N(E1007)*N(F1007),2),"")</f>
        <v/>
      </c>
      <c r="H1007" s="20"/>
      <c r="I1007" s="24" t="str">
        <f aca="false">IF(B1007="","",IFERROR(INDEX(Items!$D$5:$D$304,MATCH(B1007,Items!$A$5:$A$304,0)),""))</f>
        <v/>
      </c>
      <c r="J1007" s="26" t="n">
        <f aca="false">N(E1007)*IF(OR(D1007="Purchase",D1007="Sales return",D1007="Production in",D1007="Adjustment +"),1,IF(D1007="",0,-1))</f>
        <v>0</v>
      </c>
    </row>
    <row r="1008" customFormat="false" ht="15" hidden="false" customHeight="true" outlineLevel="0" collapsed="false">
      <c r="A1008" s="27"/>
      <c r="B1008" s="20"/>
      <c r="C1008" s="24" t="str">
        <f aca="false">IF(B1008="","",IFERROR(INDEX(Items!$B$5:$B$304,MATCH(B1008,Items!$A$5:$A$304,0)),"Unknown code"))</f>
        <v/>
      </c>
      <c r="D1008" s="20"/>
      <c r="E1008" s="21"/>
      <c r="F1008" s="22"/>
      <c r="G1008" s="25" t="str">
        <f aca="false">IF(OR(D1008="Purchase",D1008="Production in"),ROUND(N(E1008)*N(F1008),2),"")</f>
        <v/>
      </c>
      <c r="H1008" s="20"/>
      <c r="I1008" s="24" t="str">
        <f aca="false">IF(B1008="","",IFERROR(INDEX(Items!$D$5:$D$304,MATCH(B1008,Items!$A$5:$A$304,0)),""))</f>
        <v/>
      </c>
      <c r="J1008" s="26" t="n">
        <f aca="false">N(E1008)*IF(OR(D1008="Purchase",D1008="Sales return",D1008="Production in",D1008="Adjustment +"),1,IF(D1008="",0,-1))</f>
        <v>0</v>
      </c>
    </row>
    <row r="1009" customFormat="false" ht="15" hidden="false" customHeight="true" outlineLevel="0" collapsed="false">
      <c r="A1009" s="27"/>
      <c r="B1009" s="20"/>
      <c r="C1009" s="24" t="str">
        <f aca="false">IF(B1009="","",IFERROR(INDEX(Items!$B$5:$B$304,MATCH(B1009,Items!$A$5:$A$304,0)),"Unknown code"))</f>
        <v/>
      </c>
      <c r="D1009" s="20"/>
      <c r="E1009" s="21"/>
      <c r="F1009" s="22"/>
      <c r="G1009" s="25" t="str">
        <f aca="false">IF(OR(D1009="Purchase",D1009="Production in"),ROUND(N(E1009)*N(F1009),2),"")</f>
        <v/>
      </c>
      <c r="H1009" s="20"/>
      <c r="I1009" s="24" t="str">
        <f aca="false">IF(B1009="","",IFERROR(INDEX(Items!$D$5:$D$304,MATCH(B1009,Items!$A$5:$A$304,0)),""))</f>
        <v/>
      </c>
      <c r="J1009" s="26" t="n">
        <f aca="false">N(E1009)*IF(OR(D1009="Purchase",D1009="Sales return",D1009="Production in",D1009="Adjustment +"),1,IF(D1009="",0,-1))</f>
        <v>0</v>
      </c>
    </row>
    <row r="1010" customFormat="false" ht="15" hidden="false" customHeight="true" outlineLevel="0" collapsed="false">
      <c r="A1010" s="27"/>
      <c r="B1010" s="20"/>
      <c r="C1010" s="24" t="str">
        <f aca="false">IF(B1010="","",IFERROR(INDEX(Items!$B$5:$B$304,MATCH(B1010,Items!$A$5:$A$304,0)),"Unknown code"))</f>
        <v/>
      </c>
      <c r="D1010" s="20"/>
      <c r="E1010" s="21"/>
      <c r="F1010" s="22"/>
      <c r="G1010" s="25" t="str">
        <f aca="false">IF(OR(D1010="Purchase",D1010="Production in"),ROUND(N(E1010)*N(F1010),2),"")</f>
        <v/>
      </c>
      <c r="H1010" s="20"/>
      <c r="I1010" s="24" t="str">
        <f aca="false">IF(B1010="","",IFERROR(INDEX(Items!$D$5:$D$304,MATCH(B1010,Items!$A$5:$A$304,0)),""))</f>
        <v/>
      </c>
      <c r="J1010" s="26" t="n">
        <f aca="false">N(E1010)*IF(OR(D1010="Purchase",D1010="Sales return",D1010="Production in",D1010="Adjustment +"),1,IF(D1010="",0,-1))</f>
        <v>0</v>
      </c>
    </row>
    <row r="1011" customFormat="false" ht="15" hidden="false" customHeight="true" outlineLevel="0" collapsed="false">
      <c r="A1011" s="27"/>
      <c r="B1011" s="20"/>
      <c r="C1011" s="24" t="str">
        <f aca="false">IF(B1011="","",IFERROR(INDEX(Items!$B$5:$B$304,MATCH(B1011,Items!$A$5:$A$304,0)),"Unknown code"))</f>
        <v/>
      </c>
      <c r="D1011" s="20"/>
      <c r="E1011" s="21"/>
      <c r="F1011" s="22"/>
      <c r="G1011" s="25" t="str">
        <f aca="false">IF(OR(D1011="Purchase",D1011="Production in"),ROUND(N(E1011)*N(F1011),2),"")</f>
        <v/>
      </c>
      <c r="H1011" s="20"/>
      <c r="I1011" s="24" t="str">
        <f aca="false">IF(B1011="","",IFERROR(INDEX(Items!$D$5:$D$304,MATCH(B1011,Items!$A$5:$A$304,0)),""))</f>
        <v/>
      </c>
      <c r="J1011" s="26" t="n">
        <f aca="false">N(E1011)*IF(OR(D1011="Purchase",D1011="Sales return",D1011="Production in",D1011="Adjustment +"),1,IF(D1011="",0,-1))</f>
        <v>0</v>
      </c>
    </row>
    <row r="1012" customFormat="false" ht="15" hidden="false" customHeight="true" outlineLevel="0" collapsed="false">
      <c r="A1012" s="27"/>
      <c r="B1012" s="20"/>
      <c r="C1012" s="24" t="str">
        <f aca="false">IF(B1012="","",IFERROR(INDEX(Items!$B$5:$B$304,MATCH(B1012,Items!$A$5:$A$304,0)),"Unknown code"))</f>
        <v/>
      </c>
      <c r="D1012" s="20"/>
      <c r="E1012" s="21"/>
      <c r="F1012" s="22"/>
      <c r="G1012" s="25" t="str">
        <f aca="false">IF(OR(D1012="Purchase",D1012="Production in"),ROUND(N(E1012)*N(F1012),2),"")</f>
        <v/>
      </c>
      <c r="H1012" s="20"/>
      <c r="I1012" s="24" t="str">
        <f aca="false">IF(B1012="","",IFERROR(INDEX(Items!$D$5:$D$304,MATCH(B1012,Items!$A$5:$A$304,0)),""))</f>
        <v/>
      </c>
      <c r="J1012" s="26" t="n">
        <f aca="false">N(E1012)*IF(OR(D1012="Purchase",D1012="Sales return",D1012="Production in",D1012="Adjustment +"),1,IF(D1012="",0,-1))</f>
        <v>0</v>
      </c>
    </row>
    <row r="1013" customFormat="false" ht="15" hidden="false" customHeight="true" outlineLevel="0" collapsed="false">
      <c r="A1013" s="27"/>
      <c r="B1013" s="20"/>
      <c r="C1013" s="24" t="str">
        <f aca="false">IF(B1013="","",IFERROR(INDEX(Items!$B$5:$B$304,MATCH(B1013,Items!$A$5:$A$304,0)),"Unknown code"))</f>
        <v/>
      </c>
      <c r="D1013" s="20"/>
      <c r="E1013" s="21"/>
      <c r="F1013" s="22"/>
      <c r="G1013" s="25" t="str">
        <f aca="false">IF(OR(D1013="Purchase",D1013="Production in"),ROUND(N(E1013)*N(F1013),2),"")</f>
        <v/>
      </c>
      <c r="H1013" s="20"/>
      <c r="I1013" s="24" t="str">
        <f aca="false">IF(B1013="","",IFERROR(INDEX(Items!$D$5:$D$304,MATCH(B1013,Items!$A$5:$A$304,0)),""))</f>
        <v/>
      </c>
      <c r="J1013" s="26" t="n">
        <f aca="false">N(E1013)*IF(OR(D1013="Purchase",D1013="Sales return",D1013="Production in",D1013="Adjustment +"),1,IF(D1013="",0,-1))</f>
        <v>0</v>
      </c>
    </row>
    <row r="1014" customFormat="false" ht="15" hidden="false" customHeight="true" outlineLevel="0" collapsed="false">
      <c r="A1014" s="27"/>
      <c r="B1014" s="20"/>
      <c r="C1014" s="24" t="str">
        <f aca="false">IF(B1014="","",IFERROR(INDEX(Items!$B$5:$B$304,MATCH(B1014,Items!$A$5:$A$304,0)),"Unknown code"))</f>
        <v/>
      </c>
      <c r="D1014" s="20"/>
      <c r="E1014" s="21"/>
      <c r="F1014" s="22"/>
      <c r="G1014" s="25" t="str">
        <f aca="false">IF(OR(D1014="Purchase",D1014="Production in"),ROUND(N(E1014)*N(F1014),2),"")</f>
        <v/>
      </c>
      <c r="H1014" s="20"/>
      <c r="I1014" s="24" t="str">
        <f aca="false">IF(B1014="","",IFERROR(INDEX(Items!$D$5:$D$304,MATCH(B1014,Items!$A$5:$A$304,0)),""))</f>
        <v/>
      </c>
      <c r="J1014" s="26" t="n">
        <f aca="false">N(E1014)*IF(OR(D1014="Purchase",D1014="Sales return",D1014="Production in",D1014="Adjustment +"),1,IF(D1014="",0,-1))</f>
        <v>0</v>
      </c>
    </row>
    <row r="1015" customFormat="false" ht="15" hidden="false" customHeight="true" outlineLevel="0" collapsed="false">
      <c r="A1015" s="27"/>
      <c r="B1015" s="20"/>
      <c r="C1015" s="24" t="str">
        <f aca="false">IF(B1015="","",IFERROR(INDEX(Items!$B$5:$B$304,MATCH(B1015,Items!$A$5:$A$304,0)),"Unknown code"))</f>
        <v/>
      </c>
      <c r="D1015" s="20"/>
      <c r="E1015" s="21"/>
      <c r="F1015" s="22"/>
      <c r="G1015" s="25" t="str">
        <f aca="false">IF(OR(D1015="Purchase",D1015="Production in"),ROUND(N(E1015)*N(F1015),2),"")</f>
        <v/>
      </c>
      <c r="H1015" s="20"/>
      <c r="I1015" s="24" t="str">
        <f aca="false">IF(B1015="","",IFERROR(INDEX(Items!$D$5:$D$304,MATCH(B1015,Items!$A$5:$A$304,0)),""))</f>
        <v/>
      </c>
      <c r="J1015" s="26" t="n">
        <f aca="false">N(E1015)*IF(OR(D1015="Purchase",D1015="Sales return",D1015="Production in",D1015="Adjustment +"),1,IF(D1015="",0,-1))</f>
        <v>0</v>
      </c>
    </row>
    <row r="1016" customFormat="false" ht="15" hidden="false" customHeight="true" outlineLevel="0" collapsed="false">
      <c r="A1016" s="27"/>
      <c r="B1016" s="20"/>
      <c r="C1016" s="24" t="str">
        <f aca="false">IF(B1016="","",IFERROR(INDEX(Items!$B$5:$B$304,MATCH(B1016,Items!$A$5:$A$304,0)),"Unknown code"))</f>
        <v/>
      </c>
      <c r="D1016" s="20"/>
      <c r="E1016" s="21"/>
      <c r="F1016" s="22"/>
      <c r="G1016" s="25" t="str">
        <f aca="false">IF(OR(D1016="Purchase",D1016="Production in"),ROUND(N(E1016)*N(F1016),2),"")</f>
        <v/>
      </c>
      <c r="H1016" s="20"/>
      <c r="I1016" s="24" t="str">
        <f aca="false">IF(B1016="","",IFERROR(INDEX(Items!$D$5:$D$304,MATCH(B1016,Items!$A$5:$A$304,0)),""))</f>
        <v/>
      </c>
      <c r="J1016" s="26" t="n">
        <f aca="false">N(E1016)*IF(OR(D1016="Purchase",D1016="Sales return",D1016="Production in",D1016="Adjustment +"),1,IF(D1016="",0,-1))</f>
        <v>0</v>
      </c>
    </row>
    <row r="1017" customFormat="false" ht="15" hidden="false" customHeight="true" outlineLevel="0" collapsed="false">
      <c r="A1017" s="27"/>
      <c r="B1017" s="20"/>
      <c r="C1017" s="24" t="str">
        <f aca="false">IF(B1017="","",IFERROR(INDEX(Items!$B$5:$B$304,MATCH(B1017,Items!$A$5:$A$304,0)),"Unknown code"))</f>
        <v/>
      </c>
      <c r="D1017" s="20"/>
      <c r="E1017" s="21"/>
      <c r="F1017" s="22"/>
      <c r="G1017" s="25" t="str">
        <f aca="false">IF(OR(D1017="Purchase",D1017="Production in"),ROUND(N(E1017)*N(F1017),2),"")</f>
        <v/>
      </c>
      <c r="H1017" s="20"/>
      <c r="I1017" s="24" t="str">
        <f aca="false">IF(B1017="","",IFERROR(INDEX(Items!$D$5:$D$304,MATCH(B1017,Items!$A$5:$A$304,0)),""))</f>
        <v/>
      </c>
      <c r="J1017" s="26" t="n">
        <f aca="false">N(E1017)*IF(OR(D1017="Purchase",D1017="Sales return",D1017="Production in",D1017="Adjustment +"),1,IF(D1017="",0,-1))</f>
        <v>0</v>
      </c>
    </row>
    <row r="1018" customFormat="false" ht="15" hidden="false" customHeight="true" outlineLevel="0" collapsed="false">
      <c r="A1018" s="27"/>
      <c r="B1018" s="20"/>
      <c r="C1018" s="24" t="str">
        <f aca="false">IF(B1018="","",IFERROR(INDEX(Items!$B$5:$B$304,MATCH(B1018,Items!$A$5:$A$304,0)),"Unknown code"))</f>
        <v/>
      </c>
      <c r="D1018" s="20"/>
      <c r="E1018" s="21"/>
      <c r="F1018" s="22"/>
      <c r="G1018" s="25" t="str">
        <f aca="false">IF(OR(D1018="Purchase",D1018="Production in"),ROUND(N(E1018)*N(F1018),2),"")</f>
        <v/>
      </c>
      <c r="H1018" s="20"/>
      <c r="I1018" s="24" t="str">
        <f aca="false">IF(B1018="","",IFERROR(INDEX(Items!$D$5:$D$304,MATCH(B1018,Items!$A$5:$A$304,0)),""))</f>
        <v/>
      </c>
      <c r="J1018" s="26" t="n">
        <f aca="false">N(E1018)*IF(OR(D1018="Purchase",D1018="Sales return",D1018="Production in",D1018="Adjustment +"),1,IF(D1018="",0,-1))</f>
        <v>0</v>
      </c>
    </row>
    <row r="1019" customFormat="false" ht="15" hidden="false" customHeight="true" outlineLevel="0" collapsed="false">
      <c r="A1019" s="27"/>
      <c r="B1019" s="20"/>
      <c r="C1019" s="24" t="str">
        <f aca="false">IF(B1019="","",IFERROR(INDEX(Items!$B$5:$B$304,MATCH(B1019,Items!$A$5:$A$304,0)),"Unknown code"))</f>
        <v/>
      </c>
      <c r="D1019" s="20"/>
      <c r="E1019" s="21"/>
      <c r="F1019" s="22"/>
      <c r="G1019" s="25" t="str">
        <f aca="false">IF(OR(D1019="Purchase",D1019="Production in"),ROUND(N(E1019)*N(F1019),2),"")</f>
        <v/>
      </c>
      <c r="H1019" s="20"/>
      <c r="I1019" s="24" t="str">
        <f aca="false">IF(B1019="","",IFERROR(INDEX(Items!$D$5:$D$304,MATCH(B1019,Items!$A$5:$A$304,0)),""))</f>
        <v/>
      </c>
      <c r="J1019" s="26" t="n">
        <f aca="false">N(E1019)*IF(OR(D1019="Purchase",D1019="Sales return",D1019="Production in",D1019="Adjustment +"),1,IF(D1019="",0,-1))</f>
        <v>0</v>
      </c>
    </row>
    <row r="1020" customFormat="false" ht="15" hidden="false" customHeight="true" outlineLevel="0" collapsed="false">
      <c r="A1020" s="27"/>
      <c r="B1020" s="20"/>
      <c r="C1020" s="24" t="str">
        <f aca="false">IF(B1020="","",IFERROR(INDEX(Items!$B$5:$B$304,MATCH(B1020,Items!$A$5:$A$304,0)),"Unknown code"))</f>
        <v/>
      </c>
      <c r="D1020" s="20"/>
      <c r="E1020" s="21"/>
      <c r="F1020" s="22"/>
      <c r="G1020" s="25" t="str">
        <f aca="false">IF(OR(D1020="Purchase",D1020="Production in"),ROUND(N(E1020)*N(F1020),2),"")</f>
        <v/>
      </c>
      <c r="H1020" s="20"/>
      <c r="I1020" s="24" t="str">
        <f aca="false">IF(B1020="","",IFERROR(INDEX(Items!$D$5:$D$304,MATCH(B1020,Items!$A$5:$A$304,0)),""))</f>
        <v/>
      </c>
      <c r="J1020" s="26" t="n">
        <f aca="false">N(E1020)*IF(OR(D1020="Purchase",D1020="Sales return",D1020="Production in",D1020="Adjustment +"),1,IF(D1020="",0,-1))</f>
        <v>0</v>
      </c>
    </row>
    <row r="1021" customFormat="false" ht="15" hidden="false" customHeight="true" outlineLevel="0" collapsed="false">
      <c r="A1021" s="27"/>
      <c r="B1021" s="20"/>
      <c r="C1021" s="24" t="str">
        <f aca="false">IF(B1021="","",IFERROR(INDEX(Items!$B$5:$B$304,MATCH(B1021,Items!$A$5:$A$304,0)),"Unknown code"))</f>
        <v/>
      </c>
      <c r="D1021" s="20"/>
      <c r="E1021" s="21"/>
      <c r="F1021" s="22"/>
      <c r="G1021" s="25" t="str">
        <f aca="false">IF(OR(D1021="Purchase",D1021="Production in"),ROUND(N(E1021)*N(F1021),2),"")</f>
        <v/>
      </c>
      <c r="H1021" s="20"/>
      <c r="I1021" s="24" t="str">
        <f aca="false">IF(B1021="","",IFERROR(INDEX(Items!$D$5:$D$304,MATCH(B1021,Items!$A$5:$A$304,0)),""))</f>
        <v/>
      </c>
      <c r="J1021" s="26" t="n">
        <f aca="false">N(E1021)*IF(OR(D1021="Purchase",D1021="Sales return",D1021="Production in",D1021="Adjustment +"),1,IF(D1021="",0,-1))</f>
        <v>0</v>
      </c>
    </row>
    <row r="1022" customFormat="false" ht="15" hidden="false" customHeight="true" outlineLevel="0" collapsed="false">
      <c r="A1022" s="27"/>
      <c r="B1022" s="20"/>
      <c r="C1022" s="24" t="str">
        <f aca="false">IF(B1022="","",IFERROR(INDEX(Items!$B$5:$B$304,MATCH(B1022,Items!$A$5:$A$304,0)),"Unknown code"))</f>
        <v/>
      </c>
      <c r="D1022" s="20"/>
      <c r="E1022" s="21"/>
      <c r="F1022" s="22"/>
      <c r="G1022" s="25" t="str">
        <f aca="false">IF(OR(D1022="Purchase",D1022="Production in"),ROUND(N(E1022)*N(F1022),2),"")</f>
        <v/>
      </c>
      <c r="H1022" s="20"/>
      <c r="I1022" s="24" t="str">
        <f aca="false">IF(B1022="","",IFERROR(INDEX(Items!$D$5:$D$304,MATCH(B1022,Items!$A$5:$A$304,0)),""))</f>
        <v/>
      </c>
      <c r="J1022" s="26" t="n">
        <f aca="false">N(E1022)*IF(OR(D1022="Purchase",D1022="Sales return",D1022="Production in",D1022="Adjustment +"),1,IF(D1022="",0,-1))</f>
        <v>0</v>
      </c>
    </row>
    <row r="1023" customFormat="false" ht="15" hidden="false" customHeight="true" outlineLevel="0" collapsed="false">
      <c r="A1023" s="27"/>
      <c r="B1023" s="20"/>
      <c r="C1023" s="24" t="str">
        <f aca="false">IF(B1023="","",IFERROR(INDEX(Items!$B$5:$B$304,MATCH(B1023,Items!$A$5:$A$304,0)),"Unknown code"))</f>
        <v/>
      </c>
      <c r="D1023" s="20"/>
      <c r="E1023" s="21"/>
      <c r="F1023" s="22"/>
      <c r="G1023" s="25" t="str">
        <f aca="false">IF(OR(D1023="Purchase",D1023="Production in"),ROUND(N(E1023)*N(F1023),2),"")</f>
        <v/>
      </c>
      <c r="H1023" s="20"/>
      <c r="I1023" s="24" t="str">
        <f aca="false">IF(B1023="","",IFERROR(INDEX(Items!$D$5:$D$304,MATCH(B1023,Items!$A$5:$A$304,0)),""))</f>
        <v/>
      </c>
      <c r="J1023" s="26" t="n">
        <f aca="false">N(E1023)*IF(OR(D1023="Purchase",D1023="Sales return",D1023="Production in",D1023="Adjustment +"),1,IF(D1023="",0,-1))</f>
        <v>0</v>
      </c>
    </row>
    <row r="1024" customFormat="false" ht="15" hidden="false" customHeight="true" outlineLevel="0" collapsed="false">
      <c r="A1024" s="27"/>
      <c r="B1024" s="20"/>
      <c r="C1024" s="24" t="str">
        <f aca="false">IF(B1024="","",IFERROR(INDEX(Items!$B$5:$B$304,MATCH(B1024,Items!$A$5:$A$304,0)),"Unknown code"))</f>
        <v/>
      </c>
      <c r="D1024" s="20"/>
      <c r="E1024" s="21"/>
      <c r="F1024" s="22"/>
      <c r="G1024" s="25" t="str">
        <f aca="false">IF(OR(D1024="Purchase",D1024="Production in"),ROUND(N(E1024)*N(F1024),2),"")</f>
        <v/>
      </c>
      <c r="H1024" s="20"/>
      <c r="I1024" s="24" t="str">
        <f aca="false">IF(B1024="","",IFERROR(INDEX(Items!$D$5:$D$304,MATCH(B1024,Items!$A$5:$A$304,0)),""))</f>
        <v/>
      </c>
      <c r="J1024" s="26" t="n">
        <f aca="false">N(E1024)*IF(OR(D1024="Purchase",D1024="Sales return",D1024="Production in",D1024="Adjustment +"),1,IF(D1024="",0,-1))</f>
        <v>0</v>
      </c>
    </row>
    <row r="1025" customFormat="false" ht="15" hidden="false" customHeight="true" outlineLevel="0" collapsed="false">
      <c r="A1025" s="27"/>
      <c r="B1025" s="20"/>
      <c r="C1025" s="24" t="str">
        <f aca="false">IF(B1025="","",IFERROR(INDEX(Items!$B$5:$B$304,MATCH(B1025,Items!$A$5:$A$304,0)),"Unknown code"))</f>
        <v/>
      </c>
      <c r="D1025" s="20"/>
      <c r="E1025" s="21"/>
      <c r="F1025" s="22"/>
      <c r="G1025" s="25" t="str">
        <f aca="false">IF(OR(D1025="Purchase",D1025="Production in"),ROUND(N(E1025)*N(F1025),2),"")</f>
        <v/>
      </c>
      <c r="H1025" s="20"/>
      <c r="I1025" s="24" t="str">
        <f aca="false">IF(B1025="","",IFERROR(INDEX(Items!$D$5:$D$304,MATCH(B1025,Items!$A$5:$A$304,0)),""))</f>
        <v/>
      </c>
      <c r="J1025" s="26" t="n">
        <f aca="false">N(E1025)*IF(OR(D1025="Purchase",D1025="Sales return",D1025="Production in",D1025="Adjustment +"),1,IF(D1025="",0,-1))</f>
        <v>0</v>
      </c>
    </row>
    <row r="1026" customFormat="false" ht="15" hidden="false" customHeight="true" outlineLevel="0" collapsed="false">
      <c r="A1026" s="27"/>
      <c r="B1026" s="20"/>
      <c r="C1026" s="24" t="str">
        <f aca="false">IF(B1026="","",IFERROR(INDEX(Items!$B$5:$B$304,MATCH(B1026,Items!$A$5:$A$304,0)),"Unknown code"))</f>
        <v/>
      </c>
      <c r="D1026" s="20"/>
      <c r="E1026" s="21"/>
      <c r="F1026" s="22"/>
      <c r="G1026" s="25" t="str">
        <f aca="false">IF(OR(D1026="Purchase",D1026="Production in"),ROUND(N(E1026)*N(F1026),2),"")</f>
        <v/>
      </c>
      <c r="H1026" s="20"/>
      <c r="I1026" s="24" t="str">
        <f aca="false">IF(B1026="","",IFERROR(INDEX(Items!$D$5:$D$304,MATCH(B1026,Items!$A$5:$A$304,0)),""))</f>
        <v/>
      </c>
      <c r="J1026" s="26" t="n">
        <f aca="false">N(E1026)*IF(OR(D1026="Purchase",D1026="Sales return",D1026="Production in",D1026="Adjustment +"),1,IF(D1026="",0,-1))</f>
        <v>0</v>
      </c>
    </row>
    <row r="1027" customFormat="false" ht="15" hidden="false" customHeight="true" outlineLevel="0" collapsed="false">
      <c r="A1027" s="27"/>
      <c r="B1027" s="20"/>
      <c r="C1027" s="24" t="str">
        <f aca="false">IF(B1027="","",IFERROR(INDEX(Items!$B$5:$B$304,MATCH(B1027,Items!$A$5:$A$304,0)),"Unknown code"))</f>
        <v/>
      </c>
      <c r="D1027" s="20"/>
      <c r="E1027" s="21"/>
      <c r="F1027" s="22"/>
      <c r="G1027" s="25" t="str">
        <f aca="false">IF(OR(D1027="Purchase",D1027="Production in"),ROUND(N(E1027)*N(F1027),2),"")</f>
        <v/>
      </c>
      <c r="H1027" s="20"/>
      <c r="I1027" s="24" t="str">
        <f aca="false">IF(B1027="","",IFERROR(INDEX(Items!$D$5:$D$304,MATCH(B1027,Items!$A$5:$A$304,0)),""))</f>
        <v/>
      </c>
      <c r="J1027" s="26" t="n">
        <f aca="false">N(E1027)*IF(OR(D1027="Purchase",D1027="Sales return",D1027="Production in",D1027="Adjustment +"),1,IF(D1027="",0,-1))</f>
        <v>0</v>
      </c>
    </row>
    <row r="1028" customFormat="false" ht="15" hidden="false" customHeight="true" outlineLevel="0" collapsed="false">
      <c r="A1028" s="27"/>
      <c r="B1028" s="20"/>
      <c r="C1028" s="24" t="str">
        <f aca="false">IF(B1028="","",IFERROR(INDEX(Items!$B$5:$B$304,MATCH(B1028,Items!$A$5:$A$304,0)),"Unknown code"))</f>
        <v/>
      </c>
      <c r="D1028" s="20"/>
      <c r="E1028" s="21"/>
      <c r="F1028" s="22"/>
      <c r="G1028" s="25" t="str">
        <f aca="false">IF(OR(D1028="Purchase",D1028="Production in"),ROUND(N(E1028)*N(F1028),2),"")</f>
        <v/>
      </c>
      <c r="H1028" s="20"/>
      <c r="I1028" s="24" t="str">
        <f aca="false">IF(B1028="","",IFERROR(INDEX(Items!$D$5:$D$304,MATCH(B1028,Items!$A$5:$A$304,0)),""))</f>
        <v/>
      </c>
      <c r="J1028" s="26" t="n">
        <f aca="false">N(E1028)*IF(OR(D1028="Purchase",D1028="Sales return",D1028="Production in",D1028="Adjustment +"),1,IF(D1028="",0,-1))</f>
        <v>0</v>
      </c>
    </row>
    <row r="1029" customFormat="false" ht="15" hidden="false" customHeight="true" outlineLevel="0" collapsed="false">
      <c r="A1029" s="27"/>
      <c r="B1029" s="20"/>
      <c r="C1029" s="24" t="str">
        <f aca="false">IF(B1029="","",IFERROR(INDEX(Items!$B$5:$B$304,MATCH(B1029,Items!$A$5:$A$304,0)),"Unknown code"))</f>
        <v/>
      </c>
      <c r="D1029" s="20"/>
      <c r="E1029" s="21"/>
      <c r="F1029" s="22"/>
      <c r="G1029" s="25" t="str">
        <f aca="false">IF(OR(D1029="Purchase",D1029="Production in"),ROUND(N(E1029)*N(F1029),2),"")</f>
        <v/>
      </c>
      <c r="H1029" s="20"/>
      <c r="I1029" s="24" t="str">
        <f aca="false">IF(B1029="","",IFERROR(INDEX(Items!$D$5:$D$304,MATCH(B1029,Items!$A$5:$A$304,0)),""))</f>
        <v/>
      </c>
      <c r="J1029" s="26" t="n">
        <f aca="false">N(E1029)*IF(OR(D1029="Purchase",D1029="Sales return",D1029="Production in",D1029="Adjustment +"),1,IF(D1029="",0,-1))</f>
        <v>0</v>
      </c>
    </row>
    <row r="1030" customFormat="false" ht="15" hidden="false" customHeight="true" outlineLevel="0" collapsed="false">
      <c r="A1030" s="27"/>
      <c r="B1030" s="20"/>
      <c r="C1030" s="24" t="str">
        <f aca="false">IF(B1030="","",IFERROR(INDEX(Items!$B$5:$B$304,MATCH(B1030,Items!$A$5:$A$304,0)),"Unknown code"))</f>
        <v/>
      </c>
      <c r="D1030" s="20"/>
      <c r="E1030" s="21"/>
      <c r="F1030" s="22"/>
      <c r="G1030" s="25" t="str">
        <f aca="false">IF(OR(D1030="Purchase",D1030="Production in"),ROUND(N(E1030)*N(F1030),2),"")</f>
        <v/>
      </c>
      <c r="H1030" s="20"/>
      <c r="I1030" s="24" t="str">
        <f aca="false">IF(B1030="","",IFERROR(INDEX(Items!$D$5:$D$304,MATCH(B1030,Items!$A$5:$A$304,0)),""))</f>
        <v/>
      </c>
      <c r="J1030" s="26" t="n">
        <f aca="false">N(E1030)*IF(OR(D1030="Purchase",D1030="Sales return",D1030="Production in",D1030="Adjustment +"),1,IF(D1030="",0,-1))</f>
        <v>0</v>
      </c>
    </row>
    <row r="1031" customFormat="false" ht="15" hidden="false" customHeight="true" outlineLevel="0" collapsed="false">
      <c r="A1031" s="27"/>
      <c r="B1031" s="20"/>
      <c r="C1031" s="24" t="str">
        <f aca="false">IF(B1031="","",IFERROR(INDEX(Items!$B$5:$B$304,MATCH(B1031,Items!$A$5:$A$304,0)),"Unknown code"))</f>
        <v/>
      </c>
      <c r="D1031" s="20"/>
      <c r="E1031" s="21"/>
      <c r="F1031" s="22"/>
      <c r="G1031" s="25" t="str">
        <f aca="false">IF(OR(D1031="Purchase",D1031="Production in"),ROUND(N(E1031)*N(F1031),2),"")</f>
        <v/>
      </c>
      <c r="H1031" s="20"/>
      <c r="I1031" s="24" t="str">
        <f aca="false">IF(B1031="","",IFERROR(INDEX(Items!$D$5:$D$304,MATCH(B1031,Items!$A$5:$A$304,0)),""))</f>
        <v/>
      </c>
      <c r="J1031" s="26" t="n">
        <f aca="false">N(E1031)*IF(OR(D1031="Purchase",D1031="Sales return",D1031="Production in",D1031="Adjustment +"),1,IF(D1031="",0,-1))</f>
        <v>0</v>
      </c>
    </row>
    <row r="1032" customFormat="false" ht="15" hidden="false" customHeight="true" outlineLevel="0" collapsed="false">
      <c r="A1032" s="27"/>
      <c r="B1032" s="20"/>
      <c r="C1032" s="24" t="str">
        <f aca="false">IF(B1032="","",IFERROR(INDEX(Items!$B$5:$B$304,MATCH(B1032,Items!$A$5:$A$304,0)),"Unknown code"))</f>
        <v/>
      </c>
      <c r="D1032" s="20"/>
      <c r="E1032" s="21"/>
      <c r="F1032" s="22"/>
      <c r="G1032" s="25" t="str">
        <f aca="false">IF(OR(D1032="Purchase",D1032="Production in"),ROUND(N(E1032)*N(F1032),2),"")</f>
        <v/>
      </c>
      <c r="H1032" s="20"/>
      <c r="I1032" s="24" t="str">
        <f aca="false">IF(B1032="","",IFERROR(INDEX(Items!$D$5:$D$304,MATCH(B1032,Items!$A$5:$A$304,0)),""))</f>
        <v/>
      </c>
      <c r="J1032" s="26" t="n">
        <f aca="false">N(E1032)*IF(OR(D1032="Purchase",D1032="Sales return",D1032="Production in",D1032="Adjustment +"),1,IF(D1032="",0,-1))</f>
        <v>0</v>
      </c>
    </row>
    <row r="1033" customFormat="false" ht="15" hidden="false" customHeight="true" outlineLevel="0" collapsed="false">
      <c r="A1033" s="27"/>
      <c r="B1033" s="20"/>
      <c r="C1033" s="24" t="str">
        <f aca="false">IF(B1033="","",IFERROR(INDEX(Items!$B$5:$B$304,MATCH(B1033,Items!$A$5:$A$304,0)),"Unknown code"))</f>
        <v/>
      </c>
      <c r="D1033" s="20"/>
      <c r="E1033" s="21"/>
      <c r="F1033" s="22"/>
      <c r="G1033" s="25" t="str">
        <f aca="false">IF(OR(D1033="Purchase",D1033="Production in"),ROUND(N(E1033)*N(F1033),2),"")</f>
        <v/>
      </c>
      <c r="H1033" s="20"/>
      <c r="I1033" s="24" t="str">
        <f aca="false">IF(B1033="","",IFERROR(INDEX(Items!$D$5:$D$304,MATCH(B1033,Items!$A$5:$A$304,0)),""))</f>
        <v/>
      </c>
      <c r="J1033" s="26" t="n">
        <f aca="false">N(E1033)*IF(OR(D1033="Purchase",D1033="Sales return",D1033="Production in",D1033="Adjustment +"),1,IF(D1033="",0,-1))</f>
        <v>0</v>
      </c>
    </row>
    <row r="1034" customFormat="false" ht="15" hidden="false" customHeight="true" outlineLevel="0" collapsed="false">
      <c r="A1034" s="27"/>
      <c r="B1034" s="20"/>
      <c r="C1034" s="24" t="str">
        <f aca="false">IF(B1034="","",IFERROR(INDEX(Items!$B$5:$B$304,MATCH(B1034,Items!$A$5:$A$304,0)),"Unknown code"))</f>
        <v/>
      </c>
      <c r="D1034" s="20"/>
      <c r="E1034" s="21"/>
      <c r="F1034" s="22"/>
      <c r="G1034" s="25" t="str">
        <f aca="false">IF(OR(D1034="Purchase",D1034="Production in"),ROUND(N(E1034)*N(F1034),2),"")</f>
        <v/>
      </c>
      <c r="H1034" s="20"/>
      <c r="I1034" s="24" t="str">
        <f aca="false">IF(B1034="","",IFERROR(INDEX(Items!$D$5:$D$304,MATCH(B1034,Items!$A$5:$A$304,0)),""))</f>
        <v/>
      </c>
      <c r="J1034" s="26" t="n">
        <f aca="false">N(E1034)*IF(OR(D1034="Purchase",D1034="Sales return",D1034="Production in",D1034="Adjustment +"),1,IF(D1034="",0,-1))</f>
        <v>0</v>
      </c>
    </row>
    <row r="1035" customFormat="false" ht="15" hidden="false" customHeight="true" outlineLevel="0" collapsed="false">
      <c r="A1035" s="27"/>
      <c r="B1035" s="20"/>
      <c r="C1035" s="24" t="str">
        <f aca="false">IF(B1035="","",IFERROR(INDEX(Items!$B$5:$B$304,MATCH(B1035,Items!$A$5:$A$304,0)),"Unknown code"))</f>
        <v/>
      </c>
      <c r="D1035" s="20"/>
      <c r="E1035" s="21"/>
      <c r="F1035" s="22"/>
      <c r="G1035" s="25" t="str">
        <f aca="false">IF(OR(D1035="Purchase",D1035="Production in"),ROUND(N(E1035)*N(F1035),2),"")</f>
        <v/>
      </c>
      <c r="H1035" s="20"/>
      <c r="I1035" s="24" t="str">
        <f aca="false">IF(B1035="","",IFERROR(INDEX(Items!$D$5:$D$304,MATCH(B1035,Items!$A$5:$A$304,0)),""))</f>
        <v/>
      </c>
      <c r="J1035" s="26" t="n">
        <f aca="false">N(E1035)*IF(OR(D1035="Purchase",D1035="Sales return",D1035="Production in",D1035="Adjustment +"),1,IF(D1035="",0,-1))</f>
        <v>0</v>
      </c>
    </row>
    <row r="1036" customFormat="false" ht="15" hidden="false" customHeight="true" outlineLevel="0" collapsed="false">
      <c r="A1036" s="27"/>
      <c r="B1036" s="20"/>
      <c r="C1036" s="24" t="str">
        <f aca="false">IF(B1036="","",IFERROR(INDEX(Items!$B$5:$B$304,MATCH(B1036,Items!$A$5:$A$304,0)),"Unknown code"))</f>
        <v/>
      </c>
      <c r="D1036" s="20"/>
      <c r="E1036" s="21"/>
      <c r="F1036" s="22"/>
      <c r="G1036" s="25" t="str">
        <f aca="false">IF(OR(D1036="Purchase",D1036="Production in"),ROUND(N(E1036)*N(F1036),2),"")</f>
        <v/>
      </c>
      <c r="H1036" s="20"/>
      <c r="I1036" s="24" t="str">
        <f aca="false">IF(B1036="","",IFERROR(INDEX(Items!$D$5:$D$304,MATCH(B1036,Items!$A$5:$A$304,0)),""))</f>
        <v/>
      </c>
      <c r="J1036" s="26" t="n">
        <f aca="false">N(E1036)*IF(OR(D1036="Purchase",D1036="Sales return",D1036="Production in",D1036="Adjustment +"),1,IF(D1036="",0,-1))</f>
        <v>0</v>
      </c>
    </row>
    <row r="1037" customFormat="false" ht="15" hidden="false" customHeight="true" outlineLevel="0" collapsed="false">
      <c r="A1037" s="27"/>
      <c r="B1037" s="20"/>
      <c r="C1037" s="24" t="str">
        <f aca="false">IF(B1037="","",IFERROR(INDEX(Items!$B$5:$B$304,MATCH(B1037,Items!$A$5:$A$304,0)),"Unknown code"))</f>
        <v/>
      </c>
      <c r="D1037" s="20"/>
      <c r="E1037" s="21"/>
      <c r="F1037" s="22"/>
      <c r="G1037" s="25" t="str">
        <f aca="false">IF(OR(D1037="Purchase",D1037="Production in"),ROUND(N(E1037)*N(F1037),2),"")</f>
        <v/>
      </c>
      <c r="H1037" s="20"/>
      <c r="I1037" s="24" t="str">
        <f aca="false">IF(B1037="","",IFERROR(INDEX(Items!$D$5:$D$304,MATCH(B1037,Items!$A$5:$A$304,0)),""))</f>
        <v/>
      </c>
      <c r="J1037" s="26" t="n">
        <f aca="false">N(E1037)*IF(OR(D1037="Purchase",D1037="Sales return",D1037="Production in",D1037="Adjustment +"),1,IF(D1037="",0,-1))</f>
        <v>0</v>
      </c>
    </row>
    <row r="1038" customFormat="false" ht="15" hidden="false" customHeight="true" outlineLevel="0" collapsed="false">
      <c r="A1038" s="27"/>
      <c r="B1038" s="20"/>
      <c r="C1038" s="24" t="str">
        <f aca="false">IF(B1038="","",IFERROR(INDEX(Items!$B$5:$B$304,MATCH(B1038,Items!$A$5:$A$304,0)),"Unknown code"))</f>
        <v/>
      </c>
      <c r="D1038" s="20"/>
      <c r="E1038" s="21"/>
      <c r="F1038" s="22"/>
      <c r="G1038" s="25" t="str">
        <f aca="false">IF(OR(D1038="Purchase",D1038="Production in"),ROUND(N(E1038)*N(F1038),2),"")</f>
        <v/>
      </c>
      <c r="H1038" s="20"/>
      <c r="I1038" s="24" t="str">
        <f aca="false">IF(B1038="","",IFERROR(INDEX(Items!$D$5:$D$304,MATCH(B1038,Items!$A$5:$A$304,0)),""))</f>
        <v/>
      </c>
      <c r="J1038" s="26" t="n">
        <f aca="false">N(E1038)*IF(OR(D1038="Purchase",D1038="Sales return",D1038="Production in",D1038="Adjustment +"),1,IF(D1038="",0,-1))</f>
        <v>0</v>
      </c>
    </row>
    <row r="1039" customFormat="false" ht="15" hidden="false" customHeight="true" outlineLevel="0" collapsed="false">
      <c r="A1039" s="27"/>
      <c r="B1039" s="20"/>
      <c r="C1039" s="24" t="str">
        <f aca="false">IF(B1039="","",IFERROR(INDEX(Items!$B$5:$B$304,MATCH(B1039,Items!$A$5:$A$304,0)),"Unknown code"))</f>
        <v/>
      </c>
      <c r="D1039" s="20"/>
      <c r="E1039" s="21"/>
      <c r="F1039" s="22"/>
      <c r="G1039" s="25" t="str">
        <f aca="false">IF(OR(D1039="Purchase",D1039="Production in"),ROUND(N(E1039)*N(F1039),2),"")</f>
        <v/>
      </c>
      <c r="H1039" s="20"/>
      <c r="I1039" s="24" t="str">
        <f aca="false">IF(B1039="","",IFERROR(INDEX(Items!$D$5:$D$304,MATCH(B1039,Items!$A$5:$A$304,0)),""))</f>
        <v/>
      </c>
      <c r="J1039" s="26" t="n">
        <f aca="false">N(E1039)*IF(OR(D1039="Purchase",D1039="Sales return",D1039="Production in",D1039="Adjustment +"),1,IF(D1039="",0,-1))</f>
        <v>0</v>
      </c>
    </row>
    <row r="1040" customFormat="false" ht="15" hidden="false" customHeight="true" outlineLevel="0" collapsed="false">
      <c r="A1040" s="27"/>
      <c r="B1040" s="20"/>
      <c r="C1040" s="24" t="str">
        <f aca="false">IF(B1040="","",IFERROR(INDEX(Items!$B$5:$B$304,MATCH(B1040,Items!$A$5:$A$304,0)),"Unknown code"))</f>
        <v/>
      </c>
      <c r="D1040" s="20"/>
      <c r="E1040" s="21"/>
      <c r="F1040" s="22"/>
      <c r="G1040" s="25" t="str">
        <f aca="false">IF(OR(D1040="Purchase",D1040="Production in"),ROUND(N(E1040)*N(F1040),2),"")</f>
        <v/>
      </c>
      <c r="H1040" s="20"/>
      <c r="I1040" s="24" t="str">
        <f aca="false">IF(B1040="","",IFERROR(INDEX(Items!$D$5:$D$304,MATCH(B1040,Items!$A$5:$A$304,0)),""))</f>
        <v/>
      </c>
      <c r="J1040" s="26" t="n">
        <f aca="false">N(E1040)*IF(OR(D1040="Purchase",D1040="Sales return",D1040="Production in",D1040="Adjustment +"),1,IF(D1040="",0,-1))</f>
        <v>0</v>
      </c>
    </row>
    <row r="1041" customFormat="false" ht="15" hidden="false" customHeight="true" outlineLevel="0" collapsed="false">
      <c r="A1041" s="27"/>
      <c r="B1041" s="20"/>
      <c r="C1041" s="24" t="str">
        <f aca="false">IF(B1041="","",IFERROR(INDEX(Items!$B$5:$B$304,MATCH(B1041,Items!$A$5:$A$304,0)),"Unknown code"))</f>
        <v/>
      </c>
      <c r="D1041" s="20"/>
      <c r="E1041" s="21"/>
      <c r="F1041" s="22"/>
      <c r="G1041" s="25" t="str">
        <f aca="false">IF(OR(D1041="Purchase",D1041="Production in"),ROUND(N(E1041)*N(F1041),2),"")</f>
        <v/>
      </c>
      <c r="H1041" s="20"/>
      <c r="I1041" s="24" t="str">
        <f aca="false">IF(B1041="","",IFERROR(INDEX(Items!$D$5:$D$304,MATCH(B1041,Items!$A$5:$A$304,0)),""))</f>
        <v/>
      </c>
      <c r="J1041" s="26" t="n">
        <f aca="false">N(E1041)*IF(OR(D1041="Purchase",D1041="Sales return",D1041="Production in",D1041="Adjustment +"),1,IF(D1041="",0,-1))</f>
        <v>0</v>
      </c>
    </row>
    <row r="1042" customFormat="false" ht="15" hidden="false" customHeight="true" outlineLevel="0" collapsed="false">
      <c r="A1042" s="27"/>
      <c r="B1042" s="20"/>
      <c r="C1042" s="24" t="str">
        <f aca="false">IF(B1042="","",IFERROR(INDEX(Items!$B$5:$B$304,MATCH(B1042,Items!$A$5:$A$304,0)),"Unknown code"))</f>
        <v/>
      </c>
      <c r="D1042" s="20"/>
      <c r="E1042" s="21"/>
      <c r="F1042" s="22"/>
      <c r="G1042" s="25" t="str">
        <f aca="false">IF(OR(D1042="Purchase",D1042="Production in"),ROUND(N(E1042)*N(F1042),2),"")</f>
        <v/>
      </c>
      <c r="H1042" s="20"/>
      <c r="I1042" s="24" t="str">
        <f aca="false">IF(B1042="","",IFERROR(INDEX(Items!$D$5:$D$304,MATCH(B1042,Items!$A$5:$A$304,0)),""))</f>
        <v/>
      </c>
      <c r="J1042" s="26" t="n">
        <f aca="false">N(E1042)*IF(OR(D1042="Purchase",D1042="Sales return",D1042="Production in",D1042="Adjustment +"),1,IF(D1042="",0,-1))</f>
        <v>0</v>
      </c>
    </row>
    <row r="1043" customFormat="false" ht="15" hidden="false" customHeight="true" outlineLevel="0" collapsed="false">
      <c r="A1043" s="27"/>
      <c r="B1043" s="20"/>
      <c r="C1043" s="24" t="str">
        <f aca="false">IF(B1043="","",IFERROR(INDEX(Items!$B$5:$B$304,MATCH(B1043,Items!$A$5:$A$304,0)),"Unknown code"))</f>
        <v/>
      </c>
      <c r="D1043" s="20"/>
      <c r="E1043" s="21"/>
      <c r="F1043" s="22"/>
      <c r="G1043" s="25" t="str">
        <f aca="false">IF(OR(D1043="Purchase",D1043="Production in"),ROUND(N(E1043)*N(F1043),2),"")</f>
        <v/>
      </c>
      <c r="H1043" s="20"/>
      <c r="I1043" s="24" t="str">
        <f aca="false">IF(B1043="","",IFERROR(INDEX(Items!$D$5:$D$304,MATCH(B1043,Items!$A$5:$A$304,0)),""))</f>
        <v/>
      </c>
      <c r="J1043" s="26" t="n">
        <f aca="false">N(E1043)*IF(OR(D1043="Purchase",D1043="Sales return",D1043="Production in",D1043="Adjustment +"),1,IF(D1043="",0,-1))</f>
        <v>0</v>
      </c>
    </row>
    <row r="1044" customFormat="false" ht="15" hidden="false" customHeight="true" outlineLevel="0" collapsed="false">
      <c r="A1044" s="27"/>
      <c r="B1044" s="20"/>
      <c r="C1044" s="24" t="str">
        <f aca="false">IF(B1044="","",IFERROR(INDEX(Items!$B$5:$B$304,MATCH(B1044,Items!$A$5:$A$304,0)),"Unknown code"))</f>
        <v/>
      </c>
      <c r="D1044" s="20"/>
      <c r="E1044" s="21"/>
      <c r="F1044" s="22"/>
      <c r="G1044" s="25" t="str">
        <f aca="false">IF(OR(D1044="Purchase",D1044="Production in"),ROUND(N(E1044)*N(F1044),2),"")</f>
        <v/>
      </c>
      <c r="H1044" s="20"/>
      <c r="I1044" s="24" t="str">
        <f aca="false">IF(B1044="","",IFERROR(INDEX(Items!$D$5:$D$304,MATCH(B1044,Items!$A$5:$A$304,0)),""))</f>
        <v/>
      </c>
      <c r="J1044" s="26" t="n">
        <f aca="false">N(E1044)*IF(OR(D1044="Purchase",D1044="Sales return",D1044="Production in",D1044="Adjustment +"),1,IF(D1044="",0,-1))</f>
        <v>0</v>
      </c>
    </row>
    <row r="1045" customFormat="false" ht="15" hidden="false" customHeight="true" outlineLevel="0" collapsed="false">
      <c r="A1045" s="27"/>
      <c r="B1045" s="20"/>
      <c r="C1045" s="24" t="str">
        <f aca="false">IF(B1045="","",IFERROR(INDEX(Items!$B$5:$B$304,MATCH(B1045,Items!$A$5:$A$304,0)),"Unknown code"))</f>
        <v/>
      </c>
      <c r="D1045" s="20"/>
      <c r="E1045" s="21"/>
      <c r="F1045" s="22"/>
      <c r="G1045" s="25" t="str">
        <f aca="false">IF(OR(D1045="Purchase",D1045="Production in"),ROUND(N(E1045)*N(F1045),2),"")</f>
        <v/>
      </c>
      <c r="H1045" s="20"/>
      <c r="I1045" s="24" t="str">
        <f aca="false">IF(B1045="","",IFERROR(INDEX(Items!$D$5:$D$304,MATCH(B1045,Items!$A$5:$A$304,0)),""))</f>
        <v/>
      </c>
      <c r="J1045" s="26" t="n">
        <f aca="false">N(E1045)*IF(OR(D1045="Purchase",D1045="Sales return",D1045="Production in",D1045="Adjustment +"),1,IF(D1045="",0,-1))</f>
        <v>0</v>
      </c>
    </row>
    <row r="1046" customFormat="false" ht="15" hidden="false" customHeight="true" outlineLevel="0" collapsed="false">
      <c r="A1046" s="27"/>
      <c r="B1046" s="20"/>
      <c r="C1046" s="24" t="str">
        <f aca="false">IF(B1046="","",IFERROR(INDEX(Items!$B$5:$B$304,MATCH(B1046,Items!$A$5:$A$304,0)),"Unknown code"))</f>
        <v/>
      </c>
      <c r="D1046" s="20"/>
      <c r="E1046" s="21"/>
      <c r="F1046" s="22"/>
      <c r="G1046" s="25" t="str">
        <f aca="false">IF(OR(D1046="Purchase",D1046="Production in"),ROUND(N(E1046)*N(F1046),2),"")</f>
        <v/>
      </c>
      <c r="H1046" s="20"/>
      <c r="I1046" s="24" t="str">
        <f aca="false">IF(B1046="","",IFERROR(INDEX(Items!$D$5:$D$304,MATCH(B1046,Items!$A$5:$A$304,0)),""))</f>
        <v/>
      </c>
      <c r="J1046" s="26" t="n">
        <f aca="false">N(E1046)*IF(OR(D1046="Purchase",D1046="Sales return",D1046="Production in",D1046="Adjustment +"),1,IF(D1046="",0,-1))</f>
        <v>0</v>
      </c>
    </row>
    <row r="1047" customFormat="false" ht="15" hidden="false" customHeight="true" outlineLevel="0" collapsed="false">
      <c r="A1047" s="27"/>
      <c r="B1047" s="20"/>
      <c r="C1047" s="24" t="str">
        <f aca="false">IF(B1047="","",IFERROR(INDEX(Items!$B$5:$B$304,MATCH(B1047,Items!$A$5:$A$304,0)),"Unknown code"))</f>
        <v/>
      </c>
      <c r="D1047" s="20"/>
      <c r="E1047" s="21"/>
      <c r="F1047" s="22"/>
      <c r="G1047" s="25" t="str">
        <f aca="false">IF(OR(D1047="Purchase",D1047="Production in"),ROUND(N(E1047)*N(F1047),2),"")</f>
        <v/>
      </c>
      <c r="H1047" s="20"/>
      <c r="I1047" s="24" t="str">
        <f aca="false">IF(B1047="","",IFERROR(INDEX(Items!$D$5:$D$304,MATCH(B1047,Items!$A$5:$A$304,0)),""))</f>
        <v/>
      </c>
      <c r="J1047" s="26" t="n">
        <f aca="false">N(E1047)*IF(OR(D1047="Purchase",D1047="Sales return",D1047="Production in",D1047="Adjustment +"),1,IF(D1047="",0,-1))</f>
        <v>0</v>
      </c>
    </row>
    <row r="1048" customFormat="false" ht="15" hidden="false" customHeight="true" outlineLevel="0" collapsed="false">
      <c r="A1048" s="27"/>
      <c r="B1048" s="20"/>
      <c r="C1048" s="24" t="str">
        <f aca="false">IF(B1048="","",IFERROR(INDEX(Items!$B$5:$B$304,MATCH(B1048,Items!$A$5:$A$304,0)),"Unknown code"))</f>
        <v/>
      </c>
      <c r="D1048" s="20"/>
      <c r="E1048" s="21"/>
      <c r="F1048" s="22"/>
      <c r="G1048" s="25" t="str">
        <f aca="false">IF(OR(D1048="Purchase",D1048="Production in"),ROUND(N(E1048)*N(F1048),2),"")</f>
        <v/>
      </c>
      <c r="H1048" s="20"/>
      <c r="I1048" s="24" t="str">
        <f aca="false">IF(B1048="","",IFERROR(INDEX(Items!$D$5:$D$304,MATCH(B1048,Items!$A$5:$A$304,0)),""))</f>
        <v/>
      </c>
      <c r="J1048" s="26" t="n">
        <f aca="false">N(E1048)*IF(OR(D1048="Purchase",D1048="Sales return",D1048="Production in",D1048="Adjustment +"),1,IF(D1048="",0,-1))</f>
        <v>0</v>
      </c>
    </row>
    <row r="1049" customFormat="false" ht="15" hidden="false" customHeight="true" outlineLevel="0" collapsed="false">
      <c r="A1049" s="27"/>
      <c r="B1049" s="20"/>
      <c r="C1049" s="24" t="str">
        <f aca="false">IF(B1049="","",IFERROR(INDEX(Items!$B$5:$B$304,MATCH(B1049,Items!$A$5:$A$304,0)),"Unknown code"))</f>
        <v/>
      </c>
      <c r="D1049" s="20"/>
      <c r="E1049" s="21"/>
      <c r="F1049" s="22"/>
      <c r="G1049" s="25" t="str">
        <f aca="false">IF(OR(D1049="Purchase",D1049="Production in"),ROUND(N(E1049)*N(F1049),2),"")</f>
        <v/>
      </c>
      <c r="H1049" s="20"/>
      <c r="I1049" s="24" t="str">
        <f aca="false">IF(B1049="","",IFERROR(INDEX(Items!$D$5:$D$304,MATCH(B1049,Items!$A$5:$A$304,0)),""))</f>
        <v/>
      </c>
      <c r="J1049" s="26" t="n">
        <f aca="false">N(E1049)*IF(OR(D1049="Purchase",D1049="Sales return",D1049="Production in",D1049="Adjustment +"),1,IF(D1049="",0,-1))</f>
        <v>0</v>
      </c>
    </row>
    <row r="1050" customFormat="false" ht="15" hidden="false" customHeight="true" outlineLevel="0" collapsed="false">
      <c r="A1050" s="27"/>
      <c r="B1050" s="20"/>
      <c r="C1050" s="24" t="str">
        <f aca="false">IF(B1050="","",IFERROR(INDEX(Items!$B$5:$B$304,MATCH(B1050,Items!$A$5:$A$304,0)),"Unknown code"))</f>
        <v/>
      </c>
      <c r="D1050" s="20"/>
      <c r="E1050" s="21"/>
      <c r="F1050" s="22"/>
      <c r="G1050" s="25" t="str">
        <f aca="false">IF(OR(D1050="Purchase",D1050="Production in"),ROUND(N(E1050)*N(F1050),2),"")</f>
        <v/>
      </c>
      <c r="H1050" s="20"/>
      <c r="I1050" s="24" t="str">
        <f aca="false">IF(B1050="","",IFERROR(INDEX(Items!$D$5:$D$304,MATCH(B1050,Items!$A$5:$A$304,0)),""))</f>
        <v/>
      </c>
      <c r="J1050" s="26" t="n">
        <f aca="false">N(E1050)*IF(OR(D1050="Purchase",D1050="Sales return",D1050="Production in",D1050="Adjustment +"),1,IF(D1050="",0,-1))</f>
        <v>0</v>
      </c>
    </row>
    <row r="1051" customFormat="false" ht="15" hidden="false" customHeight="true" outlineLevel="0" collapsed="false">
      <c r="A1051" s="27"/>
      <c r="B1051" s="20"/>
      <c r="C1051" s="24" t="str">
        <f aca="false">IF(B1051="","",IFERROR(INDEX(Items!$B$5:$B$304,MATCH(B1051,Items!$A$5:$A$304,0)),"Unknown code"))</f>
        <v/>
      </c>
      <c r="D1051" s="20"/>
      <c r="E1051" s="21"/>
      <c r="F1051" s="22"/>
      <c r="G1051" s="25" t="str">
        <f aca="false">IF(OR(D1051="Purchase",D1051="Production in"),ROUND(N(E1051)*N(F1051),2),"")</f>
        <v/>
      </c>
      <c r="H1051" s="20"/>
      <c r="I1051" s="24" t="str">
        <f aca="false">IF(B1051="","",IFERROR(INDEX(Items!$D$5:$D$304,MATCH(B1051,Items!$A$5:$A$304,0)),""))</f>
        <v/>
      </c>
      <c r="J1051" s="26" t="n">
        <f aca="false">N(E1051)*IF(OR(D1051="Purchase",D1051="Sales return",D1051="Production in",D1051="Adjustment +"),1,IF(D1051="",0,-1))</f>
        <v>0</v>
      </c>
    </row>
    <row r="1052" customFormat="false" ht="15" hidden="false" customHeight="true" outlineLevel="0" collapsed="false">
      <c r="A1052" s="27"/>
      <c r="B1052" s="20"/>
      <c r="C1052" s="24" t="str">
        <f aca="false">IF(B1052="","",IFERROR(INDEX(Items!$B$5:$B$304,MATCH(B1052,Items!$A$5:$A$304,0)),"Unknown code"))</f>
        <v/>
      </c>
      <c r="D1052" s="20"/>
      <c r="E1052" s="21"/>
      <c r="F1052" s="22"/>
      <c r="G1052" s="25" t="str">
        <f aca="false">IF(OR(D1052="Purchase",D1052="Production in"),ROUND(N(E1052)*N(F1052),2),"")</f>
        <v/>
      </c>
      <c r="H1052" s="20"/>
      <c r="I1052" s="24" t="str">
        <f aca="false">IF(B1052="","",IFERROR(INDEX(Items!$D$5:$D$304,MATCH(B1052,Items!$A$5:$A$304,0)),""))</f>
        <v/>
      </c>
      <c r="J1052" s="26" t="n">
        <f aca="false">N(E1052)*IF(OR(D1052="Purchase",D1052="Sales return",D1052="Production in",D1052="Adjustment +"),1,IF(D1052="",0,-1))</f>
        <v>0</v>
      </c>
    </row>
    <row r="1053" customFormat="false" ht="15" hidden="false" customHeight="true" outlineLevel="0" collapsed="false">
      <c r="A1053" s="27"/>
      <c r="B1053" s="20"/>
      <c r="C1053" s="24" t="str">
        <f aca="false">IF(B1053="","",IFERROR(INDEX(Items!$B$5:$B$304,MATCH(B1053,Items!$A$5:$A$304,0)),"Unknown code"))</f>
        <v/>
      </c>
      <c r="D1053" s="20"/>
      <c r="E1053" s="21"/>
      <c r="F1053" s="22"/>
      <c r="G1053" s="25" t="str">
        <f aca="false">IF(OR(D1053="Purchase",D1053="Production in"),ROUND(N(E1053)*N(F1053),2),"")</f>
        <v/>
      </c>
      <c r="H1053" s="20"/>
      <c r="I1053" s="24" t="str">
        <f aca="false">IF(B1053="","",IFERROR(INDEX(Items!$D$5:$D$304,MATCH(B1053,Items!$A$5:$A$304,0)),""))</f>
        <v/>
      </c>
      <c r="J1053" s="26" t="n">
        <f aca="false">N(E1053)*IF(OR(D1053="Purchase",D1053="Sales return",D1053="Production in",D1053="Adjustment +"),1,IF(D1053="",0,-1))</f>
        <v>0</v>
      </c>
    </row>
    <row r="1054" customFormat="false" ht="15" hidden="false" customHeight="true" outlineLevel="0" collapsed="false">
      <c r="A1054" s="27"/>
      <c r="B1054" s="20"/>
      <c r="C1054" s="24" t="str">
        <f aca="false">IF(B1054="","",IFERROR(INDEX(Items!$B$5:$B$304,MATCH(B1054,Items!$A$5:$A$304,0)),"Unknown code"))</f>
        <v/>
      </c>
      <c r="D1054" s="20"/>
      <c r="E1054" s="21"/>
      <c r="F1054" s="22"/>
      <c r="G1054" s="25" t="str">
        <f aca="false">IF(OR(D1054="Purchase",D1054="Production in"),ROUND(N(E1054)*N(F1054),2),"")</f>
        <v/>
      </c>
      <c r="H1054" s="20"/>
      <c r="I1054" s="24" t="str">
        <f aca="false">IF(B1054="","",IFERROR(INDEX(Items!$D$5:$D$304,MATCH(B1054,Items!$A$5:$A$304,0)),""))</f>
        <v/>
      </c>
      <c r="J1054" s="26" t="n">
        <f aca="false">N(E1054)*IF(OR(D1054="Purchase",D1054="Sales return",D1054="Production in",D1054="Adjustment +"),1,IF(D1054="",0,-1))</f>
        <v>0</v>
      </c>
    </row>
    <row r="1055" customFormat="false" ht="15" hidden="false" customHeight="true" outlineLevel="0" collapsed="false">
      <c r="A1055" s="27"/>
      <c r="B1055" s="20"/>
      <c r="C1055" s="24" t="str">
        <f aca="false">IF(B1055="","",IFERROR(INDEX(Items!$B$5:$B$304,MATCH(B1055,Items!$A$5:$A$304,0)),"Unknown code"))</f>
        <v/>
      </c>
      <c r="D1055" s="20"/>
      <c r="E1055" s="21"/>
      <c r="F1055" s="22"/>
      <c r="G1055" s="25" t="str">
        <f aca="false">IF(OR(D1055="Purchase",D1055="Production in"),ROUND(N(E1055)*N(F1055),2),"")</f>
        <v/>
      </c>
      <c r="H1055" s="20"/>
      <c r="I1055" s="24" t="str">
        <f aca="false">IF(B1055="","",IFERROR(INDEX(Items!$D$5:$D$304,MATCH(B1055,Items!$A$5:$A$304,0)),""))</f>
        <v/>
      </c>
      <c r="J1055" s="26" t="n">
        <f aca="false">N(E1055)*IF(OR(D1055="Purchase",D1055="Sales return",D1055="Production in",D1055="Adjustment +"),1,IF(D1055="",0,-1))</f>
        <v>0</v>
      </c>
    </row>
    <row r="1056" customFormat="false" ht="15" hidden="false" customHeight="true" outlineLevel="0" collapsed="false">
      <c r="A1056" s="27"/>
      <c r="B1056" s="20"/>
      <c r="C1056" s="24" t="str">
        <f aca="false">IF(B1056="","",IFERROR(INDEX(Items!$B$5:$B$304,MATCH(B1056,Items!$A$5:$A$304,0)),"Unknown code"))</f>
        <v/>
      </c>
      <c r="D1056" s="20"/>
      <c r="E1056" s="21"/>
      <c r="F1056" s="22"/>
      <c r="G1056" s="25" t="str">
        <f aca="false">IF(OR(D1056="Purchase",D1056="Production in"),ROUND(N(E1056)*N(F1056),2),"")</f>
        <v/>
      </c>
      <c r="H1056" s="20"/>
      <c r="I1056" s="24" t="str">
        <f aca="false">IF(B1056="","",IFERROR(INDEX(Items!$D$5:$D$304,MATCH(B1056,Items!$A$5:$A$304,0)),""))</f>
        <v/>
      </c>
      <c r="J1056" s="26" t="n">
        <f aca="false">N(E1056)*IF(OR(D1056="Purchase",D1056="Sales return",D1056="Production in",D1056="Adjustment +"),1,IF(D1056="",0,-1))</f>
        <v>0</v>
      </c>
    </row>
    <row r="1057" customFormat="false" ht="15" hidden="false" customHeight="true" outlineLevel="0" collapsed="false">
      <c r="A1057" s="27"/>
      <c r="B1057" s="20"/>
      <c r="C1057" s="24" t="str">
        <f aca="false">IF(B1057="","",IFERROR(INDEX(Items!$B$5:$B$304,MATCH(B1057,Items!$A$5:$A$304,0)),"Unknown code"))</f>
        <v/>
      </c>
      <c r="D1057" s="20"/>
      <c r="E1057" s="21"/>
      <c r="F1057" s="22"/>
      <c r="G1057" s="25" t="str">
        <f aca="false">IF(OR(D1057="Purchase",D1057="Production in"),ROUND(N(E1057)*N(F1057),2),"")</f>
        <v/>
      </c>
      <c r="H1057" s="20"/>
      <c r="I1057" s="24" t="str">
        <f aca="false">IF(B1057="","",IFERROR(INDEX(Items!$D$5:$D$304,MATCH(B1057,Items!$A$5:$A$304,0)),""))</f>
        <v/>
      </c>
      <c r="J1057" s="26" t="n">
        <f aca="false">N(E1057)*IF(OR(D1057="Purchase",D1057="Sales return",D1057="Production in",D1057="Adjustment +"),1,IF(D1057="",0,-1))</f>
        <v>0</v>
      </c>
    </row>
    <row r="1058" customFormat="false" ht="15" hidden="false" customHeight="true" outlineLevel="0" collapsed="false">
      <c r="A1058" s="27"/>
      <c r="B1058" s="20"/>
      <c r="C1058" s="24" t="str">
        <f aca="false">IF(B1058="","",IFERROR(INDEX(Items!$B$5:$B$304,MATCH(B1058,Items!$A$5:$A$304,0)),"Unknown code"))</f>
        <v/>
      </c>
      <c r="D1058" s="20"/>
      <c r="E1058" s="21"/>
      <c r="F1058" s="22"/>
      <c r="G1058" s="25" t="str">
        <f aca="false">IF(OR(D1058="Purchase",D1058="Production in"),ROUND(N(E1058)*N(F1058),2),"")</f>
        <v/>
      </c>
      <c r="H1058" s="20"/>
      <c r="I1058" s="24" t="str">
        <f aca="false">IF(B1058="","",IFERROR(INDEX(Items!$D$5:$D$304,MATCH(B1058,Items!$A$5:$A$304,0)),""))</f>
        <v/>
      </c>
      <c r="J1058" s="26" t="n">
        <f aca="false">N(E1058)*IF(OR(D1058="Purchase",D1058="Sales return",D1058="Production in",D1058="Adjustment +"),1,IF(D1058="",0,-1))</f>
        <v>0</v>
      </c>
    </row>
    <row r="1059" customFormat="false" ht="15" hidden="false" customHeight="true" outlineLevel="0" collapsed="false">
      <c r="A1059" s="27"/>
      <c r="B1059" s="20"/>
      <c r="C1059" s="24" t="str">
        <f aca="false">IF(B1059="","",IFERROR(INDEX(Items!$B$5:$B$304,MATCH(B1059,Items!$A$5:$A$304,0)),"Unknown code"))</f>
        <v/>
      </c>
      <c r="D1059" s="20"/>
      <c r="E1059" s="21"/>
      <c r="F1059" s="22"/>
      <c r="G1059" s="25" t="str">
        <f aca="false">IF(OR(D1059="Purchase",D1059="Production in"),ROUND(N(E1059)*N(F1059),2),"")</f>
        <v/>
      </c>
      <c r="H1059" s="20"/>
      <c r="I1059" s="24" t="str">
        <f aca="false">IF(B1059="","",IFERROR(INDEX(Items!$D$5:$D$304,MATCH(B1059,Items!$A$5:$A$304,0)),""))</f>
        <v/>
      </c>
      <c r="J1059" s="26" t="n">
        <f aca="false">N(E1059)*IF(OR(D1059="Purchase",D1059="Sales return",D1059="Production in",D1059="Adjustment +"),1,IF(D1059="",0,-1))</f>
        <v>0</v>
      </c>
    </row>
    <row r="1060" customFormat="false" ht="15" hidden="false" customHeight="true" outlineLevel="0" collapsed="false">
      <c r="A1060" s="27"/>
      <c r="B1060" s="20"/>
      <c r="C1060" s="24" t="str">
        <f aca="false">IF(B1060="","",IFERROR(INDEX(Items!$B$5:$B$304,MATCH(B1060,Items!$A$5:$A$304,0)),"Unknown code"))</f>
        <v/>
      </c>
      <c r="D1060" s="20"/>
      <c r="E1060" s="21"/>
      <c r="F1060" s="22"/>
      <c r="G1060" s="25" t="str">
        <f aca="false">IF(OR(D1060="Purchase",D1060="Production in"),ROUND(N(E1060)*N(F1060),2),"")</f>
        <v/>
      </c>
      <c r="H1060" s="20"/>
      <c r="I1060" s="24" t="str">
        <f aca="false">IF(B1060="","",IFERROR(INDEX(Items!$D$5:$D$304,MATCH(B1060,Items!$A$5:$A$304,0)),""))</f>
        <v/>
      </c>
      <c r="J1060" s="26" t="n">
        <f aca="false">N(E1060)*IF(OR(D1060="Purchase",D1060="Sales return",D1060="Production in",D1060="Adjustment +"),1,IF(D1060="",0,-1))</f>
        <v>0</v>
      </c>
    </row>
    <row r="1061" customFormat="false" ht="15" hidden="false" customHeight="true" outlineLevel="0" collapsed="false">
      <c r="A1061" s="27"/>
      <c r="B1061" s="20"/>
      <c r="C1061" s="24" t="str">
        <f aca="false">IF(B1061="","",IFERROR(INDEX(Items!$B$5:$B$304,MATCH(B1061,Items!$A$5:$A$304,0)),"Unknown code"))</f>
        <v/>
      </c>
      <c r="D1061" s="20"/>
      <c r="E1061" s="21"/>
      <c r="F1061" s="22"/>
      <c r="G1061" s="25" t="str">
        <f aca="false">IF(OR(D1061="Purchase",D1061="Production in"),ROUND(N(E1061)*N(F1061),2),"")</f>
        <v/>
      </c>
      <c r="H1061" s="20"/>
      <c r="I1061" s="24" t="str">
        <f aca="false">IF(B1061="","",IFERROR(INDEX(Items!$D$5:$D$304,MATCH(B1061,Items!$A$5:$A$304,0)),""))</f>
        <v/>
      </c>
      <c r="J1061" s="26" t="n">
        <f aca="false">N(E1061)*IF(OR(D1061="Purchase",D1061="Sales return",D1061="Production in",D1061="Adjustment +"),1,IF(D1061="",0,-1))</f>
        <v>0</v>
      </c>
    </row>
    <row r="1062" customFormat="false" ht="15" hidden="false" customHeight="true" outlineLevel="0" collapsed="false">
      <c r="A1062" s="27"/>
      <c r="B1062" s="20"/>
      <c r="C1062" s="24" t="str">
        <f aca="false">IF(B1062="","",IFERROR(INDEX(Items!$B$5:$B$304,MATCH(B1062,Items!$A$5:$A$304,0)),"Unknown code"))</f>
        <v/>
      </c>
      <c r="D1062" s="20"/>
      <c r="E1062" s="21"/>
      <c r="F1062" s="22"/>
      <c r="G1062" s="25" t="str">
        <f aca="false">IF(OR(D1062="Purchase",D1062="Production in"),ROUND(N(E1062)*N(F1062),2),"")</f>
        <v/>
      </c>
      <c r="H1062" s="20"/>
      <c r="I1062" s="24" t="str">
        <f aca="false">IF(B1062="","",IFERROR(INDEX(Items!$D$5:$D$304,MATCH(B1062,Items!$A$5:$A$304,0)),""))</f>
        <v/>
      </c>
      <c r="J1062" s="26" t="n">
        <f aca="false">N(E1062)*IF(OR(D1062="Purchase",D1062="Sales return",D1062="Production in",D1062="Adjustment +"),1,IF(D1062="",0,-1))</f>
        <v>0</v>
      </c>
    </row>
    <row r="1063" customFormat="false" ht="15" hidden="false" customHeight="true" outlineLevel="0" collapsed="false">
      <c r="A1063" s="27"/>
      <c r="B1063" s="20"/>
      <c r="C1063" s="24" t="str">
        <f aca="false">IF(B1063="","",IFERROR(INDEX(Items!$B$5:$B$304,MATCH(B1063,Items!$A$5:$A$304,0)),"Unknown code"))</f>
        <v/>
      </c>
      <c r="D1063" s="20"/>
      <c r="E1063" s="21"/>
      <c r="F1063" s="22"/>
      <c r="G1063" s="25" t="str">
        <f aca="false">IF(OR(D1063="Purchase",D1063="Production in"),ROUND(N(E1063)*N(F1063),2),"")</f>
        <v/>
      </c>
      <c r="H1063" s="20"/>
      <c r="I1063" s="24" t="str">
        <f aca="false">IF(B1063="","",IFERROR(INDEX(Items!$D$5:$D$304,MATCH(B1063,Items!$A$5:$A$304,0)),""))</f>
        <v/>
      </c>
      <c r="J1063" s="26" t="n">
        <f aca="false">N(E1063)*IF(OR(D1063="Purchase",D1063="Sales return",D1063="Production in",D1063="Adjustment +"),1,IF(D1063="",0,-1))</f>
        <v>0</v>
      </c>
    </row>
    <row r="1064" customFormat="false" ht="15" hidden="false" customHeight="true" outlineLevel="0" collapsed="false">
      <c r="A1064" s="27"/>
      <c r="B1064" s="20"/>
      <c r="C1064" s="24" t="str">
        <f aca="false">IF(B1064="","",IFERROR(INDEX(Items!$B$5:$B$304,MATCH(B1064,Items!$A$5:$A$304,0)),"Unknown code"))</f>
        <v/>
      </c>
      <c r="D1064" s="20"/>
      <c r="E1064" s="21"/>
      <c r="F1064" s="22"/>
      <c r="G1064" s="25" t="str">
        <f aca="false">IF(OR(D1064="Purchase",D1064="Production in"),ROUND(N(E1064)*N(F1064),2),"")</f>
        <v/>
      </c>
      <c r="H1064" s="20"/>
      <c r="I1064" s="24" t="str">
        <f aca="false">IF(B1064="","",IFERROR(INDEX(Items!$D$5:$D$304,MATCH(B1064,Items!$A$5:$A$304,0)),""))</f>
        <v/>
      </c>
      <c r="J1064" s="26" t="n">
        <f aca="false">N(E1064)*IF(OR(D1064="Purchase",D1064="Sales return",D1064="Production in",D1064="Adjustment +"),1,IF(D1064="",0,-1))</f>
        <v>0</v>
      </c>
    </row>
    <row r="1065" customFormat="false" ht="15" hidden="false" customHeight="true" outlineLevel="0" collapsed="false">
      <c r="A1065" s="27"/>
      <c r="B1065" s="20"/>
      <c r="C1065" s="24" t="str">
        <f aca="false">IF(B1065="","",IFERROR(INDEX(Items!$B$5:$B$304,MATCH(B1065,Items!$A$5:$A$304,0)),"Unknown code"))</f>
        <v/>
      </c>
      <c r="D1065" s="20"/>
      <c r="E1065" s="21"/>
      <c r="F1065" s="22"/>
      <c r="G1065" s="25" t="str">
        <f aca="false">IF(OR(D1065="Purchase",D1065="Production in"),ROUND(N(E1065)*N(F1065),2),"")</f>
        <v/>
      </c>
      <c r="H1065" s="20"/>
      <c r="I1065" s="24" t="str">
        <f aca="false">IF(B1065="","",IFERROR(INDEX(Items!$D$5:$D$304,MATCH(B1065,Items!$A$5:$A$304,0)),""))</f>
        <v/>
      </c>
      <c r="J1065" s="26" t="n">
        <f aca="false">N(E1065)*IF(OR(D1065="Purchase",D1065="Sales return",D1065="Production in",D1065="Adjustment +"),1,IF(D1065="",0,-1))</f>
        <v>0</v>
      </c>
    </row>
    <row r="1066" customFormat="false" ht="15" hidden="false" customHeight="true" outlineLevel="0" collapsed="false">
      <c r="A1066" s="27"/>
      <c r="B1066" s="20"/>
      <c r="C1066" s="24" t="str">
        <f aca="false">IF(B1066="","",IFERROR(INDEX(Items!$B$5:$B$304,MATCH(B1066,Items!$A$5:$A$304,0)),"Unknown code"))</f>
        <v/>
      </c>
      <c r="D1066" s="20"/>
      <c r="E1066" s="21"/>
      <c r="F1066" s="22"/>
      <c r="G1066" s="25" t="str">
        <f aca="false">IF(OR(D1066="Purchase",D1066="Production in"),ROUND(N(E1066)*N(F1066),2),"")</f>
        <v/>
      </c>
      <c r="H1066" s="20"/>
      <c r="I1066" s="24" t="str">
        <f aca="false">IF(B1066="","",IFERROR(INDEX(Items!$D$5:$D$304,MATCH(B1066,Items!$A$5:$A$304,0)),""))</f>
        <v/>
      </c>
      <c r="J1066" s="26" t="n">
        <f aca="false">N(E1066)*IF(OR(D1066="Purchase",D1066="Sales return",D1066="Production in",D1066="Adjustment +"),1,IF(D1066="",0,-1))</f>
        <v>0</v>
      </c>
    </row>
    <row r="1067" customFormat="false" ht="15" hidden="false" customHeight="true" outlineLevel="0" collapsed="false">
      <c r="A1067" s="27"/>
      <c r="B1067" s="20"/>
      <c r="C1067" s="24" t="str">
        <f aca="false">IF(B1067="","",IFERROR(INDEX(Items!$B$5:$B$304,MATCH(B1067,Items!$A$5:$A$304,0)),"Unknown code"))</f>
        <v/>
      </c>
      <c r="D1067" s="20"/>
      <c r="E1067" s="21"/>
      <c r="F1067" s="22"/>
      <c r="G1067" s="25" t="str">
        <f aca="false">IF(OR(D1067="Purchase",D1067="Production in"),ROUND(N(E1067)*N(F1067),2),"")</f>
        <v/>
      </c>
      <c r="H1067" s="20"/>
      <c r="I1067" s="24" t="str">
        <f aca="false">IF(B1067="","",IFERROR(INDEX(Items!$D$5:$D$304,MATCH(B1067,Items!$A$5:$A$304,0)),""))</f>
        <v/>
      </c>
      <c r="J1067" s="26" t="n">
        <f aca="false">N(E1067)*IF(OR(D1067="Purchase",D1067="Sales return",D1067="Production in",D1067="Adjustment +"),1,IF(D1067="",0,-1))</f>
        <v>0</v>
      </c>
    </row>
    <row r="1068" customFormat="false" ht="15" hidden="false" customHeight="true" outlineLevel="0" collapsed="false">
      <c r="A1068" s="27"/>
      <c r="B1068" s="20"/>
      <c r="C1068" s="24" t="str">
        <f aca="false">IF(B1068="","",IFERROR(INDEX(Items!$B$5:$B$304,MATCH(B1068,Items!$A$5:$A$304,0)),"Unknown code"))</f>
        <v/>
      </c>
      <c r="D1068" s="20"/>
      <c r="E1068" s="21"/>
      <c r="F1068" s="22"/>
      <c r="G1068" s="25" t="str">
        <f aca="false">IF(OR(D1068="Purchase",D1068="Production in"),ROUND(N(E1068)*N(F1068),2),"")</f>
        <v/>
      </c>
      <c r="H1068" s="20"/>
      <c r="I1068" s="24" t="str">
        <f aca="false">IF(B1068="","",IFERROR(INDEX(Items!$D$5:$D$304,MATCH(B1068,Items!$A$5:$A$304,0)),""))</f>
        <v/>
      </c>
      <c r="J1068" s="26" t="n">
        <f aca="false">N(E1068)*IF(OR(D1068="Purchase",D1068="Sales return",D1068="Production in",D1068="Adjustment +"),1,IF(D1068="",0,-1))</f>
        <v>0</v>
      </c>
    </row>
    <row r="1069" customFormat="false" ht="15" hidden="false" customHeight="true" outlineLevel="0" collapsed="false">
      <c r="A1069" s="27"/>
      <c r="B1069" s="20"/>
      <c r="C1069" s="24" t="str">
        <f aca="false">IF(B1069="","",IFERROR(INDEX(Items!$B$5:$B$304,MATCH(B1069,Items!$A$5:$A$304,0)),"Unknown code"))</f>
        <v/>
      </c>
      <c r="D1069" s="20"/>
      <c r="E1069" s="21"/>
      <c r="F1069" s="22"/>
      <c r="G1069" s="25" t="str">
        <f aca="false">IF(OR(D1069="Purchase",D1069="Production in"),ROUND(N(E1069)*N(F1069),2),"")</f>
        <v/>
      </c>
      <c r="H1069" s="20"/>
      <c r="I1069" s="24" t="str">
        <f aca="false">IF(B1069="","",IFERROR(INDEX(Items!$D$5:$D$304,MATCH(B1069,Items!$A$5:$A$304,0)),""))</f>
        <v/>
      </c>
      <c r="J1069" s="26" t="n">
        <f aca="false">N(E1069)*IF(OR(D1069="Purchase",D1069="Sales return",D1069="Production in",D1069="Adjustment +"),1,IF(D1069="",0,-1))</f>
        <v>0</v>
      </c>
    </row>
    <row r="1070" customFormat="false" ht="15" hidden="false" customHeight="true" outlineLevel="0" collapsed="false">
      <c r="A1070" s="27"/>
      <c r="B1070" s="20"/>
      <c r="C1070" s="24" t="str">
        <f aca="false">IF(B1070="","",IFERROR(INDEX(Items!$B$5:$B$304,MATCH(B1070,Items!$A$5:$A$304,0)),"Unknown code"))</f>
        <v/>
      </c>
      <c r="D1070" s="20"/>
      <c r="E1070" s="21"/>
      <c r="F1070" s="22"/>
      <c r="G1070" s="25" t="str">
        <f aca="false">IF(OR(D1070="Purchase",D1070="Production in"),ROUND(N(E1070)*N(F1070),2),"")</f>
        <v/>
      </c>
      <c r="H1070" s="20"/>
      <c r="I1070" s="24" t="str">
        <f aca="false">IF(B1070="","",IFERROR(INDEX(Items!$D$5:$D$304,MATCH(B1070,Items!$A$5:$A$304,0)),""))</f>
        <v/>
      </c>
      <c r="J1070" s="26" t="n">
        <f aca="false">N(E1070)*IF(OR(D1070="Purchase",D1070="Sales return",D1070="Production in",D1070="Adjustment +"),1,IF(D1070="",0,-1))</f>
        <v>0</v>
      </c>
    </row>
    <row r="1071" customFormat="false" ht="15" hidden="false" customHeight="true" outlineLevel="0" collapsed="false">
      <c r="A1071" s="27"/>
      <c r="B1071" s="20"/>
      <c r="C1071" s="24" t="str">
        <f aca="false">IF(B1071="","",IFERROR(INDEX(Items!$B$5:$B$304,MATCH(B1071,Items!$A$5:$A$304,0)),"Unknown code"))</f>
        <v/>
      </c>
      <c r="D1071" s="20"/>
      <c r="E1071" s="21"/>
      <c r="F1071" s="22"/>
      <c r="G1071" s="25" t="str">
        <f aca="false">IF(OR(D1071="Purchase",D1071="Production in"),ROUND(N(E1071)*N(F1071),2),"")</f>
        <v/>
      </c>
      <c r="H1071" s="20"/>
      <c r="I1071" s="24" t="str">
        <f aca="false">IF(B1071="","",IFERROR(INDEX(Items!$D$5:$D$304,MATCH(B1071,Items!$A$5:$A$304,0)),""))</f>
        <v/>
      </c>
      <c r="J1071" s="26" t="n">
        <f aca="false">N(E1071)*IF(OR(D1071="Purchase",D1071="Sales return",D1071="Production in",D1071="Adjustment +"),1,IF(D1071="",0,-1))</f>
        <v>0</v>
      </c>
    </row>
    <row r="1072" customFormat="false" ht="15" hidden="false" customHeight="true" outlineLevel="0" collapsed="false">
      <c r="A1072" s="27"/>
      <c r="B1072" s="20"/>
      <c r="C1072" s="24" t="str">
        <f aca="false">IF(B1072="","",IFERROR(INDEX(Items!$B$5:$B$304,MATCH(B1072,Items!$A$5:$A$304,0)),"Unknown code"))</f>
        <v/>
      </c>
      <c r="D1072" s="20"/>
      <c r="E1072" s="21"/>
      <c r="F1072" s="22"/>
      <c r="G1072" s="25" t="str">
        <f aca="false">IF(OR(D1072="Purchase",D1072="Production in"),ROUND(N(E1072)*N(F1072),2),"")</f>
        <v/>
      </c>
      <c r="H1072" s="20"/>
      <c r="I1072" s="24" t="str">
        <f aca="false">IF(B1072="","",IFERROR(INDEX(Items!$D$5:$D$304,MATCH(B1072,Items!$A$5:$A$304,0)),""))</f>
        <v/>
      </c>
      <c r="J1072" s="26" t="n">
        <f aca="false">N(E1072)*IF(OR(D1072="Purchase",D1072="Sales return",D1072="Production in",D1072="Adjustment +"),1,IF(D1072="",0,-1))</f>
        <v>0</v>
      </c>
    </row>
    <row r="1073" customFormat="false" ht="15" hidden="false" customHeight="true" outlineLevel="0" collapsed="false">
      <c r="A1073" s="27"/>
      <c r="B1073" s="20"/>
      <c r="C1073" s="24" t="str">
        <f aca="false">IF(B1073="","",IFERROR(INDEX(Items!$B$5:$B$304,MATCH(B1073,Items!$A$5:$A$304,0)),"Unknown code"))</f>
        <v/>
      </c>
      <c r="D1073" s="20"/>
      <c r="E1073" s="21"/>
      <c r="F1073" s="22"/>
      <c r="G1073" s="25" t="str">
        <f aca="false">IF(OR(D1073="Purchase",D1073="Production in"),ROUND(N(E1073)*N(F1073),2),"")</f>
        <v/>
      </c>
      <c r="H1073" s="20"/>
      <c r="I1073" s="24" t="str">
        <f aca="false">IF(B1073="","",IFERROR(INDEX(Items!$D$5:$D$304,MATCH(B1073,Items!$A$5:$A$304,0)),""))</f>
        <v/>
      </c>
      <c r="J1073" s="26" t="n">
        <f aca="false">N(E1073)*IF(OR(D1073="Purchase",D1073="Sales return",D1073="Production in",D1073="Adjustment +"),1,IF(D1073="",0,-1))</f>
        <v>0</v>
      </c>
    </row>
    <row r="1074" customFormat="false" ht="15" hidden="false" customHeight="true" outlineLevel="0" collapsed="false">
      <c r="A1074" s="27"/>
      <c r="B1074" s="20"/>
      <c r="C1074" s="24" t="str">
        <f aca="false">IF(B1074="","",IFERROR(INDEX(Items!$B$5:$B$304,MATCH(B1074,Items!$A$5:$A$304,0)),"Unknown code"))</f>
        <v/>
      </c>
      <c r="D1074" s="20"/>
      <c r="E1074" s="21"/>
      <c r="F1074" s="22"/>
      <c r="G1074" s="25" t="str">
        <f aca="false">IF(OR(D1074="Purchase",D1074="Production in"),ROUND(N(E1074)*N(F1074),2),"")</f>
        <v/>
      </c>
      <c r="H1074" s="20"/>
      <c r="I1074" s="24" t="str">
        <f aca="false">IF(B1074="","",IFERROR(INDEX(Items!$D$5:$D$304,MATCH(B1074,Items!$A$5:$A$304,0)),""))</f>
        <v/>
      </c>
      <c r="J1074" s="26" t="n">
        <f aca="false">N(E1074)*IF(OR(D1074="Purchase",D1074="Sales return",D1074="Production in",D1074="Adjustment +"),1,IF(D1074="",0,-1))</f>
        <v>0</v>
      </c>
    </row>
    <row r="1075" customFormat="false" ht="15" hidden="false" customHeight="true" outlineLevel="0" collapsed="false">
      <c r="A1075" s="27"/>
      <c r="B1075" s="20"/>
      <c r="C1075" s="24" t="str">
        <f aca="false">IF(B1075="","",IFERROR(INDEX(Items!$B$5:$B$304,MATCH(B1075,Items!$A$5:$A$304,0)),"Unknown code"))</f>
        <v/>
      </c>
      <c r="D1075" s="20"/>
      <c r="E1075" s="21"/>
      <c r="F1075" s="22"/>
      <c r="G1075" s="25" t="str">
        <f aca="false">IF(OR(D1075="Purchase",D1075="Production in"),ROUND(N(E1075)*N(F1075),2),"")</f>
        <v/>
      </c>
      <c r="H1075" s="20"/>
      <c r="I1075" s="24" t="str">
        <f aca="false">IF(B1075="","",IFERROR(INDEX(Items!$D$5:$D$304,MATCH(B1075,Items!$A$5:$A$304,0)),""))</f>
        <v/>
      </c>
      <c r="J1075" s="26" t="n">
        <f aca="false">N(E1075)*IF(OR(D1075="Purchase",D1075="Sales return",D1075="Production in",D1075="Adjustment +"),1,IF(D1075="",0,-1))</f>
        <v>0</v>
      </c>
    </row>
    <row r="1076" customFormat="false" ht="15" hidden="false" customHeight="true" outlineLevel="0" collapsed="false">
      <c r="A1076" s="27"/>
      <c r="B1076" s="20"/>
      <c r="C1076" s="24" t="str">
        <f aca="false">IF(B1076="","",IFERROR(INDEX(Items!$B$5:$B$304,MATCH(B1076,Items!$A$5:$A$304,0)),"Unknown code"))</f>
        <v/>
      </c>
      <c r="D1076" s="20"/>
      <c r="E1076" s="21"/>
      <c r="F1076" s="22"/>
      <c r="G1076" s="25" t="str">
        <f aca="false">IF(OR(D1076="Purchase",D1076="Production in"),ROUND(N(E1076)*N(F1076),2),"")</f>
        <v/>
      </c>
      <c r="H1076" s="20"/>
      <c r="I1076" s="24" t="str">
        <f aca="false">IF(B1076="","",IFERROR(INDEX(Items!$D$5:$D$304,MATCH(B1076,Items!$A$5:$A$304,0)),""))</f>
        <v/>
      </c>
      <c r="J1076" s="26" t="n">
        <f aca="false">N(E1076)*IF(OR(D1076="Purchase",D1076="Sales return",D1076="Production in",D1076="Adjustment +"),1,IF(D1076="",0,-1))</f>
        <v>0</v>
      </c>
    </row>
    <row r="1077" customFormat="false" ht="15" hidden="false" customHeight="true" outlineLevel="0" collapsed="false">
      <c r="A1077" s="27"/>
      <c r="B1077" s="20"/>
      <c r="C1077" s="24" t="str">
        <f aca="false">IF(B1077="","",IFERROR(INDEX(Items!$B$5:$B$304,MATCH(B1077,Items!$A$5:$A$304,0)),"Unknown code"))</f>
        <v/>
      </c>
      <c r="D1077" s="20"/>
      <c r="E1077" s="21"/>
      <c r="F1077" s="22"/>
      <c r="G1077" s="25" t="str">
        <f aca="false">IF(OR(D1077="Purchase",D1077="Production in"),ROUND(N(E1077)*N(F1077),2),"")</f>
        <v/>
      </c>
      <c r="H1077" s="20"/>
      <c r="I1077" s="24" t="str">
        <f aca="false">IF(B1077="","",IFERROR(INDEX(Items!$D$5:$D$304,MATCH(B1077,Items!$A$5:$A$304,0)),""))</f>
        <v/>
      </c>
      <c r="J1077" s="26" t="n">
        <f aca="false">N(E1077)*IF(OR(D1077="Purchase",D1077="Sales return",D1077="Production in",D1077="Adjustment +"),1,IF(D1077="",0,-1))</f>
        <v>0</v>
      </c>
    </row>
    <row r="1078" customFormat="false" ht="15" hidden="false" customHeight="true" outlineLevel="0" collapsed="false">
      <c r="A1078" s="27"/>
      <c r="B1078" s="20"/>
      <c r="C1078" s="24" t="str">
        <f aca="false">IF(B1078="","",IFERROR(INDEX(Items!$B$5:$B$304,MATCH(B1078,Items!$A$5:$A$304,0)),"Unknown code"))</f>
        <v/>
      </c>
      <c r="D1078" s="20"/>
      <c r="E1078" s="21"/>
      <c r="F1078" s="22"/>
      <c r="G1078" s="25" t="str">
        <f aca="false">IF(OR(D1078="Purchase",D1078="Production in"),ROUND(N(E1078)*N(F1078),2),"")</f>
        <v/>
      </c>
      <c r="H1078" s="20"/>
      <c r="I1078" s="24" t="str">
        <f aca="false">IF(B1078="","",IFERROR(INDEX(Items!$D$5:$D$304,MATCH(B1078,Items!$A$5:$A$304,0)),""))</f>
        <v/>
      </c>
      <c r="J1078" s="26" t="n">
        <f aca="false">N(E1078)*IF(OR(D1078="Purchase",D1078="Sales return",D1078="Production in",D1078="Adjustment +"),1,IF(D1078="",0,-1))</f>
        <v>0</v>
      </c>
    </row>
    <row r="1079" customFormat="false" ht="15" hidden="false" customHeight="true" outlineLevel="0" collapsed="false">
      <c r="A1079" s="27"/>
      <c r="B1079" s="20"/>
      <c r="C1079" s="24" t="str">
        <f aca="false">IF(B1079="","",IFERROR(INDEX(Items!$B$5:$B$304,MATCH(B1079,Items!$A$5:$A$304,0)),"Unknown code"))</f>
        <v/>
      </c>
      <c r="D1079" s="20"/>
      <c r="E1079" s="21"/>
      <c r="F1079" s="22"/>
      <c r="G1079" s="25" t="str">
        <f aca="false">IF(OR(D1079="Purchase",D1079="Production in"),ROUND(N(E1079)*N(F1079),2),"")</f>
        <v/>
      </c>
      <c r="H1079" s="20"/>
      <c r="I1079" s="24" t="str">
        <f aca="false">IF(B1079="","",IFERROR(INDEX(Items!$D$5:$D$304,MATCH(B1079,Items!$A$5:$A$304,0)),""))</f>
        <v/>
      </c>
      <c r="J1079" s="26" t="n">
        <f aca="false">N(E1079)*IF(OR(D1079="Purchase",D1079="Sales return",D1079="Production in",D1079="Adjustment +"),1,IF(D1079="",0,-1))</f>
        <v>0</v>
      </c>
    </row>
    <row r="1080" customFormat="false" ht="15" hidden="false" customHeight="true" outlineLevel="0" collapsed="false">
      <c r="A1080" s="27"/>
      <c r="B1080" s="20"/>
      <c r="C1080" s="24" t="str">
        <f aca="false">IF(B1080="","",IFERROR(INDEX(Items!$B$5:$B$304,MATCH(B1080,Items!$A$5:$A$304,0)),"Unknown code"))</f>
        <v/>
      </c>
      <c r="D1080" s="20"/>
      <c r="E1080" s="21"/>
      <c r="F1080" s="22"/>
      <c r="G1080" s="25" t="str">
        <f aca="false">IF(OR(D1080="Purchase",D1080="Production in"),ROUND(N(E1080)*N(F1080),2),"")</f>
        <v/>
      </c>
      <c r="H1080" s="20"/>
      <c r="I1080" s="24" t="str">
        <f aca="false">IF(B1080="","",IFERROR(INDEX(Items!$D$5:$D$304,MATCH(B1080,Items!$A$5:$A$304,0)),""))</f>
        <v/>
      </c>
      <c r="J1080" s="26" t="n">
        <f aca="false">N(E1080)*IF(OR(D1080="Purchase",D1080="Sales return",D1080="Production in",D1080="Adjustment +"),1,IF(D1080="",0,-1))</f>
        <v>0</v>
      </c>
    </row>
    <row r="1081" customFormat="false" ht="15" hidden="false" customHeight="true" outlineLevel="0" collapsed="false">
      <c r="A1081" s="27"/>
      <c r="B1081" s="20"/>
      <c r="C1081" s="24" t="str">
        <f aca="false">IF(B1081="","",IFERROR(INDEX(Items!$B$5:$B$304,MATCH(B1081,Items!$A$5:$A$304,0)),"Unknown code"))</f>
        <v/>
      </c>
      <c r="D1081" s="20"/>
      <c r="E1081" s="21"/>
      <c r="F1081" s="22"/>
      <c r="G1081" s="25" t="str">
        <f aca="false">IF(OR(D1081="Purchase",D1081="Production in"),ROUND(N(E1081)*N(F1081),2),"")</f>
        <v/>
      </c>
      <c r="H1081" s="20"/>
      <c r="I1081" s="24" t="str">
        <f aca="false">IF(B1081="","",IFERROR(INDEX(Items!$D$5:$D$304,MATCH(B1081,Items!$A$5:$A$304,0)),""))</f>
        <v/>
      </c>
      <c r="J1081" s="26" t="n">
        <f aca="false">N(E1081)*IF(OR(D1081="Purchase",D1081="Sales return",D1081="Production in",D1081="Adjustment +"),1,IF(D1081="",0,-1))</f>
        <v>0</v>
      </c>
    </row>
    <row r="1082" customFormat="false" ht="15" hidden="false" customHeight="true" outlineLevel="0" collapsed="false">
      <c r="A1082" s="27"/>
      <c r="B1082" s="20"/>
      <c r="C1082" s="24" t="str">
        <f aca="false">IF(B1082="","",IFERROR(INDEX(Items!$B$5:$B$304,MATCH(B1082,Items!$A$5:$A$304,0)),"Unknown code"))</f>
        <v/>
      </c>
      <c r="D1082" s="20"/>
      <c r="E1082" s="21"/>
      <c r="F1082" s="22"/>
      <c r="G1082" s="25" t="str">
        <f aca="false">IF(OR(D1082="Purchase",D1082="Production in"),ROUND(N(E1082)*N(F1082),2),"")</f>
        <v/>
      </c>
      <c r="H1082" s="20"/>
      <c r="I1082" s="24" t="str">
        <f aca="false">IF(B1082="","",IFERROR(INDEX(Items!$D$5:$D$304,MATCH(B1082,Items!$A$5:$A$304,0)),""))</f>
        <v/>
      </c>
      <c r="J1082" s="26" t="n">
        <f aca="false">N(E1082)*IF(OR(D1082="Purchase",D1082="Sales return",D1082="Production in",D1082="Adjustment +"),1,IF(D1082="",0,-1))</f>
        <v>0</v>
      </c>
    </row>
    <row r="1083" customFormat="false" ht="15" hidden="false" customHeight="true" outlineLevel="0" collapsed="false">
      <c r="A1083" s="27"/>
      <c r="B1083" s="20"/>
      <c r="C1083" s="24" t="str">
        <f aca="false">IF(B1083="","",IFERROR(INDEX(Items!$B$5:$B$304,MATCH(B1083,Items!$A$5:$A$304,0)),"Unknown code"))</f>
        <v/>
      </c>
      <c r="D1083" s="20"/>
      <c r="E1083" s="21"/>
      <c r="F1083" s="22"/>
      <c r="G1083" s="25" t="str">
        <f aca="false">IF(OR(D1083="Purchase",D1083="Production in"),ROUND(N(E1083)*N(F1083),2),"")</f>
        <v/>
      </c>
      <c r="H1083" s="20"/>
      <c r="I1083" s="24" t="str">
        <f aca="false">IF(B1083="","",IFERROR(INDEX(Items!$D$5:$D$304,MATCH(B1083,Items!$A$5:$A$304,0)),""))</f>
        <v/>
      </c>
      <c r="J1083" s="26" t="n">
        <f aca="false">N(E1083)*IF(OR(D1083="Purchase",D1083="Sales return",D1083="Production in",D1083="Adjustment +"),1,IF(D1083="",0,-1))</f>
        <v>0</v>
      </c>
    </row>
    <row r="1084" customFormat="false" ht="15" hidden="false" customHeight="true" outlineLevel="0" collapsed="false">
      <c r="A1084" s="27"/>
      <c r="B1084" s="20"/>
      <c r="C1084" s="24" t="str">
        <f aca="false">IF(B1084="","",IFERROR(INDEX(Items!$B$5:$B$304,MATCH(B1084,Items!$A$5:$A$304,0)),"Unknown code"))</f>
        <v/>
      </c>
      <c r="D1084" s="20"/>
      <c r="E1084" s="21"/>
      <c r="F1084" s="22"/>
      <c r="G1084" s="25" t="str">
        <f aca="false">IF(OR(D1084="Purchase",D1084="Production in"),ROUND(N(E1084)*N(F1084),2),"")</f>
        <v/>
      </c>
      <c r="H1084" s="20"/>
      <c r="I1084" s="24" t="str">
        <f aca="false">IF(B1084="","",IFERROR(INDEX(Items!$D$5:$D$304,MATCH(B1084,Items!$A$5:$A$304,0)),""))</f>
        <v/>
      </c>
      <c r="J1084" s="26" t="n">
        <f aca="false">N(E1084)*IF(OR(D1084="Purchase",D1084="Sales return",D1084="Production in",D1084="Adjustment +"),1,IF(D1084="",0,-1))</f>
        <v>0</v>
      </c>
    </row>
    <row r="1085" customFormat="false" ht="15" hidden="false" customHeight="true" outlineLevel="0" collapsed="false">
      <c r="A1085" s="27"/>
      <c r="B1085" s="20"/>
      <c r="C1085" s="24" t="str">
        <f aca="false">IF(B1085="","",IFERROR(INDEX(Items!$B$5:$B$304,MATCH(B1085,Items!$A$5:$A$304,0)),"Unknown code"))</f>
        <v/>
      </c>
      <c r="D1085" s="20"/>
      <c r="E1085" s="21"/>
      <c r="F1085" s="22"/>
      <c r="G1085" s="25" t="str">
        <f aca="false">IF(OR(D1085="Purchase",D1085="Production in"),ROUND(N(E1085)*N(F1085),2),"")</f>
        <v/>
      </c>
      <c r="H1085" s="20"/>
      <c r="I1085" s="24" t="str">
        <f aca="false">IF(B1085="","",IFERROR(INDEX(Items!$D$5:$D$304,MATCH(B1085,Items!$A$5:$A$304,0)),""))</f>
        <v/>
      </c>
      <c r="J1085" s="26" t="n">
        <f aca="false">N(E1085)*IF(OR(D1085="Purchase",D1085="Sales return",D1085="Production in",D1085="Adjustment +"),1,IF(D1085="",0,-1))</f>
        <v>0</v>
      </c>
    </row>
    <row r="1086" customFormat="false" ht="15" hidden="false" customHeight="true" outlineLevel="0" collapsed="false">
      <c r="A1086" s="27"/>
      <c r="B1086" s="20"/>
      <c r="C1086" s="24" t="str">
        <f aca="false">IF(B1086="","",IFERROR(INDEX(Items!$B$5:$B$304,MATCH(B1086,Items!$A$5:$A$304,0)),"Unknown code"))</f>
        <v/>
      </c>
      <c r="D1086" s="20"/>
      <c r="E1086" s="21"/>
      <c r="F1086" s="22"/>
      <c r="G1086" s="25" t="str">
        <f aca="false">IF(OR(D1086="Purchase",D1086="Production in"),ROUND(N(E1086)*N(F1086),2),"")</f>
        <v/>
      </c>
      <c r="H1086" s="20"/>
      <c r="I1086" s="24" t="str">
        <f aca="false">IF(B1086="","",IFERROR(INDEX(Items!$D$5:$D$304,MATCH(B1086,Items!$A$5:$A$304,0)),""))</f>
        <v/>
      </c>
      <c r="J1086" s="26" t="n">
        <f aca="false">N(E1086)*IF(OR(D1086="Purchase",D1086="Sales return",D1086="Production in",D1086="Adjustment +"),1,IF(D1086="",0,-1))</f>
        <v>0</v>
      </c>
    </row>
    <row r="1087" customFormat="false" ht="15" hidden="false" customHeight="true" outlineLevel="0" collapsed="false">
      <c r="A1087" s="27"/>
      <c r="B1087" s="20"/>
      <c r="C1087" s="24" t="str">
        <f aca="false">IF(B1087="","",IFERROR(INDEX(Items!$B$5:$B$304,MATCH(B1087,Items!$A$5:$A$304,0)),"Unknown code"))</f>
        <v/>
      </c>
      <c r="D1087" s="20"/>
      <c r="E1087" s="21"/>
      <c r="F1087" s="22"/>
      <c r="G1087" s="25" t="str">
        <f aca="false">IF(OR(D1087="Purchase",D1087="Production in"),ROUND(N(E1087)*N(F1087),2),"")</f>
        <v/>
      </c>
      <c r="H1087" s="20"/>
      <c r="I1087" s="24" t="str">
        <f aca="false">IF(B1087="","",IFERROR(INDEX(Items!$D$5:$D$304,MATCH(B1087,Items!$A$5:$A$304,0)),""))</f>
        <v/>
      </c>
      <c r="J1087" s="26" t="n">
        <f aca="false">N(E1087)*IF(OR(D1087="Purchase",D1087="Sales return",D1087="Production in",D1087="Adjustment +"),1,IF(D1087="",0,-1))</f>
        <v>0</v>
      </c>
    </row>
    <row r="1088" customFormat="false" ht="15" hidden="false" customHeight="true" outlineLevel="0" collapsed="false">
      <c r="A1088" s="27"/>
      <c r="B1088" s="20"/>
      <c r="C1088" s="24" t="str">
        <f aca="false">IF(B1088="","",IFERROR(INDEX(Items!$B$5:$B$304,MATCH(B1088,Items!$A$5:$A$304,0)),"Unknown code"))</f>
        <v/>
      </c>
      <c r="D1088" s="20"/>
      <c r="E1088" s="21"/>
      <c r="F1088" s="22"/>
      <c r="G1088" s="25" t="str">
        <f aca="false">IF(OR(D1088="Purchase",D1088="Production in"),ROUND(N(E1088)*N(F1088),2),"")</f>
        <v/>
      </c>
      <c r="H1088" s="20"/>
      <c r="I1088" s="24" t="str">
        <f aca="false">IF(B1088="","",IFERROR(INDEX(Items!$D$5:$D$304,MATCH(B1088,Items!$A$5:$A$304,0)),""))</f>
        <v/>
      </c>
      <c r="J1088" s="26" t="n">
        <f aca="false">N(E1088)*IF(OR(D1088="Purchase",D1088="Sales return",D1088="Production in",D1088="Adjustment +"),1,IF(D1088="",0,-1))</f>
        <v>0</v>
      </c>
    </row>
    <row r="1089" customFormat="false" ht="15" hidden="false" customHeight="true" outlineLevel="0" collapsed="false">
      <c r="A1089" s="27"/>
      <c r="B1089" s="20"/>
      <c r="C1089" s="24" t="str">
        <f aca="false">IF(B1089="","",IFERROR(INDEX(Items!$B$5:$B$304,MATCH(B1089,Items!$A$5:$A$304,0)),"Unknown code"))</f>
        <v/>
      </c>
      <c r="D1089" s="20"/>
      <c r="E1089" s="21"/>
      <c r="F1089" s="22"/>
      <c r="G1089" s="25" t="str">
        <f aca="false">IF(OR(D1089="Purchase",D1089="Production in"),ROUND(N(E1089)*N(F1089),2),"")</f>
        <v/>
      </c>
      <c r="H1089" s="20"/>
      <c r="I1089" s="24" t="str">
        <f aca="false">IF(B1089="","",IFERROR(INDEX(Items!$D$5:$D$304,MATCH(B1089,Items!$A$5:$A$304,0)),""))</f>
        <v/>
      </c>
      <c r="J1089" s="26" t="n">
        <f aca="false">N(E1089)*IF(OR(D1089="Purchase",D1089="Sales return",D1089="Production in",D1089="Adjustment +"),1,IF(D1089="",0,-1))</f>
        <v>0</v>
      </c>
    </row>
    <row r="1090" customFormat="false" ht="15" hidden="false" customHeight="true" outlineLevel="0" collapsed="false">
      <c r="A1090" s="27"/>
      <c r="B1090" s="20"/>
      <c r="C1090" s="24" t="str">
        <f aca="false">IF(B1090="","",IFERROR(INDEX(Items!$B$5:$B$304,MATCH(B1090,Items!$A$5:$A$304,0)),"Unknown code"))</f>
        <v/>
      </c>
      <c r="D1090" s="20"/>
      <c r="E1090" s="21"/>
      <c r="F1090" s="22"/>
      <c r="G1090" s="25" t="str">
        <f aca="false">IF(OR(D1090="Purchase",D1090="Production in"),ROUND(N(E1090)*N(F1090),2),"")</f>
        <v/>
      </c>
      <c r="H1090" s="20"/>
      <c r="I1090" s="24" t="str">
        <f aca="false">IF(B1090="","",IFERROR(INDEX(Items!$D$5:$D$304,MATCH(B1090,Items!$A$5:$A$304,0)),""))</f>
        <v/>
      </c>
      <c r="J1090" s="26" t="n">
        <f aca="false">N(E1090)*IF(OR(D1090="Purchase",D1090="Sales return",D1090="Production in",D1090="Adjustment +"),1,IF(D1090="",0,-1))</f>
        <v>0</v>
      </c>
    </row>
    <row r="1091" customFormat="false" ht="15" hidden="false" customHeight="true" outlineLevel="0" collapsed="false">
      <c r="A1091" s="27"/>
      <c r="B1091" s="20"/>
      <c r="C1091" s="24" t="str">
        <f aca="false">IF(B1091="","",IFERROR(INDEX(Items!$B$5:$B$304,MATCH(B1091,Items!$A$5:$A$304,0)),"Unknown code"))</f>
        <v/>
      </c>
      <c r="D1091" s="20"/>
      <c r="E1091" s="21"/>
      <c r="F1091" s="22"/>
      <c r="G1091" s="25" t="str">
        <f aca="false">IF(OR(D1091="Purchase",D1091="Production in"),ROUND(N(E1091)*N(F1091),2),"")</f>
        <v/>
      </c>
      <c r="H1091" s="20"/>
      <c r="I1091" s="24" t="str">
        <f aca="false">IF(B1091="","",IFERROR(INDEX(Items!$D$5:$D$304,MATCH(B1091,Items!$A$5:$A$304,0)),""))</f>
        <v/>
      </c>
      <c r="J1091" s="26" t="n">
        <f aca="false">N(E1091)*IF(OR(D1091="Purchase",D1091="Sales return",D1091="Production in",D1091="Adjustment +"),1,IF(D1091="",0,-1))</f>
        <v>0</v>
      </c>
    </row>
    <row r="1092" customFormat="false" ht="15" hidden="false" customHeight="true" outlineLevel="0" collapsed="false">
      <c r="A1092" s="27"/>
      <c r="B1092" s="20"/>
      <c r="C1092" s="24" t="str">
        <f aca="false">IF(B1092="","",IFERROR(INDEX(Items!$B$5:$B$304,MATCH(B1092,Items!$A$5:$A$304,0)),"Unknown code"))</f>
        <v/>
      </c>
      <c r="D1092" s="20"/>
      <c r="E1092" s="21"/>
      <c r="F1092" s="22"/>
      <c r="G1092" s="25" t="str">
        <f aca="false">IF(OR(D1092="Purchase",D1092="Production in"),ROUND(N(E1092)*N(F1092),2),"")</f>
        <v/>
      </c>
      <c r="H1092" s="20"/>
      <c r="I1092" s="24" t="str">
        <f aca="false">IF(B1092="","",IFERROR(INDEX(Items!$D$5:$D$304,MATCH(B1092,Items!$A$5:$A$304,0)),""))</f>
        <v/>
      </c>
      <c r="J1092" s="26" t="n">
        <f aca="false">N(E1092)*IF(OR(D1092="Purchase",D1092="Sales return",D1092="Production in",D1092="Adjustment +"),1,IF(D1092="",0,-1))</f>
        <v>0</v>
      </c>
    </row>
    <row r="1093" customFormat="false" ht="15" hidden="false" customHeight="true" outlineLevel="0" collapsed="false">
      <c r="A1093" s="27"/>
      <c r="B1093" s="20"/>
      <c r="C1093" s="24" t="str">
        <f aca="false">IF(B1093="","",IFERROR(INDEX(Items!$B$5:$B$304,MATCH(B1093,Items!$A$5:$A$304,0)),"Unknown code"))</f>
        <v/>
      </c>
      <c r="D1093" s="20"/>
      <c r="E1093" s="21"/>
      <c r="F1093" s="22"/>
      <c r="G1093" s="25" t="str">
        <f aca="false">IF(OR(D1093="Purchase",D1093="Production in"),ROUND(N(E1093)*N(F1093),2),"")</f>
        <v/>
      </c>
      <c r="H1093" s="20"/>
      <c r="I1093" s="24" t="str">
        <f aca="false">IF(B1093="","",IFERROR(INDEX(Items!$D$5:$D$304,MATCH(B1093,Items!$A$5:$A$304,0)),""))</f>
        <v/>
      </c>
      <c r="J1093" s="26" t="n">
        <f aca="false">N(E1093)*IF(OR(D1093="Purchase",D1093="Sales return",D1093="Production in",D1093="Adjustment +"),1,IF(D1093="",0,-1))</f>
        <v>0</v>
      </c>
    </row>
    <row r="1094" customFormat="false" ht="15" hidden="false" customHeight="true" outlineLevel="0" collapsed="false">
      <c r="A1094" s="27"/>
      <c r="B1094" s="20"/>
      <c r="C1094" s="24" t="str">
        <f aca="false">IF(B1094="","",IFERROR(INDEX(Items!$B$5:$B$304,MATCH(B1094,Items!$A$5:$A$304,0)),"Unknown code"))</f>
        <v/>
      </c>
      <c r="D1094" s="20"/>
      <c r="E1094" s="21"/>
      <c r="F1094" s="22"/>
      <c r="G1094" s="25" t="str">
        <f aca="false">IF(OR(D1094="Purchase",D1094="Production in"),ROUND(N(E1094)*N(F1094),2),"")</f>
        <v/>
      </c>
      <c r="H1094" s="20"/>
      <c r="I1094" s="24" t="str">
        <f aca="false">IF(B1094="","",IFERROR(INDEX(Items!$D$5:$D$304,MATCH(B1094,Items!$A$5:$A$304,0)),""))</f>
        <v/>
      </c>
      <c r="J1094" s="26" t="n">
        <f aca="false">N(E1094)*IF(OR(D1094="Purchase",D1094="Sales return",D1094="Production in",D1094="Adjustment +"),1,IF(D1094="",0,-1))</f>
        <v>0</v>
      </c>
    </row>
    <row r="1095" customFormat="false" ht="15" hidden="false" customHeight="true" outlineLevel="0" collapsed="false">
      <c r="A1095" s="27"/>
      <c r="B1095" s="20"/>
      <c r="C1095" s="24" t="str">
        <f aca="false">IF(B1095="","",IFERROR(INDEX(Items!$B$5:$B$304,MATCH(B1095,Items!$A$5:$A$304,0)),"Unknown code"))</f>
        <v/>
      </c>
      <c r="D1095" s="20"/>
      <c r="E1095" s="21"/>
      <c r="F1095" s="22"/>
      <c r="G1095" s="25" t="str">
        <f aca="false">IF(OR(D1095="Purchase",D1095="Production in"),ROUND(N(E1095)*N(F1095),2),"")</f>
        <v/>
      </c>
      <c r="H1095" s="20"/>
      <c r="I1095" s="24" t="str">
        <f aca="false">IF(B1095="","",IFERROR(INDEX(Items!$D$5:$D$304,MATCH(B1095,Items!$A$5:$A$304,0)),""))</f>
        <v/>
      </c>
      <c r="J1095" s="26" t="n">
        <f aca="false">N(E1095)*IF(OR(D1095="Purchase",D1095="Sales return",D1095="Production in",D1095="Adjustment +"),1,IF(D1095="",0,-1))</f>
        <v>0</v>
      </c>
    </row>
    <row r="1096" customFormat="false" ht="15" hidden="false" customHeight="true" outlineLevel="0" collapsed="false">
      <c r="A1096" s="27"/>
      <c r="B1096" s="20"/>
      <c r="C1096" s="24" t="str">
        <f aca="false">IF(B1096="","",IFERROR(INDEX(Items!$B$5:$B$304,MATCH(B1096,Items!$A$5:$A$304,0)),"Unknown code"))</f>
        <v/>
      </c>
      <c r="D1096" s="20"/>
      <c r="E1096" s="21"/>
      <c r="F1096" s="22"/>
      <c r="G1096" s="25" t="str">
        <f aca="false">IF(OR(D1096="Purchase",D1096="Production in"),ROUND(N(E1096)*N(F1096),2),"")</f>
        <v/>
      </c>
      <c r="H1096" s="20"/>
      <c r="I1096" s="24" t="str">
        <f aca="false">IF(B1096="","",IFERROR(INDEX(Items!$D$5:$D$304,MATCH(B1096,Items!$A$5:$A$304,0)),""))</f>
        <v/>
      </c>
      <c r="J1096" s="26" t="n">
        <f aca="false">N(E1096)*IF(OR(D1096="Purchase",D1096="Sales return",D1096="Production in",D1096="Adjustment +"),1,IF(D1096="",0,-1))</f>
        <v>0</v>
      </c>
    </row>
    <row r="1097" customFormat="false" ht="15" hidden="false" customHeight="true" outlineLevel="0" collapsed="false">
      <c r="A1097" s="27"/>
      <c r="B1097" s="20"/>
      <c r="C1097" s="24" t="str">
        <f aca="false">IF(B1097="","",IFERROR(INDEX(Items!$B$5:$B$304,MATCH(B1097,Items!$A$5:$A$304,0)),"Unknown code"))</f>
        <v/>
      </c>
      <c r="D1097" s="20"/>
      <c r="E1097" s="21"/>
      <c r="F1097" s="22"/>
      <c r="G1097" s="25" t="str">
        <f aca="false">IF(OR(D1097="Purchase",D1097="Production in"),ROUND(N(E1097)*N(F1097),2),"")</f>
        <v/>
      </c>
      <c r="H1097" s="20"/>
      <c r="I1097" s="24" t="str">
        <f aca="false">IF(B1097="","",IFERROR(INDEX(Items!$D$5:$D$304,MATCH(B1097,Items!$A$5:$A$304,0)),""))</f>
        <v/>
      </c>
      <c r="J1097" s="26" t="n">
        <f aca="false">N(E1097)*IF(OR(D1097="Purchase",D1097="Sales return",D1097="Production in",D1097="Adjustment +"),1,IF(D1097="",0,-1))</f>
        <v>0</v>
      </c>
    </row>
    <row r="1098" customFormat="false" ht="15" hidden="false" customHeight="true" outlineLevel="0" collapsed="false">
      <c r="A1098" s="27"/>
      <c r="B1098" s="20"/>
      <c r="C1098" s="24" t="str">
        <f aca="false">IF(B1098="","",IFERROR(INDEX(Items!$B$5:$B$304,MATCH(B1098,Items!$A$5:$A$304,0)),"Unknown code"))</f>
        <v/>
      </c>
      <c r="D1098" s="20"/>
      <c r="E1098" s="21"/>
      <c r="F1098" s="22"/>
      <c r="G1098" s="25" t="str">
        <f aca="false">IF(OR(D1098="Purchase",D1098="Production in"),ROUND(N(E1098)*N(F1098),2),"")</f>
        <v/>
      </c>
      <c r="H1098" s="20"/>
      <c r="I1098" s="24" t="str">
        <f aca="false">IF(B1098="","",IFERROR(INDEX(Items!$D$5:$D$304,MATCH(B1098,Items!$A$5:$A$304,0)),""))</f>
        <v/>
      </c>
      <c r="J1098" s="26" t="n">
        <f aca="false">N(E1098)*IF(OR(D1098="Purchase",D1098="Sales return",D1098="Production in",D1098="Adjustment +"),1,IF(D1098="",0,-1))</f>
        <v>0</v>
      </c>
    </row>
    <row r="1099" customFormat="false" ht="15" hidden="false" customHeight="true" outlineLevel="0" collapsed="false">
      <c r="A1099" s="27"/>
      <c r="B1099" s="20"/>
      <c r="C1099" s="24" t="str">
        <f aca="false">IF(B1099="","",IFERROR(INDEX(Items!$B$5:$B$304,MATCH(B1099,Items!$A$5:$A$304,0)),"Unknown code"))</f>
        <v/>
      </c>
      <c r="D1099" s="20"/>
      <c r="E1099" s="21"/>
      <c r="F1099" s="22"/>
      <c r="G1099" s="25" t="str">
        <f aca="false">IF(OR(D1099="Purchase",D1099="Production in"),ROUND(N(E1099)*N(F1099),2),"")</f>
        <v/>
      </c>
      <c r="H1099" s="20"/>
      <c r="I1099" s="24" t="str">
        <f aca="false">IF(B1099="","",IFERROR(INDEX(Items!$D$5:$D$304,MATCH(B1099,Items!$A$5:$A$304,0)),""))</f>
        <v/>
      </c>
      <c r="J1099" s="26" t="n">
        <f aca="false">N(E1099)*IF(OR(D1099="Purchase",D1099="Sales return",D1099="Production in",D1099="Adjustment +"),1,IF(D1099="",0,-1))</f>
        <v>0</v>
      </c>
    </row>
    <row r="1100" customFormat="false" ht="15" hidden="false" customHeight="true" outlineLevel="0" collapsed="false">
      <c r="A1100" s="27"/>
      <c r="B1100" s="20"/>
      <c r="C1100" s="24" t="str">
        <f aca="false">IF(B1100="","",IFERROR(INDEX(Items!$B$5:$B$304,MATCH(B1100,Items!$A$5:$A$304,0)),"Unknown code"))</f>
        <v/>
      </c>
      <c r="D1100" s="20"/>
      <c r="E1100" s="21"/>
      <c r="F1100" s="22"/>
      <c r="G1100" s="25" t="str">
        <f aca="false">IF(OR(D1100="Purchase",D1100="Production in"),ROUND(N(E1100)*N(F1100),2),"")</f>
        <v/>
      </c>
      <c r="H1100" s="20"/>
      <c r="I1100" s="24" t="str">
        <f aca="false">IF(B1100="","",IFERROR(INDEX(Items!$D$5:$D$304,MATCH(B1100,Items!$A$5:$A$304,0)),""))</f>
        <v/>
      </c>
      <c r="J1100" s="26" t="n">
        <f aca="false">N(E1100)*IF(OR(D1100="Purchase",D1100="Sales return",D1100="Production in",D1100="Adjustment +"),1,IF(D1100="",0,-1))</f>
        <v>0</v>
      </c>
    </row>
    <row r="1101" customFormat="false" ht="15" hidden="false" customHeight="true" outlineLevel="0" collapsed="false">
      <c r="A1101" s="27"/>
      <c r="B1101" s="20"/>
      <c r="C1101" s="24" t="str">
        <f aca="false">IF(B1101="","",IFERROR(INDEX(Items!$B$5:$B$304,MATCH(B1101,Items!$A$5:$A$304,0)),"Unknown code"))</f>
        <v/>
      </c>
      <c r="D1101" s="20"/>
      <c r="E1101" s="21"/>
      <c r="F1101" s="22"/>
      <c r="G1101" s="25" t="str">
        <f aca="false">IF(OR(D1101="Purchase",D1101="Production in"),ROUND(N(E1101)*N(F1101),2),"")</f>
        <v/>
      </c>
      <c r="H1101" s="20"/>
      <c r="I1101" s="24" t="str">
        <f aca="false">IF(B1101="","",IFERROR(INDEX(Items!$D$5:$D$304,MATCH(B1101,Items!$A$5:$A$304,0)),""))</f>
        <v/>
      </c>
      <c r="J1101" s="26" t="n">
        <f aca="false">N(E1101)*IF(OR(D1101="Purchase",D1101="Sales return",D1101="Production in",D1101="Adjustment +"),1,IF(D1101="",0,-1))</f>
        <v>0</v>
      </c>
    </row>
    <row r="1102" customFormat="false" ht="15" hidden="false" customHeight="true" outlineLevel="0" collapsed="false">
      <c r="A1102" s="27"/>
      <c r="B1102" s="20"/>
      <c r="C1102" s="24" t="str">
        <f aca="false">IF(B1102="","",IFERROR(INDEX(Items!$B$5:$B$304,MATCH(B1102,Items!$A$5:$A$304,0)),"Unknown code"))</f>
        <v/>
      </c>
      <c r="D1102" s="20"/>
      <c r="E1102" s="21"/>
      <c r="F1102" s="22"/>
      <c r="G1102" s="25" t="str">
        <f aca="false">IF(OR(D1102="Purchase",D1102="Production in"),ROUND(N(E1102)*N(F1102),2),"")</f>
        <v/>
      </c>
      <c r="H1102" s="20"/>
      <c r="I1102" s="24" t="str">
        <f aca="false">IF(B1102="","",IFERROR(INDEX(Items!$D$5:$D$304,MATCH(B1102,Items!$A$5:$A$304,0)),""))</f>
        <v/>
      </c>
      <c r="J1102" s="26" t="n">
        <f aca="false">N(E1102)*IF(OR(D1102="Purchase",D1102="Sales return",D1102="Production in",D1102="Adjustment +"),1,IF(D1102="",0,-1))</f>
        <v>0</v>
      </c>
    </row>
    <row r="1103" customFormat="false" ht="15" hidden="false" customHeight="true" outlineLevel="0" collapsed="false">
      <c r="A1103" s="27"/>
      <c r="B1103" s="20"/>
      <c r="C1103" s="24" t="str">
        <f aca="false">IF(B1103="","",IFERROR(INDEX(Items!$B$5:$B$304,MATCH(B1103,Items!$A$5:$A$304,0)),"Unknown code"))</f>
        <v/>
      </c>
      <c r="D1103" s="20"/>
      <c r="E1103" s="21"/>
      <c r="F1103" s="22"/>
      <c r="G1103" s="25" t="str">
        <f aca="false">IF(OR(D1103="Purchase",D1103="Production in"),ROUND(N(E1103)*N(F1103),2),"")</f>
        <v/>
      </c>
      <c r="H1103" s="20"/>
      <c r="I1103" s="24" t="str">
        <f aca="false">IF(B1103="","",IFERROR(INDEX(Items!$D$5:$D$304,MATCH(B1103,Items!$A$5:$A$304,0)),""))</f>
        <v/>
      </c>
      <c r="J1103" s="26" t="n">
        <f aca="false">N(E1103)*IF(OR(D1103="Purchase",D1103="Sales return",D1103="Production in",D1103="Adjustment +"),1,IF(D1103="",0,-1))</f>
        <v>0</v>
      </c>
    </row>
    <row r="1104" customFormat="false" ht="15" hidden="false" customHeight="true" outlineLevel="0" collapsed="false">
      <c r="A1104" s="27"/>
      <c r="B1104" s="20"/>
      <c r="C1104" s="24" t="str">
        <f aca="false">IF(B1104="","",IFERROR(INDEX(Items!$B$5:$B$304,MATCH(B1104,Items!$A$5:$A$304,0)),"Unknown code"))</f>
        <v/>
      </c>
      <c r="D1104" s="20"/>
      <c r="E1104" s="21"/>
      <c r="F1104" s="22"/>
      <c r="G1104" s="25" t="str">
        <f aca="false">IF(OR(D1104="Purchase",D1104="Production in"),ROUND(N(E1104)*N(F1104),2),"")</f>
        <v/>
      </c>
      <c r="H1104" s="20"/>
      <c r="I1104" s="24" t="str">
        <f aca="false">IF(B1104="","",IFERROR(INDEX(Items!$D$5:$D$304,MATCH(B1104,Items!$A$5:$A$304,0)),""))</f>
        <v/>
      </c>
      <c r="J1104" s="26" t="n">
        <f aca="false">N(E1104)*IF(OR(D1104="Purchase",D1104="Sales return",D1104="Production in",D1104="Adjustment +"),1,IF(D1104="",0,-1))</f>
        <v>0</v>
      </c>
    </row>
    <row r="1105" customFormat="false" ht="15" hidden="false" customHeight="true" outlineLevel="0" collapsed="false">
      <c r="A1105" s="27"/>
      <c r="B1105" s="20"/>
      <c r="C1105" s="24" t="str">
        <f aca="false">IF(B1105="","",IFERROR(INDEX(Items!$B$5:$B$304,MATCH(B1105,Items!$A$5:$A$304,0)),"Unknown code"))</f>
        <v/>
      </c>
      <c r="D1105" s="20"/>
      <c r="E1105" s="21"/>
      <c r="F1105" s="22"/>
      <c r="G1105" s="25" t="str">
        <f aca="false">IF(OR(D1105="Purchase",D1105="Production in"),ROUND(N(E1105)*N(F1105),2),"")</f>
        <v/>
      </c>
      <c r="H1105" s="20"/>
      <c r="I1105" s="24" t="str">
        <f aca="false">IF(B1105="","",IFERROR(INDEX(Items!$D$5:$D$304,MATCH(B1105,Items!$A$5:$A$304,0)),""))</f>
        <v/>
      </c>
      <c r="J1105" s="26" t="n">
        <f aca="false">N(E1105)*IF(OR(D1105="Purchase",D1105="Sales return",D1105="Production in",D1105="Adjustment +"),1,IF(D1105="",0,-1))</f>
        <v>0</v>
      </c>
    </row>
    <row r="1106" customFormat="false" ht="15" hidden="false" customHeight="true" outlineLevel="0" collapsed="false">
      <c r="A1106" s="27"/>
      <c r="B1106" s="20"/>
      <c r="C1106" s="24" t="str">
        <f aca="false">IF(B1106="","",IFERROR(INDEX(Items!$B$5:$B$304,MATCH(B1106,Items!$A$5:$A$304,0)),"Unknown code"))</f>
        <v/>
      </c>
      <c r="D1106" s="20"/>
      <c r="E1106" s="21"/>
      <c r="F1106" s="22"/>
      <c r="G1106" s="25" t="str">
        <f aca="false">IF(OR(D1106="Purchase",D1106="Production in"),ROUND(N(E1106)*N(F1106),2),"")</f>
        <v/>
      </c>
      <c r="H1106" s="20"/>
      <c r="I1106" s="24" t="str">
        <f aca="false">IF(B1106="","",IFERROR(INDEX(Items!$D$5:$D$304,MATCH(B1106,Items!$A$5:$A$304,0)),""))</f>
        <v/>
      </c>
      <c r="J1106" s="26" t="n">
        <f aca="false">N(E1106)*IF(OR(D1106="Purchase",D1106="Sales return",D1106="Production in",D1106="Adjustment +"),1,IF(D1106="",0,-1))</f>
        <v>0</v>
      </c>
    </row>
    <row r="1107" customFormat="false" ht="15" hidden="false" customHeight="true" outlineLevel="0" collapsed="false">
      <c r="A1107" s="27"/>
      <c r="B1107" s="20"/>
      <c r="C1107" s="24" t="str">
        <f aca="false">IF(B1107="","",IFERROR(INDEX(Items!$B$5:$B$304,MATCH(B1107,Items!$A$5:$A$304,0)),"Unknown code"))</f>
        <v/>
      </c>
      <c r="D1107" s="20"/>
      <c r="E1107" s="21"/>
      <c r="F1107" s="22"/>
      <c r="G1107" s="25" t="str">
        <f aca="false">IF(OR(D1107="Purchase",D1107="Production in"),ROUND(N(E1107)*N(F1107),2),"")</f>
        <v/>
      </c>
      <c r="H1107" s="20"/>
      <c r="I1107" s="24" t="str">
        <f aca="false">IF(B1107="","",IFERROR(INDEX(Items!$D$5:$D$304,MATCH(B1107,Items!$A$5:$A$304,0)),""))</f>
        <v/>
      </c>
      <c r="J1107" s="26" t="n">
        <f aca="false">N(E1107)*IF(OR(D1107="Purchase",D1107="Sales return",D1107="Production in",D1107="Adjustment +"),1,IF(D1107="",0,-1))</f>
        <v>0</v>
      </c>
    </row>
    <row r="1108" customFormat="false" ht="15" hidden="false" customHeight="true" outlineLevel="0" collapsed="false">
      <c r="A1108" s="27"/>
      <c r="B1108" s="20"/>
      <c r="C1108" s="24" t="str">
        <f aca="false">IF(B1108="","",IFERROR(INDEX(Items!$B$5:$B$304,MATCH(B1108,Items!$A$5:$A$304,0)),"Unknown code"))</f>
        <v/>
      </c>
      <c r="D1108" s="20"/>
      <c r="E1108" s="21"/>
      <c r="F1108" s="22"/>
      <c r="G1108" s="25" t="str">
        <f aca="false">IF(OR(D1108="Purchase",D1108="Production in"),ROUND(N(E1108)*N(F1108),2),"")</f>
        <v/>
      </c>
      <c r="H1108" s="20"/>
      <c r="I1108" s="24" t="str">
        <f aca="false">IF(B1108="","",IFERROR(INDEX(Items!$D$5:$D$304,MATCH(B1108,Items!$A$5:$A$304,0)),""))</f>
        <v/>
      </c>
      <c r="J1108" s="26" t="n">
        <f aca="false">N(E1108)*IF(OR(D1108="Purchase",D1108="Sales return",D1108="Production in",D1108="Adjustment +"),1,IF(D1108="",0,-1))</f>
        <v>0</v>
      </c>
    </row>
    <row r="1109" customFormat="false" ht="15" hidden="false" customHeight="true" outlineLevel="0" collapsed="false">
      <c r="A1109" s="27"/>
      <c r="B1109" s="20"/>
      <c r="C1109" s="24" t="str">
        <f aca="false">IF(B1109="","",IFERROR(INDEX(Items!$B$5:$B$304,MATCH(B1109,Items!$A$5:$A$304,0)),"Unknown code"))</f>
        <v/>
      </c>
      <c r="D1109" s="20"/>
      <c r="E1109" s="21"/>
      <c r="F1109" s="22"/>
      <c r="G1109" s="25" t="str">
        <f aca="false">IF(OR(D1109="Purchase",D1109="Production in"),ROUND(N(E1109)*N(F1109),2),"")</f>
        <v/>
      </c>
      <c r="H1109" s="20"/>
      <c r="I1109" s="24" t="str">
        <f aca="false">IF(B1109="","",IFERROR(INDEX(Items!$D$5:$D$304,MATCH(B1109,Items!$A$5:$A$304,0)),""))</f>
        <v/>
      </c>
      <c r="J1109" s="26" t="n">
        <f aca="false">N(E1109)*IF(OR(D1109="Purchase",D1109="Sales return",D1109="Production in",D1109="Adjustment +"),1,IF(D1109="",0,-1))</f>
        <v>0</v>
      </c>
    </row>
    <row r="1110" customFormat="false" ht="15" hidden="false" customHeight="true" outlineLevel="0" collapsed="false">
      <c r="A1110" s="27"/>
      <c r="B1110" s="20"/>
      <c r="C1110" s="24" t="str">
        <f aca="false">IF(B1110="","",IFERROR(INDEX(Items!$B$5:$B$304,MATCH(B1110,Items!$A$5:$A$304,0)),"Unknown code"))</f>
        <v/>
      </c>
      <c r="D1110" s="20"/>
      <c r="E1110" s="21"/>
      <c r="F1110" s="22"/>
      <c r="G1110" s="25" t="str">
        <f aca="false">IF(OR(D1110="Purchase",D1110="Production in"),ROUND(N(E1110)*N(F1110),2),"")</f>
        <v/>
      </c>
      <c r="H1110" s="20"/>
      <c r="I1110" s="24" t="str">
        <f aca="false">IF(B1110="","",IFERROR(INDEX(Items!$D$5:$D$304,MATCH(B1110,Items!$A$5:$A$304,0)),""))</f>
        <v/>
      </c>
      <c r="J1110" s="26" t="n">
        <f aca="false">N(E1110)*IF(OR(D1110="Purchase",D1110="Sales return",D1110="Production in",D1110="Adjustment +"),1,IF(D1110="",0,-1))</f>
        <v>0</v>
      </c>
    </row>
    <row r="1111" customFormat="false" ht="15" hidden="false" customHeight="true" outlineLevel="0" collapsed="false">
      <c r="A1111" s="27"/>
      <c r="B1111" s="20"/>
      <c r="C1111" s="24" t="str">
        <f aca="false">IF(B1111="","",IFERROR(INDEX(Items!$B$5:$B$304,MATCH(B1111,Items!$A$5:$A$304,0)),"Unknown code"))</f>
        <v/>
      </c>
      <c r="D1111" s="20"/>
      <c r="E1111" s="21"/>
      <c r="F1111" s="22"/>
      <c r="G1111" s="25" t="str">
        <f aca="false">IF(OR(D1111="Purchase",D1111="Production in"),ROUND(N(E1111)*N(F1111),2),"")</f>
        <v/>
      </c>
      <c r="H1111" s="20"/>
      <c r="I1111" s="24" t="str">
        <f aca="false">IF(B1111="","",IFERROR(INDEX(Items!$D$5:$D$304,MATCH(B1111,Items!$A$5:$A$304,0)),""))</f>
        <v/>
      </c>
      <c r="J1111" s="26" t="n">
        <f aca="false">N(E1111)*IF(OR(D1111="Purchase",D1111="Sales return",D1111="Production in",D1111="Adjustment +"),1,IF(D1111="",0,-1))</f>
        <v>0</v>
      </c>
    </row>
    <row r="1112" customFormat="false" ht="15" hidden="false" customHeight="true" outlineLevel="0" collapsed="false">
      <c r="A1112" s="27"/>
      <c r="B1112" s="20"/>
      <c r="C1112" s="24" t="str">
        <f aca="false">IF(B1112="","",IFERROR(INDEX(Items!$B$5:$B$304,MATCH(B1112,Items!$A$5:$A$304,0)),"Unknown code"))</f>
        <v/>
      </c>
      <c r="D1112" s="20"/>
      <c r="E1112" s="21"/>
      <c r="F1112" s="22"/>
      <c r="G1112" s="25" t="str">
        <f aca="false">IF(OR(D1112="Purchase",D1112="Production in"),ROUND(N(E1112)*N(F1112),2),"")</f>
        <v/>
      </c>
      <c r="H1112" s="20"/>
      <c r="I1112" s="24" t="str">
        <f aca="false">IF(B1112="","",IFERROR(INDEX(Items!$D$5:$D$304,MATCH(B1112,Items!$A$5:$A$304,0)),""))</f>
        <v/>
      </c>
      <c r="J1112" s="26" t="n">
        <f aca="false">N(E1112)*IF(OR(D1112="Purchase",D1112="Sales return",D1112="Production in",D1112="Adjustment +"),1,IF(D1112="",0,-1))</f>
        <v>0</v>
      </c>
    </row>
    <row r="1113" customFormat="false" ht="15" hidden="false" customHeight="true" outlineLevel="0" collapsed="false">
      <c r="A1113" s="27"/>
      <c r="B1113" s="20"/>
      <c r="C1113" s="24" t="str">
        <f aca="false">IF(B1113="","",IFERROR(INDEX(Items!$B$5:$B$304,MATCH(B1113,Items!$A$5:$A$304,0)),"Unknown code"))</f>
        <v/>
      </c>
      <c r="D1113" s="20"/>
      <c r="E1113" s="21"/>
      <c r="F1113" s="22"/>
      <c r="G1113" s="25" t="str">
        <f aca="false">IF(OR(D1113="Purchase",D1113="Production in"),ROUND(N(E1113)*N(F1113),2),"")</f>
        <v/>
      </c>
      <c r="H1113" s="20"/>
      <c r="I1113" s="24" t="str">
        <f aca="false">IF(B1113="","",IFERROR(INDEX(Items!$D$5:$D$304,MATCH(B1113,Items!$A$5:$A$304,0)),""))</f>
        <v/>
      </c>
      <c r="J1113" s="26" t="n">
        <f aca="false">N(E1113)*IF(OR(D1113="Purchase",D1113="Sales return",D1113="Production in",D1113="Adjustment +"),1,IF(D1113="",0,-1))</f>
        <v>0</v>
      </c>
    </row>
    <row r="1114" customFormat="false" ht="15" hidden="false" customHeight="true" outlineLevel="0" collapsed="false">
      <c r="A1114" s="27"/>
      <c r="B1114" s="20"/>
      <c r="C1114" s="24" t="str">
        <f aca="false">IF(B1114="","",IFERROR(INDEX(Items!$B$5:$B$304,MATCH(B1114,Items!$A$5:$A$304,0)),"Unknown code"))</f>
        <v/>
      </c>
      <c r="D1114" s="20"/>
      <c r="E1114" s="21"/>
      <c r="F1114" s="22"/>
      <c r="G1114" s="25" t="str">
        <f aca="false">IF(OR(D1114="Purchase",D1114="Production in"),ROUND(N(E1114)*N(F1114),2),"")</f>
        <v/>
      </c>
      <c r="H1114" s="20"/>
      <c r="I1114" s="24" t="str">
        <f aca="false">IF(B1114="","",IFERROR(INDEX(Items!$D$5:$D$304,MATCH(B1114,Items!$A$5:$A$304,0)),""))</f>
        <v/>
      </c>
      <c r="J1114" s="26" t="n">
        <f aca="false">N(E1114)*IF(OR(D1114="Purchase",D1114="Sales return",D1114="Production in",D1114="Adjustment +"),1,IF(D1114="",0,-1))</f>
        <v>0</v>
      </c>
    </row>
    <row r="1115" customFormat="false" ht="15" hidden="false" customHeight="true" outlineLevel="0" collapsed="false">
      <c r="A1115" s="27"/>
      <c r="B1115" s="20"/>
      <c r="C1115" s="24" t="str">
        <f aca="false">IF(B1115="","",IFERROR(INDEX(Items!$B$5:$B$304,MATCH(B1115,Items!$A$5:$A$304,0)),"Unknown code"))</f>
        <v/>
      </c>
      <c r="D1115" s="20"/>
      <c r="E1115" s="21"/>
      <c r="F1115" s="22"/>
      <c r="G1115" s="25" t="str">
        <f aca="false">IF(OR(D1115="Purchase",D1115="Production in"),ROUND(N(E1115)*N(F1115),2),"")</f>
        <v/>
      </c>
      <c r="H1115" s="20"/>
      <c r="I1115" s="24" t="str">
        <f aca="false">IF(B1115="","",IFERROR(INDEX(Items!$D$5:$D$304,MATCH(B1115,Items!$A$5:$A$304,0)),""))</f>
        <v/>
      </c>
      <c r="J1115" s="26" t="n">
        <f aca="false">N(E1115)*IF(OR(D1115="Purchase",D1115="Sales return",D1115="Production in",D1115="Adjustment +"),1,IF(D1115="",0,-1))</f>
        <v>0</v>
      </c>
    </row>
    <row r="1116" customFormat="false" ht="15" hidden="false" customHeight="true" outlineLevel="0" collapsed="false">
      <c r="A1116" s="27"/>
      <c r="B1116" s="20"/>
      <c r="C1116" s="24" t="str">
        <f aca="false">IF(B1116="","",IFERROR(INDEX(Items!$B$5:$B$304,MATCH(B1116,Items!$A$5:$A$304,0)),"Unknown code"))</f>
        <v/>
      </c>
      <c r="D1116" s="20"/>
      <c r="E1116" s="21"/>
      <c r="F1116" s="22"/>
      <c r="G1116" s="25" t="str">
        <f aca="false">IF(OR(D1116="Purchase",D1116="Production in"),ROUND(N(E1116)*N(F1116),2),"")</f>
        <v/>
      </c>
      <c r="H1116" s="20"/>
      <c r="I1116" s="24" t="str">
        <f aca="false">IF(B1116="","",IFERROR(INDEX(Items!$D$5:$D$304,MATCH(B1116,Items!$A$5:$A$304,0)),""))</f>
        <v/>
      </c>
      <c r="J1116" s="26" t="n">
        <f aca="false">N(E1116)*IF(OR(D1116="Purchase",D1116="Sales return",D1116="Production in",D1116="Adjustment +"),1,IF(D1116="",0,-1))</f>
        <v>0</v>
      </c>
    </row>
    <row r="1117" customFormat="false" ht="15" hidden="false" customHeight="true" outlineLevel="0" collapsed="false">
      <c r="A1117" s="27"/>
      <c r="B1117" s="20"/>
      <c r="C1117" s="24" t="str">
        <f aca="false">IF(B1117="","",IFERROR(INDEX(Items!$B$5:$B$304,MATCH(B1117,Items!$A$5:$A$304,0)),"Unknown code"))</f>
        <v/>
      </c>
      <c r="D1117" s="20"/>
      <c r="E1117" s="21"/>
      <c r="F1117" s="22"/>
      <c r="G1117" s="25" t="str">
        <f aca="false">IF(OR(D1117="Purchase",D1117="Production in"),ROUND(N(E1117)*N(F1117),2),"")</f>
        <v/>
      </c>
      <c r="H1117" s="20"/>
      <c r="I1117" s="24" t="str">
        <f aca="false">IF(B1117="","",IFERROR(INDEX(Items!$D$5:$D$304,MATCH(B1117,Items!$A$5:$A$304,0)),""))</f>
        <v/>
      </c>
      <c r="J1117" s="26" t="n">
        <f aca="false">N(E1117)*IF(OR(D1117="Purchase",D1117="Sales return",D1117="Production in",D1117="Adjustment +"),1,IF(D1117="",0,-1))</f>
        <v>0</v>
      </c>
    </row>
    <row r="1118" customFormat="false" ht="15" hidden="false" customHeight="true" outlineLevel="0" collapsed="false">
      <c r="A1118" s="27"/>
      <c r="B1118" s="20"/>
      <c r="C1118" s="24" t="str">
        <f aca="false">IF(B1118="","",IFERROR(INDEX(Items!$B$5:$B$304,MATCH(B1118,Items!$A$5:$A$304,0)),"Unknown code"))</f>
        <v/>
      </c>
      <c r="D1118" s="20"/>
      <c r="E1118" s="21"/>
      <c r="F1118" s="22"/>
      <c r="G1118" s="25" t="str">
        <f aca="false">IF(OR(D1118="Purchase",D1118="Production in"),ROUND(N(E1118)*N(F1118),2),"")</f>
        <v/>
      </c>
      <c r="H1118" s="20"/>
      <c r="I1118" s="24" t="str">
        <f aca="false">IF(B1118="","",IFERROR(INDEX(Items!$D$5:$D$304,MATCH(B1118,Items!$A$5:$A$304,0)),""))</f>
        <v/>
      </c>
      <c r="J1118" s="26" t="n">
        <f aca="false">N(E1118)*IF(OR(D1118="Purchase",D1118="Sales return",D1118="Production in",D1118="Adjustment +"),1,IF(D1118="",0,-1))</f>
        <v>0</v>
      </c>
    </row>
    <row r="1119" customFormat="false" ht="15" hidden="false" customHeight="true" outlineLevel="0" collapsed="false">
      <c r="A1119" s="27"/>
      <c r="B1119" s="20"/>
      <c r="C1119" s="24" t="str">
        <f aca="false">IF(B1119="","",IFERROR(INDEX(Items!$B$5:$B$304,MATCH(B1119,Items!$A$5:$A$304,0)),"Unknown code"))</f>
        <v/>
      </c>
      <c r="D1119" s="20"/>
      <c r="E1119" s="21"/>
      <c r="F1119" s="22"/>
      <c r="G1119" s="25" t="str">
        <f aca="false">IF(OR(D1119="Purchase",D1119="Production in"),ROUND(N(E1119)*N(F1119),2),"")</f>
        <v/>
      </c>
      <c r="H1119" s="20"/>
      <c r="I1119" s="24" t="str">
        <f aca="false">IF(B1119="","",IFERROR(INDEX(Items!$D$5:$D$304,MATCH(B1119,Items!$A$5:$A$304,0)),""))</f>
        <v/>
      </c>
      <c r="J1119" s="26" t="n">
        <f aca="false">N(E1119)*IF(OR(D1119="Purchase",D1119="Sales return",D1119="Production in",D1119="Adjustment +"),1,IF(D1119="",0,-1))</f>
        <v>0</v>
      </c>
    </row>
    <row r="1120" customFormat="false" ht="15" hidden="false" customHeight="true" outlineLevel="0" collapsed="false">
      <c r="A1120" s="27"/>
      <c r="B1120" s="20"/>
      <c r="C1120" s="24" t="str">
        <f aca="false">IF(B1120="","",IFERROR(INDEX(Items!$B$5:$B$304,MATCH(B1120,Items!$A$5:$A$304,0)),"Unknown code"))</f>
        <v/>
      </c>
      <c r="D1120" s="20"/>
      <c r="E1120" s="21"/>
      <c r="F1120" s="22"/>
      <c r="G1120" s="25" t="str">
        <f aca="false">IF(OR(D1120="Purchase",D1120="Production in"),ROUND(N(E1120)*N(F1120),2),"")</f>
        <v/>
      </c>
      <c r="H1120" s="20"/>
      <c r="I1120" s="24" t="str">
        <f aca="false">IF(B1120="","",IFERROR(INDEX(Items!$D$5:$D$304,MATCH(B1120,Items!$A$5:$A$304,0)),""))</f>
        <v/>
      </c>
      <c r="J1120" s="26" t="n">
        <f aca="false">N(E1120)*IF(OR(D1120="Purchase",D1120="Sales return",D1120="Production in",D1120="Adjustment +"),1,IF(D1120="",0,-1))</f>
        <v>0</v>
      </c>
    </row>
    <row r="1121" customFormat="false" ht="15" hidden="false" customHeight="true" outlineLevel="0" collapsed="false">
      <c r="A1121" s="27"/>
      <c r="B1121" s="20"/>
      <c r="C1121" s="24" t="str">
        <f aca="false">IF(B1121="","",IFERROR(INDEX(Items!$B$5:$B$304,MATCH(B1121,Items!$A$5:$A$304,0)),"Unknown code"))</f>
        <v/>
      </c>
      <c r="D1121" s="20"/>
      <c r="E1121" s="21"/>
      <c r="F1121" s="22"/>
      <c r="G1121" s="25" t="str">
        <f aca="false">IF(OR(D1121="Purchase",D1121="Production in"),ROUND(N(E1121)*N(F1121),2),"")</f>
        <v/>
      </c>
      <c r="H1121" s="20"/>
      <c r="I1121" s="24" t="str">
        <f aca="false">IF(B1121="","",IFERROR(INDEX(Items!$D$5:$D$304,MATCH(B1121,Items!$A$5:$A$304,0)),""))</f>
        <v/>
      </c>
      <c r="J1121" s="26" t="n">
        <f aca="false">N(E1121)*IF(OR(D1121="Purchase",D1121="Sales return",D1121="Production in",D1121="Adjustment +"),1,IF(D1121="",0,-1))</f>
        <v>0</v>
      </c>
    </row>
    <row r="1122" customFormat="false" ht="15" hidden="false" customHeight="true" outlineLevel="0" collapsed="false">
      <c r="A1122" s="27"/>
      <c r="B1122" s="20"/>
      <c r="C1122" s="24" t="str">
        <f aca="false">IF(B1122="","",IFERROR(INDEX(Items!$B$5:$B$304,MATCH(B1122,Items!$A$5:$A$304,0)),"Unknown code"))</f>
        <v/>
      </c>
      <c r="D1122" s="20"/>
      <c r="E1122" s="21"/>
      <c r="F1122" s="22"/>
      <c r="G1122" s="25" t="str">
        <f aca="false">IF(OR(D1122="Purchase",D1122="Production in"),ROUND(N(E1122)*N(F1122),2),"")</f>
        <v/>
      </c>
      <c r="H1122" s="20"/>
      <c r="I1122" s="24" t="str">
        <f aca="false">IF(B1122="","",IFERROR(INDEX(Items!$D$5:$D$304,MATCH(B1122,Items!$A$5:$A$304,0)),""))</f>
        <v/>
      </c>
      <c r="J1122" s="26" t="n">
        <f aca="false">N(E1122)*IF(OR(D1122="Purchase",D1122="Sales return",D1122="Production in",D1122="Adjustment +"),1,IF(D1122="",0,-1))</f>
        <v>0</v>
      </c>
    </row>
    <row r="1123" customFormat="false" ht="15" hidden="false" customHeight="true" outlineLevel="0" collapsed="false">
      <c r="A1123" s="27"/>
      <c r="B1123" s="20"/>
      <c r="C1123" s="24" t="str">
        <f aca="false">IF(B1123="","",IFERROR(INDEX(Items!$B$5:$B$304,MATCH(B1123,Items!$A$5:$A$304,0)),"Unknown code"))</f>
        <v/>
      </c>
      <c r="D1123" s="20"/>
      <c r="E1123" s="21"/>
      <c r="F1123" s="22"/>
      <c r="G1123" s="25" t="str">
        <f aca="false">IF(OR(D1123="Purchase",D1123="Production in"),ROUND(N(E1123)*N(F1123),2),"")</f>
        <v/>
      </c>
      <c r="H1123" s="20"/>
      <c r="I1123" s="24" t="str">
        <f aca="false">IF(B1123="","",IFERROR(INDEX(Items!$D$5:$D$304,MATCH(B1123,Items!$A$5:$A$304,0)),""))</f>
        <v/>
      </c>
      <c r="J1123" s="26" t="n">
        <f aca="false">N(E1123)*IF(OR(D1123="Purchase",D1123="Sales return",D1123="Production in",D1123="Adjustment +"),1,IF(D1123="",0,-1))</f>
        <v>0</v>
      </c>
    </row>
    <row r="1124" customFormat="false" ht="15" hidden="false" customHeight="true" outlineLevel="0" collapsed="false">
      <c r="A1124" s="27"/>
      <c r="B1124" s="20"/>
      <c r="C1124" s="24" t="str">
        <f aca="false">IF(B1124="","",IFERROR(INDEX(Items!$B$5:$B$304,MATCH(B1124,Items!$A$5:$A$304,0)),"Unknown code"))</f>
        <v/>
      </c>
      <c r="D1124" s="20"/>
      <c r="E1124" s="21"/>
      <c r="F1124" s="22"/>
      <c r="G1124" s="25" t="str">
        <f aca="false">IF(OR(D1124="Purchase",D1124="Production in"),ROUND(N(E1124)*N(F1124),2),"")</f>
        <v/>
      </c>
      <c r="H1124" s="20"/>
      <c r="I1124" s="24" t="str">
        <f aca="false">IF(B1124="","",IFERROR(INDEX(Items!$D$5:$D$304,MATCH(B1124,Items!$A$5:$A$304,0)),""))</f>
        <v/>
      </c>
      <c r="J1124" s="26" t="n">
        <f aca="false">N(E1124)*IF(OR(D1124="Purchase",D1124="Sales return",D1124="Production in",D1124="Adjustment +"),1,IF(D1124="",0,-1))</f>
        <v>0</v>
      </c>
    </row>
    <row r="1125" customFormat="false" ht="15" hidden="false" customHeight="true" outlineLevel="0" collapsed="false">
      <c r="A1125" s="27"/>
      <c r="B1125" s="20"/>
      <c r="C1125" s="24" t="str">
        <f aca="false">IF(B1125="","",IFERROR(INDEX(Items!$B$5:$B$304,MATCH(B1125,Items!$A$5:$A$304,0)),"Unknown code"))</f>
        <v/>
      </c>
      <c r="D1125" s="20"/>
      <c r="E1125" s="21"/>
      <c r="F1125" s="22"/>
      <c r="G1125" s="25" t="str">
        <f aca="false">IF(OR(D1125="Purchase",D1125="Production in"),ROUND(N(E1125)*N(F1125),2),"")</f>
        <v/>
      </c>
      <c r="H1125" s="20"/>
      <c r="I1125" s="24" t="str">
        <f aca="false">IF(B1125="","",IFERROR(INDEX(Items!$D$5:$D$304,MATCH(B1125,Items!$A$5:$A$304,0)),""))</f>
        <v/>
      </c>
      <c r="J1125" s="26" t="n">
        <f aca="false">N(E1125)*IF(OR(D1125="Purchase",D1125="Sales return",D1125="Production in",D1125="Adjustment +"),1,IF(D1125="",0,-1))</f>
        <v>0</v>
      </c>
    </row>
    <row r="1126" customFormat="false" ht="15" hidden="false" customHeight="true" outlineLevel="0" collapsed="false">
      <c r="A1126" s="27"/>
      <c r="B1126" s="20"/>
      <c r="C1126" s="24" t="str">
        <f aca="false">IF(B1126="","",IFERROR(INDEX(Items!$B$5:$B$304,MATCH(B1126,Items!$A$5:$A$304,0)),"Unknown code"))</f>
        <v/>
      </c>
      <c r="D1126" s="20"/>
      <c r="E1126" s="21"/>
      <c r="F1126" s="22"/>
      <c r="G1126" s="25" t="str">
        <f aca="false">IF(OR(D1126="Purchase",D1126="Production in"),ROUND(N(E1126)*N(F1126),2),"")</f>
        <v/>
      </c>
      <c r="H1126" s="20"/>
      <c r="I1126" s="24" t="str">
        <f aca="false">IF(B1126="","",IFERROR(INDEX(Items!$D$5:$D$304,MATCH(B1126,Items!$A$5:$A$304,0)),""))</f>
        <v/>
      </c>
      <c r="J1126" s="26" t="n">
        <f aca="false">N(E1126)*IF(OR(D1126="Purchase",D1126="Sales return",D1126="Production in",D1126="Adjustment +"),1,IF(D1126="",0,-1))</f>
        <v>0</v>
      </c>
    </row>
    <row r="1127" customFormat="false" ht="15" hidden="false" customHeight="true" outlineLevel="0" collapsed="false">
      <c r="A1127" s="27"/>
      <c r="B1127" s="20"/>
      <c r="C1127" s="24" t="str">
        <f aca="false">IF(B1127="","",IFERROR(INDEX(Items!$B$5:$B$304,MATCH(B1127,Items!$A$5:$A$304,0)),"Unknown code"))</f>
        <v/>
      </c>
      <c r="D1127" s="20"/>
      <c r="E1127" s="21"/>
      <c r="F1127" s="22"/>
      <c r="G1127" s="25" t="str">
        <f aca="false">IF(OR(D1127="Purchase",D1127="Production in"),ROUND(N(E1127)*N(F1127),2),"")</f>
        <v/>
      </c>
      <c r="H1127" s="20"/>
      <c r="I1127" s="24" t="str">
        <f aca="false">IF(B1127="","",IFERROR(INDEX(Items!$D$5:$D$304,MATCH(B1127,Items!$A$5:$A$304,0)),""))</f>
        <v/>
      </c>
      <c r="J1127" s="26" t="n">
        <f aca="false">N(E1127)*IF(OR(D1127="Purchase",D1127="Sales return",D1127="Production in",D1127="Adjustment +"),1,IF(D1127="",0,-1))</f>
        <v>0</v>
      </c>
    </row>
    <row r="1128" customFormat="false" ht="15" hidden="false" customHeight="true" outlineLevel="0" collapsed="false">
      <c r="A1128" s="27"/>
      <c r="B1128" s="20"/>
      <c r="C1128" s="24" t="str">
        <f aca="false">IF(B1128="","",IFERROR(INDEX(Items!$B$5:$B$304,MATCH(B1128,Items!$A$5:$A$304,0)),"Unknown code"))</f>
        <v/>
      </c>
      <c r="D1128" s="20"/>
      <c r="E1128" s="21"/>
      <c r="F1128" s="22"/>
      <c r="G1128" s="25" t="str">
        <f aca="false">IF(OR(D1128="Purchase",D1128="Production in"),ROUND(N(E1128)*N(F1128),2),"")</f>
        <v/>
      </c>
      <c r="H1128" s="20"/>
      <c r="I1128" s="24" t="str">
        <f aca="false">IF(B1128="","",IFERROR(INDEX(Items!$D$5:$D$304,MATCH(B1128,Items!$A$5:$A$304,0)),""))</f>
        <v/>
      </c>
      <c r="J1128" s="26" t="n">
        <f aca="false">N(E1128)*IF(OR(D1128="Purchase",D1128="Sales return",D1128="Production in",D1128="Adjustment +"),1,IF(D1128="",0,-1))</f>
        <v>0</v>
      </c>
    </row>
    <row r="1129" customFormat="false" ht="15" hidden="false" customHeight="true" outlineLevel="0" collapsed="false">
      <c r="A1129" s="27"/>
      <c r="B1129" s="20"/>
      <c r="C1129" s="24" t="str">
        <f aca="false">IF(B1129="","",IFERROR(INDEX(Items!$B$5:$B$304,MATCH(B1129,Items!$A$5:$A$304,0)),"Unknown code"))</f>
        <v/>
      </c>
      <c r="D1129" s="20"/>
      <c r="E1129" s="21"/>
      <c r="F1129" s="22"/>
      <c r="G1129" s="25" t="str">
        <f aca="false">IF(OR(D1129="Purchase",D1129="Production in"),ROUND(N(E1129)*N(F1129),2),"")</f>
        <v/>
      </c>
      <c r="H1129" s="20"/>
      <c r="I1129" s="24" t="str">
        <f aca="false">IF(B1129="","",IFERROR(INDEX(Items!$D$5:$D$304,MATCH(B1129,Items!$A$5:$A$304,0)),""))</f>
        <v/>
      </c>
      <c r="J1129" s="26" t="n">
        <f aca="false">N(E1129)*IF(OR(D1129="Purchase",D1129="Sales return",D1129="Production in",D1129="Adjustment +"),1,IF(D1129="",0,-1))</f>
        <v>0</v>
      </c>
    </row>
    <row r="1130" customFormat="false" ht="15" hidden="false" customHeight="true" outlineLevel="0" collapsed="false">
      <c r="A1130" s="27"/>
      <c r="B1130" s="20"/>
      <c r="C1130" s="24" t="str">
        <f aca="false">IF(B1130="","",IFERROR(INDEX(Items!$B$5:$B$304,MATCH(B1130,Items!$A$5:$A$304,0)),"Unknown code"))</f>
        <v/>
      </c>
      <c r="D1130" s="20"/>
      <c r="E1130" s="21"/>
      <c r="F1130" s="22"/>
      <c r="G1130" s="25" t="str">
        <f aca="false">IF(OR(D1130="Purchase",D1130="Production in"),ROUND(N(E1130)*N(F1130),2),"")</f>
        <v/>
      </c>
      <c r="H1130" s="20"/>
      <c r="I1130" s="24" t="str">
        <f aca="false">IF(B1130="","",IFERROR(INDEX(Items!$D$5:$D$304,MATCH(B1130,Items!$A$5:$A$304,0)),""))</f>
        <v/>
      </c>
      <c r="J1130" s="26" t="n">
        <f aca="false">N(E1130)*IF(OR(D1130="Purchase",D1130="Sales return",D1130="Production in",D1130="Adjustment +"),1,IF(D1130="",0,-1))</f>
        <v>0</v>
      </c>
    </row>
    <row r="1131" customFormat="false" ht="15" hidden="false" customHeight="true" outlineLevel="0" collapsed="false">
      <c r="A1131" s="27"/>
      <c r="B1131" s="20"/>
      <c r="C1131" s="24" t="str">
        <f aca="false">IF(B1131="","",IFERROR(INDEX(Items!$B$5:$B$304,MATCH(B1131,Items!$A$5:$A$304,0)),"Unknown code"))</f>
        <v/>
      </c>
      <c r="D1131" s="20"/>
      <c r="E1131" s="21"/>
      <c r="F1131" s="22"/>
      <c r="G1131" s="25" t="str">
        <f aca="false">IF(OR(D1131="Purchase",D1131="Production in"),ROUND(N(E1131)*N(F1131),2),"")</f>
        <v/>
      </c>
      <c r="H1131" s="20"/>
      <c r="I1131" s="24" t="str">
        <f aca="false">IF(B1131="","",IFERROR(INDEX(Items!$D$5:$D$304,MATCH(B1131,Items!$A$5:$A$304,0)),""))</f>
        <v/>
      </c>
      <c r="J1131" s="26" t="n">
        <f aca="false">N(E1131)*IF(OR(D1131="Purchase",D1131="Sales return",D1131="Production in",D1131="Adjustment +"),1,IF(D1131="",0,-1))</f>
        <v>0</v>
      </c>
    </row>
    <row r="1132" customFormat="false" ht="15" hidden="false" customHeight="true" outlineLevel="0" collapsed="false">
      <c r="A1132" s="27"/>
      <c r="B1132" s="20"/>
      <c r="C1132" s="24" t="str">
        <f aca="false">IF(B1132="","",IFERROR(INDEX(Items!$B$5:$B$304,MATCH(B1132,Items!$A$5:$A$304,0)),"Unknown code"))</f>
        <v/>
      </c>
      <c r="D1132" s="20"/>
      <c r="E1132" s="21"/>
      <c r="F1132" s="22"/>
      <c r="G1132" s="25" t="str">
        <f aca="false">IF(OR(D1132="Purchase",D1132="Production in"),ROUND(N(E1132)*N(F1132),2),"")</f>
        <v/>
      </c>
      <c r="H1132" s="20"/>
      <c r="I1132" s="24" t="str">
        <f aca="false">IF(B1132="","",IFERROR(INDEX(Items!$D$5:$D$304,MATCH(B1132,Items!$A$5:$A$304,0)),""))</f>
        <v/>
      </c>
      <c r="J1132" s="26" t="n">
        <f aca="false">N(E1132)*IF(OR(D1132="Purchase",D1132="Sales return",D1132="Production in",D1132="Adjustment +"),1,IF(D1132="",0,-1))</f>
        <v>0</v>
      </c>
    </row>
    <row r="1133" customFormat="false" ht="15" hidden="false" customHeight="true" outlineLevel="0" collapsed="false">
      <c r="A1133" s="27"/>
      <c r="B1133" s="20"/>
      <c r="C1133" s="24" t="str">
        <f aca="false">IF(B1133="","",IFERROR(INDEX(Items!$B$5:$B$304,MATCH(B1133,Items!$A$5:$A$304,0)),"Unknown code"))</f>
        <v/>
      </c>
      <c r="D1133" s="20"/>
      <c r="E1133" s="21"/>
      <c r="F1133" s="22"/>
      <c r="G1133" s="25" t="str">
        <f aca="false">IF(OR(D1133="Purchase",D1133="Production in"),ROUND(N(E1133)*N(F1133),2),"")</f>
        <v/>
      </c>
      <c r="H1133" s="20"/>
      <c r="I1133" s="24" t="str">
        <f aca="false">IF(B1133="","",IFERROR(INDEX(Items!$D$5:$D$304,MATCH(B1133,Items!$A$5:$A$304,0)),""))</f>
        <v/>
      </c>
      <c r="J1133" s="26" t="n">
        <f aca="false">N(E1133)*IF(OR(D1133="Purchase",D1133="Sales return",D1133="Production in",D1133="Adjustment +"),1,IF(D1133="",0,-1))</f>
        <v>0</v>
      </c>
    </row>
    <row r="1134" customFormat="false" ht="15" hidden="false" customHeight="true" outlineLevel="0" collapsed="false">
      <c r="A1134" s="27"/>
      <c r="B1134" s="20"/>
      <c r="C1134" s="24" t="str">
        <f aca="false">IF(B1134="","",IFERROR(INDEX(Items!$B$5:$B$304,MATCH(B1134,Items!$A$5:$A$304,0)),"Unknown code"))</f>
        <v/>
      </c>
      <c r="D1134" s="20"/>
      <c r="E1134" s="21"/>
      <c r="F1134" s="22"/>
      <c r="G1134" s="25" t="str">
        <f aca="false">IF(OR(D1134="Purchase",D1134="Production in"),ROUND(N(E1134)*N(F1134),2),"")</f>
        <v/>
      </c>
      <c r="H1134" s="20"/>
      <c r="I1134" s="24" t="str">
        <f aca="false">IF(B1134="","",IFERROR(INDEX(Items!$D$5:$D$304,MATCH(B1134,Items!$A$5:$A$304,0)),""))</f>
        <v/>
      </c>
      <c r="J1134" s="26" t="n">
        <f aca="false">N(E1134)*IF(OR(D1134="Purchase",D1134="Sales return",D1134="Production in",D1134="Adjustment +"),1,IF(D1134="",0,-1))</f>
        <v>0</v>
      </c>
    </row>
    <row r="1135" customFormat="false" ht="15" hidden="false" customHeight="true" outlineLevel="0" collapsed="false">
      <c r="A1135" s="27"/>
      <c r="B1135" s="20"/>
      <c r="C1135" s="24" t="str">
        <f aca="false">IF(B1135="","",IFERROR(INDEX(Items!$B$5:$B$304,MATCH(B1135,Items!$A$5:$A$304,0)),"Unknown code"))</f>
        <v/>
      </c>
      <c r="D1135" s="20"/>
      <c r="E1135" s="21"/>
      <c r="F1135" s="22"/>
      <c r="G1135" s="25" t="str">
        <f aca="false">IF(OR(D1135="Purchase",D1135="Production in"),ROUND(N(E1135)*N(F1135),2),"")</f>
        <v/>
      </c>
      <c r="H1135" s="20"/>
      <c r="I1135" s="24" t="str">
        <f aca="false">IF(B1135="","",IFERROR(INDEX(Items!$D$5:$D$304,MATCH(B1135,Items!$A$5:$A$304,0)),""))</f>
        <v/>
      </c>
      <c r="J1135" s="26" t="n">
        <f aca="false">N(E1135)*IF(OR(D1135="Purchase",D1135="Sales return",D1135="Production in",D1135="Adjustment +"),1,IF(D1135="",0,-1))</f>
        <v>0</v>
      </c>
    </row>
    <row r="1136" customFormat="false" ht="15" hidden="false" customHeight="true" outlineLevel="0" collapsed="false">
      <c r="A1136" s="27"/>
      <c r="B1136" s="20"/>
      <c r="C1136" s="24" t="str">
        <f aca="false">IF(B1136="","",IFERROR(INDEX(Items!$B$5:$B$304,MATCH(B1136,Items!$A$5:$A$304,0)),"Unknown code"))</f>
        <v/>
      </c>
      <c r="D1136" s="20"/>
      <c r="E1136" s="21"/>
      <c r="F1136" s="22"/>
      <c r="G1136" s="25" t="str">
        <f aca="false">IF(OR(D1136="Purchase",D1136="Production in"),ROUND(N(E1136)*N(F1136),2),"")</f>
        <v/>
      </c>
      <c r="H1136" s="20"/>
      <c r="I1136" s="24" t="str">
        <f aca="false">IF(B1136="","",IFERROR(INDEX(Items!$D$5:$D$304,MATCH(B1136,Items!$A$5:$A$304,0)),""))</f>
        <v/>
      </c>
      <c r="J1136" s="26" t="n">
        <f aca="false">N(E1136)*IF(OR(D1136="Purchase",D1136="Sales return",D1136="Production in",D1136="Adjustment +"),1,IF(D1136="",0,-1))</f>
        <v>0</v>
      </c>
    </row>
    <row r="1137" customFormat="false" ht="15" hidden="false" customHeight="true" outlineLevel="0" collapsed="false">
      <c r="A1137" s="27"/>
      <c r="B1137" s="20"/>
      <c r="C1137" s="24" t="str">
        <f aca="false">IF(B1137="","",IFERROR(INDEX(Items!$B$5:$B$304,MATCH(B1137,Items!$A$5:$A$304,0)),"Unknown code"))</f>
        <v/>
      </c>
      <c r="D1137" s="20"/>
      <c r="E1137" s="21"/>
      <c r="F1137" s="22"/>
      <c r="G1137" s="25" t="str">
        <f aca="false">IF(OR(D1137="Purchase",D1137="Production in"),ROUND(N(E1137)*N(F1137),2),"")</f>
        <v/>
      </c>
      <c r="H1137" s="20"/>
      <c r="I1137" s="24" t="str">
        <f aca="false">IF(B1137="","",IFERROR(INDEX(Items!$D$5:$D$304,MATCH(B1137,Items!$A$5:$A$304,0)),""))</f>
        <v/>
      </c>
      <c r="J1137" s="26" t="n">
        <f aca="false">N(E1137)*IF(OR(D1137="Purchase",D1137="Sales return",D1137="Production in",D1137="Adjustment +"),1,IF(D1137="",0,-1))</f>
        <v>0</v>
      </c>
    </row>
    <row r="1138" customFormat="false" ht="15" hidden="false" customHeight="true" outlineLevel="0" collapsed="false">
      <c r="A1138" s="27"/>
      <c r="B1138" s="20"/>
      <c r="C1138" s="24" t="str">
        <f aca="false">IF(B1138="","",IFERROR(INDEX(Items!$B$5:$B$304,MATCH(B1138,Items!$A$5:$A$304,0)),"Unknown code"))</f>
        <v/>
      </c>
      <c r="D1138" s="20"/>
      <c r="E1138" s="21"/>
      <c r="F1138" s="22"/>
      <c r="G1138" s="25" t="str">
        <f aca="false">IF(OR(D1138="Purchase",D1138="Production in"),ROUND(N(E1138)*N(F1138),2),"")</f>
        <v/>
      </c>
      <c r="H1138" s="20"/>
      <c r="I1138" s="24" t="str">
        <f aca="false">IF(B1138="","",IFERROR(INDEX(Items!$D$5:$D$304,MATCH(B1138,Items!$A$5:$A$304,0)),""))</f>
        <v/>
      </c>
      <c r="J1138" s="26" t="n">
        <f aca="false">N(E1138)*IF(OR(D1138="Purchase",D1138="Sales return",D1138="Production in",D1138="Adjustment +"),1,IF(D1138="",0,-1))</f>
        <v>0</v>
      </c>
    </row>
    <row r="1139" customFormat="false" ht="15" hidden="false" customHeight="true" outlineLevel="0" collapsed="false">
      <c r="A1139" s="27"/>
      <c r="B1139" s="20"/>
      <c r="C1139" s="24" t="str">
        <f aca="false">IF(B1139="","",IFERROR(INDEX(Items!$B$5:$B$304,MATCH(B1139,Items!$A$5:$A$304,0)),"Unknown code"))</f>
        <v/>
      </c>
      <c r="D1139" s="20"/>
      <c r="E1139" s="21"/>
      <c r="F1139" s="22"/>
      <c r="G1139" s="25" t="str">
        <f aca="false">IF(OR(D1139="Purchase",D1139="Production in"),ROUND(N(E1139)*N(F1139),2),"")</f>
        <v/>
      </c>
      <c r="H1139" s="20"/>
      <c r="I1139" s="24" t="str">
        <f aca="false">IF(B1139="","",IFERROR(INDEX(Items!$D$5:$D$304,MATCH(B1139,Items!$A$5:$A$304,0)),""))</f>
        <v/>
      </c>
      <c r="J1139" s="26" t="n">
        <f aca="false">N(E1139)*IF(OR(D1139="Purchase",D1139="Sales return",D1139="Production in",D1139="Adjustment +"),1,IF(D1139="",0,-1))</f>
        <v>0</v>
      </c>
    </row>
    <row r="1140" customFormat="false" ht="15" hidden="false" customHeight="true" outlineLevel="0" collapsed="false">
      <c r="A1140" s="27"/>
      <c r="B1140" s="20"/>
      <c r="C1140" s="24" t="str">
        <f aca="false">IF(B1140="","",IFERROR(INDEX(Items!$B$5:$B$304,MATCH(B1140,Items!$A$5:$A$304,0)),"Unknown code"))</f>
        <v/>
      </c>
      <c r="D1140" s="20"/>
      <c r="E1140" s="21"/>
      <c r="F1140" s="22"/>
      <c r="G1140" s="25" t="str">
        <f aca="false">IF(OR(D1140="Purchase",D1140="Production in"),ROUND(N(E1140)*N(F1140),2),"")</f>
        <v/>
      </c>
      <c r="H1140" s="20"/>
      <c r="I1140" s="24" t="str">
        <f aca="false">IF(B1140="","",IFERROR(INDEX(Items!$D$5:$D$304,MATCH(B1140,Items!$A$5:$A$304,0)),""))</f>
        <v/>
      </c>
      <c r="J1140" s="26" t="n">
        <f aca="false">N(E1140)*IF(OR(D1140="Purchase",D1140="Sales return",D1140="Production in",D1140="Adjustment +"),1,IF(D1140="",0,-1))</f>
        <v>0</v>
      </c>
    </row>
    <row r="1141" customFormat="false" ht="15" hidden="false" customHeight="true" outlineLevel="0" collapsed="false">
      <c r="A1141" s="27"/>
      <c r="B1141" s="20"/>
      <c r="C1141" s="24" t="str">
        <f aca="false">IF(B1141="","",IFERROR(INDEX(Items!$B$5:$B$304,MATCH(B1141,Items!$A$5:$A$304,0)),"Unknown code"))</f>
        <v/>
      </c>
      <c r="D1141" s="20"/>
      <c r="E1141" s="21"/>
      <c r="F1141" s="22"/>
      <c r="G1141" s="25" t="str">
        <f aca="false">IF(OR(D1141="Purchase",D1141="Production in"),ROUND(N(E1141)*N(F1141),2),"")</f>
        <v/>
      </c>
      <c r="H1141" s="20"/>
      <c r="I1141" s="24" t="str">
        <f aca="false">IF(B1141="","",IFERROR(INDEX(Items!$D$5:$D$304,MATCH(B1141,Items!$A$5:$A$304,0)),""))</f>
        <v/>
      </c>
      <c r="J1141" s="26" t="n">
        <f aca="false">N(E1141)*IF(OR(D1141="Purchase",D1141="Sales return",D1141="Production in",D1141="Adjustment +"),1,IF(D1141="",0,-1))</f>
        <v>0</v>
      </c>
    </row>
    <row r="1142" customFormat="false" ht="15" hidden="false" customHeight="true" outlineLevel="0" collapsed="false">
      <c r="A1142" s="27"/>
      <c r="B1142" s="20"/>
      <c r="C1142" s="24" t="str">
        <f aca="false">IF(B1142="","",IFERROR(INDEX(Items!$B$5:$B$304,MATCH(B1142,Items!$A$5:$A$304,0)),"Unknown code"))</f>
        <v/>
      </c>
      <c r="D1142" s="20"/>
      <c r="E1142" s="21"/>
      <c r="F1142" s="22"/>
      <c r="G1142" s="25" t="str">
        <f aca="false">IF(OR(D1142="Purchase",D1142="Production in"),ROUND(N(E1142)*N(F1142),2),"")</f>
        <v/>
      </c>
      <c r="H1142" s="20"/>
      <c r="I1142" s="24" t="str">
        <f aca="false">IF(B1142="","",IFERROR(INDEX(Items!$D$5:$D$304,MATCH(B1142,Items!$A$5:$A$304,0)),""))</f>
        <v/>
      </c>
      <c r="J1142" s="26" t="n">
        <f aca="false">N(E1142)*IF(OR(D1142="Purchase",D1142="Sales return",D1142="Production in",D1142="Adjustment +"),1,IF(D1142="",0,-1))</f>
        <v>0</v>
      </c>
    </row>
    <row r="1143" customFormat="false" ht="15" hidden="false" customHeight="true" outlineLevel="0" collapsed="false">
      <c r="A1143" s="27"/>
      <c r="B1143" s="20"/>
      <c r="C1143" s="24" t="str">
        <f aca="false">IF(B1143="","",IFERROR(INDEX(Items!$B$5:$B$304,MATCH(B1143,Items!$A$5:$A$304,0)),"Unknown code"))</f>
        <v/>
      </c>
      <c r="D1143" s="20"/>
      <c r="E1143" s="21"/>
      <c r="F1143" s="22"/>
      <c r="G1143" s="25" t="str">
        <f aca="false">IF(OR(D1143="Purchase",D1143="Production in"),ROUND(N(E1143)*N(F1143),2),"")</f>
        <v/>
      </c>
      <c r="H1143" s="20"/>
      <c r="I1143" s="24" t="str">
        <f aca="false">IF(B1143="","",IFERROR(INDEX(Items!$D$5:$D$304,MATCH(B1143,Items!$A$5:$A$304,0)),""))</f>
        <v/>
      </c>
      <c r="J1143" s="26" t="n">
        <f aca="false">N(E1143)*IF(OR(D1143="Purchase",D1143="Sales return",D1143="Production in",D1143="Adjustment +"),1,IF(D1143="",0,-1))</f>
        <v>0</v>
      </c>
    </row>
    <row r="1144" customFormat="false" ht="15" hidden="false" customHeight="true" outlineLevel="0" collapsed="false">
      <c r="A1144" s="27"/>
      <c r="B1144" s="20"/>
      <c r="C1144" s="24" t="str">
        <f aca="false">IF(B1144="","",IFERROR(INDEX(Items!$B$5:$B$304,MATCH(B1144,Items!$A$5:$A$304,0)),"Unknown code"))</f>
        <v/>
      </c>
      <c r="D1144" s="20"/>
      <c r="E1144" s="21"/>
      <c r="F1144" s="22"/>
      <c r="G1144" s="25" t="str">
        <f aca="false">IF(OR(D1144="Purchase",D1144="Production in"),ROUND(N(E1144)*N(F1144),2),"")</f>
        <v/>
      </c>
      <c r="H1144" s="20"/>
      <c r="I1144" s="24" t="str">
        <f aca="false">IF(B1144="","",IFERROR(INDEX(Items!$D$5:$D$304,MATCH(B1144,Items!$A$5:$A$304,0)),""))</f>
        <v/>
      </c>
      <c r="J1144" s="26" t="n">
        <f aca="false">N(E1144)*IF(OR(D1144="Purchase",D1144="Sales return",D1144="Production in",D1144="Adjustment +"),1,IF(D1144="",0,-1))</f>
        <v>0</v>
      </c>
    </row>
    <row r="1145" customFormat="false" ht="15" hidden="false" customHeight="true" outlineLevel="0" collapsed="false">
      <c r="A1145" s="27"/>
      <c r="B1145" s="20"/>
      <c r="C1145" s="24" t="str">
        <f aca="false">IF(B1145="","",IFERROR(INDEX(Items!$B$5:$B$304,MATCH(B1145,Items!$A$5:$A$304,0)),"Unknown code"))</f>
        <v/>
      </c>
      <c r="D1145" s="20"/>
      <c r="E1145" s="21"/>
      <c r="F1145" s="22"/>
      <c r="G1145" s="25" t="str">
        <f aca="false">IF(OR(D1145="Purchase",D1145="Production in"),ROUND(N(E1145)*N(F1145),2),"")</f>
        <v/>
      </c>
      <c r="H1145" s="20"/>
      <c r="I1145" s="24" t="str">
        <f aca="false">IF(B1145="","",IFERROR(INDEX(Items!$D$5:$D$304,MATCH(B1145,Items!$A$5:$A$304,0)),""))</f>
        <v/>
      </c>
      <c r="J1145" s="26" t="n">
        <f aca="false">N(E1145)*IF(OR(D1145="Purchase",D1145="Sales return",D1145="Production in",D1145="Adjustment +"),1,IF(D1145="",0,-1))</f>
        <v>0</v>
      </c>
    </row>
    <row r="1146" customFormat="false" ht="15" hidden="false" customHeight="true" outlineLevel="0" collapsed="false">
      <c r="A1146" s="27"/>
      <c r="B1146" s="20"/>
      <c r="C1146" s="24" t="str">
        <f aca="false">IF(B1146="","",IFERROR(INDEX(Items!$B$5:$B$304,MATCH(B1146,Items!$A$5:$A$304,0)),"Unknown code"))</f>
        <v/>
      </c>
      <c r="D1146" s="20"/>
      <c r="E1146" s="21"/>
      <c r="F1146" s="22"/>
      <c r="G1146" s="25" t="str">
        <f aca="false">IF(OR(D1146="Purchase",D1146="Production in"),ROUND(N(E1146)*N(F1146),2),"")</f>
        <v/>
      </c>
      <c r="H1146" s="20"/>
      <c r="I1146" s="24" t="str">
        <f aca="false">IF(B1146="","",IFERROR(INDEX(Items!$D$5:$D$304,MATCH(B1146,Items!$A$5:$A$304,0)),""))</f>
        <v/>
      </c>
      <c r="J1146" s="26" t="n">
        <f aca="false">N(E1146)*IF(OR(D1146="Purchase",D1146="Sales return",D1146="Production in",D1146="Adjustment +"),1,IF(D1146="",0,-1))</f>
        <v>0</v>
      </c>
    </row>
    <row r="1147" customFormat="false" ht="15" hidden="false" customHeight="true" outlineLevel="0" collapsed="false">
      <c r="A1147" s="27"/>
      <c r="B1147" s="20"/>
      <c r="C1147" s="24" t="str">
        <f aca="false">IF(B1147="","",IFERROR(INDEX(Items!$B$5:$B$304,MATCH(B1147,Items!$A$5:$A$304,0)),"Unknown code"))</f>
        <v/>
      </c>
      <c r="D1147" s="20"/>
      <c r="E1147" s="21"/>
      <c r="F1147" s="22"/>
      <c r="G1147" s="25" t="str">
        <f aca="false">IF(OR(D1147="Purchase",D1147="Production in"),ROUND(N(E1147)*N(F1147),2),"")</f>
        <v/>
      </c>
      <c r="H1147" s="20"/>
      <c r="I1147" s="24" t="str">
        <f aca="false">IF(B1147="","",IFERROR(INDEX(Items!$D$5:$D$304,MATCH(B1147,Items!$A$5:$A$304,0)),""))</f>
        <v/>
      </c>
      <c r="J1147" s="26" t="n">
        <f aca="false">N(E1147)*IF(OR(D1147="Purchase",D1147="Sales return",D1147="Production in",D1147="Adjustment +"),1,IF(D1147="",0,-1))</f>
        <v>0</v>
      </c>
    </row>
    <row r="1148" customFormat="false" ht="15" hidden="false" customHeight="true" outlineLevel="0" collapsed="false">
      <c r="A1148" s="27"/>
      <c r="B1148" s="20"/>
      <c r="C1148" s="24" t="str">
        <f aca="false">IF(B1148="","",IFERROR(INDEX(Items!$B$5:$B$304,MATCH(B1148,Items!$A$5:$A$304,0)),"Unknown code"))</f>
        <v/>
      </c>
      <c r="D1148" s="20"/>
      <c r="E1148" s="21"/>
      <c r="F1148" s="22"/>
      <c r="G1148" s="25" t="str">
        <f aca="false">IF(OR(D1148="Purchase",D1148="Production in"),ROUND(N(E1148)*N(F1148),2),"")</f>
        <v/>
      </c>
      <c r="H1148" s="20"/>
      <c r="I1148" s="24" t="str">
        <f aca="false">IF(B1148="","",IFERROR(INDEX(Items!$D$5:$D$304,MATCH(B1148,Items!$A$5:$A$304,0)),""))</f>
        <v/>
      </c>
      <c r="J1148" s="26" t="n">
        <f aca="false">N(E1148)*IF(OR(D1148="Purchase",D1148="Sales return",D1148="Production in",D1148="Adjustment +"),1,IF(D1148="",0,-1))</f>
        <v>0</v>
      </c>
    </row>
    <row r="1149" customFormat="false" ht="15" hidden="false" customHeight="true" outlineLevel="0" collapsed="false">
      <c r="A1149" s="27"/>
      <c r="B1149" s="20"/>
      <c r="C1149" s="24" t="str">
        <f aca="false">IF(B1149="","",IFERROR(INDEX(Items!$B$5:$B$304,MATCH(B1149,Items!$A$5:$A$304,0)),"Unknown code"))</f>
        <v/>
      </c>
      <c r="D1149" s="20"/>
      <c r="E1149" s="21"/>
      <c r="F1149" s="22"/>
      <c r="G1149" s="25" t="str">
        <f aca="false">IF(OR(D1149="Purchase",D1149="Production in"),ROUND(N(E1149)*N(F1149),2),"")</f>
        <v/>
      </c>
      <c r="H1149" s="20"/>
      <c r="I1149" s="24" t="str">
        <f aca="false">IF(B1149="","",IFERROR(INDEX(Items!$D$5:$D$304,MATCH(B1149,Items!$A$5:$A$304,0)),""))</f>
        <v/>
      </c>
      <c r="J1149" s="26" t="n">
        <f aca="false">N(E1149)*IF(OR(D1149="Purchase",D1149="Sales return",D1149="Production in",D1149="Adjustment +"),1,IF(D1149="",0,-1))</f>
        <v>0</v>
      </c>
    </row>
    <row r="1150" customFormat="false" ht="15" hidden="false" customHeight="true" outlineLevel="0" collapsed="false">
      <c r="A1150" s="27"/>
      <c r="B1150" s="20"/>
      <c r="C1150" s="24" t="str">
        <f aca="false">IF(B1150="","",IFERROR(INDEX(Items!$B$5:$B$304,MATCH(B1150,Items!$A$5:$A$304,0)),"Unknown code"))</f>
        <v/>
      </c>
      <c r="D1150" s="20"/>
      <c r="E1150" s="21"/>
      <c r="F1150" s="22"/>
      <c r="G1150" s="25" t="str">
        <f aca="false">IF(OR(D1150="Purchase",D1150="Production in"),ROUND(N(E1150)*N(F1150),2),"")</f>
        <v/>
      </c>
      <c r="H1150" s="20"/>
      <c r="I1150" s="24" t="str">
        <f aca="false">IF(B1150="","",IFERROR(INDEX(Items!$D$5:$D$304,MATCH(B1150,Items!$A$5:$A$304,0)),""))</f>
        <v/>
      </c>
      <c r="J1150" s="26" t="n">
        <f aca="false">N(E1150)*IF(OR(D1150="Purchase",D1150="Sales return",D1150="Production in",D1150="Adjustment +"),1,IF(D1150="",0,-1))</f>
        <v>0</v>
      </c>
    </row>
    <row r="1151" customFormat="false" ht="15" hidden="false" customHeight="true" outlineLevel="0" collapsed="false">
      <c r="A1151" s="27"/>
      <c r="B1151" s="20"/>
      <c r="C1151" s="24" t="str">
        <f aca="false">IF(B1151="","",IFERROR(INDEX(Items!$B$5:$B$304,MATCH(B1151,Items!$A$5:$A$304,0)),"Unknown code"))</f>
        <v/>
      </c>
      <c r="D1151" s="20"/>
      <c r="E1151" s="21"/>
      <c r="F1151" s="22"/>
      <c r="G1151" s="25" t="str">
        <f aca="false">IF(OR(D1151="Purchase",D1151="Production in"),ROUND(N(E1151)*N(F1151),2),"")</f>
        <v/>
      </c>
      <c r="H1151" s="20"/>
      <c r="I1151" s="24" t="str">
        <f aca="false">IF(B1151="","",IFERROR(INDEX(Items!$D$5:$D$304,MATCH(B1151,Items!$A$5:$A$304,0)),""))</f>
        <v/>
      </c>
      <c r="J1151" s="26" t="n">
        <f aca="false">N(E1151)*IF(OR(D1151="Purchase",D1151="Sales return",D1151="Production in",D1151="Adjustment +"),1,IF(D1151="",0,-1))</f>
        <v>0</v>
      </c>
    </row>
    <row r="1152" customFormat="false" ht="15" hidden="false" customHeight="true" outlineLevel="0" collapsed="false">
      <c r="A1152" s="27"/>
      <c r="B1152" s="20"/>
      <c r="C1152" s="24" t="str">
        <f aca="false">IF(B1152="","",IFERROR(INDEX(Items!$B$5:$B$304,MATCH(B1152,Items!$A$5:$A$304,0)),"Unknown code"))</f>
        <v/>
      </c>
      <c r="D1152" s="20"/>
      <c r="E1152" s="21"/>
      <c r="F1152" s="22"/>
      <c r="G1152" s="25" t="str">
        <f aca="false">IF(OR(D1152="Purchase",D1152="Production in"),ROUND(N(E1152)*N(F1152),2),"")</f>
        <v/>
      </c>
      <c r="H1152" s="20"/>
      <c r="I1152" s="24" t="str">
        <f aca="false">IF(B1152="","",IFERROR(INDEX(Items!$D$5:$D$304,MATCH(B1152,Items!$A$5:$A$304,0)),""))</f>
        <v/>
      </c>
      <c r="J1152" s="26" t="n">
        <f aca="false">N(E1152)*IF(OR(D1152="Purchase",D1152="Sales return",D1152="Production in",D1152="Adjustment +"),1,IF(D1152="",0,-1))</f>
        <v>0</v>
      </c>
    </row>
    <row r="1153" customFormat="false" ht="15" hidden="false" customHeight="true" outlineLevel="0" collapsed="false">
      <c r="A1153" s="27"/>
      <c r="B1153" s="20"/>
      <c r="C1153" s="24" t="str">
        <f aca="false">IF(B1153="","",IFERROR(INDEX(Items!$B$5:$B$304,MATCH(B1153,Items!$A$5:$A$304,0)),"Unknown code"))</f>
        <v/>
      </c>
      <c r="D1153" s="20"/>
      <c r="E1153" s="21"/>
      <c r="F1153" s="22"/>
      <c r="G1153" s="25" t="str">
        <f aca="false">IF(OR(D1153="Purchase",D1153="Production in"),ROUND(N(E1153)*N(F1153),2),"")</f>
        <v/>
      </c>
      <c r="H1153" s="20"/>
      <c r="I1153" s="24" t="str">
        <f aca="false">IF(B1153="","",IFERROR(INDEX(Items!$D$5:$D$304,MATCH(B1153,Items!$A$5:$A$304,0)),""))</f>
        <v/>
      </c>
      <c r="J1153" s="26" t="n">
        <f aca="false">N(E1153)*IF(OR(D1153="Purchase",D1153="Sales return",D1153="Production in",D1153="Adjustment +"),1,IF(D1153="",0,-1))</f>
        <v>0</v>
      </c>
    </row>
    <row r="1154" customFormat="false" ht="15" hidden="false" customHeight="true" outlineLevel="0" collapsed="false">
      <c r="A1154" s="27"/>
      <c r="B1154" s="20"/>
      <c r="C1154" s="24" t="str">
        <f aca="false">IF(B1154="","",IFERROR(INDEX(Items!$B$5:$B$304,MATCH(B1154,Items!$A$5:$A$304,0)),"Unknown code"))</f>
        <v/>
      </c>
      <c r="D1154" s="20"/>
      <c r="E1154" s="21"/>
      <c r="F1154" s="22"/>
      <c r="G1154" s="25" t="str">
        <f aca="false">IF(OR(D1154="Purchase",D1154="Production in"),ROUND(N(E1154)*N(F1154),2),"")</f>
        <v/>
      </c>
      <c r="H1154" s="20"/>
      <c r="I1154" s="24" t="str">
        <f aca="false">IF(B1154="","",IFERROR(INDEX(Items!$D$5:$D$304,MATCH(B1154,Items!$A$5:$A$304,0)),""))</f>
        <v/>
      </c>
      <c r="J1154" s="26" t="n">
        <f aca="false">N(E1154)*IF(OR(D1154="Purchase",D1154="Sales return",D1154="Production in",D1154="Adjustment +"),1,IF(D1154="",0,-1))</f>
        <v>0</v>
      </c>
    </row>
    <row r="1155" customFormat="false" ht="15" hidden="false" customHeight="true" outlineLevel="0" collapsed="false">
      <c r="A1155" s="27"/>
      <c r="B1155" s="20"/>
      <c r="C1155" s="24" t="str">
        <f aca="false">IF(B1155="","",IFERROR(INDEX(Items!$B$5:$B$304,MATCH(B1155,Items!$A$5:$A$304,0)),"Unknown code"))</f>
        <v/>
      </c>
      <c r="D1155" s="20"/>
      <c r="E1155" s="21"/>
      <c r="F1155" s="22"/>
      <c r="G1155" s="25" t="str">
        <f aca="false">IF(OR(D1155="Purchase",D1155="Production in"),ROUND(N(E1155)*N(F1155),2),"")</f>
        <v/>
      </c>
      <c r="H1155" s="20"/>
      <c r="I1155" s="24" t="str">
        <f aca="false">IF(B1155="","",IFERROR(INDEX(Items!$D$5:$D$304,MATCH(B1155,Items!$A$5:$A$304,0)),""))</f>
        <v/>
      </c>
      <c r="J1155" s="26" t="n">
        <f aca="false">N(E1155)*IF(OR(D1155="Purchase",D1155="Sales return",D1155="Production in",D1155="Adjustment +"),1,IF(D1155="",0,-1))</f>
        <v>0</v>
      </c>
    </row>
    <row r="1156" customFormat="false" ht="15" hidden="false" customHeight="true" outlineLevel="0" collapsed="false">
      <c r="A1156" s="27"/>
      <c r="B1156" s="20"/>
      <c r="C1156" s="24" t="str">
        <f aca="false">IF(B1156="","",IFERROR(INDEX(Items!$B$5:$B$304,MATCH(B1156,Items!$A$5:$A$304,0)),"Unknown code"))</f>
        <v/>
      </c>
      <c r="D1156" s="20"/>
      <c r="E1156" s="21"/>
      <c r="F1156" s="22"/>
      <c r="G1156" s="25" t="str">
        <f aca="false">IF(OR(D1156="Purchase",D1156="Production in"),ROUND(N(E1156)*N(F1156),2),"")</f>
        <v/>
      </c>
      <c r="H1156" s="20"/>
      <c r="I1156" s="24" t="str">
        <f aca="false">IF(B1156="","",IFERROR(INDEX(Items!$D$5:$D$304,MATCH(B1156,Items!$A$5:$A$304,0)),""))</f>
        <v/>
      </c>
      <c r="J1156" s="26" t="n">
        <f aca="false">N(E1156)*IF(OR(D1156="Purchase",D1156="Sales return",D1156="Production in",D1156="Adjustment +"),1,IF(D1156="",0,-1))</f>
        <v>0</v>
      </c>
    </row>
    <row r="1157" customFormat="false" ht="15" hidden="false" customHeight="true" outlineLevel="0" collapsed="false">
      <c r="A1157" s="27"/>
      <c r="B1157" s="20"/>
      <c r="C1157" s="24" t="str">
        <f aca="false">IF(B1157="","",IFERROR(INDEX(Items!$B$5:$B$304,MATCH(B1157,Items!$A$5:$A$304,0)),"Unknown code"))</f>
        <v/>
      </c>
      <c r="D1157" s="20"/>
      <c r="E1157" s="21"/>
      <c r="F1157" s="22"/>
      <c r="G1157" s="25" t="str">
        <f aca="false">IF(OR(D1157="Purchase",D1157="Production in"),ROUND(N(E1157)*N(F1157),2),"")</f>
        <v/>
      </c>
      <c r="H1157" s="20"/>
      <c r="I1157" s="24" t="str">
        <f aca="false">IF(B1157="","",IFERROR(INDEX(Items!$D$5:$D$304,MATCH(B1157,Items!$A$5:$A$304,0)),""))</f>
        <v/>
      </c>
      <c r="J1157" s="26" t="n">
        <f aca="false">N(E1157)*IF(OR(D1157="Purchase",D1157="Sales return",D1157="Production in",D1157="Adjustment +"),1,IF(D1157="",0,-1))</f>
        <v>0</v>
      </c>
    </row>
    <row r="1158" customFormat="false" ht="15" hidden="false" customHeight="true" outlineLevel="0" collapsed="false">
      <c r="A1158" s="27"/>
      <c r="B1158" s="20"/>
      <c r="C1158" s="24" t="str">
        <f aca="false">IF(B1158="","",IFERROR(INDEX(Items!$B$5:$B$304,MATCH(B1158,Items!$A$5:$A$304,0)),"Unknown code"))</f>
        <v/>
      </c>
      <c r="D1158" s="20"/>
      <c r="E1158" s="21"/>
      <c r="F1158" s="22"/>
      <c r="G1158" s="25" t="str">
        <f aca="false">IF(OR(D1158="Purchase",D1158="Production in"),ROUND(N(E1158)*N(F1158),2),"")</f>
        <v/>
      </c>
      <c r="H1158" s="20"/>
      <c r="I1158" s="24" t="str">
        <f aca="false">IF(B1158="","",IFERROR(INDEX(Items!$D$5:$D$304,MATCH(B1158,Items!$A$5:$A$304,0)),""))</f>
        <v/>
      </c>
      <c r="J1158" s="26" t="n">
        <f aca="false">N(E1158)*IF(OR(D1158="Purchase",D1158="Sales return",D1158="Production in",D1158="Adjustment +"),1,IF(D1158="",0,-1))</f>
        <v>0</v>
      </c>
    </row>
    <row r="1159" customFormat="false" ht="15" hidden="false" customHeight="true" outlineLevel="0" collapsed="false">
      <c r="A1159" s="27"/>
      <c r="B1159" s="20"/>
      <c r="C1159" s="24" t="str">
        <f aca="false">IF(B1159="","",IFERROR(INDEX(Items!$B$5:$B$304,MATCH(B1159,Items!$A$5:$A$304,0)),"Unknown code"))</f>
        <v/>
      </c>
      <c r="D1159" s="20"/>
      <c r="E1159" s="21"/>
      <c r="F1159" s="22"/>
      <c r="G1159" s="25" t="str">
        <f aca="false">IF(OR(D1159="Purchase",D1159="Production in"),ROUND(N(E1159)*N(F1159),2),"")</f>
        <v/>
      </c>
      <c r="H1159" s="20"/>
      <c r="I1159" s="24" t="str">
        <f aca="false">IF(B1159="","",IFERROR(INDEX(Items!$D$5:$D$304,MATCH(B1159,Items!$A$5:$A$304,0)),""))</f>
        <v/>
      </c>
      <c r="J1159" s="26" t="n">
        <f aca="false">N(E1159)*IF(OR(D1159="Purchase",D1159="Sales return",D1159="Production in",D1159="Adjustment +"),1,IF(D1159="",0,-1))</f>
        <v>0</v>
      </c>
    </row>
    <row r="1160" customFormat="false" ht="15" hidden="false" customHeight="true" outlineLevel="0" collapsed="false">
      <c r="A1160" s="27"/>
      <c r="B1160" s="20"/>
      <c r="C1160" s="24" t="str">
        <f aca="false">IF(B1160="","",IFERROR(INDEX(Items!$B$5:$B$304,MATCH(B1160,Items!$A$5:$A$304,0)),"Unknown code"))</f>
        <v/>
      </c>
      <c r="D1160" s="20"/>
      <c r="E1160" s="21"/>
      <c r="F1160" s="22"/>
      <c r="G1160" s="25" t="str">
        <f aca="false">IF(OR(D1160="Purchase",D1160="Production in"),ROUND(N(E1160)*N(F1160),2),"")</f>
        <v/>
      </c>
      <c r="H1160" s="20"/>
      <c r="I1160" s="24" t="str">
        <f aca="false">IF(B1160="","",IFERROR(INDEX(Items!$D$5:$D$304,MATCH(B1160,Items!$A$5:$A$304,0)),""))</f>
        <v/>
      </c>
      <c r="J1160" s="26" t="n">
        <f aca="false">N(E1160)*IF(OR(D1160="Purchase",D1160="Sales return",D1160="Production in",D1160="Adjustment +"),1,IF(D1160="",0,-1))</f>
        <v>0</v>
      </c>
    </row>
    <row r="1161" customFormat="false" ht="15" hidden="false" customHeight="true" outlineLevel="0" collapsed="false">
      <c r="A1161" s="27"/>
      <c r="B1161" s="20"/>
      <c r="C1161" s="24" t="str">
        <f aca="false">IF(B1161="","",IFERROR(INDEX(Items!$B$5:$B$304,MATCH(B1161,Items!$A$5:$A$304,0)),"Unknown code"))</f>
        <v/>
      </c>
      <c r="D1161" s="20"/>
      <c r="E1161" s="21"/>
      <c r="F1161" s="22"/>
      <c r="G1161" s="25" t="str">
        <f aca="false">IF(OR(D1161="Purchase",D1161="Production in"),ROUND(N(E1161)*N(F1161),2),"")</f>
        <v/>
      </c>
      <c r="H1161" s="20"/>
      <c r="I1161" s="24" t="str">
        <f aca="false">IF(B1161="","",IFERROR(INDEX(Items!$D$5:$D$304,MATCH(B1161,Items!$A$5:$A$304,0)),""))</f>
        <v/>
      </c>
      <c r="J1161" s="26" t="n">
        <f aca="false">N(E1161)*IF(OR(D1161="Purchase",D1161="Sales return",D1161="Production in",D1161="Adjustment +"),1,IF(D1161="",0,-1))</f>
        <v>0</v>
      </c>
    </row>
    <row r="1162" customFormat="false" ht="15" hidden="false" customHeight="true" outlineLevel="0" collapsed="false">
      <c r="A1162" s="27"/>
      <c r="B1162" s="20"/>
      <c r="C1162" s="24" t="str">
        <f aca="false">IF(B1162="","",IFERROR(INDEX(Items!$B$5:$B$304,MATCH(B1162,Items!$A$5:$A$304,0)),"Unknown code"))</f>
        <v/>
      </c>
      <c r="D1162" s="20"/>
      <c r="E1162" s="21"/>
      <c r="F1162" s="22"/>
      <c r="G1162" s="25" t="str">
        <f aca="false">IF(OR(D1162="Purchase",D1162="Production in"),ROUND(N(E1162)*N(F1162),2),"")</f>
        <v/>
      </c>
      <c r="H1162" s="20"/>
      <c r="I1162" s="24" t="str">
        <f aca="false">IF(B1162="","",IFERROR(INDEX(Items!$D$5:$D$304,MATCH(B1162,Items!$A$5:$A$304,0)),""))</f>
        <v/>
      </c>
      <c r="J1162" s="26" t="n">
        <f aca="false">N(E1162)*IF(OR(D1162="Purchase",D1162="Sales return",D1162="Production in",D1162="Adjustment +"),1,IF(D1162="",0,-1))</f>
        <v>0</v>
      </c>
    </row>
    <row r="1163" customFormat="false" ht="15" hidden="false" customHeight="true" outlineLevel="0" collapsed="false">
      <c r="A1163" s="27"/>
      <c r="B1163" s="20"/>
      <c r="C1163" s="24" t="str">
        <f aca="false">IF(B1163="","",IFERROR(INDEX(Items!$B$5:$B$304,MATCH(B1163,Items!$A$5:$A$304,0)),"Unknown code"))</f>
        <v/>
      </c>
      <c r="D1163" s="20"/>
      <c r="E1163" s="21"/>
      <c r="F1163" s="22"/>
      <c r="G1163" s="25" t="str">
        <f aca="false">IF(OR(D1163="Purchase",D1163="Production in"),ROUND(N(E1163)*N(F1163),2),"")</f>
        <v/>
      </c>
      <c r="H1163" s="20"/>
      <c r="I1163" s="24" t="str">
        <f aca="false">IF(B1163="","",IFERROR(INDEX(Items!$D$5:$D$304,MATCH(B1163,Items!$A$5:$A$304,0)),""))</f>
        <v/>
      </c>
      <c r="J1163" s="26" t="n">
        <f aca="false">N(E1163)*IF(OR(D1163="Purchase",D1163="Sales return",D1163="Production in",D1163="Adjustment +"),1,IF(D1163="",0,-1))</f>
        <v>0</v>
      </c>
    </row>
    <row r="1164" customFormat="false" ht="15" hidden="false" customHeight="true" outlineLevel="0" collapsed="false">
      <c r="A1164" s="27"/>
      <c r="B1164" s="20"/>
      <c r="C1164" s="24" t="str">
        <f aca="false">IF(B1164="","",IFERROR(INDEX(Items!$B$5:$B$304,MATCH(B1164,Items!$A$5:$A$304,0)),"Unknown code"))</f>
        <v/>
      </c>
      <c r="D1164" s="20"/>
      <c r="E1164" s="21"/>
      <c r="F1164" s="22"/>
      <c r="G1164" s="25" t="str">
        <f aca="false">IF(OR(D1164="Purchase",D1164="Production in"),ROUND(N(E1164)*N(F1164),2),"")</f>
        <v/>
      </c>
      <c r="H1164" s="20"/>
      <c r="I1164" s="24" t="str">
        <f aca="false">IF(B1164="","",IFERROR(INDEX(Items!$D$5:$D$304,MATCH(B1164,Items!$A$5:$A$304,0)),""))</f>
        <v/>
      </c>
      <c r="J1164" s="26" t="n">
        <f aca="false">N(E1164)*IF(OR(D1164="Purchase",D1164="Sales return",D1164="Production in",D1164="Adjustment +"),1,IF(D1164="",0,-1))</f>
        <v>0</v>
      </c>
    </row>
    <row r="1165" customFormat="false" ht="15" hidden="false" customHeight="true" outlineLevel="0" collapsed="false">
      <c r="A1165" s="27"/>
      <c r="B1165" s="20"/>
      <c r="C1165" s="24" t="str">
        <f aca="false">IF(B1165="","",IFERROR(INDEX(Items!$B$5:$B$304,MATCH(B1165,Items!$A$5:$A$304,0)),"Unknown code"))</f>
        <v/>
      </c>
      <c r="D1165" s="20"/>
      <c r="E1165" s="21"/>
      <c r="F1165" s="22"/>
      <c r="G1165" s="25" t="str">
        <f aca="false">IF(OR(D1165="Purchase",D1165="Production in"),ROUND(N(E1165)*N(F1165),2),"")</f>
        <v/>
      </c>
      <c r="H1165" s="20"/>
      <c r="I1165" s="24" t="str">
        <f aca="false">IF(B1165="","",IFERROR(INDEX(Items!$D$5:$D$304,MATCH(B1165,Items!$A$5:$A$304,0)),""))</f>
        <v/>
      </c>
      <c r="J1165" s="26" t="n">
        <f aca="false">N(E1165)*IF(OR(D1165="Purchase",D1165="Sales return",D1165="Production in",D1165="Adjustment +"),1,IF(D1165="",0,-1))</f>
        <v>0</v>
      </c>
    </row>
    <row r="1166" customFormat="false" ht="15" hidden="false" customHeight="true" outlineLevel="0" collapsed="false">
      <c r="A1166" s="27"/>
      <c r="B1166" s="20"/>
      <c r="C1166" s="24" t="str">
        <f aca="false">IF(B1166="","",IFERROR(INDEX(Items!$B$5:$B$304,MATCH(B1166,Items!$A$5:$A$304,0)),"Unknown code"))</f>
        <v/>
      </c>
      <c r="D1166" s="20"/>
      <c r="E1166" s="21"/>
      <c r="F1166" s="22"/>
      <c r="G1166" s="25" t="str">
        <f aca="false">IF(OR(D1166="Purchase",D1166="Production in"),ROUND(N(E1166)*N(F1166),2),"")</f>
        <v/>
      </c>
      <c r="H1166" s="20"/>
      <c r="I1166" s="24" t="str">
        <f aca="false">IF(B1166="","",IFERROR(INDEX(Items!$D$5:$D$304,MATCH(B1166,Items!$A$5:$A$304,0)),""))</f>
        <v/>
      </c>
      <c r="J1166" s="26" t="n">
        <f aca="false">N(E1166)*IF(OR(D1166="Purchase",D1166="Sales return",D1166="Production in",D1166="Adjustment +"),1,IF(D1166="",0,-1))</f>
        <v>0</v>
      </c>
    </row>
    <row r="1167" customFormat="false" ht="15" hidden="false" customHeight="true" outlineLevel="0" collapsed="false">
      <c r="A1167" s="27"/>
      <c r="B1167" s="20"/>
      <c r="C1167" s="24" t="str">
        <f aca="false">IF(B1167="","",IFERROR(INDEX(Items!$B$5:$B$304,MATCH(B1167,Items!$A$5:$A$304,0)),"Unknown code"))</f>
        <v/>
      </c>
      <c r="D1167" s="20"/>
      <c r="E1167" s="21"/>
      <c r="F1167" s="22"/>
      <c r="G1167" s="25" t="str">
        <f aca="false">IF(OR(D1167="Purchase",D1167="Production in"),ROUND(N(E1167)*N(F1167),2),"")</f>
        <v/>
      </c>
      <c r="H1167" s="20"/>
      <c r="I1167" s="24" t="str">
        <f aca="false">IF(B1167="","",IFERROR(INDEX(Items!$D$5:$D$304,MATCH(B1167,Items!$A$5:$A$304,0)),""))</f>
        <v/>
      </c>
      <c r="J1167" s="26" t="n">
        <f aca="false">N(E1167)*IF(OR(D1167="Purchase",D1167="Sales return",D1167="Production in",D1167="Adjustment +"),1,IF(D1167="",0,-1))</f>
        <v>0</v>
      </c>
    </row>
    <row r="1168" customFormat="false" ht="15" hidden="false" customHeight="true" outlineLevel="0" collapsed="false">
      <c r="A1168" s="27"/>
      <c r="B1168" s="20"/>
      <c r="C1168" s="24" t="str">
        <f aca="false">IF(B1168="","",IFERROR(INDEX(Items!$B$5:$B$304,MATCH(B1168,Items!$A$5:$A$304,0)),"Unknown code"))</f>
        <v/>
      </c>
      <c r="D1168" s="20"/>
      <c r="E1168" s="21"/>
      <c r="F1168" s="22"/>
      <c r="G1168" s="25" t="str">
        <f aca="false">IF(OR(D1168="Purchase",D1168="Production in"),ROUND(N(E1168)*N(F1168),2),"")</f>
        <v/>
      </c>
      <c r="H1168" s="20"/>
      <c r="I1168" s="24" t="str">
        <f aca="false">IF(B1168="","",IFERROR(INDEX(Items!$D$5:$D$304,MATCH(B1168,Items!$A$5:$A$304,0)),""))</f>
        <v/>
      </c>
      <c r="J1168" s="26" t="n">
        <f aca="false">N(E1168)*IF(OR(D1168="Purchase",D1168="Sales return",D1168="Production in",D1168="Adjustment +"),1,IF(D1168="",0,-1))</f>
        <v>0</v>
      </c>
    </row>
    <row r="1169" customFormat="false" ht="15" hidden="false" customHeight="true" outlineLevel="0" collapsed="false">
      <c r="A1169" s="27"/>
      <c r="B1169" s="20"/>
      <c r="C1169" s="24" t="str">
        <f aca="false">IF(B1169="","",IFERROR(INDEX(Items!$B$5:$B$304,MATCH(B1169,Items!$A$5:$A$304,0)),"Unknown code"))</f>
        <v/>
      </c>
      <c r="D1169" s="20"/>
      <c r="E1169" s="21"/>
      <c r="F1169" s="22"/>
      <c r="G1169" s="25" t="str">
        <f aca="false">IF(OR(D1169="Purchase",D1169="Production in"),ROUND(N(E1169)*N(F1169),2),"")</f>
        <v/>
      </c>
      <c r="H1169" s="20"/>
      <c r="I1169" s="24" t="str">
        <f aca="false">IF(B1169="","",IFERROR(INDEX(Items!$D$5:$D$304,MATCH(B1169,Items!$A$5:$A$304,0)),""))</f>
        <v/>
      </c>
      <c r="J1169" s="26" t="n">
        <f aca="false">N(E1169)*IF(OR(D1169="Purchase",D1169="Sales return",D1169="Production in",D1169="Adjustment +"),1,IF(D1169="",0,-1))</f>
        <v>0</v>
      </c>
    </row>
    <row r="1170" customFormat="false" ht="15" hidden="false" customHeight="true" outlineLevel="0" collapsed="false">
      <c r="A1170" s="27"/>
      <c r="B1170" s="20"/>
      <c r="C1170" s="24" t="str">
        <f aca="false">IF(B1170="","",IFERROR(INDEX(Items!$B$5:$B$304,MATCH(B1170,Items!$A$5:$A$304,0)),"Unknown code"))</f>
        <v/>
      </c>
      <c r="D1170" s="20"/>
      <c r="E1170" s="21"/>
      <c r="F1170" s="22"/>
      <c r="G1170" s="25" t="str">
        <f aca="false">IF(OR(D1170="Purchase",D1170="Production in"),ROUND(N(E1170)*N(F1170),2),"")</f>
        <v/>
      </c>
      <c r="H1170" s="20"/>
      <c r="I1170" s="24" t="str">
        <f aca="false">IF(B1170="","",IFERROR(INDEX(Items!$D$5:$D$304,MATCH(B1170,Items!$A$5:$A$304,0)),""))</f>
        <v/>
      </c>
      <c r="J1170" s="26" t="n">
        <f aca="false">N(E1170)*IF(OR(D1170="Purchase",D1170="Sales return",D1170="Production in",D1170="Adjustment +"),1,IF(D1170="",0,-1))</f>
        <v>0</v>
      </c>
    </row>
    <row r="1171" customFormat="false" ht="15" hidden="false" customHeight="true" outlineLevel="0" collapsed="false">
      <c r="A1171" s="27"/>
      <c r="B1171" s="20"/>
      <c r="C1171" s="24" t="str">
        <f aca="false">IF(B1171="","",IFERROR(INDEX(Items!$B$5:$B$304,MATCH(B1171,Items!$A$5:$A$304,0)),"Unknown code"))</f>
        <v/>
      </c>
      <c r="D1171" s="20"/>
      <c r="E1171" s="21"/>
      <c r="F1171" s="22"/>
      <c r="G1171" s="25" t="str">
        <f aca="false">IF(OR(D1171="Purchase",D1171="Production in"),ROUND(N(E1171)*N(F1171),2),"")</f>
        <v/>
      </c>
      <c r="H1171" s="20"/>
      <c r="I1171" s="24" t="str">
        <f aca="false">IF(B1171="","",IFERROR(INDEX(Items!$D$5:$D$304,MATCH(B1171,Items!$A$5:$A$304,0)),""))</f>
        <v/>
      </c>
      <c r="J1171" s="26" t="n">
        <f aca="false">N(E1171)*IF(OR(D1171="Purchase",D1171="Sales return",D1171="Production in",D1171="Adjustment +"),1,IF(D1171="",0,-1))</f>
        <v>0</v>
      </c>
    </row>
    <row r="1172" customFormat="false" ht="15" hidden="false" customHeight="true" outlineLevel="0" collapsed="false">
      <c r="A1172" s="27"/>
      <c r="B1172" s="20"/>
      <c r="C1172" s="24" t="str">
        <f aca="false">IF(B1172="","",IFERROR(INDEX(Items!$B$5:$B$304,MATCH(B1172,Items!$A$5:$A$304,0)),"Unknown code"))</f>
        <v/>
      </c>
      <c r="D1172" s="20"/>
      <c r="E1172" s="21"/>
      <c r="F1172" s="22"/>
      <c r="G1172" s="25" t="str">
        <f aca="false">IF(OR(D1172="Purchase",D1172="Production in"),ROUND(N(E1172)*N(F1172),2),"")</f>
        <v/>
      </c>
      <c r="H1172" s="20"/>
      <c r="I1172" s="24" t="str">
        <f aca="false">IF(B1172="","",IFERROR(INDEX(Items!$D$5:$D$304,MATCH(B1172,Items!$A$5:$A$304,0)),""))</f>
        <v/>
      </c>
      <c r="J1172" s="26" t="n">
        <f aca="false">N(E1172)*IF(OR(D1172="Purchase",D1172="Sales return",D1172="Production in",D1172="Adjustment +"),1,IF(D1172="",0,-1))</f>
        <v>0</v>
      </c>
    </row>
    <row r="1173" customFormat="false" ht="15" hidden="false" customHeight="true" outlineLevel="0" collapsed="false">
      <c r="A1173" s="27"/>
      <c r="B1173" s="20"/>
      <c r="C1173" s="24" t="str">
        <f aca="false">IF(B1173="","",IFERROR(INDEX(Items!$B$5:$B$304,MATCH(B1173,Items!$A$5:$A$304,0)),"Unknown code"))</f>
        <v/>
      </c>
      <c r="D1173" s="20"/>
      <c r="E1173" s="21"/>
      <c r="F1173" s="22"/>
      <c r="G1173" s="25" t="str">
        <f aca="false">IF(OR(D1173="Purchase",D1173="Production in"),ROUND(N(E1173)*N(F1173),2),"")</f>
        <v/>
      </c>
      <c r="H1173" s="20"/>
      <c r="I1173" s="24" t="str">
        <f aca="false">IF(B1173="","",IFERROR(INDEX(Items!$D$5:$D$304,MATCH(B1173,Items!$A$5:$A$304,0)),""))</f>
        <v/>
      </c>
      <c r="J1173" s="26" t="n">
        <f aca="false">N(E1173)*IF(OR(D1173="Purchase",D1173="Sales return",D1173="Production in",D1173="Adjustment +"),1,IF(D1173="",0,-1))</f>
        <v>0</v>
      </c>
    </row>
    <row r="1174" customFormat="false" ht="15" hidden="false" customHeight="true" outlineLevel="0" collapsed="false">
      <c r="A1174" s="27"/>
      <c r="B1174" s="20"/>
      <c r="C1174" s="24" t="str">
        <f aca="false">IF(B1174="","",IFERROR(INDEX(Items!$B$5:$B$304,MATCH(B1174,Items!$A$5:$A$304,0)),"Unknown code"))</f>
        <v/>
      </c>
      <c r="D1174" s="20"/>
      <c r="E1174" s="21"/>
      <c r="F1174" s="22"/>
      <c r="G1174" s="25" t="str">
        <f aca="false">IF(OR(D1174="Purchase",D1174="Production in"),ROUND(N(E1174)*N(F1174),2),"")</f>
        <v/>
      </c>
      <c r="H1174" s="20"/>
      <c r="I1174" s="24" t="str">
        <f aca="false">IF(B1174="","",IFERROR(INDEX(Items!$D$5:$D$304,MATCH(B1174,Items!$A$5:$A$304,0)),""))</f>
        <v/>
      </c>
      <c r="J1174" s="26" t="n">
        <f aca="false">N(E1174)*IF(OR(D1174="Purchase",D1174="Sales return",D1174="Production in",D1174="Adjustment +"),1,IF(D1174="",0,-1))</f>
        <v>0</v>
      </c>
    </row>
    <row r="1175" customFormat="false" ht="15" hidden="false" customHeight="true" outlineLevel="0" collapsed="false">
      <c r="A1175" s="27"/>
      <c r="B1175" s="20"/>
      <c r="C1175" s="24" t="str">
        <f aca="false">IF(B1175="","",IFERROR(INDEX(Items!$B$5:$B$304,MATCH(B1175,Items!$A$5:$A$304,0)),"Unknown code"))</f>
        <v/>
      </c>
      <c r="D1175" s="20"/>
      <c r="E1175" s="21"/>
      <c r="F1175" s="22"/>
      <c r="G1175" s="25" t="str">
        <f aca="false">IF(OR(D1175="Purchase",D1175="Production in"),ROUND(N(E1175)*N(F1175),2),"")</f>
        <v/>
      </c>
      <c r="H1175" s="20"/>
      <c r="I1175" s="24" t="str">
        <f aca="false">IF(B1175="","",IFERROR(INDEX(Items!$D$5:$D$304,MATCH(B1175,Items!$A$5:$A$304,0)),""))</f>
        <v/>
      </c>
      <c r="J1175" s="26" t="n">
        <f aca="false">N(E1175)*IF(OR(D1175="Purchase",D1175="Sales return",D1175="Production in",D1175="Adjustment +"),1,IF(D1175="",0,-1))</f>
        <v>0</v>
      </c>
    </row>
    <row r="1176" customFormat="false" ht="15" hidden="false" customHeight="true" outlineLevel="0" collapsed="false">
      <c r="A1176" s="27"/>
      <c r="B1176" s="20"/>
      <c r="C1176" s="24" t="str">
        <f aca="false">IF(B1176="","",IFERROR(INDEX(Items!$B$5:$B$304,MATCH(B1176,Items!$A$5:$A$304,0)),"Unknown code"))</f>
        <v/>
      </c>
      <c r="D1176" s="20"/>
      <c r="E1176" s="21"/>
      <c r="F1176" s="22"/>
      <c r="G1176" s="25" t="str">
        <f aca="false">IF(OR(D1176="Purchase",D1176="Production in"),ROUND(N(E1176)*N(F1176),2),"")</f>
        <v/>
      </c>
      <c r="H1176" s="20"/>
      <c r="I1176" s="24" t="str">
        <f aca="false">IF(B1176="","",IFERROR(INDEX(Items!$D$5:$D$304,MATCH(B1176,Items!$A$5:$A$304,0)),""))</f>
        <v/>
      </c>
      <c r="J1176" s="26" t="n">
        <f aca="false">N(E1176)*IF(OR(D1176="Purchase",D1176="Sales return",D1176="Production in",D1176="Adjustment +"),1,IF(D1176="",0,-1))</f>
        <v>0</v>
      </c>
    </row>
    <row r="1177" customFormat="false" ht="15" hidden="false" customHeight="true" outlineLevel="0" collapsed="false">
      <c r="A1177" s="27"/>
      <c r="B1177" s="20"/>
      <c r="C1177" s="24" t="str">
        <f aca="false">IF(B1177="","",IFERROR(INDEX(Items!$B$5:$B$304,MATCH(B1177,Items!$A$5:$A$304,0)),"Unknown code"))</f>
        <v/>
      </c>
      <c r="D1177" s="20"/>
      <c r="E1177" s="21"/>
      <c r="F1177" s="22"/>
      <c r="G1177" s="25" t="str">
        <f aca="false">IF(OR(D1177="Purchase",D1177="Production in"),ROUND(N(E1177)*N(F1177),2),"")</f>
        <v/>
      </c>
      <c r="H1177" s="20"/>
      <c r="I1177" s="24" t="str">
        <f aca="false">IF(B1177="","",IFERROR(INDEX(Items!$D$5:$D$304,MATCH(B1177,Items!$A$5:$A$304,0)),""))</f>
        <v/>
      </c>
      <c r="J1177" s="26" t="n">
        <f aca="false">N(E1177)*IF(OR(D1177="Purchase",D1177="Sales return",D1177="Production in",D1177="Adjustment +"),1,IF(D1177="",0,-1))</f>
        <v>0</v>
      </c>
    </row>
    <row r="1178" customFormat="false" ht="15" hidden="false" customHeight="true" outlineLevel="0" collapsed="false">
      <c r="A1178" s="27"/>
      <c r="B1178" s="20"/>
      <c r="C1178" s="24" t="str">
        <f aca="false">IF(B1178="","",IFERROR(INDEX(Items!$B$5:$B$304,MATCH(B1178,Items!$A$5:$A$304,0)),"Unknown code"))</f>
        <v/>
      </c>
      <c r="D1178" s="20"/>
      <c r="E1178" s="21"/>
      <c r="F1178" s="22"/>
      <c r="G1178" s="25" t="str">
        <f aca="false">IF(OR(D1178="Purchase",D1178="Production in"),ROUND(N(E1178)*N(F1178),2),"")</f>
        <v/>
      </c>
      <c r="H1178" s="20"/>
      <c r="I1178" s="24" t="str">
        <f aca="false">IF(B1178="","",IFERROR(INDEX(Items!$D$5:$D$304,MATCH(B1178,Items!$A$5:$A$304,0)),""))</f>
        <v/>
      </c>
      <c r="J1178" s="26" t="n">
        <f aca="false">N(E1178)*IF(OR(D1178="Purchase",D1178="Sales return",D1178="Production in",D1178="Adjustment +"),1,IF(D1178="",0,-1))</f>
        <v>0</v>
      </c>
    </row>
    <row r="1179" customFormat="false" ht="15" hidden="false" customHeight="true" outlineLevel="0" collapsed="false">
      <c r="A1179" s="27"/>
      <c r="B1179" s="20"/>
      <c r="C1179" s="24" t="str">
        <f aca="false">IF(B1179="","",IFERROR(INDEX(Items!$B$5:$B$304,MATCH(B1179,Items!$A$5:$A$304,0)),"Unknown code"))</f>
        <v/>
      </c>
      <c r="D1179" s="20"/>
      <c r="E1179" s="21"/>
      <c r="F1179" s="22"/>
      <c r="G1179" s="25" t="str">
        <f aca="false">IF(OR(D1179="Purchase",D1179="Production in"),ROUND(N(E1179)*N(F1179),2),"")</f>
        <v/>
      </c>
      <c r="H1179" s="20"/>
      <c r="I1179" s="24" t="str">
        <f aca="false">IF(B1179="","",IFERROR(INDEX(Items!$D$5:$D$304,MATCH(B1179,Items!$A$5:$A$304,0)),""))</f>
        <v/>
      </c>
      <c r="J1179" s="26" t="n">
        <f aca="false">N(E1179)*IF(OR(D1179="Purchase",D1179="Sales return",D1179="Production in",D1179="Adjustment +"),1,IF(D1179="",0,-1))</f>
        <v>0</v>
      </c>
    </row>
    <row r="1180" customFormat="false" ht="15" hidden="false" customHeight="true" outlineLevel="0" collapsed="false">
      <c r="A1180" s="27"/>
      <c r="B1180" s="20"/>
      <c r="C1180" s="24" t="str">
        <f aca="false">IF(B1180="","",IFERROR(INDEX(Items!$B$5:$B$304,MATCH(B1180,Items!$A$5:$A$304,0)),"Unknown code"))</f>
        <v/>
      </c>
      <c r="D1180" s="20"/>
      <c r="E1180" s="21"/>
      <c r="F1180" s="22"/>
      <c r="G1180" s="25" t="str">
        <f aca="false">IF(OR(D1180="Purchase",D1180="Production in"),ROUND(N(E1180)*N(F1180),2),"")</f>
        <v/>
      </c>
      <c r="H1180" s="20"/>
      <c r="I1180" s="24" t="str">
        <f aca="false">IF(B1180="","",IFERROR(INDEX(Items!$D$5:$D$304,MATCH(B1180,Items!$A$5:$A$304,0)),""))</f>
        <v/>
      </c>
      <c r="J1180" s="26" t="n">
        <f aca="false">N(E1180)*IF(OR(D1180="Purchase",D1180="Sales return",D1180="Production in",D1180="Adjustment +"),1,IF(D1180="",0,-1))</f>
        <v>0</v>
      </c>
    </row>
    <row r="1181" customFormat="false" ht="15" hidden="false" customHeight="true" outlineLevel="0" collapsed="false">
      <c r="A1181" s="27"/>
      <c r="B1181" s="20"/>
      <c r="C1181" s="24" t="str">
        <f aca="false">IF(B1181="","",IFERROR(INDEX(Items!$B$5:$B$304,MATCH(B1181,Items!$A$5:$A$304,0)),"Unknown code"))</f>
        <v/>
      </c>
      <c r="D1181" s="20"/>
      <c r="E1181" s="21"/>
      <c r="F1181" s="22"/>
      <c r="G1181" s="25" t="str">
        <f aca="false">IF(OR(D1181="Purchase",D1181="Production in"),ROUND(N(E1181)*N(F1181),2),"")</f>
        <v/>
      </c>
      <c r="H1181" s="20"/>
      <c r="I1181" s="24" t="str">
        <f aca="false">IF(B1181="","",IFERROR(INDEX(Items!$D$5:$D$304,MATCH(B1181,Items!$A$5:$A$304,0)),""))</f>
        <v/>
      </c>
      <c r="J1181" s="26" t="n">
        <f aca="false">N(E1181)*IF(OR(D1181="Purchase",D1181="Sales return",D1181="Production in",D1181="Adjustment +"),1,IF(D1181="",0,-1))</f>
        <v>0</v>
      </c>
    </row>
    <row r="1182" customFormat="false" ht="15" hidden="false" customHeight="true" outlineLevel="0" collapsed="false">
      <c r="A1182" s="27"/>
      <c r="B1182" s="20"/>
      <c r="C1182" s="24" t="str">
        <f aca="false">IF(B1182="","",IFERROR(INDEX(Items!$B$5:$B$304,MATCH(B1182,Items!$A$5:$A$304,0)),"Unknown code"))</f>
        <v/>
      </c>
      <c r="D1182" s="20"/>
      <c r="E1182" s="21"/>
      <c r="F1182" s="22"/>
      <c r="G1182" s="25" t="str">
        <f aca="false">IF(OR(D1182="Purchase",D1182="Production in"),ROUND(N(E1182)*N(F1182),2),"")</f>
        <v/>
      </c>
      <c r="H1182" s="20"/>
      <c r="I1182" s="24" t="str">
        <f aca="false">IF(B1182="","",IFERROR(INDEX(Items!$D$5:$D$304,MATCH(B1182,Items!$A$5:$A$304,0)),""))</f>
        <v/>
      </c>
      <c r="J1182" s="26" t="n">
        <f aca="false">N(E1182)*IF(OR(D1182="Purchase",D1182="Sales return",D1182="Production in",D1182="Adjustment +"),1,IF(D1182="",0,-1))</f>
        <v>0</v>
      </c>
    </row>
    <row r="1183" customFormat="false" ht="15" hidden="false" customHeight="true" outlineLevel="0" collapsed="false">
      <c r="A1183" s="27"/>
      <c r="B1183" s="20"/>
      <c r="C1183" s="24" t="str">
        <f aca="false">IF(B1183="","",IFERROR(INDEX(Items!$B$5:$B$304,MATCH(B1183,Items!$A$5:$A$304,0)),"Unknown code"))</f>
        <v/>
      </c>
      <c r="D1183" s="20"/>
      <c r="E1183" s="21"/>
      <c r="F1183" s="22"/>
      <c r="G1183" s="25" t="str">
        <f aca="false">IF(OR(D1183="Purchase",D1183="Production in"),ROUND(N(E1183)*N(F1183),2),"")</f>
        <v/>
      </c>
      <c r="H1183" s="20"/>
      <c r="I1183" s="24" t="str">
        <f aca="false">IF(B1183="","",IFERROR(INDEX(Items!$D$5:$D$304,MATCH(B1183,Items!$A$5:$A$304,0)),""))</f>
        <v/>
      </c>
      <c r="J1183" s="26" t="n">
        <f aca="false">N(E1183)*IF(OR(D1183="Purchase",D1183="Sales return",D1183="Production in",D1183="Adjustment +"),1,IF(D1183="",0,-1))</f>
        <v>0</v>
      </c>
    </row>
    <row r="1184" customFormat="false" ht="15" hidden="false" customHeight="true" outlineLevel="0" collapsed="false">
      <c r="A1184" s="27"/>
      <c r="B1184" s="20"/>
      <c r="C1184" s="24" t="str">
        <f aca="false">IF(B1184="","",IFERROR(INDEX(Items!$B$5:$B$304,MATCH(B1184,Items!$A$5:$A$304,0)),"Unknown code"))</f>
        <v/>
      </c>
      <c r="D1184" s="20"/>
      <c r="E1184" s="21"/>
      <c r="F1184" s="22"/>
      <c r="G1184" s="25" t="str">
        <f aca="false">IF(OR(D1184="Purchase",D1184="Production in"),ROUND(N(E1184)*N(F1184),2),"")</f>
        <v/>
      </c>
      <c r="H1184" s="20"/>
      <c r="I1184" s="24" t="str">
        <f aca="false">IF(B1184="","",IFERROR(INDEX(Items!$D$5:$D$304,MATCH(B1184,Items!$A$5:$A$304,0)),""))</f>
        <v/>
      </c>
      <c r="J1184" s="26" t="n">
        <f aca="false">N(E1184)*IF(OR(D1184="Purchase",D1184="Sales return",D1184="Production in",D1184="Adjustment +"),1,IF(D1184="",0,-1))</f>
        <v>0</v>
      </c>
    </row>
    <row r="1185" customFormat="false" ht="15" hidden="false" customHeight="true" outlineLevel="0" collapsed="false">
      <c r="A1185" s="27"/>
      <c r="B1185" s="20"/>
      <c r="C1185" s="24" t="str">
        <f aca="false">IF(B1185="","",IFERROR(INDEX(Items!$B$5:$B$304,MATCH(B1185,Items!$A$5:$A$304,0)),"Unknown code"))</f>
        <v/>
      </c>
      <c r="D1185" s="20"/>
      <c r="E1185" s="21"/>
      <c r="F1185" s="22"/>
      <c r="G1185" s="25" t="str">
        <f aca="false">IF(OR(D1185="Purchase",D1185="Production in"),ROUND(N(E1185)*N(F1185),2),"")</f>
        <v/>
      </c>
      <c r="H1185" s="20"/>
      <c r="I1185" s="24" t="str">
        <f aca="false">IF(B1185="","",IFERROR(INDEX(Items!$D$5:$D$304,MATCH(B1185,Items!$A$5:$A$304,0)),""))</f>
        <v/>
      </c>
      <c r="J1185" s="26" t="n">
        <f aca="false">N(E1185)*IF(OR(D1185="Purchase",D1185="Sales return",D1185="Production in",D1185="Adjustment +"),1,IF(D1185="",0,-1))</f>
        <v>0</v>
      </c>
    </row>
    <row r="1186" customFormat="false" ht="15" hidden="false" customHeight="true" outlineLevel="0" collapsed="false">
      <c r="A1186" s="27"/>
      <c r="B1186" s="20"/>
      <c r="C1186" s="24" t="str">
        <f aca="false">IF(B1186="","",IFERROR(INDEX(Items!$B$5:$B$304,MATCH(B1186,Items!$A$5:$A$304,0)),"Unknown code"))</f>
        <v/>
      </c>
      <c r="D1186" s="20"/>
      <c r="E1186" s="21"/>
      <c r="F1186" s="22"/>
      <c r="G1186" s="25" t="str">
        <f aca="false">IF(OR(D1186="Purchase",D1186="Production in"),ROUND(N(E1186)*N(F1186),2),"")</f>
        <v/>
      </c>
      <c r="H1186" s="20"/>
      <c r="I1186" s="24" t="str">
        <f aca="false">IF(B1186="","",IFERROR(INDEX(Items!$D$5:$D$304,MATCH(B1186,Items!$A$5:$A$304,0)),""))</f>
        <v/>
      </c>
      <c r="J1186" s="26" t="n">
        <f aca="false">N(E1186)*IF(OR(D1186="Purchase",D1186="Sales return",D1186="Production in",D1186="Adjustment +"),1,IF(D1186="",0,-1))</f>
        <v>0</v>
      </c>
    </row>
    <row r="1187" customFormat="false" ht="15" hidden="false" customHeight="true" outlineLevel="0" collapsed="false">
      <c r="A1187" s="27"/>
      <c r="B1187" s="20"/>
      <c r="C1187" s="24" t="str">
        <f aca="false">IF(B1187="","",IFERROR(INDEX(Items!$B$5:$B$304,MATCH(B1187,Items!$A$5:$A$304,0)),"Unknown code"))</f>
        <v/>
      </c>
      <c r="D1187" s="20"/>
      <c r="E1187" s="21"/>
      <c r="F1187" s="22"/>
      <c r="G1187" s="25" t="str">
        <f aca="false">IF(OR(D1187="Purchase",D1187="Production in"),ROUND(N(E1187)*N(F1187),2),"")</f>
        <v/>
      </c>
      <c r="H1187" s="20"/>
      <c r="I1187" s="24" t="str">
        <f aca="false">IF(B1187="","",IFERROR(INDEX(Items!$D$5:$D$304,MATCH(B1187,Items!$A$5:$A$304,0)),""))</f>
        <v/>
      </c>
      <c r="J1187" s="26" t="n">
        <f aca="false">N(E1187)*IF(OR(D1187="Purchase",D1187="Sales return",D1187="Production in",D1187="Adjustment +"),1,IF(D1187="",0,-1))</f>
        <v>0</v>
      </c>
    </row>
    <row r="1188" customFormat="false" ht="15" hidden="false" customHeight="true" outlineLevel="0" collapsed="false">
      <c r="A1188" s="27"/>
      <c r="B1188" s="20"/>
      <c r="C1188" s="24" t="str">
        <f aca="false">IF(B1188="","",IFERROR(INDEX(Items!$B$5:$B$304,MATCH(B1188,Items!$A$5:$A$304,0)),"Unknown code"))</f>
        <v/>
      </c>
      <c r="D1188" s="20"/>
      <c r="E1188" s="21"/>
      <c r="F1188" s="22"/>
      <c r="G1188" s="25" t="str">
        <f aca="false">IF(OR(D1188="Purchase",D1188="Production in"),ROUND(N(E1188)*N(F1188),2),"")</f>
        <v/>
      </c>
      <c r="H1188" s="20"/>
      <c r="I1188" s="24" t="str">
        <f aca="false">IF(B1188="","",IFERROR(INDEX(Items!$D$5:$D$304,MATCH(B1188,Items!$A$5:$A$304,0)),""))</f>
        <v/>
      </c>
      <c r="J1188" s="26" t="n">
        <f aca="false">N(E1188)*IF(OR(D1188="Purchase",D1188="Sales return",D1188="Production in",D1188="Adjustment +"),1,IF(D1188="",0,-1))</f>
        <v>0</v>
      </c>
    </row>
    <row r="1189" customFormat="false" ht="15" hidden="false" customHeight="true" outlineLevel="0" collapsed="false">
      <c r="A1189" s="27"/>
      <c r="B1189" s="20"/>
      <c r="C1189" s="24" t="str">
        <f aca="false">IF(B1189="","",IFERROR(INDEX(Items!$B$5:$B$304,MATCH(B1189,Items!$A$5:$A$304,0)),"Unknown code"))</f>
        <v/>
      </c>
      <c r="D1189" s="20"/>
      <c r="E1189" s="21"/>
      <c r="F1189" s="22"/>
      <c r="G1189" s="25" t="str">
        <f aca="false">IF(OR(D1189="Purchase",D1189="Production in"),ROUND(N(E1189)*N(F1189),2),"")</f>
        <v/>
      </c>
      <c r="H1189" s="20"/>
      <c r="I1189" s="24" t="str">
        <f aca="false">IF(B1189="","",IFERROR(INDEX(Items!$D$5:$D$304,MATCH(B1189,Items!$A$5:$A$304,0)),""))</f>
        <v/>
      </c>
      <c r="J1189" s="26" t="n">
        <f aca="false">N(E1189)*IF(OR(D1189="Purchase",D1189="Sales return",D1189="Production in",D1189="Adjustment +"),1,IF(D1189="",0,-1))</f>
        <v>0</v>
      </c>
    </row>
    <row r="1190" customFormat="false" ht="15" hidden="false" customHeight="true" outlineLevel="0" collapsed="false">
      <c r="A1190" s="27"/>
      <c r="B1190" s="20"/>
      <c r="C1190" s="24" t="str">
        <f aca="false">IF(B1190="","",IFERROR(INDEX(Items!$B$5:$B$304,MATCH(B1190,Items!$A$5:$A$304,0)),"Unknown code"))</f>
        <v/>
      </c>
      <c r="D1190" s="20"/>
      <c r="E1190" s="21"/>
      <c r="F1190" s="22"/>
      <c r="G1190" s="25" t="str">
        <f aca="false">IF(OR(D1190="Purchase",D1190="Production in"),ROUND(N(E1190)*N(F1190),2),"")</f>
        <v/>
      </c>
      <c r="H1190" s="20"/>
      <c r="I1190" s="24" t="str">
        <f aca="false">IF(B1190="","",IFERROR(INDEX(Items!$D$5:$D$304,MATCH(B1190,Items!$A$5:$A$304,0)),""))</f>
        <v/>
      </c>
      <c r="J1190" s="26" t="n">
        <f aca="false">N(E1190)*IF(OR(D1190="Purchase",D1190="Sales return",D1190="Production in",D1190="Adjustment +"),1,IF(D1190="",0,-1))</f>
        <v>0</v>
      </c>
    </row>
    <row r="1191" customFormat="false" ht="15" hidden="false" customHeight="true" outlineLevel="0" collapsed="false">
      <c r="A1191" s="27"/>
      <c r="B1191" s="20"/>
      <c r="C1191" s="24" t="str">
        <f aca="false">IF(B1191="","",IFERROR(INDEX(Items!$B$5:$B$304,MATCH(B1191,Items!$A$5:$A$304,0)),"Unknown code"))</f>
        <v/>
      </c>
      <c r="D1191" s="20"/>
      <c r="E1191" s="21"/>
      <c r="F1191" s="22"/>
      <c r="G1191" s="25" t="str">
        <f aca="false">IF(OR(D1191="Purchase",D1191="Production in"),ROUND(N(E1191)*N(F1191),2),"")</f>
        <v/>
      </c>
      <c r="H1191" s="20"/>
      <c r="I1191" s="24" t="str">
        <f aca="false">IF(B1191="","",IFERROR(INDEX(Items!$D$5:$D$304,MATCH(B1191,Items!$A$5:$A$304,0)),""))</f>
        <v/>
      </c>
      <c r="J1191" s="26" t="n">
        <f aca="false">N(E1191)*IF(OR(D1191="Purchase",D1191="Sales return",D1191="Production in",D1191="Adjustment +"),1,IF(D1191="",0,-1))</f>
        <v>0</v>
      </c>
    </row>
    <row r="1192" customFormat="false" ht="15" hidden="false" customHeight="true" outlineLevel="0" collapsed="false">
      <c r="A1192" s="27"/>
      <c r="B1192" s="20"/>
      <c r="C1192" s="24" t="str">
        <f aca="false">IF(B1192="","",IFERROR(INDEX(Items!$B$5:$B$304,MATCH(B1192,Items!$A$5:$A$304,0)),"Unknown code"))</f>
        <v/>
      </c>
      <c r="D1192" s="20"/>
      <c r="E1192" s="21"/>
      <c r="F1192" s="22"/>
      <c r="G1192" s="25" t="str">
        <f aca="false">IF(OR(D1192="Purchase",D1192="Production in"),ROUND(N(E1192)*N(F1192),2),"")</f>
        <v/>
      </c>
      <c r="H1192" s="20"/>
      <c r="I1192" s="24" t="str">
        <f aca="false">IF(B1192="","",IFERROR(INDEX(Items!$D$5:$D$304,MATCH(B1192,Items!$A$5:$A$304,0)),""))</f>
        <v/>
      </c>
      <c r="J1192" s="26" t="n">
        <f aca="false">N(E1192)*IF(OR(D1192="Purchase",D1192="Sales return",D1192="Production in",D1192="Adjustment +"),1,IF(D1192="",0,-1))</f>
        <v>0</v>
      </c>
    </row>
    <row r="1193" customFormat="false" ht="15" hidden="false" customHeight="true" outlineLevel="0" collapsed="false">
      <c r="A1193" s="27"/>
      <c r="B1193" s="20"/>
      <c r="C1193" s="24" t="str">
        <f aca="false">IF(B1193="","",IFERROR(INDEX(Items!$B$5:$B$304,MATCH(B1193,Items!$A$5:$A$304,0)),"Unknown code"))</f>
        <v/>
      </c>
      <c r="D1193" s="20"/>
      <c r="E1193" s="21"/>
      <c r="F1193" s="22"/>
      <c r="G1193" s="25" t="str">
        <f aca="false">IF(OR(D1193="Purchase",D1193="Production in"),ROUND(N(E1193)*N(F1193),2),"")</f>
        <v/>
      </c>
      <c r="H1193" s="20"/>
      <c r="I1193" s="24" t="str">
        <f aca="false">IF(B1193="","",IFERROR(INDEX(Items!$D$5:$D$304,MATCH(B1193,Items!$A$5:$A$304,0)),""))</f>
        <v/>
      </c>
      <c r="J1193" s="26" t="n">
        <f aca="false">N(E1193)*IF(OR(D1193="Purchase",D1193="Sales return",D1193="Production in",D1193="Adjustment +"),1,IF(D1193="",0,-1))</f>
        <v>0</v>
      </c>
    </row>
    <row r="1194" customFormat="false" ht="15" hidden="false" customHeight="true" outlineLevel="0" collapsed="false">
      <c r="A1194" s="27"/>
      <c r="B1194" s="20"/>
      <c r="C1194" s="24" t="str">
        <f aca="false">IF(B1194="","",IFERROR(INDEX(Items!$B$5:$B$304,MATCH(B1194,Items!$A$5:$A$304,0)),"Unknown code"))</f>
        <v/>
      </c>
      <c r="D1194" s="20"/>
      <c r="E1194" s="21"/>
      <c r="F1194" s="22"/>
      <c r="G1194" s="25" t="str">
        <f aca="false">IF(OR(D1194="Purchase",D1194="Production in"),ROUND(N(E1194)*N(F1194),2),"")</f>
        <v/>
      </c>
      <c r="H1194" s="20"/>
      <c r="I1194" s="24" t="str">
        <f aca="false">IF(B1194="","",IFERROR(INDEX(Items!$D$5:$D$304,MATCH(B1194,Items!$A$5:$A$304,0)),""))</f>
        <v/>
      </c>
      <c r="J1194" s="26" t="n">
        <f aca="false">N(E1194)*IF(OR(D1194="Purchase",D1194="Sales return",D1194="Production in",D1194="Adjustment +"),1,IF(D1194="",0,-1))</f>
        <v>0</v>
      </c>
    </row>
    <row r="1195" customFormat="false" ht="15" hidden="false" customHeight="true" outlineLevel="0" collapsed="false">
      <c r="A1195" s="27"/>
      <c r="B1195" s="20"/>
      <c r="C1195" s="24" t="str">
        <f aca="false">IF(B1195="","",IFERROR(INDEX(Items!$B$5:$B$304,MATCH(B1195,Items!$A$5:$A$304,0)),"Unknown code"))</f>
        <v/>
      </c>
      <c r="D1195" s="20"/>
      <c r="E1195" s="21"/>
      <c r="F1195" s="22"/>
      <c r="G1195" s="25" t="str">
        <f aca="false">IF(OR(D1195="Purchase",D1195="Production in"),ROUND(N(E1195)*N(F1195),2),"")</f>
        <v/>
      </c>
      <c r="H1195" s="20"/>
      <c r="I1195" s="24" t="str">
        <f aca="false">IF(B1195="","",IFERROR(INDEX(Items!$D$5:$D$304,MATCH(B1195,Items!$A$5:$A$304,0)),""))</f>
        <v/>
      </c>
      <c r="J1195" s="26" t="n">
        <f aca="false">N(E1195)*IF(OR(D1195="Purchase",D1195="Sales return",D1195="Production in",D1195="Adjustment +"),1,IF(D1195="",0,-1))</f>
        <v>0</v>
      </c>
    </row>
    <row r="1196" customFormat="false" ht="15" hidden="false" customHeight="true" outlineLevel="0" collapsed="false">
      <c r="A1196" s="27"/>
      <c r="B1196" s="20"/>
      <c r="C1196" s="24" t="str">
        <f aca="false">IF(B1196="","",IFERROR(INDEX(Items!$B$5:$B$304,MATCH(B1196,Items!$A$5:$A$304,0)),"Unknown code"))</f>
        <v/>
      </c>
      <c r="D1196" s="20"/>
      <c r="E1196" s="21"/>
      <c r="F1196" s="22"/>
      <c r="G1196" s="25" t="str">
        <f aca="false">IF(OR(D1196="Purchase",D1196="Production in"),ROUND(N(E1196)*N(F1196),2),"")</f>
        <v/>
      </c>
      <c r="H1196" s="20"/>
      <c r="I1196" s="24" t="str">
        <f aca="false">IF(B1196="","",IFERROR(INDEX(Items!$D$5:$D$304,MATCH(B1196,Items!$A$5:$A$304,0)),""))</f>
        <v/>
      </c>
      <c r="J1196" s="26" t="n">
        <f aca="false">N(E1196)*IF(OR(D1196="Purchase",D1196="Sales return",D1196="Production in",D1196="Adjustment +"),1,IF(D1196="",0,-1))</f>
        <v>0</v>
      </c>
    </row>
    <row r="1197" customFormat="false" ht="15" hidden="false" customHeight="true" outlineLevel="0" collapsed="false">
      <c r="A1197" s="27"/>
      <c r="B1197" s="20"/>
      <c r="C1197" s="24" t="str">
        <f aca="false">IF(B1197="","",IFERROR(INDEX(Items!$B$5:$B$304,MATCH(B1197,Items!$A$5:$A$304,0)),"Unknown code"))</f>
        <v/>
      </c>
      <c r="D1197" s="20"/>
      <c r="E1197" s="21"/>
      <c r="F1197" s="22"/>
      <c r="G1197" s="25" t="str">
        <f aca="false">IF(OR(D1197="Purchase",D1197="Production in"),ROUND(N(E1197)*N(F1197),2),"")</f>
        <v/>
      </c>
      <c r="H1197" s="20"/>
      <c r="I1197" s="24" t="str">
        <f aca="false">IF(B1197="","",IFERROR(INDEX(Items!$D$5:$D$304,MATCH(B1197,Items!$A$5:$A$304,0)),""))</f>
        <v/>
      </c>
      <c r="J1197" s="26" t="n">
        <f aca="false">N(E1197)*IF(OR(D1197="Purchase",D1197="Sales return",D1197="Production in",D1197="Adjustment +"),1,IF(D1197="",0,-1))</f>
        <v>0</v>
      </c>
    </row>
    <row r="1198" customFormat="false" ht="15" hidden="false" customHeight="true" outlineLevel="0" collapsed="false">
      <c r="A1198" s="27"/>
      <c r="B1198" s="20"/>
      <c r="C1198" s="24" t="str">
        <f aca="false">IF(B1198="","",IFERROR(INDEX(Items!$B$5:$B$304,MATCH(B1198,Items!$A$5:$A$304,0)),"Unknown code"))</f>
        <v/>
      </c>
      <c r="D1198" s="20"/>
      <c r="E1198" s="21"/>
      <c r="F1198" s="22"/>
      <c r="G1198" s="25" t="str">
        <f aca="false">IF(OR(D1198="Purchase",D1198="Production in"),ROUND(N(E1198)*N(F1198),2),"")</f>
        <v/>
      </c>
      <c r="H1198" s="20"/>
      <c r="I1198" s="24" t="str">
        <f aca="false">IF(B1198="","",IFERROR(INDEX(Items!$D$5:$D$304,MATCH(B1198,Items!$A$5:$A$304,0)),""))</f>
        <v/>
      </c>
      <c r="J1198" s="26" t="n">
        <f aca="false">N(E1198)*IF(OR(D1198="Purchase",D1198="Sales return",D1198="Production in",D1198="Adjustment +"),1,IF(D1198="",0,-1))</f>
        <v>0</v>
      </c>
    </row>
    <row r="1199" customFormat="false" ht="15" hidden="false" customHeight="true" outlineLevel="0" collapsed="false">
      <c r="A1199" s="27"/>
      <c r="B1199" s="20"/>
      <c r="C1199" s="24" t="str">
        <f aca="false">IF(B1199="","",IFERROR(INDEX(Items!$B$5:$B$304,MATCH(B1199,Items!$A$5:$A$304,0)),"Unknown code"))</f>
        <v/>
      </c>
      <c r="D1199" s="20"/>
      <c r="E1199" s="21"/>
      <c r="F1199" s="22"/>
      <c r="G1199" s="25" t="str">
        <f aca="false">IF(OR(D1199="Purchase",D1199="Production in"),ROUND(N(E1199)*N(F1199),2),"")</f>
        <v/>
      </c>
      <c r="H1199" s="20"/>
      <c r="I1199" s="24" t="str">
        <f aca="false">IF(B1199="","",IFERROR(INDEX(Items!$D$5:$D$304,MATCH(B1199,Items!$A$5:$A$304,0)),""))</f>
        <v/>
      </c>
      <c r="J1199" s="26" t="n">
        <f aca="false">N(E1199)*IF(OR(D1199="Purchase",D1199="Sales return",D1199="Production in",D1199="Adjustment +"),1,IF(D1199="",0,-1))</f>
        <v>0</v>
      </c>
    </row>
    <row r="1200" customFormat="false" ht="15" hidden="false" customHeight="true" outlineLevel="0" collapsed="false">
      <c r="A1200" s="27"/>
      <c r="B1200" s="20"/>
      <c r="C1200" s="24" t="str">
        <f aca="false">IF(B1200="","",IFERROR(INDEX(Items!$B$5:$B$304,MATCH(B1200,Items!$A$5:$A$304,0)),"Unknown code"))</f>
        <v/>
      </c>
      <c r="D1200" s="20"/>
      <c r="E1200" s="21"/>
      <c r="F1200" s="22"/>
      <c r="G1200" s="25" t="str">
        <f aca="false">IF(OR(D1200="Purchase",D1200="Production in"),ROUND(N(E1200)*N(F1200),2),"")</f>
        <v/>
      </c>
      <c r="H1200" s="20"/>
      <c r="I1200" s="24" t="str">
        <f aca="false">IF(B1200="","",IFERROR(INDEX(Items!$D$5:$D$304,MATCH(B1200,Items!$A$5:$A$304,0)),""))</f>
        <v/>
      </c>
      <c r="J1200" s="26" t="n">
        <f aca="false">N(E1200)*IF(OR(D1200="Purchase",D1200="Sales return",D1200="Production in",D1200="Adjustment +"),1,IF(D1200="",0,-1))</f>
        <v>0</v>
      </c>
    </row>
    <row r="1201" customFormat="false" ht="15" hidden="false" customHeight="true" outlineLevel="0" collapsed="false">
      <c r="A1201" s="27"/>
      <c r="B1201" s="20"/>
      <c r="C1201" s="24" t="str">
        <f aca="false">IF(B1201="","",IFERROR(INDEX(Items!$B$5:$B$304,MATCH(B1201,Items!$A$5:$A$304,0)),"Unknown code"))</f>
        <v/>
      </c>
      <c r="D1201" s="20"/>
      <c r="E1201" s="21"/>
      <c r="F1201" s="22"/>
      <c r="G1201" s="25" t="str">
        <f aca="false">IF(OR(D1201="Purchase",D1201="Production in"),ROUND(N(E1201)*N(F1201),2),"")</f>
        <v/>
      </c>
      <c r="H1201" s="20"/>
      <c r="I1201" s="24" t="str">
        <f aca="false">IF(B1201="","",IFERROR(INDEX(Items!$D$5:$D$304,MATCH(B1201,Items!$A$5:$A$304,0)),""))</f>
        <v/>
      </c>
      <c r="J1201" s="26" t="n">
        <f aca="false">N(E1201)*IF(OR(D1201="Purchase",D1201="Sales return",D1201="Production in",D1201="Adjustment +"),1,IF(D1201="",0,-1))</f>
        <v>0</v>
      </c>
    </row>
    <row r="1202" customFormat="false" ht="15" hidden="false" customHeight="true" outlineLevel="0" collapsed="false">
      <c r="A1202" s="27"/>
      <c r="B1202" s="20"/>
      <c r="C1202" s="24" t="str">
        <f aca="false">IF(B1202="","",IFERROR(INDEX(Items!$B$5:$B$304,MATCH(B1202,Items!$A$5:$A$304,0)),"Unknown code"))</f>
        <v/>
      </c>
      <c r="D1202" s="20"/>
      <c r="E1202" s="21"/>
      <c r="F1202" s="22"/>
      <c r="G1202" s="25" t="str">
        <f aca="false">IF(OR(D1202="Purchase",D1202="Production in"),ROUND(N(E1202)*N(F1202),2),"")</f>
        <v/>
      </c>
      <c r="H1202" s="20"/>
      <c r="I1202" s="24" t="str">
        <f aca="false">IF(B1202="","",IFERROR(INDEX(Items!$D$5:$D$304,MATCH(B1202,Items!$A$5:$A$304,0)),""))</f>
        <v/>
      </c>
      <c r="J1202" s="26" t="n">
        <f aca="false">N(E1202)*IF(OR(D1202="Purchase",D1202="Sales return",D1202="Production in",D1202="Adjustment +"),1,IF(D1202="",0,-1))</f>
        <v>0</v>
      </c>
    </row>
    <row r="1203" customFormat="false" ht="15" hidden="false" customHeight="true" outlineLevel="0" collapsed="false">
      <c r="A1203" s="27"/>
      <c r="B1203" s="20"/>
      <c r="C1203" s="24" t="str">
        <f aca="false">IF(B1203="","",IFERROR(INDEX(Items!$B$5:$B$304,MATCH(B1203,Items!$A$5:$A$304,0)),"Unknown code"))</f>
        <v/>
      </c>
      <c r="D1203" s="20"/>
      <c r="E1203" s="21"/>
      <c r="F1203" s="22"/>
      <c r="G1203" s="25" t="str">
        <f aca="false">IF(OR(D1203="Purchase",D1203="Production in"),ROUND(N(E1203)*N(F1203),2),"")</f>
        <v/>
      </c>
      <c r="H1203" s="20"/>
      <c r="I1203" s="24" t="str">
        <f aca="false">IF(B1203="","",IFERROR(INDEX(Items!$D$5:$D$304,MATCH(B1203,Items!$A$5:$A$304,0)),""))</f>
        <v/>
      </c>
      <c r="J1203" s="26" t="n">
        <f aca="false">N(E1203)*IF(OR(D1203="Purchase",D1203="Sales return",D1203="Production in",D1203="Adjustment +"),1,IF(D1203="",0,-1))</f>
        <v>0</v>
      </c>
    </row>
    <row r="1204" customFormat="false" ht="15" hidden="false" customHeight="true" outlineLevel="0" collapsed="false">
      <c r="A1204" s="27"/>
      <c r="B1204" s="20"/>
      <c r="C1204" s="24" t="str">
        <f aca="false">IF(B1204="","",IFERROR(INDEX(Items!$B$5:$B$304,MATCH(B1204,Items!$A$5:$A$304,0)),"Unknown code"))</f>
        <v/>
      </c>
      <c r="D1204" s="20"/>
      <c r="E1204" s="21"/>
      <c r="F1204" s="22"/>
      <c r="G1204" s="25" t="str">
        <f aca="false">IF(OR(D1204="Purchase",D1204="Production in"),ROUND(N(E1204)*N(F1204),2),"")</f>
        <v/>
      </c>
      <c r="H1204" s="20"/>
      <c r="I1204" s="24" t="str">
        <f aca="false">IF(B1204="","",IFERROR(INDEX(Items!$D$5:$D$304,MATCH(B1204,Items!$A$5:$A$304,0)),""))</f>
        <v/>
      </c>
      <c r="J1204" s="26" t="n">
        <f aca="false">N(E1204)*IF(OR(D1204="Purchase",D1204="Sales return",D1204="Production in",D1204="Adjustment +"),1,IF(D1204="",0,-1))</f>
        <v>0</v>
      </c>
    </row>
    <row r="1205" customFormat="false" ht="15" hidden="false" customHeight="true" outlineLevel="0" collapsed="false">
      <c r="A1205" s="27"/>
      <c r="B1205" s="20"/>
      <c r="C1205" s="24" t="str">
        <f aca="false">IF(B1205="","",IFERROR(INDEX(Items!$B$5:$B$304,MATCH(B1205,Items!$A$5:$A$304,0)),"Unknown code"))</f>
        <v/>
      </c>
      <c r="D1205" s="20"/>
      <c r="E1205" s="21"/>
      <c r="F1205" s="22"/>
      <c r="G1205" s="25" t="str">
        <f aca="false">IF(OR(D1205="Purchase",D1205="Production in"),ROUND(N(E1205)*N(F1205),2),"")</f>
        <v/>
      </c>
      <c r="H1205" s="20"/>
      <c r="I1205" s="24" t="str">
        <f aca="false">IF(B1205="","",IFERROR(INDEX(Items!$D$5:$D$304,MATCH(B1205,Items!$A$5:$A$304,0)),""))</f>
        <v/>
      </c>
      <c r="J1205" s="26" t="n">
        <f aca="false">N(E1205)*IF(OR(D1205="Purchase",D1205="Sales return",D1205="Production in",D1205="Adjustment +"),1,IF(D1205="",0,-1))</f>
        <v>0</v>
      </c>
    </row>
    <row r="1206" customFormat="false" ht="15" hidden="false" customHeight="true" outlineLevel="0" collapsed="false">
      <c r="A1206" s="27"/>
      <c r="B1206" s="20"/>
      <c r="C1206" s="24" t="str">
        <f aca="false">IF(B1206="","",IFERROR(INDEX(Items!$B$5:$B$304,MATCH(B1206,Items!$A$5:$A$304,0)),"Unknown code"))</f>
        <v/>
      </c>
      <c r="D1206" s="20"/>
      <c r="E1206" s="21"/>
      <c r="F1206" s="22"/>
      <c r="G1206" s="25" t="str">
        <f aca="false">IF(OR(D1206="Purchase",D1206="Production in"),ROUND(N(E1206)*N(F1206),2),"")</f>
        <v/>
      </c>
      <c r="H1206" s="20"/>
      <c r="I1206" s="24" t="str">
        <f aca="false">IF(B1206="","",IFERROR(INDEX(Items!$D$5:$D$304,MATCH(B1206,Items!$A$5:$A$304,0)),""))</f>
        <v/>
      </c>
      <c r="J1206" s="26" t="n">
        <f aca="false">N(E1206)*IF(OR(D1206="Purchase",D1206="Sales return",D1206="Production in",D1206="Adjustment +"),1,IF(D1206="",0,-1))</f>
        <v>0</v>
      </c>
    </row>
    <row r="1207" customFormat="false" ht="15" hidden="false" customHeight="true" outlineLevel="0" collapsed="false">
      <c r="A1207" s="27"/>
      <c r="B1207" s="20"/>
      <c r="C1207" s="24" t="str">
        <f aca="false">IF(B1207="","",IFERROR(INDEX(Items!$B$5:$B$304,MATCH(B1207,Items!$A$5:$A$304,0)),"Unknown code"))</f>
        <v/>
      </c>
      <c r="D1207" s="20"/>
      <c r="E1207" s="21"/>
      <c r="F1207" s="22"/>
      <c r="G1207" s="25" t="str">
        <f aca="false">IF(OR(D1207="Purchase",D1207="Production in"),ROUND(N(E1207)*N(F1207),2),"")</f>
        <v/>
      </c>
      <c r="H1207" s="20"/>
      <c r="I1207" s="24" t="str">
        <f aca="false">IF(B1207="","",IFERROR(INDEX(Items!$D$5:$D$304,MATCH(B1207,Items!$A$5:$A$304,0)),""))</f>
        <v/>
      </c>
      <c r="J1207" s="26" t="n">
        <f aca="false">N(E1207)*IF(OR(D1207="Purchase",D1207="Sales return",D1207="Production in",D1207="Adjustment +"),1,IF(D1207="",0,-1))</f>
        <v>0</v>
      </c>
    </row>
    <row r="1208" customFormat="false" ht="15" hidden="false" customHeight="true" outlineLevel="0" collapsed="false">
      <c r="A1208" s="27"/>
      <c r="B1208" s="20"/>
      <c r="C1208" s="24" t="str">
        <f aca="false">IF(B1208="","",IFERROR(INDEX(Items!$B$5:$B$304,MATCH(B1208,Items!$A$5:$A$304,0)),"Unknown code"))</f>
        <v/>
      </c>
      <c r="D1208" s="20"/>
      <c r="E1208" s="21"/>
      <c r="F1208" s="22"/>
      <c r="G1208" s="25" t="str">
        <f aca="false">IF(OR(D1208="Purchase",D1208="Production in"),ROUND(N(E1208)*N(F1208),2),"")</f>
        <v/>
      </c>
      <c r="H1208" s="20"/>
      <c r="I1208" s="24" t="str">
        <f aca="false">IF(B1208="","",IFERROR(INDEX(Items!$D$5:$D$304,MATCH(B1208,Items!$A$5:$A$304,0)),""))</f>
        <v/>
      </c>
      <c r="J1208" s="26" t="n">
        <f aca="false">N(E1208)*IF(OR(D1208="Purchase",D1208="Sales return",D1208="Production in",D1208="Adjustment +"),1,IF(D1208="",0,-1))</f>
        <v>0</v>
      </c>
    </row>
    <row r="1209" customFormat="false" ht="15" hidden="false" customHeight="true" outlineLevel="0" collapsed="false">
      <c r="A1209" s="27"/>
      <c r="B1209" s="20"/>
      <c r="C1209" s="24" t="str">
        <f aca="false">IF(B1209="","",IFERROR(INDEX(Items!$B$5:$B$304,MATCH(B1209,Items!$A$5:$A$304,0)),"Unknown code"))</f>
        <v/>
      </c>
      <c r="D1209" s="20"/>
      <c r="E1209" s="21"/>
      <c r="F1209" s="22"/>
      <c r="G1209" s="25" t="str">
        <f aca="false">IF(OR(D1209="Purchase",D1209="Production in"),ROUND(N(E1209)*N(F1209),2),"")</f>
        <v/>
      </c>
      <c r="H1209" s="20"/>
      <c r="I1209" s="24" t="str">
        <f aca="false">IF(B1209="","",IFERROR(INDEX(Items!$D$5:$D$304,MATCH(B1209,Items!$A$5:$A$304,0)),""))</f>
        <v/>
      </c>
      <c r="J1209" s="26" t="n">
        <f aca="false">N(E1209)*IF(OR(D1209="Purchase",D1209="Sales return",D1209="Production in",D1209="Adjustment +"),1,IF(D1209="",0,-1))</f>
        <v>0</v>
      </c>
    </row>
    <row r="1210" customFormat="false" ht="15" hidden="false" customHeight="true" outlineLevel="0" collapsed="false">
      <c r="A1210" s="27"/>
      <c r="B1210" s="20"/>
      <c r="C1210" s="24" t="str">
        <f aca="false">IF(B1210="","",IFERROR(INDEX(Items!$B$5:$B$304,MATCH(B1210,Items!$A$5:$A$304,0)),"Unknown code"))</f>
        <v/>
      </c>
      <c r="D1210" s="20"/>
      <c r="E1210" s="21"/>
      <c r="F1210" s="22"/>
      <c r="G1210" s="25" t="str">
        <f aca="false">IF(OR(D1210="Purchase",D1210="Production in"),ROUND(N(E1210)*N(F1210),2),"")</f>
        <v/>
      </c>
      <c r="H1210" s="20"/>
      <c r="I1210" s="24" t="str">
        <f aca="false">IF(B1210="","",IFERROR(INDEX(Items!$D$5:$D$304,MATCH(B1210,Items!$A$5:$A$304,0)),""))</f>
        <v/>
      </c>
      <c r="J1210" s="26" t="n">
        <f aca="false">N(E1210)*IF(OR(D1210="Purchase",D1210="Sales return",D1210="Production in",D1210="Adjustment +"),1,IF(D1210="",0,-1))</f>
        <v>0</v>
      </c>
    </row>
    <row r="1211" customFormat="false" ht="15" hidden="false" customHeight="true" outlineLevel="0" collapsed="false">
      <c r="A1211" s="27"/>
      <c r="B1211" s="20"/>
      <c r="C1211" s="24" t="str">
        <f aca="false">IF(B1211="","",IFERROR(INDEX(Items!$B$5:$B$304,MATCH(B1211,Items!$A$5:$A$304,0)),"Unknown code"))</f>
        <v/>
      </c>
      <c r="D1211" s="20"/>
      <c r="E1211" s="21"/>
      <c r="F1211" s="22"/>
      <c r="G1211" s="25" t="str">
        <f aca="false">IF(OR(D1211="Purchase",D1211="Production in"),ROUND(N(E1211)*N(F1211),2),"")</f>
        <v/>
      </c>
      <c r="H1211" s="20"/>
      <c r="I1211" s="24" t="str">
        <f aca="false">IF(B1211="","",IFERROR(INDEX(Items!$D$5:$D$304,MATCH(B1211,Items!$A$5:$A$304,0)),""))</f>
        <v/>
      </c>
      <c r="J1211" s="26" t="n">
        <f aca="false">N(E1211)*IF(OR(D1211="Purchase",D1211="Sales return",D1211="Production in",D1211="Adjustment +"),1,IF(D1211="",0,-1))</f>
        <v>0</v>
      </c>
    </row>
    <row r="1212" customFormat="false" ht="15" hidden="false" customHeight="true" outlineLevel="0" collapsed="false">
      <c r="A1212" s="27"/>
      <c r="B1212" s="20"/>
      <c r="C1212" s="24" t="str">
        <f aca="false">IF(B1212="","",IFERROR(INDEX(Items!$B$5:$B$304,MATCH(B1212,Items!$A$5:$A$304,0)),"Unknown code"))</f>
        <v/>
      </c>
      <c r="D1212" s="20"/>
      <c r="E1212" s="21"/>
      <c r="F1212" s="22"/>
      <c r="G1212" s="25" t="str">
        <f aca="false">IF(OR(D1212="Purchase",D1212="Production in"),ROUND(N(E1212)*N(F1212),2),"")</f>
        <v/>
      </c>
      <c r="H1212" s="20"/>
      <c r="I1212" s="24" t="str">
        <f aca="false">IF(B1212="","",IFERROR(INDEX(Items!$D$5:$D$304,MATCH(B1212,Items!$A$5:$A$304,0)),""))</f>
        <v/>
      </c>
      <c r="J1212" s="26" t="n">
        <f aca="false">N(E1212)*IF(OR(D1212="Purchase",D1212="Sales return",D1212="Production in",D1212="Adjustment +"),1,IF(D1212="",0,-1))</f>
        <v>0</v>
      </c>
    </row>
    <row r="1213" customFormat="false" ht="15" hidden="false" customHeight="true" outlineLevel="0" collapsed="false">
      <c r="A1213" s="27"/>
      <c r="B1213" s="20"/>
      <c r="C1213" s="24" t="str">
        <f aca="false">IF(B1213="","",IFERROR(INDEX(Items!$B$5:$B$304,MATCH(B1213,Items!$A$5:$A$304,0)),"Unknown code"))</f>
        <v/>
      </c>
      <c r="D1213" s="20"/>
      <c r="E1213" s="21"/>
      <c r="F1213" s="22"/>
      <c r="G1213" s="25" t="str">
        <f aca="false">IF(OR(D1213="Purchase",D1213="Production in"),ROUND(N(E1213)*N(F1213),2),"")</f>
        <v/>
      </c>
      <c r="H1213" s="20"/>
      <c r="I1213" s="24" t="str">
        <f aca="false">IF(B1213="","",IFERROR(INDEX(Items!$D$5:$D$304,MATCH(B1213,Items!$A$5:$A$304,0)),""))</f>
        <v/>
      </c>
      <c r="J1213" s="26" t="n">
        <f aca="false">N(E1213)*IF(OR(D1213="Purchase",D1213="Sales return",D1213="Production in",D1213="Adjustment +"),1,IF(D1213="",0,-1))</f>
        <v>0</v>
      </c>
    </row>
    <row r="1214" customFormat="false" ht="15" hidden="false" customHeight="true" outlineLevel="0" collapsed="false">
      <c r="A1214" s="27"/>
      <c r="B1214" s="20"/>
      <c r="C1214" s="24" t="str">
        <f aca="false">IF(B1214="","",IFERROR(INDEX(Items!$B$5:$B$304,MATCH(B1214,Items!$A$5:$A$304,0)),"Unknown code"))</f>
        <v/>
      </c>
      <c r="D1214" s="20"/>
      <c r="E1214" s="21"/>
      <c r="F1214" s="22"/>
      <c r="G1214" s="25" t="str">
        <f aca="false">IF(OR(D1214="Purchase",D1214="Production in"),ROUND(N(E1214)*N(F1214),2),"")</f>
        <v/>
      </c>
      <c r="H1214" s="20"/>
      <c r="I1214" s="24" t="str">
        <f aca="false">IF(B1214="","",IFERROR(INDEX(Items!$D$5:$D$304,MATCH(B1214,Items!$A$5:$A$304,0)),""))</f>
        <v/>
      </c>
      <c r="J1214" s="26" t="n">
        <f aca="false">N(E1214)*IF(OR(D1214="Purchase",D1214="Sales return",D1214="Production in",D1214="Adjustment +"),1,IF(D1214="",0,-1))</f>
        <v>0</v>
      </c>
    </row>
    <row r="1215" customFormat="false" ht="15" hidden="false" customHeight="true" outlineLevel="0" collapsed="false">
      <c r="A1215" s="27"/>
      <c r="B1215" s="20"/>
      <c r="C1215" s="24" t="str">
        <f aca="false">IF(B1215="","",IFERROR(INDEX(Items!$B$5:$B$304,MATCH(B1215,Items!$A$5:$A$304,0)),"Unknown code"))</f>
        <v/>
      </c>
      <c r="D1215" s="20"/>
      <c r="E1215" s="21"/>
      <c r="F1215" s="22"/>
      <c r="G1215" s="25" t="str">
        <f aca="false">IF(OR(D1215="Purchase",D1215="Production in"),ROUND(N(E1215)*N(F1215),2),"")</f>
        <v/>
      </c>
      <c r="H1215" s="20"/>
      <c r="I1215" s="24" t="str">
        <f aca="false">IF(B1215="","",IFERROR(INDEX(Items!$D$5:$D$304,MATCH(B1215,Items!$A$5:$A$304,0)),""))</f>
        <v/>
      </c>
      <c r="J1215" s="26" t="n">
        <f aca="false">N(E1215)*IF(OR(D1215="Purchase",D1215="Sales return",D1215="Production in",D1215="Adjustment +"),1,IF(D1215="",0,-1))</f>
        <v>0</v>
      </c>
    </row>
    <row r="1216" customFormat="false" ht="15" hidden="false" customHeight="true" outlineLevel="0" collapsed="false">
      <c r="A1216" s="27"/>
      <c r="B1216" s="20"/>
      <c r="C1216" s="24" t="str">
        <f aca="false">IF(B1216="","",IFERROR(INDEX(Items!$B$5:$B$304,MATCH(B1216,Items!$A$5:$A$304,0)),"Unknown code"))</f>
        <v/>
      </c>
      <c r="D1216" s="20"/>
      <c r="E1216" s="21"/>
      <c r="F1216" s="22"/>
      <c r="G1216" s="25" t="str">
        <f aca="false">IF(OR(D1216="Purchase",D1216="Production in"),ROUND(N(E1216)*N(F1216),2),"")</f>
        <v/>
      </c>
      <c r="H1216" s="20"/>
      <c r="I1216" s="24" t="str">
        <f aca="false">IF(B1216="","",IFERROR(INDEX(Items!$D$5:$D$304,MATCH(B1216,Items!$A$5:$A$304,0)),""))</f>
        <v/>
      </c>
      <c r="J1216" s="26" t="n">
        <f aca="false">N(E1216)*IF(OR(D1216="Purchase",D1216="Sales return",D1216="Production in",D1216="Adjustment +"),1,IF(D1216="",0,-1))</f>
        <v>0</v>
      </c>
    </row>
    <row r="1217" customFormat="false" ht="15" hidden="false" customHeight="true" outlineLevel="0" collapsed="false">
      <c r="A1217" s="27"/>
      <c r="B1217" s="20"/>
      <c r="C1217" s="24" t="str">
        <f aca="false">IF(B1217="","",IFERROR(INDEX(Items!$B$5:$B$304,MATCH(B1217,Items!$A$5:$A$304,0)),"Unknown code"))</f>
        <v/>
      </c>
      <c r="D1217" s="20"/>
      <c r="E1217" s="21"/>
      <c r="F1217" s="22"/>
      <c r="G1217" s="25" t="str">
        <f aca="false">IF(OR(D1217="Purchase",D1217="Production in"),ROUND(N(E1217)*N(F1217),2),"")</f>
        <v/>
      </c>
      <c r="H1217" s="20"/>
      <c r="I1217" s="24" t="str">
        <f aca="false">IF(B1217="","",IFERROR(INDEX(Items!$D$5:$D$304,MATCH(B1217,Items!$A$5:$A$304,0)),""))</f>
        <v/>
      </c>
      <c r="J1217" s="26" t="n">
        <f aca="false">N(E1217)*IF(OR(D1217="Purchase",D1217="Sales return",D1217="Production in",D1217="Adjustment +"),1,IF(D1217="",0,-1))</f>
        <v>0</v>
      </c>
    </row>
    <row r="1218" customFormat="false" ht="15" hidden="false" customHeight="true" outlineLevel="0" collapsed="false">
      <c r="A1218" s="27"/>
      <c r="B1218" s="20"/>
      <c r="C1218" s="24" t="str">
        <f aca="false">IF(B1218="","",IFERROR(INDEX(Items!$B$5:$B$304,MATCH(B1218,Items!$A$5:$A$304,0)),"Unknown code"))</f>
        <v/>
      </c>
      <c r="D1218" s="20"/>
      <c r="E1218" s="21"/>
      <c r="F1218" s="22"/>
      <c r="G1218" s="25" t="str">
        <f aca="false">IF(OR(D1218="Purchase",D1218="Production in"),ROUND(N(E1218)*N(F1218),2),"")</f>
        <v/>
      </c>
      <c r="H1218" s="20"/>
      <c r="I1218" s="24" t="str">
        <f aca="false">IF(B1218="","",IFERROR(INDEX(Items!$D$5:$D$304,MATCH(B1218,Items!$A$5:$A$304,0)),""))</f>
        <v/>
      </c>
      <c r="J1218" s="26" t="n">
        <f aca="false">N(E1218)*IF(OR(D1218="Purchase",D1218="Sales return",D1218="Production in",D1218="Adjustment +"),1,IF(D1218="",0,-1))</f>
        <v>0</v>
      </c>
    </row>
    <row r="1219" customFormat="false" ht="15" hidden="false" customHeight="true" outlineLevel="0" collapsed="false">
      <c r="A1219" s="27"/>
      <c r="B1219" s="20"/>
      <c r="C1219" s="24" t="str">
        <f aca="false">IF(B1219="","",IFERROR(INDEX(Items!$B$5:$B$304,MATCH(B1219,Items!$A$5:$A$304,0)),"Unknown code"))</f>
        <v/>
      </c>
      <c r="D1219" s="20"/>
      <c r="E1219" s="21"/>
      <c r="F1219" s="22"/>
      <c r="G1219" s="25" t="str">
        <f aca="false">IF(OR(D1219="Purchase",D1219="Production in"),ROUND(N(E1219)*N(F1219),2),"")</f>
        <v/>
      </c>
      <c r="H1219" s="20"/>
      <c r="I1219" s="24" t="str">
        <f aca="false">IF(B1219="","",IFERROR(INDEX(Items!$D$5:$D$304,MATCH(B1219,Items!$A$5:$A$304,0)),""))</f>
        <v/>
      </c>
      <c r="J1219" s="26" t="n">
        <f aca="false">N(E1219)*IF(OR(D1219="Purchase",D1219="Sales return",D1219="Production in",D1219="Adjustment +"),1,IF(D1219="",0,-1))</f>
        <v>0</v>
      </c>
    </row>
    <row r="1220" customFormat="false" ht="15" hidden="false" customHeight="true" outlineLevel="0" collapsed="false">
      <c r="A1220" s="27"/>
      <c r="B1220" s="20"/>
      <c r="C1220" s="24" t="str">
        <f aca="false">IF(B1220="","",IFERROR(INDEX(Items!$B$5:$B$304,MATCH(B1220,Items!$A$5:$A$304,0)),"Unknown code"))</f>
        <v/>
      </c>
      <c r="D1220" s="20"/>
      <c r="E1220" s="21"/>
      <c r="F1220" s="22"/>
      <c r="G1220" s="25" t="str">
        <f aca="false">IF(OR(D1220="Purchase",D1220="Production in"),ROUND(N(E1220)*N(F1220),2),"")</f>
        <v/>
      </c>
      <c r="H1220" s="20"/>
      <c r="I1220" s="24" t="str">
        <f aca="false">IF(B1220="","",IFERROR(INDEX(Items!$D$5:$D$304,MATCH(B1220,Items!$A$5:$A$304,0)),""))</f>
        <v/>
      </c>
      <c r="J1220" s="26" t="n">
        <f aca="false">N(E1220)*IF(OR(D1220="Purchase",D1220="Sales return",D1220="Production in",D1220="Adjustment +"),1,IF(D1220="",0,-1))</f>
        <v>0</v>
      </c>
    </row>
    <row r="1221" customFormat="false" ht="15" hidden="false" customHeight="true" outlineLevel="0" collapsed="false">
      <c r="A1221" s="27"/>
      <c r="B1221" s="20"/>
      <c r="C1221" s="24" t="str">
        <f aca="false">IF(B1221="","",IFERROR(INDEX(Items!$B$5:$B$304,MATCH(B1221,Items!$A$5:$A$304,0)),"Unknown code"))</f>
        <v/>
      </c>
      <c r="D1221" s="20"/>
      <c r="E1221" s="21"/>
      <c r="F1221" s="22"/>
      <c r="G1221" s="25" t="str">
        <f aca="false">IF(OR(D1221="Purchase",D1221="Production in"),ROUND(N(E1221)*N(F1221),2),"")</f>
        <v/>
      </c>
      <c r="H1221" s="20"/>
      <c r="I1221" s="24" t="str">
        <f aca="false">IF(B1221="","",IFERROR(INDEX(Items!$D$5:$D$304,MATCH(B1221,Items!$A$5:$A$304,0)),""))</f>
        <v/>
      </c>
      <c r="J1221" s="26" t="n">
        <f aca="false">N(E1221)*IF(OR(D1221="Purchase",D1221="Sales return",D1221="Production in",D1221="Adjustment +"),1,IF(D1221="",0,-1))</f>
        <v>0</v>
      </c>
    </row>
    <row r="1222" customFormat="false" ht="15" hidden="false" customHeight="true" outlineLevel="0" collapsed="false">
      <c r="A1222" s="27"/>
      <c r="B1222" s="20"/>
      <c r="C1222" s="24" t="str">
        <f aca="false">IF(B1222="","",IFERROR(INDEX(Items!$B$5:$B$304,MATCH(B1222,Items!$A$5:$A$304,0)),"Unknown code"))</f>
        <v/>
      </c>
      <c r="D1222" s="20"/>
      <c r="E1222" s="21"/>
      <c r="F1222" s="22"/>
      <c r="G1222" s="25" t="str">
        <f aca="false">IF(OR(D1222="Purchase",D1222="Production in"),ROUND(N(E1222)*N(F1222),2),"")</f>
        <v/>
      </c>
      <c r="H1222" s="20"/>
      <c r="I1222" s="24" t="str">
        <f aca="false">IF(B1222="","",IFERROR(INDEX(Items!$D$5:$D$304,MATCH(B1222,Items!$A$5:$A$304,0)),""))</f>
        <v/>
      </c>
      <c r="J1222" s="26" t="n">
        <f aca="false">N(E1222)*IF(OR(D1222="Purchase",D1222="Sales return",D1222="Production in",D1222="Adjustment +"),1,IF(D1222="",0,-1))</f>
        <v>0</v>
      </c>
    </row>
    <row r="1223" customFormat="false" ht="15" hidden="false" customHeight="true" outlineLevel="0" collapsed="false">
      <c r="A1223" s="27"/>
      <c r="B1223" s="20"/>
      <c r="C1223" s="24" t="str">
        <f aca="false">IF(B1223="","",IFERROR(INDEX(Items!$B$5:$B$304,MATCH(B1223,Items!$A$5:$A$304,0)),"Unknown code"))</f>
        <v/>
      </c>
      <c r="D1223" s="20"/>
      <c r="E1223" s="21"/>
      <c r="F1223" s="22"/>
      <c r="G1223" s="25" t="str">
        <f aca="false">IF(OR(D1223="Purchase",D1223="Production in"),ROUND(N(E1223)*N(F1223),2),"")</f>
        <v/>
      </c>
      <c r="H1223" s="20"/>
      <c r="I1223" s="24" t="str">
        <f aca="false">IF(B1223="","",IFERROR(INDEX(Items!$D$5:$D$304,MATCH(B1223,Items!$A$5:$A$304,0)),""))</f>
        <v/>
      </c>
      <c r="J1223" s="26" t="n">
        <f aca="false">N(E1223)*IF(OR(D1223="Purchase",D1223="Sales return",D1223="Production in",D1223="Adjustment +"),1,IF(D1223="",0,-1))</f>
        <v>0</v>
      </c>
    </row>
    <row r="1224" customFormat="false" ht="15" hidden="false" customHeight="true" outlineLevel="0" collapsed="false">
      <c r="A1224" s="27"/>
      <c r="B1224" s="20"/>
      <c r="C1224" s="24" t="str">
        <f aca="false">IF(B1224="","",IFERROR(INDEX(Items!$B$5:$B$304,MATCH(B1224,Items!$A$5:$A$304,0)),"Unknown code"))</f>
        <v/>
      </c>
      <c r="D1224" s="20"/>
      <c r="E1224" s="21"/>
      <c r="F1224" s="22"/>
      <c r="G1224" s="25" t="str">
        <f aca="false">IF(OR(D1224="Purchase",D1224="Production in"),ROUND(N(E1224)*N(F1224),2),"")</f>
        <v/>
      </c>
      <c r="H1224" s="20"/>
      <c r="I1224" s="24" t="str">
        <f aca="false">IF(B1224="","",IFERROR(INDEX(Items!$D$5:$D$304,MATCH(B1224,Items!$A$5:$A$304,0)),""))</f>
        <v/>
      </c>
      <c r="J1224" s="26" t="n">
        <f aca="false">N(E1224)*IF(OR(D1224="Purchase",D1224="Sales return",D1224="Production in",D1224="Adjustment +"),1,IF(D1224="",0,-1))</f>
        <v>0</v>
      </c>
    </row>
    <row r="1225" customFormat="false" ht="15" hidden="false" customHeight="true" outlineLevel="0" collapsed="false">
      <c r="A1225" s="27"/>
      <c r="B1225" s="20"/>
      <c r="C1225" s="24" t="str">
        <f aca="false">IF(B1225="","",IFERROR(INDEX(Items!$B$5:$B$304,MATCH(B1225,Items!$A$5:$A$304,0)),"Unknown code"))</f>
        <v/>
      </c>
      <c r="D1225" s="20"/>
      <c r="E1225" s="21"/>
      <c r="F1225" s="22"/>
      <c r="G1225" s="25" t="str">
        <f aca="false">IF(OR(D1225="Purchase",D1225="Production in"),ROUND(N(E1225)*N(F1225),2),"")</f>
        <v/>
      </c>
      <c r="H1225" s="20"/>
      <c r="I1225" s="24" t="str">
        <f aca="false">IF(B1225="","",IFERROR(INDEX(Items!$D$5:$D$304,MATCH(B1225,Items!$A$5:$A$304,0)),""))</f>
        <v/>
      </c>
      <c r="J1225" s="26" t="n">
        <f aca="false">N(E1225)*IF(OR(D1225="Purchase",D1225="Sales return",D1225="Production in",D1225="Adjustment +"),1,IF(D1225="",0,-1))</f>
        <v>0</v>
      </c>
    </row>
    <row r="1226" customFormat="false" ht="15" hidden="false" customHeight="true" outlineLevel="0" collapsed="false">
      <c r="A1226" s="27"/>
      <c r="B1226" s="20"/>
      <c r="C1226" s="24" t="str">
        <f aca="false">IF(B1226="","",IFERROR(INDEX(Items!$B$5:$B$304,MATCH(B1226,Items!$A$5:$A$304,0)),"Unknown code"))</f>
        <v/>
      </c>
      <c r="D1226" s="20"/>
      <c r="E1226" s="21"/>
      <c r="F1226" s="22"/>
      <c r="G1226" s="25" t="str">
        <f aca="false">IF(OR(D1226="Purchase",D1226="Production in"),ROUND(N(E1226)*N(F1226),2),"")</f>
        <v/>
      </c>
      <c r="H1226" s="20"/>
      <c r="I1226" s="24" t="str">
        <f aca="false">IF(B1226="","",IFERROR(INDEX(Items!$D$5:$D$304,MATCH(B1226,Items!$A$5:$A$304,0)),""))</f>
        <v/>
      </c>
      <c r="J1226" s="26" t="n">
        <f aca="false">N(E1226)*IF(OR(D1226="Purchase",D1226="Sales return",D1226="Production in",D1226="Adjustment +"),1,IF(D1226="",0,-1))</f>
        <v>0</v>
      </c>
    </row>
    <row r="1227" customFormat="false" ht="15" hidden="false" customHeight="true" outlineLevel="0" collapsed="false">
      <c r="A1227" s="27"/>
      <c r="B1227" s="20"/>
      <c r="C1227" s="24" t="str">
        <f aca="false">IF(B1227="","",IFERROR(INDEX(Items!$B$5:$B$304,MATCH(B1227,Items!$A$5:$A$304,0)),"Unknown code"))</f>
        <v/>
      </c>
      <c r="D1227" s="20"/>
      <c r="E1227" s="21"/>
      <c r="F1227" s="22"/>
      <c r="G1227" s="25" t="str">
        <f aca="false">IF(OR(D1227="Purchase",D1227="Production in"),ROUND(N(E1227)*N(F1227),2),"")</f>
        <v/>
      </c>
      <c r="H1227" s="20"/>
      <c r="I1227" s="24" t="str">
        <f aca="false">IF(B1227="","",IFERROR(INDEX(Items!$D$5:$D$304,MATCH(B1227,Items!$A$5:$A$304,0)),""))</f>
        <v/>
      </c>
      <c r="J1227" s="26" t="n">
        <f aca="false">N(E1227)*IF(OR(D1227="Purchase",D1227="Sales return",D1227="Production in",D1227="Adjustment +"),1,IF(D1227="",0,-1))</f>
        <v>0</v>
      </c>
    </row>
    <row r="1228" customFormat="false" ht="15" hidden="false" customHeight="true" outlineLevel="0" collapsed="false">
      <c r="A1228" s="27"/>
      <c r="B1228" s="20"/>
      <c r="C1228" s="24" t="str">
        <f aca="false">IF(B1228="","",IFERROR(INDEX(Items!$B$5:$B$304,MATCH(B1228,Items!$A$5:$A$304,0)),"Unknown code"))</f>
        <v/>
      </c>
      <c r="D1228" s="20"/>
      <c r="E1228" s="21"/>
      <c r="F1228" s="22"/>
      <c r="G1228" s="25" t="str">
        <f aca="false">IF(OR(D1228="Purchase",D1228="Production in"),ROUND(N(E1228)*N(F1228),2),"")</f>
        <v/>
      </c>
      <c r="H1228" s="20"/>
      <c r="I1228" s="24" t="str">
        <f aca="false">IF(B1228="","",IFERROR(INDEX(Items!$D$5:$D$304,MATCH(B1228,Items!$A$5:$A$304,0)),""))</f>
        <v/>
      </c>
      <c r="J1228" s="26" t="n">
        <f aca="false">N(E1228)*IF(OR(D1228="Purchase",D1228="Sales return",D1228="Production in",D1228="Adjustment +"),1,IF(D1228="",0,-1))</f>
        <v>0</v>
      </c>
    </row>
    <row r="1229" customFormat="false" ht="15" hidden="false" customHeight="true" outlineLevel="0" collapsed="false">
      <c r="A1229" s="27"/>
      <c r="B1229" s="20"/>
      <c r="C1229" s="24" t="str">
        <f aca="false">IF(B1229="","",IFERROR(INDEX(Items!$B$5:$B$304,MATCH(B1229,Items!$A$5:$A$304,0)),"Unknown code"))</f>
        <v/>
      </c>
      <c r="D1229" s="20"/>
      <c r="E1229" s="21"/>
      <c r="F1229" s="22"/>
      <c r="G1229" s="25" t="str">
        <f aca="false">IF(OR(D1229="Purchase",D1229="Production in"),ROUND(N(E1229)*N(F1229),2),"")</f>
        <v/>
      </c>
      <c r="H1229" s="20"/>
      <c r="I1229" s="24" t="str">
        <f aca="false">IF(B1229="","",IFERROR(INDEX(Items!$D$5:$D$304,MATCH(B1229,Items!$A$5:$A$304,0)),""))</f>
        <v/>
      </c>
      <c r="J1229" s="26" t="n">
        <f aca="false">N(E1229)*IF(OR(D1229="Purchase",D1229="Sales return",D1229="Production in",D1229="Adjustment +"),1,IF(D1229="",0,-1))</f>
        <v>0</v>
      </c>
    </row>
    <row r="1230" customFormat="false" ht="15" hidden="false" customHeight="true" outlineLevel="0" collapsed="false">
      <c r="A1230" s="27"/>
      <c r="B1230" s="20"/>
      <c r="C1230" s="24" t="str">
        <f aca="false">IF(B1230="","",IFERROR(INDEX(Items!$B$5:$B$304,MATCH(B1230,Items!$A$5:$A$304,0)),"Unknown code"))</f>
        <v/>
      </c>
      <c r="D1230" s="20"/>
      <c r="E1230" s="21"/>
      <c r="F1230" s="22"/>
      <c r="G1230" s="25" t="str">
        <f aca="false">IF(OR(D1230="Purchase",D1230="Production in"),ROUND(N(E1230)*N(F1230),2),"")</f>
        <v/>
      </c>
      <c r="H1230" s="20"/>
      <c r="I1230" s="24" t="str">
        <f aca="false">IF(B1230="","",IFERROR(INDEX(Items!$D$5:$D$304,MATCH(B1230,Items!$A$5:$A$304,0)),""))</f>
        <v/>
      </c>
      <c r="J1230" s="26" t="n">
        <f aca="false">N(E1230)*IF(OR(D1230="Purchase",D1230="Sales return",D1230="Production in",D1230="Adjustment +"),1,IF(D1230="",0,-1))</f>
        <v>0</v>
      </c>
    </row>
    <row r="1231" customFormat="false" ht="15" hidden="false" customHeight="true" outlineLevel="0" collapsed="false">
      <c r="A1231" s="27"/>
      <c r="B1231" s="20"/>
      <c r="C1231" s="24" t="str">
        <f aca="false">IF(B1231="","",IFERROR(INDEX(Items!$B$5:$B$304,MATCH(B1231,Items!$A$5:$A$304,0)),"Unknown code"))</f>
        <v/>
      </c>
      <c r="D1231" s="20"/>
      <c r="E1231" s="21"/>
      <c r="F1231" s="22"/>
      <c r="G1231" s="25" t="str">
        <f aca="false">IF(OR(D1231="Purchase",D1231="Production in"),ROUND(N(E1231)*N(F1231),2),"")</f>
        <v/>
      </c>
      <c r="H1231" s="20"/>
      <c r="I1231" s="24" t="str">
        <f aca="false">IF(B1231="","",IFERROR(INDEX(Items!$D$5:$D$304,MATCH(B1231,Items!$A$5:$A$304,0)),""))</f>
        <v/>
      </c>
      <c r="J1231" s="26" t="n">
        <f aca="false">N(E1231)*IF(OR(D1231="Purchase",D1231="Sales return",D1231="Production in",D1231="Adjustment +"),1,IF(D1231="",0,-1))</f>
        <v>0</v>
      </c>
    </row>
    <row r="1232" customFormat="false" ht="15" hidden="false" customHeight="true" outlineLevel="0" collapsed="false">
      <c r="A1232" s="27"/>
      <c r="B1232" s="20"/>
      <c r="C1232" s="24" t="str">
        <f aca="false">IF(B1232="","",IFERROR(INDEX(Items!$B$5:$B$304,MATCH(B1232,Items!$A$5:$A$304,0)),"Unknown code"))</f>
        <v/>
      </c>
      <c r="D1232" s="20"/>
      <c r="E1232" s="21"/>
      <c r="F1232" s="22"/>
      <c r="G1232" s="25" t="str">
        <f aca="false">IF(OR(D1232="Purchase",D1232="Production in"),ROUND(N(E1232)*N(F1232),2),"")</f>
        <v/>
      </c>
      <c r="H1232" s="20"/>
      <c r="I1232" s="24" t="str">
        <f aca="false">IF(B1232="","",IFERROR(INDEX(Items!$D$5:$D$304,MATCH(B1232,Items!$A$5:$A$304,0)),""))</f>
        <v/>
      </c>
      <c r="J1232" s="26" t="n">
        <f aca="false">N(E1232)*IF(OR(D1232="Purchase",D1232="Sales return",D1232="Production in",D1232="Adjustment +"),1,IF(D1232="",0,-1))</f>
        <v>0</v>
      </c>
    </row>
    <row r="1233" customFormat="false" ht="15" hidden="false" customHeight="true" outlineLevel="0" collapsed="false">
      <c r="A1233" s="27"/>
      <c r="B1233" s="20"/>
      <c r="C1233" s="24" t="str">
        <f aca="false">IF(B1233="","",IFERROR(INDEX(Items!$B$5:$B$304,MATCH(B1233,Items!$A$5:$A$304,0)),"Unknown code"))</f>
        <v/>
      </c>
      <c r="D1233" s="20"/>
      <c r="E1233" s="21"/>
      <c r="F1233" s="22"/>
      <c r="G1233" s="25" t="str">
        <f aca="false">IF(OR(D1233="Purchase",D1233="Production in"),ROUND(N(E1233)*N(F1233),2),"")</f>
        <v/>
      </c>
      <c r="H1233" s="20"/>
      <c r="I1233" s="24" t="str">
        <f aca="false">IF(B1233="","",IFERROR(INDEX(Items!$D$5:$D$304,MATCH(B1233,Items!$A$5:$A$304,0)),""))</f>
        <v/>
      </c>
      <c r="J1233" s="26" t="n">
        <f aca="false">N(E1233)*IF(OR(D1233="Purchase",D1233="Sales return",D1233="Production in",D1233="Adjustment +"),1,IF(D1233="",0,-1))</f>
        <v>0</v>
      </c>
    </row>
    <row r="1234" customFormat="false" ht="15" hidden="false" customHeight="true" outlineLevel="0" collapsed="false">
      <c r="A1234" s="27"/>
      <c r="B1234" s="20"/>
      <c r="C1234" s="24" t="str">
        <f aca="false">IF(B1234="","",IFERROR(INDEX(Items!$B$5:$B$304,MATCH(B1234,Items!$A$5:$A$304,0)),"Unknown code"))</f>
        <v/>
      </c>
      <c r="D1234" s="20"/>
      <c r="E1234" s="21"/>
      <c r="F1234" s="22"/>
      <c r="G1234" s="25" t="str">
        <f aca="false">IF(OR(D1234="Purchase",D1234="Production in"),ROUND(N(E1234)*N(F1234),2),"")</f>
        <v/>
      </c>
      <c r="H1234" s="20"/>
      <c r="I1234" s="24" t="str">
        <f aca="false">IF(B1234="","",IFERROR(INDEX(Items!$D$5:$D$304,MATCH(B1234,Items!$A$5:$A$304,0)),""))</f>
        <v/>
      </c>
      <c r="J1234" s="26" t="n">
        <f aca="false">N(E1234)*IF(OR(D1234="Purchase",D1234="Sales return",D1234="Production in",D1234="Adjustment +"),1,IF(D1234="",0,-1))</f>
        <v>0</v>
      </c>
    </row>
    <row r="1235" customFormat="false" ht="15" hidden="false" customHeight="true" outlineLevel="0" collapsed="false">
      <c r="A1235" s="27"/>
      <c r="B1235" s="20"/>
      <c r="C1235" s="24" t="str">
        <f aca="false">IF(B1235="","",IFERROR(INDEX(Items!$B$5:$B$304,MATCH(B1235,Items!$A$5:$A$304,0)),"Unknown code"))</f>
        <v/>
      </c>
      <c r="D1235" s="20"/>
      <c r="E1235" s="21"/>
      <c r="F1235" s="22"/>
      <c r="G1235" s="25" t="str">
        <f aca="false">IF(OR(D1235="Purchase",D1235="Production in"),ROUND(N(E1235)*N(F1235),2),"")</f>
        <v/>
      </c>
      <c r="H1235" s="20"/>
      <c r="I1235" s="24" t="str">
        <f aca="false">IF(B1235="","",IFERROR(INDEX(Items!$D$5:$D$304,MATCH(B1235,Items!$A$5:$A$304,0)),""))</f>
        <v/>
      </c>
      <c r="J1235" s="26" t="n">
        <f aca="false">N(E1235)*IF(OR(D1235="Purchase",D1235="Sales return",D1235="Production in",D1235="Adjustment +"),1,IF(D1235="",0,-1))</f>
        <v>0</v>
      </c>
    </row>
    <row r="1236" customFormat="false" ht="15" hidden="false" customHeight="true" outlineLevel="0" collapsed="false">
      <c r="A1236" s="27"/>
      <c r="B1236" s="20"/>
      <c r="C1236" s="24" t="str">
        <f aca="false">IF(B1236="","",IFERROR(INDEX(Items!$B$5:$B$304,MATCH(B1236,Items!$A$5:$A$304,0)),"Unknown code"))</f>
        <v/>
      </c>
      <c r="D1236" s="20"/>
      <c r="E1236" s="21"/>
      <c r="F1236" s="22"/>
      <c r="G1236" s="25" t="str">
        <f aca="false">IF(OR(D1236="Purchase",D1236="Production in"),ROUND(N(E1236)*N(F1236),2),"")</f>
        <v/>
      </c>
      <c r="H1236" s="20"/>
      <c r="I1236" s="24" t="str">
        <f aca="false">IF(B1236="","",IFERROR(INDEX(Items!$D$5:$D$304,MATCH(B1236,Items!$A$5:$A$304,0)),""))</f>
        <v/>
      </c>
      <c r="J1236" s="26" t="n">
        <f aca="false">N(E1236)*IF(OR(D1236="Purchase",D1236="Sales return",D1236="Production in",D1236="Adjustment +"),1,IF(D1236="",0,-1))</f>
        <v>0</v>
      </c>
    </row>
    <row r="1237" customFormat="false" ht="15" hidden="false" customHeight="true" outlineLevel="0" collapsed="false">
      <c r="A1237" s="27"/>
      <c r="B1237" s="20"/>
      <c r="C1237" s="24" t="str">
        <f aca="false">IF(B1237="","",IFERROR(INDEX(Items!$B$5:$B$304,MATCH(B1237,Items!$A$5:$A$304,0)),"Unknown code"))</f>
        <v/>
      </c>
      <c r="D1237" s="20"/>
      <c r="E1237" s="21"/>
      <c r="F1237" s="22"/>
      <c r="G1237" s="25" t="str">
        <f aca="false">IF(OR(D1237="Purchase",D1237="Production in"),ROUND(N(E1237)*N(F1237),2),"")</f>
        <v/>
      </c>
      <c r="H1237" s="20"/>
      <c r="I1237" s="24" t="str">
        <f aca="false">IF(B1237="","",IFERROR(INDEX(Items!$D$5:$D$304,MATCH(B1237,Items!$A$5:$A$304,0)),""))</f>
        <v/>
      </c>
      <c r="J1237" s="26" t="n">
        <f aca="false">N(E1237)*IF(OR(D1237="Purchase",D1237="Sales return",D1237="Production in",D1237="Adjustment +"),1,IF(D1237="",0,-1))</f>
        <v>0</v>
      </c>
    </row>
    <row r="1238" customFormat="false" ht="15" hidden="false" customHeight="true" outlineLevel="0" collapsed="false">
      <c r="A1238" s="27"/>
      <c r="B1238" s="20"/>
      <c r="C1238" s="24" t="str">
        <f aca="false">IF(B1238="","",IFERROR(INDEX(Items!$B$5:$B$304,MATCH(B1238,Items!$A$5:$A$304,0)),"Unknown code"))</f>
        <v/>
      </c>
      <c r="D1238" s="20"/>
      <c r="E1238" s="21"/>
      <c r="F1238" s="22"/>
      <c r="G1238" s="25" t="str">
        <f aca="false">IF(OR(D1238="Purchase",D1238="Production in"),ROUND(N(E1238)*N(F1238),2),"")</f>
        <v/>
      </c>
      <c r="H1238" s="20"/>
      <c r="I1238" s="24" t="str">
        <f aca="false">IF(B1238="","",IFERROR(INDEX(Items!$D$5:$D$304,MATCH(B1238,Items!$A$5:$A$304,0)),""))</f>
        <v/>
      </c>
      <c r="J1238" s="26" t="n">
        <f aca="false">N(E1238)*IF(OR(D1238="Purchase",D1238="Sales return",D1238="Production in",D1238="Adjustment +"),1,IF(D1238="",0,-1))</f>
        <v>0</v>
      </c>
    </row>
    <row r="1239" customFormat="false" ht="15" hidden="false" customHeight="true" outlineLevel="0" collapsed="false">
      <c r="A1239" s="27"/>
      <c r="B1239" s="20"/>
      <c r="C1239" s="24" t="str">
        <f aca="false">IF(B1239="","",IFERROR(INDEX(Items!$B$5:$B$304,MATCH(B1239,Items!$A$5:$A$304,0)),"Unknown code"))</f>
        <v/>
      </c>
      <c r="D1239" s="20"/>
      <c r="E1239" s="21"/>
      <c r="F1239" s="22"/>
      <c r="G1239" s="25" t="str">
        <f aca="false">IF(OR(D1239="Purchase",D1239="Production in"),ROUND(N(E1239)*N(F1239),2),"")</f>
        <v/>
      </c>
      <c r="H1239" s="20"/>
      <c r="I1239" s="24" t="str">
        <f aca="false">IF(B1239="","",IFERROR(INDEX(Items!$D$5:$D$304,MATCH(B1239,Items!$A$5:$A$304,0)),""))</f>
        <v/>
      </c>
      <c r="J1239" s="26" t="n">
        <f aca="false">N(E1239)*IF(OR(D1239="Purchase",D1239="Sales return",D1239="Production in",D1239="Adjustment +"),1,IF(D1239="",0,-1))</f>
        <v>0</v>
      </c>
    </row>
    <row r="1240" customFormat="false" ht="15" hidden="false" customHeight="true" outlineLevel="0" collapsed="false">
      <c r="A1240" s="27"/>
      <c r="B1240" s="20"/>
      <c r="C1240" s="24" t="str">
        <f aca="false">IF(B1240="","",IFERROR(INDEX(Items!$B$5:$B$304,MATCH(B1240,Items!$A$5:$A$304,0)),"Unknown code"))</f>
        <v/>
      </c>
      <c r="D1240" s="20"/>
      <c r="E1240" s="21"/>
      <c r="F1240" s="22"/>
      <c r="G1240" s="25" t="str">
        <f aca="false">IF(OR(D1240="Purchase",D1240="Production in"),ROUND(N(E1240)*N(F1240),2),"")</f>
        <v/>
      </c>
      <c r="H1240" s="20"/>
      <c r="I1240" s="24" t="str">
        <f aca="false">IF(B1240="","",IFERROR(INDEX(Items!$D$5:$D$304,MATCH(B1240,Items!$A$5:$A$304,0)),""))</f>
        <v/>
      </c>
      <c r="J1240" s="26" t="n">
        <f aca="false">N(E1240)*IF(OR(D1240="Purchase",D1240="Sales return",D1240="Production in",D1240="Adjustment +"),1,IF(D1240="",0,-1))</f>
        <v>0</v>
      </c>
    </row>
    <row r="1241" customFormat="false" ht="15" hidden="false" customHeight="true" outlineLevel="0" collapsed="false">
      <c r="A1241" s="27"/>
      <c r="B1241" s="20"/>
      <c r="C1241" s="24" t="str">
        <f aca="false">IF(B1241="","",IFERROR(INDEX(Items!$B$5:$B$304,MATCH(B1241,Items!$A$5:$A$304,0)),"Unknown code"))</f>
        <v/>
      </c>
      <c r="D1241" s="20"/>
      <c r="E1241" s="21"/>
      <c r="F1241" s="22"/>
      <c r="G1241" s="25" t="str">
        <f aca="false">IF(OR(D1241="Purchase",D1241="Production in"),ROUND(N(E1241)*N(F1241),2),"")</f>
        <v/>
      </c>
      <c r="H1241" s="20"/>
      <c r="I1241" s="24" t="str">
        <f aca="false">IF(B1241="","",IFERROR(INDEX(Items!$D$5:$D$304,MATCH(B1241,Items!$A$5:$A$304,0)),""))</f>
        <v/>
      </c>
      <c r="J1241" s="26" t="n">
        <f aca="false">N(E1241)*IF(OR(D1241="Purchase",D1241="Sales return",D1241="Production in",D1241="Adjustment +"),1,IF(D1241="",0,-1))</f>
        <v>0</v>
      </c>
    </row>
    <row r="1242" customFormat="false" ht="15" hidden="false" customHeight="true" outlineLevel="0" collapsed="false">
      <c r="A1242" s="27"/>
      <c r="B1242" s="20"/>
      <c r="C1242" s="24" t="str">
        <f aca="false">IF(B1242="","",IFERROR(INDEX(Items!$B$5:$B$304,MATCH(B1242,Items!$A$5:$A$304,0)),"Unknown code"))</f>
        <v/>
      </c>
      <c r="D1242" s="20"/>
      <c r="E1242" s="21"/>
      <c r="F1242" s="22"/>
      <c r="G1242" s="25" t="str">
        <f aca="false">IF(OR(D1242="Purchase",D1242="Production in"),ROUND(N(E1242)*N(F1242),2),"")</f>
        <v/>
      </c>
      <c r="H1242" s="20"/>
      <c r="I1242" s="24" t="str">
        <f aca="false">IF(B1242="","",IFERROR(INDEX(Items!$D$5:$D$304,MATCH(B1242,Items!$A$5:$A$304,0)),""))</f>
        <v/>
      </c>
      <c r="J1242" s="26" t="n">
        <f aca="false">N(E1242)*IF(OR(D1242="Purchase",D1242="Sales return",D1242="Production in",D1242="Adjustment +"),1,IF(D1242="",0,-1))</f>
        <v>0</v>
      </c>
    </row>
    <row r="1243" customFormat="false" ht="15" hidden="false" customHeight="true" outlineLevel="0" collapsed="false">
      <c r="A1243" s="27"/>
      <c r="B1243" s="20"/>
      <c r="C1243" s="24" t="str">
        <f aca="false">IF(B1243="","",IFERROR(INDEX(Items!$B$5:$B$304,MATCH(B1243,Items!$A$5:$A$304,0)),"Unknown code"))</f>
        <v/>
      </c>
      <c r="D1243" s="20"/>
      <c r="E1243" s="21"/>
      <c r="F1243" s="22"/>
      <c r="G1243" s="25" t="str">
        <f aca="false">IF(OR(D1243="Purchase",D1243="Production in"),ROUND(N(E1243)*N(F1243),2),"")</f>
        <v/>
      </c>
      <c r="H1243" s="20"/>
      <c r="I1243" s="24" t="str">
        <f aca="false">IF(B1243="","",IFERROR(INDEX(Items!$D$5:$D$304,MATCH(B1243,Items!$A$5:$A$304,0)),""))</f>
        <v/>
      </c>
      <c r="J1243" s="26" t="n">
        <f aca="false">N(E1243)*IF(OR(D1243="Purchase",D1243="Sales return",D1243="Production in",D1243="Adjustment +"),1,IF(D1243="",0,-1))</f>
        <v>0</v>
      </c>
    </row>
    <row r="1244" customFormat="false" ht="15" hidden="false" customHeight="true" outlineLevel="0" collapsed="false">
      <c r="A1244" s="27"/>
      <c r="B1244" s="20"/>
      <c r="C1244" s="24" t="str">
        <f aca="false">IF(B1244="","",IFERROR(INDEX(Items!$B$5:$B$304,MATCH(B1244,Items!$A$5:$A$304,0)),"Unknown code"))</f>
        <v/>
      </c>
      <c r="D1244" s="20"/>
      <c r="E1244" s="21"/>
      <c r="F1244" s="22"/>
      <c r="G1244" s="25" t="str">
        <f aca="false">IF(OR(D1244="Purchase",D1244="Production in"),ROUND(N(E1244)*N(F1244),2),"")</f>
        <v/>
      </c>
      <c r="H1244" s="20"/>
      <c r="I1244" s="24" t="str">
        <f aca="false">IF(B1244="","",IFERROR(INDEX(Items!$D$5:$D$304,MATCH(B1244,Items!$A$5:$A$304,0)),""))</f>
        <v/>
      </c>
      <c r="J1244" s="26" t="n">
        <f aca="false">N(E1244)*IF(OR(D1244="Purchase",D1244="Sales return",D1244="Production in",D1244="Adjustment +"),1,IF(D1244="",0,-1))</f>
        <v>0</v>
      </c>
    </row>
    <row r="1245" customFormat="false" ht="15" hidden="false" customHeight="true" outlineLevel="0" collapsed="false">
      <c r="A1245" s="27"/>
      <c r="B1245" s="20"/>
      <c r="C1245" s="24" t="str">
        <f aca="false">IF(B1245="","",IFERROR(INDEX(Items!$B$5:$B$304,MATCH(B1245,Items!$A$5:$A$304,0)),"Unknown code"))</f>
        <v/>
      </c>
      <c r="D1245" s="20"/>
      <c r="E1245" s="21"/>
      <c r="F1245" s="22"/>
      <c r="G1245" s="25" t="str">
        <f aca="false">IF(OR(D1245="Purchase",D1245="Production in"),ROUND(N(E1245)*N(F1245),2),"")</f>
        <v/>
      </c>
      <c r="H1245" s="20"/>
      <c r="I1245" s="24" t="str">
        <f aca="false">IF(B1245="","",IFERROR(INDEX(Items!$D$5:$D$304,MATCH(B1245,Items!$A$5:$A$304,0)),""))</f>
        <v/>
      </c>
      <c r="J1245" s="26" t="n">
        <f aca="false">N(E1245)*IF(OR(D1245="Purchase",D1245="Sales return",D1245="Production in",D1245="Adjustment +"),1,IF(D1245="",0,-1))</f>
        <v>0</v>
      </c>
    </row>
    <row r="1246" customFormat="false" ht="15" hidden="false" customHeight="true" outlineLevel="0" collapsed="false">
      <c r="A1246" s="27"/>
      <c r="B1246" s="20"/>
      <c r="C1246" s="24" t="str">
        <f aca="false">IF(B1246="","",IFERROR(INDEX(Items!$B$5:$B$304,MATCH(B1246,Items!$A$5:$A$304,0)),"Unknown code"))</f>
        <v/>
      </c>
      <c r="D1246" s="20"/>
      <c r="E1246" s="21"/>
      <c r="F1246" s="22"/>
      <c r="G1246" s="25" t="str">
        <f aca="false">IF(OR(D1246="Purchase",D1246="Production in"),ROUND(N(E1246)*N(F1246),2),"")</f>
        <v/>
      </c>
      <c r="H1246" s="20"/>
      <c r="I1246" s="24" t="str">
        <f aca="false">IF(B1246="","",IFERROR(INDEX(Items!$D$5:$D$304,MATCH(B1246,Items!$A$5:$A$304,0)),""))</f>
        <v/>
      </c>
      <c r="J1246" s="26" t="n">
        <f aca="false">N(E1246)*IF(OR(D1246="Purchase",D1246="Sales return",D1246="Production in",D1246="Adjustment +"),1,IF(D1246="",0,-1))</f>
        <v>0</v>
      </c>
    </row>
    <row r="1247" customFormat="false" ht="15" hidden="false" customHeight="true" outlineLevel="0" collapsed="false">
      <c r="A1247" s="27"/>
      <c r="B1247" s="20"/>
      <c r="C1247" s="24" t="str">
        <f aca="false">IF(B1247="","",IFERROR(INDEX(Items!$B$5:$B$304,MATCH(B1247,Items!$A$5:$A$304,0)),"Unknown code"))</f>
        <v/>
      </c>
      <c r="D1247" s="20"/>
      <c r="E1247" s="21"/>
      <c r="F1247" s="22"/>
      <c r="G1247" s="25" t="str">
        <f aca="false">IF(OR(D1247="Purchase",D1247="Production in"),ROUND(N(E1247)*N(F1247),2),"")</f>
        <v/>
      </c>
      <c r="H1247" s="20"/>
      <c r="I1247" s="24" t="str">
        <f aca="false">IF(B1247="","",IFERROR(INDEX(Items!$D$5:$D$304,MATCH(B1247,Items!$A$5:$A$304,0)),""))</f>
        <v/>
      </c>
      <c r="J1247" s="26" t="n">
        <f aca="false">N(E1247)*IF(OR(D1247="Purchase",D1247="Sales return",D1247="Production in",D1247="Adjustment +"),1,IF(D1247="",0,-1))</f>
        <v>0</v>
      </c>
    </row>
    <row r="1248" customFormat="false" ht="15" hidden="false" customHeight="true" outlineLevel="0" collapsed="false">
      <c r="A1248" s="27"/>
      <c r="B1248" s="20"/>
      <c r="C1248" s="24" t="str">
        <f aca="false">IF(B1248="","",IFERROR(INDEX(Items!$B$5:$B$304,MATCH(B1248,Items!$A$5:$A$304,0)),"Unknown code"))</f>
        <v/>
      </c>
      <c r="D1248" s="20"/>
      <c r="E1248" s="21"/>
      <c r="F1248" s="22"/>
      <c r="G1248" s="25" t="str">
        <f aca="false">IF(OR(D1248="Purchase",D1248="Production in"),ROUND(N(E1248)*N(F1248),2),"")</f>
        <v/>
      </c>
      <c r="H1248" s="20"/>
      <c r="I1248" s="24" t="str">
        <f aca="false">IF(B1248="","",IFERROR(INDEX(Items!$D$5:$D$304,MATCH(B1248,Items!$A$5:$A$304,0)),""))</f>
        <v/>
      </c>
      <c r="J1248" s="26" t="n">
        <f aca="false">N(E1248)*IF(OR(D1248="Purchase",D1248="Sales return",D1248="Production in",D1248="Adjustment +"),1,IF(D1248="",0,-1))</f>
        <v>0</v>
      </c>
    </row>
    <row r="1249" customFormat="false" ht="15" hidden="false" customHeight="true" outlineLevel="0" collapsed="false">
      <c r="A1249" s="27"/>
      <c r="B1249" s="20"/>
      <c r="C1249" s="24" t="str">
        <f aca="false">IF(B1249="","",IFERROR(INDEX(Items!$B$5:$B$304,MATCH(B1249,Items!$A$5:$A$304,0)),"Unknown code"))</f>
        <v/>
      </c>
      <c r="D1249" s="20"/>
      <c r="E1249" s="21"/>
      <c r="F1249" s="22"/>
      <c r="G1249" s="25" t="str">
        <f aca="false">IF(OR(D1249="Purchase",D1249="Production in"),ROUND(N(E1249)*N(F1249),2),"")</f>
        <v/>
      </c>
      <c r="H1249" s="20"/>
      <c r="I1249" s="24" t="str">
        <f aca="false">IF(B1249="","",IFERROR(INDEX(Items!$D$5:$D$304,MATCH(B1249,Items!$A$5:$A$304,0)),""))</f>
        <v/>
      </c>
      <c r="J1249" s="26" t="n">
        <f aca="false">N(E1249)*IF(OR(D1249="Purchase",D1249="Sales return",D1249="Production in",D1249="Adjustment +"),1,IF(D1249="",0,-1))</f>
        <v>0</v>
      </c>
    </row>
    <row r="1250" customFormat="false" ht="15" hidden="false" customHeight="true" outlineLevel="0" collapsed="false">
      <c r="A1250" s="27"/>
      <c r="B1250" s="20"/>
      <c r="C1250" s="24" t="str">
        <f aca="false">IF(B1250="","",IFERROR(INDEX(Items!$B$5:$B$304,MATCH(B1250,Items!$A$5:$A$304,0)),"Unknown code"))</f>
        <v/>
      </c>
      <c r="D1250" s="20"/>
      <c r="E1250" s="21"/>
      <c r="F1250" s="22"/>
      <c r="G1250" s="25" t="str">
        <f aca="false">IF(OR(D1250="Purchase",D1250="Production in"),ROUND(N(E1250)*N(F1250),2),"")</f>
        <v/>
      </c>
      <c r="H1250" s="20"/>
      <c r="I1250" s="24" t="str">
        <f aca="false">IF(B1250="","",IFERROR(INDEX(Items!$D$5:$D$304,MATCH(B1250,Items!$A$5:$A$304,0)),""))</f>
        <v/>
      </c>
      <c r="J1250" s="26" t="n">
        <f aca="false">N(E1250)*IF(OR(D1250="Purchase",D1250="Sales return",D1250="Production in",D1250="Adjustment +"),1,IF(D1250="",0,-1))</f>
        <v>0</v>
      </c>
    </row>
    <row r="1251" customFormat="false" ht="15" hidden="false" customHeight="true" outlineLevel="0" collapsed="false">
      <c r="A1251" s="27"/>
      <c r="B1251" s="20"/>
      <c r="C1251" s="24" t="str">
        <f aca="false">IF(B1251="","",IFERROR(INDEX(Items!$B$5:$B$304,MATCH(B1251,Items!$A$5:$A$304,0)),"Unknown code"))</f>
        <v/>
      </c>
      <c r="D1251" s="20"/>
      <c r="E1251" s="21"/>
      <c r="F1251" s="22"/>
      <c r="G1251" s="25" t="str">
        <f aca="false">IF(OR(D1251="Purchase",D1251="Production in"),ROUND(N(E1251)*N(F1251),2),"")</f>
        <v/>
      </c>
      <c r="H1251" s="20"/>
      <c r="I1251" s="24" t="str">
        <f aca="false">IF(B1251="","",IFERROR(INDEX(Items!$D$5:$D$304,MATCH(B1251,Items!$A$5:$A$304,0)),""))</f>
        <v/>
      </c>
      <c r="J1251" s="26" t="n">
        <f aca="false">N(E1251)*IF(OR(D1251="Purchase",D1251="Sales return",D1251="Production in",D1251="Adjustment +"),1,IF(D1251="",0,-1))</f>
        <v>0</v>
      </c>
    </row>
    <row r="1252" customFormat="false" ht="15" hidden="false" customHeight="true" outlineLevel="0" collapsed="false">
      <c r="A1252" s="27"/>
      <c r="B1252" s="20"/>
      <c r="C1252" s="24" t="str">
        <f aca="false">IF(B1252="","",IFERROR(INDEX(Items!$B$5:$B$304,MATCH(B1252,Items!$A$5:$A$304,0)),"Unknown code"))</f>
        <v/>
      </c>
      <c r="D1252" s="20"/>
      <c r="E1252" s="21"/>
      <c r="F1252" s="22"/>
      <c r="G1252" s="25" t="str">
        <f aca="false">IF(OR(D1252="Purchase",D1252="Production in"),ROUND(N(E1252)*N(F1252),2),"")</f>
        <v/>
      </c>
      <c r="H1252" s="20"/>
      <c r="I1252" s="24" t="str">
        <f aca="false">IF(B1252="","",IFERROR(INDEX(Items!$D$5:$D$304,MATCH(B1252,Items!$A$5:$A$304,0)),""))</f>
        <v/>
      </c>
      <c r="J1252" s="26" t="n">
        <f aca="false">N(E1252)*IF(OR(D1252="Purchase",D1252="Sales return",D1252="Production in",D1252="Adjustment +"),1,IF(D1252="",0,-1))</f>
        <v>0</v>
      </c>
    </row>
    <row r="1253" customFormat="false" ht="15" hidden="false" customHeight="true" outlineLevel="0" collapsed="false">
      <c r="A1253" s="27"/>
      <c r="B1253" s="20"/>
      <c r="C1253" s="24" t="str">
        <f aca="false">IF(B1253="","",IFERROR(INDEX(Items!$B$5:$B$304,MATCH(B1253,Items!$A$5:$A$304,0)),"Unknown code"))</f>
        <v/>
      </c>
      <c r="D1253" s="20"/>
      <c r="E1253" s="21"/>
      <c r="F1253" s="22"/>
      <c r="G1253" s="25" t="str">
        <f aca="false">IF(OR(D1253="Purchase",D1253="Production in"),ROUND(N(E1253)*N(F1253),2),"")</f>
        <v/>
      </c>
      <c r="H1253" s="20"/>
      <c r="I1253" s="24" t="str">
        <f aca="false">IF(B1253="","",IFERROR(INDEX(Items!$D$5:$D$304,MATCH(B1253,Items!$A$5:$A$304,0)),""))</f>
        <v/>
      </c>
      <c r="J1253" s="26" t="n">
        <f aca="false">N(E1253)*IF(OR(D1253="Purchase",D1253="Sales return",D1253="Production in",D1253="Adjustment +"),1,IF(D1253="",0,-1))</f>
        <v>0</v>
      </c>
    </row>
    <row r="1254" customFormat="false" ht="15" hidden="false" customHeight="true" outlineLevel="0" collapsed="false">
      <c r="A1254" s="27"/>
      <c r="B1254" s="20"/>
      <c r="C1254" s="24" t="str">
        <f aca="false">IF(B1254="","",IFERROR(INDEX(Items!$B$5:$B$304,MATCH(B1254,Items!$A$5:$A$304,0)),"Unknown code"))</f>
        <v/>
      </c>
      <c r="D1254" s="20"/>
      <c r="E1254" s="21"/>
      <c r="F1254" s="22"/>
      <c r="G1254" s="25" t="str">
        <f aca="false">IF(OR(D1254="Purchase",D1254="Production in"),ROUND(N(E1254)*N(F1254),2),"")</f>
        <v/>
      </c>
      <c r="H1254" s="20"/>
      <c r="I1254" s="24" t="str">
        <f aca="false">IF(B1254="","",IFERROR(INDEX(Items!$D$5:$D$304,MATCH(B1254,Items!$A$5:$A$304,0)),""))</f>
        <v/>
      </c>
      <c r="J1254" s="26" t="n">
        <f aca="false">N(E1254)*IF(OR(D1254="Purchase",D1254="Sales return",D1254="Production in",D1254="Adjustment +"),1,IF(D1254="",0,-1))</f>
        <v>0</v>
      </c>
    </row>
    <row r="1255" customFormat="false" ht="15" hidden="false" customHeight="true" outlineLevel="0" collapsed="false">
      <c r="A1255" s="27"/>
      <c r="B1255" s="20"/>
      <c r="C1255" s="24" t="str">
        <f aca="false">IF(B1255="","",IFERROR(INDEX(Items!$B$5:$B$304,MATCH(B1255,Items!$A$5:$A$304,0)),"Unknown code"))</f>
        <v/>
      </c>
      <c r="D1255" s="20"/>
      <c r="E1255" s="21"/>
      <c r="F1255" s="22"/>
      <c r="G1255" s="25" t="str">
        <f aca="false">IF(OR(D1255="Purchase",D1255="Production in"),ROUND(N(E1255)*N(F1255),2),"")</f>
        <v/>
      </c>
      <c r="H1255" s="20"/>
      <c r="I1255" s="24" t="str">
        <f aca="false">IF(B1255="","",IFERROR(INDEX(Items!$D$5:$D$304,MATCH(B1255,Items!$A$5:$A$304,0)),""))</f>
        <v/>
      </c>
      <c r="J1255" s="26" t="n">
        <f aca="false">N(E1255)*IF(OR(D1255="Purchase",D1255="Sales return",D1255="Production in",D1255="Adjustment +"),1,IF(D1255="",0,-1))</f>
        <v>0</v>
      </c>
    </row>
    <row r="1256" customFormat="false" ht="15" hidden="false" customHeight="true" outlineLevel="0" collapsed="false">
      <c r="A1256" s="27"/>
      <c r="B1256" s="20"/>
      <c r="C1256" s="24" t="str">
        <f aca="false">IF(B1256="","",IFERROR(INDEX(Items!$B$5:$B$304,MATCH(B1256,Items!$A$5:$A$304,0)),"Unknown code"))</f>
        <v/>
      </c>
      <c r="D1256" s="20"/>
      <c r="E1256" s="21"/>
      <c r="F1256" s="22"/>
      <c r="G1256" s="25" t="str">
        <f aca="false">IF(OR(D1256="Purchase",D1256="Production in"),ROUND(N(E1256)*N(F1256),2),"")</f>
        <v/>
      </c>
      <c r="H1256" s="20"/>
      <c r="I1256" s="24" t="str">
        <f aca="false">IF(B1256="","",IFERROR(INDEX(Items!$D$5:$D$304,MATCH(B1256,Items!$A$5:$A$304,0)),""))</f>
        <v/>
      </c>
      <c r="J1256" s="26" t="n">
        <f aca="false">N(E1256)*IF(OR(D1256="Purchase",D1256="Sales return",D1256="Production in",D1256="Adjustment +"),1,IF(D1256="",0,-1))</f>
        <v>0</v>
      </c>
    </row>
    <row r="1257" customFormat="false" ht="15" hidden="false" customHeight="true" outlineLevel="0" collapsed="false">
      <c r="A1257" s="27"/>
      <c r="B1257" s="20"/>
      <c r="C1257" s="24" t="str">
        <f aca="false">IF(B1257="","",IFERROR(INDEX(Items!$B$5:$B$304,MATCH(B1257,Items!$A$5:$A$304,0)),"Unknown code"))</f>
        <v/>
      </c>
      <c r="D1257" s="20"/>
      <c r="E1257" s="21"/>
      <c r="F1257" s="22"/>
      <c r="G1257" s="25" t="str">
        <f aca="false">IF(OR(D1257="Purchase",D1257="Production in"),ROUND(N(E1257)*N(F1257),2),"")</f>
        <v/>
      </c>
      <c r="H1257" s="20"/>
      <c r="I1257" s="24" t="str">
        <f aca="false">IF(B1257="","",IFERROR(INDEX(Items!$D$5:$D$304,MATCH(B1257,Items!$A$5:$A$304,0)),""))</f>
        <v/>
      </c>
      <c r="J1257" s="26" t="n">
        <f aca="false">N(E1257)*IF(OR(D1257="Purchase",D1257="Sales return",D1257="Production in",D1257="Adjustment +"),1,IF(D1257="",0,-1))</f>
        <v>0</v>
      </c>
    </row>
    <row r="1258" customFormat="false" ht="15" hidden="false" customHeight="true" outlineLevel="0" collapsed="false">
      <c r="A1258" s="27"/>
      <c r="B1258" s="20"/>
      <c r="C1258" s="24" t="str">
        <f aca="false">IF(B1258="","",IFERROR(INDEX(Items!$B$5:$B$304,MATCH(B1258,Items!$A$5:$A$304,0)),"Unknown code"))</f>
        <v/>
      </c>
      <c r="D1258" s="20"/>
      <c r="E1258" s="21"/>
      <c r="F1258" s="22"/>
      <c r="G1258" s="25" t="str">
        <f aca="false">IF(OR(D1258="Purchase",D1258="Production in"),ROUND(N(E1258)*N(F1258),2),"")</f>
        <v/>
      </c>
      <c r="H1258" s="20"/>
      <c r="I1258" s="24" t="str">
        <f aca="false">IF(B1258="","",IFERROR(INDEX(Items!$D$5:$D$304,MATCH(B1258,Items!$A$5:$A$304,0)),""))</f>
        <v/>
      </c>
      <c r="J1258" s="26" t="n">
        <f aca="false">N(E1258)*IF(OR(D1258="Purchase",D1258="Sales return",D1258="Production in",D1258="Adjustment +"),1,IF(D1258="",0,-1))</f>
        <v>0</v>
      </c>
    </row>
    <row r="1259" customFormat="false" ht="15" hidden="false" customHeight="true" outlineLevel="0" collapsed="false">
      <c r="A1259" s="27"/>
      <c r="B1259" s="20"/>
      <c r="C1259" s="24" t="str">
        <f aca="false">IF(B1259="","",IFERROR(INDEX(Items!$B$5:$B$304,MATCH(B1259,Items!$A$5:$A$304,0)),"Unknown code"))</f>
        <v/>
      </c>
      <c r="D1259" s="20"/>
      <c r="E1259" s="21"/>
      <c r="F1259" s="22"/>
      <c r="G1259" s="25" t="str">
        <f aca="false">IF(OR(D1259="Purchase",D1259="Production in"),ROUND(N(E1259)*N(F1259),2),"")</f>
        <v/>
      </c>
      <c r="H1259" s="20"/>
      <c r="I1259" s="24" t="str">
        <f aca="false">IF(B1259="","",IFERROR(INDEX(Items!$D$5:$D$304,MATCH(B1259,Items!$A$5:$A$304,0)),""))</f>
        <v/>
      </c>
      <c r="J1259" s="26" t="n">
        <f aca="false">N(E1259)*IF(OR(D1259="Purchase",D1259="Sales return",D1259="Production in",D1259="Adjustment +"),1,IF(D1259="",0,-1))</f>
        <v>0</v>
      </c>
    </row>
    <row r="1260" customFormat="false" ht="15" hidden="false" customHeight="true" outlineLevel="0" collapsed="false">
      <c r="A1260" s="27"/>
      <c r="B1260" s="20"/>
      <c r="C1260" s="24" t="str">
        <f aca="false">IF(B1260="","",IFERROR(INDEX(Items!$B$5:$B$304,MATCH(B1260,Items!$A$5:$A$304,0)),"Unknown code"))</f>
        <v/>
      </c>
      <c r="D1260" s="20"/>
      <c r="E1260" s="21"/>
      <c r="F1260" s="22"/>
      <c r="G1260" s="25" t="str">
        <f aca="false">IF(OR(D1260="Purchase",D1260="Production in"),ROUND(N(E1260)*N(F1260),2),"")</f>
        <v/>
      </c>
      <c r="H1260" s="20"/>
      <c r="I1260" s="24" t="str">
        <f aca="false">IF(B1260="","",IFERROR(INDEX(Items!$D$5:$D$304,MATCH(B1260,Items!$A$5:$A$304,0)),""))</f>
        <v/>
      </c>
      <c r="J1260" s="26" t="n">
        <f aca="false">N(E1260)*IF(OR(D1260="Purchase",D1260="Sales return",D1260="Production in",D1260="Adjustment +"),1,IF(D1260="",0,-1))</f>
        <v>0</v>
      </c>
    </row>
    <row r="1261" customFormat="false" ht="15" hidden="false" customHeight="true" outlineLevel="0" collapsed="false">
      <c r="A1261" s="27"/>
      <c r="B1261" s="20"/>
      <c r="C1261" s="24" t="str">
        <f aca="false">IF(B1261="","",IFERROR(INDEX(Items!$B$5:$B$304,MATCH(B1261,Items!$A$5:$A$304,0)),"Unknown code"))</f>
        <v/>
      </c>
      <c r="D1261" s="20"/>
      <c r="E1261" s="21"/>
      <c r="F1261" s="22"/>
      <c r="G1261" s="25" t="str">
        <f aca="false">IF(OR(D1261="Purchase",D1261="Production in"),ROUND(N(E1261)*N(F1261),2),"")</f>
        <v/>
      </c>
      <c r="H1261" s="20"/>
      <c r="I1261" s="24" t="str">
        <f aca="false">IF(B1261="","",IFERROR(INDEX(Items!$D$5:$D$304,MATCH(B1261,Items!$A$5:$A$304,0)),""))</f>
        <v/>
      </c>
      <c r="J1261" s="26" t="n">
        <f aca="false">N(E1261)*IF(OR(D1261="Purchase",D1261="Sales return",D1261="Production in",D1261="Adjustment +"),1,IF(D1261="",0,-1))</f>
        <v>0</v>
      </c>
    </row>
    <row r="1262" customFormat="false" ht="15" hidden="false" customHeight="true" outlineLevel="0" collapsed="false">
      <c r="A1262" s="27"/>
      <c r="B1262" s="20"/>
      <c r="C1262" s="24" t="str">
        <f aca="false">IF(B1262="","",IFERROR(INDEX(Items!$B$5:$B$304,MATCH(B1262,Items!$A$5:$A$304,0)),"Unknown code"))</f>
        <v/>
      </c>
      <c r="D1262" s="20"/>
      <c r="E1262" s="21"/>
      <c r="F1262" s="22"/>
      <c r="G1262" s="25" t="str">
        <f aca="false">IF(OR(D1262="Purchase",D1262="Production in"),ROUND(N(E1262)*N(F1262),2),"")</f>
        <v/>
      </c>
      <c r="H1262" s="20"/>
      <c r="I1262" s="24" t="str">
        <f aca="false">IF(B1262="","",IFERROR(INDEX(Items!$D$5:$D$304,MATCH(B1262,Items!$A$5:$A$304,0)),""))</f>
        <v/>
      </c>
      <c r="J1262" s="26" t="n">
        <f aca="false">N(E1262)*IF(OR(D1262="Purchase",D1262="Sales return",D1262="Production in",D1262="Adjustment +"),1,IF(D1262="",0,-1))</f>
        <v>0</v>
      </c>
    </row>
    <row r="1263" customFormat="false" ht="15" hidden="false" customHeight="true" outlineLevel="0" collapsed="false">
      <c r="A1263" s="27"/>
      <c r="B1263" s="20"/>
      <c r="C1263" s="24" t="str">
        <f aca="false">IF(B1263="","",IFERROR(INDEX(Items!$B$5:$B$304,MATCH(B1263,Items!$A$5:$A$304,0)),"Unknown code"))</f>
        <v/>
      </c>
      <c r="D1263" s="20"/>
      <c r="E1263" s="21"/>
      <c r="F1263" s="22"/>
      <c r="G1263" s="25" t="str">
        <f aca="false">IF(OR(D1263="Purchase",D1263="Production in"),ROUND(N(E1263)*N(F1263),2),"")</f>
        <v/>
      </c>
      <c r="H1263" s="20"/>
      <c r="I1263" s="24" t="str">
        <f aca="false">IF(B1263="","",IFERROR(INDEX(Items!$D$5:$D$304,MATCH(B1263,Items!$A$5:$A$304,0)),""))</f>
        <v/>
      </c>
      <c r="J1263" s="26" t="n">
        <f aca="false">N(E1263)*IF(OR(D1263="Purchase",D1263="Sales return",D1263="Production in",D1263="Adjustment +"),1,IF(D1263="",0,-1))</f>
        <v>0</v>
      </c>
    </row>
    <row r="1264" customFormat="false" ht="15" hidden="false" customHeight="true" outlineLevel="0" collapsed="false">
      <c r="A1264" s="27"/>
      <c r="B1264" s="20"/>
      <c r="C1264" s="24" t="str">
        <f aca="false">IF(B1264="","",IFERROR(INDEX(Items!$B$5:$B$304,MATCH(B1264,Items!$A$5:$A$304,0)),"Unknown code"))</f>
        <v/>
      </c>
      <c r="D1264" s="20"/>
      <c r="E1264" s="21"/>
      <c r="F1264" s="22"/>
      <c r="G1264" s="25" t="str">
        <f aca="false">IF(OR(D1264="Purchase",D1264="Production in"),ROUND(N(E1264)*N(F1264),2),"")</f>
        <v/>
      </c>
      <c r="H1264" s="20"/>
      <c r="I1264" s="24" t="str">
        <f aca="false">IF(B1264="","",IFERROR(INDEX(Items!$D$5:$D$304,MATCH(B1264,Items!$A$5:$A$304,0)),""))</f>
        <v/>
      </c>
      <c r="J1264" s="26" t="n">
        <f aca="false">N(E1264)*IF(OR(D1264="Purchase",D1264="Sales return",D1264="Production in",D1264="Adjustment +"),1,IF(D1264="",0,-1))</f>
        <v>0</v>
      </c>
    </row>
    <row r="1265" customFormat="false" ht="15" hidden="false" customHeight="true" outlineLevel="0" collapsed="false">
      <c r="A1265" s="27"/>
      <c r="B1265" s="20"/>
      <c r="C1265" s="24" t="str">
        <f aca="false">IF(B1265="","",IFERROR(INDEX(Items!$B$5:$B$304,MATCH(B1265,Items!$A$5:$A$304,0)),"Unknown code"))</f>
        <v/>
      </c>
      <c r="D1265" s="20"/>
      <c r="E1265" s="21"/>
      <c r="F1265" s="22"/>
      <c r="G1265" s="25" t="str">
        <f aca="false">IF(OR(D1265="Purchase",D1265="Production in"),ROUND(N(E1265)*N(F1265),2),"")</f>
        <v/>
      </c>
      <c r="H1265" s="20"/>
      <c r="I1265" s="24" t="str">
        <f aca="false">IF(B1265="","",IFERROR(INDEX(Items!$D$5:$D$304,MATCH(B1265,Items!$A$5:$A$304,0)),""))</f>
        <v/>
      </c>
      <c r="J1265" s="26" t="n">
        <f aca="false">N(E1265)*IF(OR(D1265="Purchase",D1265="Sales return",D1265="Production in",D1265="Adjustment +"),1,IF(D1265="",0,-1))</f>
        <v>0</v>
      </c>
    </row>
    <row r="1266" customFormat="false" ht="15" hidden="false" customHeight="true" outlineLevel="0" collapsed="false">
      <c r="A1266" s="27"/>
      <c r="B1266" s="20"/>
      <c r="C1266" s="24" t="str">
        <f aca="false">IF(B1266="","",IFERROR(INDEX(Items!$B$5:$B$304,MATCH(B1266,Items!$A$5:$A$304,0)),"Unknown code"))</f>
        <v/>
      </c>
      <c r="D1266" s="20"/>
      <c r="E1266" s="21"/>
      <c r="F1266" s="22"/>
      <c r="G1266" s="25" t="str">
        <f aca="false">IF(OR(D1266="Purchase",D1266="Production in"),ROUND(N(E1266)*N(F1266),2),"")</f>
        <v/>
      </c>
      <c r="H1266" s="20"/>
      <c r="I1266" s="24" t="str">
        <f aca="false">IF(B1266="","",IFERROR(INDEX(Items!$D$5:$D$304,MATCH(B1266,Items!$A$5:$A$304,0)),""))</f>
        <v/>
      </c>
      <c r="J1266" s="26" t="n">
        <f aca="false">N(E1266)*IF(OR(D1266="Purchase",D1266="Sales return",D1266="Production in",D1266="Adjustment +"),1,IF(D1266="",0,-1))</f>
        <v>0</v>
      </c>
    </row>
    <row r="1267" customFormat="false" ht="15" hidden="false" customHeight="true" outlineLevel="0" collapsed="false">
      <c r="A1267" s="27"/>
      <c r="B1267" s="20"/>
      <c r="C1267" s="24" t="str">
        <f aca="false">IF(B1267="","",IFERROR(INDEX(Items!$B$5:$B$304,MATCH(B1267,Items!$A$5:$A$304,0)),"Unknown code"))</f>
        <v/>
      </c>
      <c r="D1267" s="20"/>
      <c r="E1267" s="21"/>
      <c r="F1267" s="22"/>
      <c r="G1267" s="25" t="str">
        <f aca="false">IF(OR(D1267="Purchase",D1267="Production in"),ROUND(N(E1267)*N(F1267),2),"")</f>
        <v/>
      </c>
      <c r="H1267" s="20"/>
      <c r="I1267" s="24" t="str">
        <f aca="false">IF(B1267="","",IFERROR(INDEX(Items!$D$5:$D$304,MATCH(B1267,Items!$A$5:$A$304,0)),""))</f>
        <v/>
      </c>
      <c r="J1267" s="26" t="n">
        <f aca="false">N(E1267)*IF(OR(D1267="Purchase",D1267="Sales return",D1267="Production in",D1267="Adjustment +"),1,IF(D1267="",0,-1))</f>
        <v>0</v>
      </c>
    </row>
    <row r="1268" customFormat="false" ht="15" hidden="false" customHeight="true" outlineLevel="0" collapsed="false">
      <c r="A1268" s="27"/>
      <c r="B1268" s="20"/>
      <c r="C1268" s="24" t="str">
        <f aca="false">IF(B1268="","",IFERROR(INDEX(Items!$B$5:$B$304,MATCH(B1268,Items!$A$5:$A$304,0)),"Unknown code"))</f>
        <v/>
      </c>
      <c r="D1268" s="20"/>
      <c r="E1268" s="21"/>
      <c r="F1268" s="22"/>
      <c r="G1268" s="25" t="str">
        <f aca="false">IF(OR(D1268="Purchase",D1268="Production in"),ROUND(N(E1268)*N(F1268),2),"")</f>
        <v/>
      </c>
      <c r="H1268" s="20"/>
      <c r="I1268" s="24" t="str">
        <f aca="false">IF(B1268="","",IFERROR(INDEX(Items!$D$5:$D$304,MATCH(B1268,Items!$A$5:$A$304,0)),""))</f>
        <v/>
      </c>
      <c r="J1268" s="26" t="n">
        <f aca="false">N(E1268)*IF(OR(D1268="Purchase",D1268="Sales return",D1268="Production in",D1268="Adjustment +"),1,IF(D1268="",0,-1))</f>
        <v>0</v>
      </c>
    </row>
    <row r="1269" customFormat="false" ht="15" hidden="false" customHeight="true" outlineLevel="0" collapsed="false">
      <c r="A1269" s="27"/>
      <c r="B1269" s="20"/>
      <c r="C1269" s="24" t="str">
        <f aca="false">IF(B1269="","",IFERROR(INDEX(Items!$B$5:$B$304,MATCH(B1269,Items!$A$5:$A$304,0)),"Unknown code"))</f>
        <v/>
      </c>
      <c r="D1269" s="20"/>
      <c r="E1269" s="21"/>
      <c r="F1269" s="22"/>
      <c r="G1269" s="25" t="str">
        <f aca="false">IF(OR(D1269="Purchase",D1269="Production in"),ROUND(N(E1269)*N(F1269),2),"")</f>
        <v/>
      </c>
      <c r="H1269" s="20"/>
      <c r="I1269" s="24" t="str">
        <f aca="false">IF(B1269="","",IFERROR(INDEX(Items!$D$5:$D$304,MATCH(B1269,Items!$A$5:$A$304,0)),""))</f>
        <v/>
      </c>
      <c r="J1269" s="26" t="n">
        <f aca="false">N(E1269)*IF(OR(D1269="Purchase",D1269="Sales return",D1269="Production in",D1269="Adjustment +"),1,IF(D1269="",0,-1))</f>
        <v>0</v>
      </c>
    </row>
    <row r="1270" customFormat="false" ht="15" hidden="false" customHeight="true" outlineLevel="0" collapsed="false">
      <c r="A1270" s="27"/>
      <c r="B1270" s="20"/>
      <c r="C1270" s="24" t="str">
        <f aca="false">IF(B1270="","",IFERROR(INDEX(Items!$B$5:$B$304,MATCH(B1270,Items!$A$5:$A$304,0)),"Unknown code"))</f>
        <v/>
      </c>
      <c r="D1270" s="20"/>
      <c r="E1270" s="21"/>
      <c r="F1270" s="22"/>
      <c r="G1270" s="25" t="str">
        <f aca="false">IF(OR(D1270="Purchase",D1270="Production in"),ROUND(N(E1270)*N(F1270),2),"")</f>
        <v/>
      </c>
      <c r="H1270" s="20"/>
      <c r="I1270" s="24" t="str">
        <f aca="false">IF(B1270="","",IFERROR(INDEX(Items!$D$5:$D$304,MATCH(B1270,Items!$A$5:$A$304,0)),""))</f>
        <v/>
      </c>
      <c r="J1270" s="26" t="n">
        <f aca="false">N(E1270)*IF(OR(D1270="Purchase",D1270="Sales return",D1270="Production in",D1270="Adjustment +"),1,IF(D1270="",0,-1))</f>
        <v>0</v>
      </c>
    </row>
    <row r="1271" customFormat="false" ht="15" hidden="false" customHeight="true" outlineLevel="0" collapsed="false">
      <c r="A1271" s="27"/>
      <c r="B1271" s="20"/>
      <c r="C1271" s="24" t="str">
        <f aca="false">IF(B1271="","",IFERROR(INDEX(Items!$B$5:$B$304,MATCH(B1271,Items!$A$5:$A$304,0)),"Unknown code"))</f>
        <v/>
      </c>
      <c r="D1271" s="20"/>
      <c r="E1271" s="21"/>
      <c r="F1271" s="22"/>
      <c r="G1271" s="25" t="str">
        <f aca="false">IF(OR(D1271="Purchase",D1271="Production in"),ROUND(N(E1271)*N(F1271),2),"")</f>
        <v/>
      </c>
      <c r="H1271" s="20"/>
      <c r="I1271" s="24" t="str">
        <f aca="false">IF(B1271="","",IFERROR(INDEX(Items!$D$5:$D$304,MATCH(B1271,Items!$A$5:$A$304,0)),""))</f>
        <v/>
      </c>
      <c r="J1271" s="26" t="n">
        <f aca="false">N(E1271)*IF(OR(D1271="Purchase",D1271="Sales return",D1271="Production in",D1271="Adjustment +"),1,IF(D1271="",0,-1))</f>
        <v>0</v>
      </c>
    </row>
    <row r="1272" customFormat="false" ht="15" hidden="false" customHeight="true" outlineLevel="0" collapsed="false">
      <c r="A1272" s="27"/>
      <c r="B1272" s="20"/>
      <c r="C1272" s="24" t="str">
        <f aca="false">IF(B1272="","",IFERROR(INDEX(Items!$B$5:$B$304,MATCH(B1272,Items!$A$5:$A$304,0)),"Unknown code"))</f>
        <v/>
      </c>
      <c r="D1272" s="20"/>
      <c r="E1272" s="21"/>
      <c r="F1272" s="22"/>
      <c r="G1272" s="25" t="str">
        <f aca="false">IF(OR(D1272="Purchase",D1272="Production in"),ROUND(N(E1272)*N(F1272),2),"")</f>
        <v/>
      </c>
      <c r="H1272" s="20"/>
      <c r="I1272" s="24" t="str">
        <f aca="false">IF(B1272="","",IFERROR(INDEX(Items!$D$5:$D$304,MATCH(B1272,Items!$A$5:$A$304,0)),""))</f>
        <v/>
      </c>
      <c r="J1272" s="26" t="n">
        <f aca="false">N(E1272)*IF(OR(D1272="Purchase",D1272="Sales return",D1272="Production in",D1272="Adjustment +"),1,IF(D1272="",0,-1))</f>
        <v>0</v>
      </c>
    </row>
    <row r="1273" customFormat="false" ht="15" hidden="false" customHeight="true" outlineLevel="0" collapsed="false">
      <c r="A1273" s="27"/>
      <c r="B1273" s="20"/>
      <c r="C1273" s="24" t="str">
        <f aca="false">IF(B1273="","",IFERROR(INDEX(Items!$B$5:$B$304,MATCH(B1273,Items!$A$5:$A$304,0)),"Unknown code"))</f>
        <v/>
      </c>
      <c r="D1273" s="20"/>
      <c r="E1273" s="21"/>
      <c r="F1273" s="22"/>
      <c r="G1273" s="25" t="str">
        <f aca="false">IF(OR(D1273="Purchase",D1273="Production in"),ROUND(N(E1273)*N(F1273),2),"")</f>
        <v/>
      </c>
      <c r="H1273" s="20"/>
      <c r="I1273" s="24" t="str">
        <f aca="false">IF(B1273="","",IFERROR(INDEX(Items!$D$5:$D$304,MATCH(B1273,Items!$A$5:$A$304,0)),""))</f>
        <v/>
      </c>
      <c r="J1273" s="26" t="n">
        <f aca="false">N(E1273)*IF(OR(D1273="Purchase",D1273="Sales return",D1273="Production in",D1273="Adjustment +"),1,IF(D1273="",0,-1))</f>
        <v>0</v>
      </c>
    </row>
    <row r="1274" customFormat="false" ht="15" hidden="false" customHeight="true" outlineLevel="0" collapsed="false">
      <c r="A1274" s="27"/>
      <c r="B1274" s="20"/>
      <c r="C1274" s="24" t="str">
        <f aca="false">IF(B1274="","",IFERROR(INDEX(Items!$B$5:$B$304,MATCH(B1274,Items!$A$5:$A$304,0)),"Unknown code"))</f>
        <v/>
      </c>
      <c r="D1274" s="20"/>
      <c r="E1274" s="21"/>
      <c r="F1274" s="22"/>
      <c r="G1274" s="25" t="str">
        <f aca="false">IF(OR(D1274="Purchase",D1274="Production in"),ROUND(N(E1274)*N(F1274),2),"")</f>
        <v/>
      </c>
      <c r="H1274" s="20"/>
      <c r="I1274" s="24" t="str">
        <f aca="false">IF(B1274="","",IFERROR(INDEX(Items!$D$5:$D$304,MATCH(B1274,Items!$A$5:$A$304,0)),""))</f>
        <v/>
      </c>
      <c r="J1274" s="26" t="n">
        <f aca="false">N(E1274)*IF(OR(D1274="Purchase",D1274="Sales return",D1274="Production in",D1274="Adjustment +"),1,IF(D1274="",0,-1))</f>
        <v>0</v>
      </c>
    </row>
    <row r="1275" customFormat="false" ht="15" hidden="false" customHeight="true" outlineLevel="0" collapsed="false">
      <c r="A1275" s="27"/>
      <c r="B1275" s="20"/>
      <c r="C1275" s="24" t="str">
        <f aca="false">IF(B1275="","",IFERROR(INDEX(Items!$B$5:$B$304,MATCH(B1275,Items!$A$5:$A$304,0)),"Unknown code"))</f>
        <v/>
      </c>
      <c r="D1275" s="20"/>
      <c r="E1275" s="21"/>
      <c r="F1275" s="22"/>
      <c r="G1275" s="25" t="str">
        <f aca="false">IF(OR(D1275="Purchase",D1275="Production in"),ROUND(N(E1275)*N(F1275),2),"")</f>
        <v/>
      </c>
      <c r="H1275" s="20"/>
      <c r="I1275" s="24" t="str">
        <f aca="false">IF(B1275="","",IFERROR(INDEX(Items!$D$5:$D$304,MATCH(B1275,Items!$A$5:$A$304,0)),""))</f>
        <v/>
      </c>
      <c r="J1275" s="26" t="n">
        <f aca="false">N(E1275)*IF(OR(D1275="Purchase",D1275="Sales return",D1275="Production in",D1275="Adjustment +"),1,IF(D1275="",0,-1))</f>
        <v>0</v>
      </c>
    </row>
    <row r="1276" customFormat="false" ht="15" hidden="false" customHeight="true" outlineLevel="0" collapsed="false">
      <c r="A1276" s="27"/>
      <c r="B1276" s="20"/>
      <c r="C1276" s="24" t="str">
        <f aca="false">IF(B1276="","",IFERROR(INDEX(Items!$B$5:$B$304,MATCH(B1276,Items!$A$5:$A$304,0)),"Unknown code"))</f>
        <v/>
      </c>
      <c r="D1276" s="20"/>
      <c r="E1276" s="21"/>
      <c r="F1276" s="22"/>
      <c r="G1276" s="25" t="str">
        <f aca="false">IF(OR(D1276="Purchase",D1276="Production in"),ROUND(N(E1276)*N(F1276),2),"")</f>
        <v/>
      </c>
      <c r="H1276" s="20"/>
      <c r="I1276" s="24" t="str">
        <f aca="false">IF(B1276="","",IFERROR(INDEX(Items!$D$5:$D$304,MATCH(B1276,Items!$A$5:$A$304,0)),""))</f>
        <v/>
      </c>
      <c r="J1276" s="26" t="n">
        <f aca="false">N(E1276)*IF(OR(D1276="Purchase",D1276="Sales return",D1276="Production in",D1276="Adjustment +"),1,IF(D1276="",0,-1))</f>
        <v>0</v>
      </c>
    </row>
    <row r="1277" customFormat="false" ht="15" hidden="false" customHeight="true" outlineLevel="0" collapsed="false">
      <c r="A1277" s="27"/>
      <c r="B1277" s="20"/>
      <c r="C1277" s="24" t="str">
        <f aca="false">IF(B1277="","",IFERROR(INDEX(Items!$B$5:$B$304,MATCH(B1277,Items!$A$5:$A$304,0)),"Unknown code"))</f>
        <v/>
      </c>
      <c r="D1277" s="20"/>
      <c r="E1277" s="21"/>
      <c r="F1277" s="22"/>
      <c r="G1277" s="25" t="str">
        <f aca="false">IF(OR(D1277="Purchase",D1277="Production in"),ROUND(N(E1277)*N(F1277),2),"")</f>
        <v/>
      </c>
      <c r="H1277" s="20"/>
      <c r="I1277" s="24" t="str">
        <f aca="false">IF(B1277="","",IFERROR(INDEX(Items!$D$5:$D$304,MATCH(B1277,Items!$A$5:$A$304,0)),""))</f>
        <v/>
      </c>
      <c r="J1277" s="26" t="n">
        <f aca="false">N(E1277)*IF(OR(D1277="Purchase",D1277="Sales return",D1277="Production in",D1277="Adjustment +"),1,IF(D1277="",0,-1))</f>
        <v>0</v>
      </c>
    </row>
    <row r="1278" customFormat="false" ht="15" hidden="false" customHeight="true" outlineLevel="0" collapsed="false">
      <c r="A1278" s="27"/>
      <c r="B1278" s="20"/>
      <c r="C1278" s="24" t="str">
        <f aca="false">IF(B1278="","",IFERROR(INDEX(Items!$B$5:$B$304,MATCH(B1278,Items!$A$5:$A$304,0)),"Unknown code"))</f>
        <v/>
      </c>
      <c r="D1278" s="20"/>
      <c r="E1278" s="21"/>
      <c r="F1278" s="22"/>
      <c r="G1278" s="25" t="str">
        <f aca="false">IF(OR(D1278="Purchase",D1278="Production in"),ROUND(N(E1278)*N(F1278),2),"")</f>
        <v/>
      </c>
      <c r="H1278" s="20"/>
      <c r="I1278" s="24" t="str">
        <f aca="false">IF(B1278="","",IFERROR(INDEX(Items!$D$5:$D$304,MATCH(B1278,Items!$A$5:$A$304,0)),""))</f>
        <v/>
      </c>
      <c r="J1278" s="26" t="n">
        <f aca="false">N(E1278)*IF(OR(D1278="Purchase",D1278="Sales return",D1278="Production in",D1278="Adjustment +"),1,IF(D1278="",0,-1))</f>
        <v>0</v>
      </c>
    </row>
    <row r="1279" customFormat="false" ht="15" hidden="false" customHeight="true" outlineLevel="0" collapsed="false">
      <c r="A1279" s="27"/>
      <c r="B1279" s="20"/>
      <c r="C1279" s="24" t="str">
        <f aca="false">IF(B1279="","",IFERROR(INDEX(Items!$B$5:$B$304,MATCH(B1279,Items!$A$5:$A$304,0)),"Unknown code"))</f>
        <v/>
      </c>
      <c r="D1279" s="20"/>
      <c r="E1279" s="21"/>
      <c r="F1279" s="22"/>
      <c r="G1279" s="25" t="str">
        <f aca="false">IF(OR(D1279="Purchase",D1279="Production in"),ROUND(N(E1279)*N(F1279),2),"")</f>
        <v/>
      </c>
      <c r="H1279" s="20"/>
      <c r="I1279" s="24" t="str">
        <f aca="false">IF(B1279="","",IFERROR(INDEX(Items!$D$5:$D$304,MATCH(B1279,Items!$A$5:$A$304,0)),""))</f>
        <v/>
      </c>
      <c r="J1279" s="26" t="n">
        <f aca="false">N(E1279)*IF(OR(D1279="Purchase",D1279="Sales return",D1279="Production in",D1279="Adjustment +"),1,IF(D1279="",0,-1))</f>
        <v>0</v>
      </c>
    </row>
    <row r="1280" customFormat="false" ht="15" hidden="false" customHeight="true" outlineLevel="0" collapsed="false">
      <c r="A1280" s="27"/>
      <c r="B1280" s="20"/>
      <c r="C1280" s="24" t="str">
        <f aca="false">IF(B1280="","",IFERROR(INDEX(Items!$B$5:$B$304,MATCH(B1280,Items!$A$5:$A$304,0)),"Unknown code"))</f>
        <v/>
      </c>
      <c r="D1280" s="20"/>
      <c r="E1280" s="21"/>
      <c r="F1280" s="22"/>
      <c r="G1280" s="25" t="str">
        <f aca="false">IF(OR(D1280="Purchase",D1280="Production in"),ROUND(N(E1280)*N(F1280),2),"")</f>
        <v/>
      </c>
      <c r="H1280" s="20"/>
      <c r="I1280" s="24" t="str">
        <f aca="false">IF(B1280="","",IFERROR(INDEX(Items!$D$5:$D$304,MATCH(B1280,Items!$A$5:$A$304,0)),""))</f>
        <v/>
      </c>
      <c r="J1280" s="26" t="n">
        <f aca="false">N(E1280)*IF(OR(D1280="Purchase",D1280="Sales return",D1280="Production in",D1280="Adjustment +"),1,IF(D1280="",0,-1))</f>
        <v>0</v>
      </c>
    </row>
    <row r="1281" customFormat="false" ht="15" hidden="false" customHeight="true" outlineLevel="0" collapsed="false">
      <c r="A1281" s="27"/>
      <c r="B1281" s="20"/>
      <c r="C1281" s="24" t="str">
        <f aca="false">IF(B1281="","",IFERROR(INDEX(Items!$B$5:$B$304,MATCH(B1281,Items!$A$5:$A$304,0)),"Unknown code"))</f>
        <v/>
      </c>
      <c r="D1281" s="20"/>
      <c r="E1281" s="21"/>
      <c r="F1281" s="22"/>
      <c r="G1281" s="25" t="str">
        <f aca="false">IF(OR(D1281="Purchase",D1281="Production in"),ROUND(N(E1281)*N(F1281),2),"")</f>
        <v/>
      </c>
      <c r="H1281" s="20"/>
      <c r="I1281" s="24" t="str">
        <f aca="false">IF(B1281="","",IFERROR(INDEX(Items!$D$5:$D$304,MATCH(B1281,Items!$A$5:$A$304,0)),""))</f>
        <v/>
      </c>
      <c r="J1281" s="26" t="n">
        <f aca="false">N(E1281)*IF(OR(D1281="Purchase",D1281="Sales return",D1281="Production in",D1281="Adjustment +"),1,IF(D1281="",0,-1))</f>
        <v>0</v>
      </c>
    </row>
    <row r="1282" customFormat="false" ht="15" hidden="false" customHeight="true" outlineLevel="0" collapsed="false">
      <c r="A1282" s="27"/>
      <c r="B1282" s="20"/>
      <c r="C1282" s="24" t="str">
        <f aca="false">IF(B1282="","",IFERROR(INDEX(Items!$B$5:$B$304,MATCH(B1282,Items!$A$5:$A$304,0)),"Unknown code"))</f>
        <v/>
      </c>
      <c r="D1282" s="20"/>
      <c r="E1282" s="21"/>
      <c r="F1282" s="22"/>
      <c r="G1282" s="25" t="str">
        <f aca="false">IF(OR(D1282="Purchase",D1282="Production in"),ROUND(N(E1282)*N(F1282),2),"")</f>
        <v/>
      </c>
      <c r="H1282" s="20"/>
      <c r="I1282" s="24" t="str">
        <f aca="false">IF(B1282="","",IFERROR(INDEX(Items!$D$5:$D$304,MATCH(B1282,Items!$A$5:$A$304,0)),""))</f>
        <v/>
      </c>
      <c r="J1282" s="26" t="n">
        <f aca="false">N(E1282)*IF(OR(D1282="Purchase",D1282="Sales return",D1282="Production in",D1282="Adjustment +"),1,IF(D1282="",0,-1))</f>
        <v>0</v>
      </c>
    </row>
    <row r="1283" customFormat="false" ht="15" hidden="false" customHeight="true" outlineLevel="0" collapsed="false">
      <c r="A1283" s="27"/>
      <c r="B1283" s="20"/>
      <c r="C1283" s="24" t="str">
        <f aca="false">IF(B1283="","",IFERROR(INDEX(Items!$B$5:$B$304,MATCH(B1283,Items!$A$5:$A$304,0)),"Unknown code"))</f>
        <v/>
      </c>
      <c r="D1283" s="20"/>
      <c r="E1283" s="21"/>
      <c r="F1283" s="22"/>
      <c r="G1283" s="25" t="str">
        <f aca="false">IF(OR(D1283="Purchase",D1283="Production in"),ROUND(N(E1283)*N(F1283),2),"")</f>
        <v/>
      </c>
      <c r="H1283" s="20"/>
      <c r="I1283" s="24" t="str">
        <f aca="false">IF(B1283="","",IFERROR(INDEX(Items!$D$5:$D$304,MATCH(B1283,Items!$A$5:$A$304,0)),""))</f>
        <v/>
      </c>
      <c r="J1283" s="26" t="n">
        <f aca="false">N(E1283)*IF(OR(D1283="Purchase",D1283="Sales return",D1283="Production in",D1283="Adjustment +"),1,IF(D1283="",0,-1))</f>
        <v>0</v>
      </c>
    </row>
    <row r="1284" customFormat="false" ht="15" hidden="false" customHeight="true" outlineLevel="0" collapsed="false">
      <c r="A1284" s="27"/>
      <c r="B1284" s="20"/>
      <c r="C1284" s="24" t="str">
        <f aca="false">IF(B1284="","",IFERROR(INDEX(Items!$B$5:$B$304,MATCH(B1284,Items!$A$5:$A$304,0)),"Unknown code"))</f>
        <v/>
      </c>
      <c r="D1284" s="20"/>
      <c r="E1284" s="21"/>
      <c r="F1284" s="22"/>
      <c r="G1284" s="25" t="str">
        <f aca="false">IF(OR(D1284="Purchase",D1284="Production in"),ROUND(N(E1284)*N(F1284),2),"")</f>
        <v/>
      </c>
      <c r="H1284" s="20"/>
      <c r="I1284" s="24" t="str">
        <f aca="false">IF(B1284="","",IFERROR(INDEX(Items!$D$5:$D$304,MATCH(B1284,Items!$A$5:$A$304,0)),""))</f>
        <v/>
      </c>
      <c r="J1284" s="26" t="n">
        <f aca="false">N(E1284)*IF(OR(D1284="Purchase",D1284="Sales return",D1284="Production in",D1284="Adjustment +"),1,IF(D1284="",0,-1))</f>
        <v>0</v>
      </c>
    </row>
    <row r="1285" customFormat="false" ht="15" hidden="false" customHeight="true" outlineLevel="0" collapsed="false">
      <c r="A1285" s="27"/>
      <c r="B1285" s="20"/>
      <c r="C1285" s="24" t="str">
        <f aca="false">IF(B1285="","",IFERROR(INDEX(Items!$B$5:$B$304,MATCH(B1285,Items!$A$5:$A$304,0)),"Unknown code"))</f>
        <v/>
      </c>
      <c r="D1285" s="20"/>
      <c r="E1285" s="21"/>
      <c r="F1285" s="22"/>
      <c r="G1285" s="25" t="str">
        <f aca="false">IF(OR(D1285="Purchase",D1285="Production in"),ROUND(N(E1285)*N(F1285),2),"")</f>
        <v/>
      </c>
      <c r="H1285" s="20"/>
      <c r="I1285" s="24" t="str">
        <f aca="false">IF(B1285="","",IFERROR(INDEX(Items!$D$5:$D$304,MATCH(B1285,Items!$A$5:$A$304,0)),""))</f>
        <v/>
      </c>
      <c r="J1285" s="26" t="n">
        <f aca="false">N(E1285)*IF(OR(D1285="Purchase",D1285="Sales return",D1285="Production in",D1285="Adjustment +"),1,IF(D1285="",0,-1))</f>
        <v>0</v>
      </c>
    </row>
    <row r="1286" customFormat="false" ht="15" hidden="false" customHeight="true" outlineLevel="0" collapsed="false">
      <c r="A1286" s="27"/>
      <c r="B1286" s="20"/>
      <c r="C1286" s="24" t="str">
        <f aca="false">IF(B1286="","",IFERROR(INDEX(Items!$B$5:$B$304,MATCH(B1286,Items!$A$5:$A$304,0)),"Unknown code"))</f>
        <v/>
      </c>
      <c r="D1286" s="20"/>
      <c r="E1286" s="21"/>
      <c r="F1286" s="22"/>
      <c r="G1286" s="25" t="str">
        <f aca="false">IF(OR(D1286="Purchase",D1286="Production in"),ROUND(N(E1286)*N(F1286),2),"")</f>
        <v/>
      </c>
      <c r="H1286" s="20"/>
      <c r="I1286" s="24" t="str">
        <f aca="false">IF(B1286="","",IFERROR(INDEX(Items!$D$5:$D$304,MATCH(B1286,Items!$A$5:$A$304,0)),""))</f>
        <v/>
      </c>
      <c r="J1286" s="26" t="n">
        <f aca="false">N(E1286)*IF(OR(D1286="Purchase",D1286="Sales return",D1286="Production in",D1286="Adjustment +"),1,IF(D1286="",0,-1))</f>
        <v>0</v>
      </c>
    </row>
    <row r="1287" customFormat="false" ht="15" hidden="false" customHeight="true" outlineLevel="0" collapsed="false">
      <c r="A1287" s="27"/>
      <c r="B1287" s="20"/>
      <c r="C1287" s="24" t="str">
        <f aca="false">IF(B1287="","",IFERROR(INDEX(Items!$B$5:$B$304,MATCH(B1287,Items!$A$5:$A$304,0)),"Unknown code"))</f>
        <v/>
      </c>
      <c r="D1287" s="20"/>
      <c r="E1287" s="21"/>
      <c r="F1287" s="22"/>
      <c r="G1287" s="25" t="str">
        <f aca="false">IF(OR(D1287="Purchase",D1287="Production in"),ROUND(N(E1287)*N(F1287),2),"")</f>
        <v/>
      </c>
      <c r="H1287" s="20"/>
      <c r="I1287" s="24" t="str">
        <f aca="false">IF(B1287="","",IFERROR(INDEX(Items!$D$5:$D$304,MATCH(B1287,Items!$A$5:$A$304,0)),""))</f>
        <v/>
      </c>
      <c r="J1287" s="26" t="n">
        <f aca="false">N(E1287)*IF(OR(D1287="Purchase",D1287="Sales return",D1287="Production in",D1287="Adjustment +"),1,IF(D1287="",0,-1))</f>
        <v>0</v>
      </c>
    </row>
    <row r="1288" customFormat="false" ht="15" hidden="false" customHeight="true" outlineLevel="0" collapsed="false">
      <c r="A1288" s="27"/>
      <c r="B1288" s="20"/>
      <c r="C1288" s="24" t="str">
        <f aca="false">IF(B1288="","",IFERROR(INDEX(Items!$B$5:$B$304,MATCH(B1288,Items!$A$5:$A$304,0)),"Unknown code"))</f>
        <v/>
      </c>
      <c r="D1288" s="20"/>
      <c r="E1288" s="21"/>
      <c r="F1288" s="22"/>
      <c r="G1288" s="25" t="str">
        <f aca="false">IF(OR(D1288="Purchase",D1288="Production in"),ROUND(N(E1288)*N(F1288),2),"")</f>
        <v/>
      </c>
      <c r="H1288" s="20"/>
      <c r="I1288" s="24" t="str">
        <f aca="false">IF(B1288="","",IFERROR(INDEX(Items!$D$5:$D$304,MATCH(B1288,Items!$A$5:$A$304,0)),""))</f>
        <v/>
      </c>
      <c r="J1288" s="26" t="n">
        <f aca="false">N(E1288)*IF(OR(D1288="Purchase",D1288="Sales return",D1288="Production in",D1288="Adjustment +"),1,IF(D1288="",0,-1))</f>
        <v>0</v>
      </c>
    </row>
    <row r="1289" customFormat="false" ht="15" hidden="false" customHeight="true" outlineLevel="0" collapsed="false">
      <c r="A1289" s="27"/>
      <c r="B1289" s="20"/>
      <c r="C1289" s="24" t="str">
        <f aca="false">IF(B1289="","",IFERROR(INDEX(Items!$B$5:$B$304,MATCH(B1289,Items!$A$5:$A$304,0)),"Unknown code"))</f>
        <v/>
      </c>
      <c r="D1289" s="20"/>
      <c r="E1289" s="21"/>
      <c r="F1289" s="22"/>
      <c r="G1289" s="25" t="str">
        <f aca="false">IF(OR(D1289="Purchase",D1289="Production in"),ROUND(N(E1289)*N(F1289),2),"")</f>
        <v/>
      </c>
      <c r="H1289" s="20"/>
      <c r="I1289" s="24" t="str">
        <f aca="false">IF(B1289="","",IFERROR(INDEX(Items!$D$5:$D$304,MATCH(B1289,Items!$A$5:$A$304,0)),""))</f>
        <v/>
      </c>
      <c r="J1289" s="26" t="n">
        <f aca="false">N(E1289)*IF(OR(D1289="Purchase",D1289="Sales return",D1289="Production in",D1289="Adjustment +"),1,IF(D1289="",0,-1))</f>
        <v>0</v>
      </c>
    </row>
    <row r="1290" customFormat="false" ht="15" hidden="false" customHeight="true" outlineLevel="0" collapsed="false">
      <c r="A1290" s="27"/>
      <c r="B1290" s="20"/>
      <c r="C1290" s="24" t="str">
        <f aca="false">IF(B1290="","",IFERROR(INDEX(Items!$B$5:$B$304,MATCH(B1290,Items!$A$5:$A$304,0)),"Unknown code"))</f>
        <v/>
      </c>
      <c r="D1290" s="20"/>
      <c r="E1290" s="21"/>
      <c r="F1290" s="22"/>
      <c r="G1290" s="25" t="str">
        <f aca="false">IF(OR(D1290="Purchase",D1290="Production in"),ROUND(N(E1290)*N(F1290),2),"")</f>
        <v/>
      </c>
      <c r="H1290" s="20"/>
      <c r="I1290" s="24" t="str">
        <f aca="false">IF(B1290="","",IFERROR(INDEX(Items!$D$5:$D$304,MATCH(B1290,Items!$A$5:$A$304,0)),""))</f>
        <v/>
      </c>
      <c r="J1290" s="26" t="n">
        <f aca="false">N(E1290)*IF(OR(D1290="Purchase",D1290="Sales return",D1290="Production in",D1290="Adjustment +"),1,IF(D1290="",0,-1))</f>
        <v>0</v>
      </c>
    </row>
    <row r="1291" customFormat="false" ht="15" hidden="false" customHeight="true" outlineLevel="0" collapsed="false">
      <c r="A1291" s="27"/>
      <c r="B1291" s="20"/>
      <c r="C1291" s="24" t="str">
        <f aca="false">IF(B1291="","",IFERROR(INDEX(Items!$B$5:$B$304,MATCH(B1291,Items!$A$5:$A$304,0)),"Unknown code"))</f>
        <v/>
      </c>
      <c r="D1291" s="20"/>
      <c r="E1291" s="21"/>
      <c r="F1291" s="22"/>
      <c r="G1291" s="25" t="str">
        <f aca="false">IF(OR(D1291="Purchase",D1291="Production in"),ROUND(N(E1291)*N(F1291),2),"")</f>
        <v/>
      </c>
      <c r="H1291" s="20"/>
      <c r="I1291" s="24" t="str">
        <f aca="false">IF(B1291="","",IFERROR(INDEX(Items!$D$5:$D$304,MATCH(B1291,Items!$A$5:$A$304,0)),""))</f>
        <v/>
      </c>
      <c r="J1291" s="26" t="n">
        <f aca="false">N(E1291)*IF(OR(D1291="Purchase",D1291="Sales return",D1291="Production in",D1291="Adjustment +"),1,IF(D1291="",0,-1))</f>
        <v>0</v>
      </c>
    </row>
    <row r="1292" customFormat="false" ht="15" hidden="false" customHeight="true" outlineLevel="0" collapsed="false">
      <c r="A1292" s="27"/>
      <c r="B1292" s="20"/>
      <c r="C1292" s="24" t="str">
        <f aca="false">IF(B1292="","",IFERROR(INDEX(Items!$B$5:$B$304,MATCH(B1292,Items!$A$5:$A$304,0)),"Unknown code"))</f>
        <v/>
      </c>
      <c r="D1292" s="20"/>
      <c r="E1292" s="21"/>
      <c r="F1292" s="22"/>
      <c r="G1292" s="25" t="str">
        <f aca="false">IF(OR(D1292="Purchase",D1292="Production in"),ROUND(N(E1292)*N(F1292),2),"")</f>
        <v/>
      </c>
      <c r="H1292" s="20"/>
      <c r="I1292" s="24" t="str">
        <f aca="false">IF(B1292="","",IFERROR(INDEX(Items!$D$5:$D$304,MATCH(B1292,Items!$A$5:$A$304,0)),""))</f>
        <v/>
      </c>
      <c r="J1292" s="26" t="n">
        <f aca="false">N(E1292)*IF(OR(D1292="Purchase",D1292="Sales return",D1292="Production in",D1292="Adjustment +"),1,IF(D1292="",0,-1))</f>
        <v>0</v>
      </c>
    </row>
    <row r="1293" customFormat="false" ht="15" hidden="false" customHeight="true" outlineLevel="0" collapsed="false">
      <c r="A1293" s="27"/>
      <c r="B1293" s="20"/>
      <c r="C1293" s="24" t="str">
        <f aca="false">IF(B1293="","",IFERROR(INDEX(Items!$B$5:$B$304,MATCH(B1293,Items!$A$5:$A$304,0)),"Unknown code"))</f>
        <v/>
      </c>
      <c r="D1293" s="20"/>
      <c r="E1293" s="21"/>
      <c r="F1293" s="22"/>
      <c r="G1293" s="25" t="str">
        <f aca="false">IF(OR(D1293="Purchase",D1293="Production in"),ROUND(N(E1293)*N(F1293),2),"")</f>
        <v/>
      </c>
      <c r="H1293" s="20"/>
      <c r="I1293" s="24" t="str">
        <f aca="false">IF(B1293="","",IFERROR(INDEX(Items!$D$5:$D$304,MATCH(B1293,Items!$A$5:$A$304,0)),""))</f>
        <v/>
      </c>
      <c r="J1293" s="26" t="n">
        <f aca="false">N(E1293)*IF(OR(D1293="Purchase",D1293="Sales return",D1293="Production in",D1293="Adjustment +"),1,IF(D1293="",0,-1))</f>
        <v>0</v>
      </c>
    </row>
    <row r="1294" customFormat="false" ht="15" hidden="false" customHeight="true" outlineLevel="0" collapsed="false">
      <c r="A1294" s="27"/>
      <c r="B1294" s="20"/>
      <c r="C1294" s="24" t="str">
        <f aca="false">IF(B1294="","",IFERROR(INDEX(Items!$B$5:$B$304,MATCH(B1294,Items!$A$5:$A$304,0)),"Unknown code"))</f>
        <v/>
      </c>
      <c r="D1294" s="20"/>
      <c r="E1294" s="21"/>
      <c r="F1294" s="22"/>
      <c r="G1294" s="25" t="str">
        <f aca="false">IF(OR(D1294="Purchase",D1294="Production in"),ROUND(N(E1294)*N(F1294),2),"")</f>
        <v/>
      </c>
      <c r="H1294" s="20"/>
      <c r="I1294" s="24" t="str">
        <f aca="false">IF(B1294="","",IFERROR(INDEX(Items!$D$5:$D$304,MATCH(B1294,Items!$A$5:$A$304,0)),""))</f>
        <v/>
      </c>
      <c r="J1294" s="26" t="n">
        <f aca="false">N(E1294)*IF(OR(D1294="Purchase",D1294="Sales return",D1294="Production in",D1294="Adjustment +"),1,IF(D1294="",0,-1))</f>
        <v>0</v>
      </c>
    </row>
    <row r="1295" customFormat="false" ht="15" hidden="false" customHeight="true" outlineLevel="0" collapsed="false">
      <c r="A1295" s="27"/>
      <c r="B1295" s="20"/>
      <c r="C1295" s="24" t="str">
        <f aca="false">IF(B1295="","",IFERROR(INDEX(Items!$B$5:$B$304,MATCH(B1295,Items!$A$5:$A$304,0)),"Unknown code"))</f>
        <v/>
      </c>
      <c r="D1295" s="20"/>
      <c r="E1295" s="21"/>
      <c r="F1295" s="22"/>
      <c r="G1295" s="25" t="str">
        <f aca="false">IF(OR(D1295="Purchase",D1295="Production in"),ROUND(N(E1295)*N(F1295),2),"")</f>
        <v/>
      </c>
      <c r="H1295" s="20"/>
      <c r="I1295" s="24" t="str">
        <f aca="false">IF(B1295="","",IFERROR(INDEX(Items!$D$5:$D$304,MATCH(B1295,Items!$A$5:$A$304,0)),""))</f>
        <v/>
      </c>
      <c r="J1295" s="26" t="n">
        <f aca="false">N(E1295)*IF(OR(D1295="Purchase",D1295="Sales return",D1295="Production in",D1295="Adjustment +"),1,IF(D1295="",0,-1))</f>
        <v>0</v>
      </c>
    </row>
    <row r="1296" customFormat="false" ht="15" hidden="false" customHeight="true" outlineLevel="0" collapsed="false">
      <c r="A1296" s="27"/>
      <c r="B1296" s="20"/>
      <c r="C1296" s="24" t="str">
        <f aca="false">IF(B1296="","",IFERROR(INDEX(Items!$B$5:$B$304,MATCH(B1296,Items!$A$5:$A$304,0)),"Unknown code"))</f>
        <v/>
      </c>
      <c r="D1296" s="20"/>
      <c r="E1296" s="21"/>
      <c r="F1296" s="22"/>
      <c r="G1296" s="25" t="str">
        <f aca="false">IF(OR(D1296="Purchase",D1296="Production in"),ROUND(N(E1296)*N(F1296),2),"")</f>
        <v/>
      </c>
      <c r="H1296" s="20"/>
      <c r="I1296" s="24" t="str">
        <f aca="false">IF(B1296="","",IFERROR(INDEX(Items!$D$5:$D$304,MATCH(B1296,Items!$A$5:$A$304,0)),""))</f>
        <v/>
      </c>
      <c r="J1296" s="26" t="n">
        <f aca="false">N(E1296)*IF(OR(D1296="Purchase",D1296="Sales return",D1296="Production in",D1296="Adjustment +"),1,IF(D1296="",0,-1))</f>
        <v>0</v>
      </c>
    </row>
    <row r="1297" customFormat="false" ht="15" hidden="false" customHeight="true" outlineLevel="0" collapsed="false">
      <c r="A1297" s="27"/>
      <c r="B1297" s="20"/>
      <c r="C1297" s="24" t="str">
        <f aca="false">IF(B1297="","",IFERROR(INDEX(Items!$B$5:$B$304,MATCH(B1297,Items!$A$5:$A$304,0)),"Unknown code"))</f>
        <v/>
      </c>
      <c r="D1297" s="20"/>
      <c r="E1297" s="21"/>
      <c r="F1297" s="22"/>
      <c r="G1297" s="25" t="str">
        <f aca="false">IF(OR(D1297="Purchase",D1297="Production in"),ROUND(N(E1297)*N(F1297),2),"")</f>
        <v/>
      </c>
      <c r="H1297" s="20"/>
      <c r="I1297" s="24" t="str">
        <f aca="false">IF(B1297="","",IFERROR(INDEX(Items!$D$5:$D$304,MATCH(B1297,Items!$A$5:$A$304,0)),""))</f>
        <v/>
      </c>
      <c r="J1297" s="26" t="n">
        <f aca="false">N(E1297)*IF(OR(D1297="Purchase",D1297="Sales return",D1297="Production in",D1297="Adjustment +"),1,IF(D1297="",0,-1))</f>
        <v>0</v>
      </c>
    </row>
    <row r="1298" customFormat="false" ht="15" hidden="false" customHeight="true" outlineLevel="0" collapsed="false">
      <c r="A1298" s="27"/>
      <c r="B1298" s="20"/>
      <c r="C1298" s="24" t="str">
        <f aca="false">IF(B1298="","",IFERROR(INDEX(Items!$B$5:$B$304,MATCH(B1298,Items!$A$5:$A$304,0)),"Unknown code"))</f>
        <v/>
      </c>
      <c r="D1298" s="20"/>
      <c r="E1298" s="21"/>
      <c r="F1298" s="22"/>
      <c r="G1298" s="25" t="str">
        <f aca="false">IF(OR(D1298="Purchase",D1298="Production in"),ROUND(N(E1298)*N(F1298),2),"")</f>
        <v/>
      </c>
      <c r="H1298" s="20"/>
      <c r="I1298" s="24" t="str">
        <f aca="false">IF(B1298="","",IFERROR(INDEX(Items!$D$5:$D$304,MATCH(B1298,Items!$A$5:$A$304,0)),""))</f>
        <v/>
      </c>
      <c r="J1298" s="26" t="n">
        <f aca="false">N(E1298)*IF(OR(D1298="Purchase",D1298="Sales return",D1298="Production in",D1298="Adjustment +"),1,IF(D1298="",0,-1))</f>
        <v>0</v>
      </c>
    </row>
    <row r="1299" customFormat="false" ht="15" hidden="false" customHeight="true" outlineLevel="0" collapsed="false">
      <c r="A1299" s="27"/>
      <c r="B1299" s="20"/>
      <c r="C1299" s="24" t="str">
        <f aca="false">IF(B1299="","",IFERROR(INDEX(Items!$B$5:$B$304,MATCH(B1299,Items!$A$5:$A$304,0)),"Unknown code"))</f>
        <v/>
      </c>
      <c r="D1299" s="20"/>
      <c r="E1299" s="21"/>
      <c r="F1299" s="22"/>
      <c r="G1299" s="25" t="str">
        <f aca="false">IF(OR(D1299="Purchase",D1299="Production in"),ROUND(N(E1299)*N(F1299),2),"")</f>
        <v/>
      </c>
      <c r="H1299" s="20"/>
      <c r="I1299" s="24" t="str">
        <f aca="false">IF(B1299="","",IFERROR(INDEX(Items!$D$5:$D$304,MATCH(B1299,Items!$A$5:$A$304,0)),""))</f>
        <v/>
      </c>
      <c r="J1299" s="26" t="n">
        <f aca="false">N(E1299)*IF(OR(D1299="Purchase",D1299="Sales return",D1299="Production in",D1299="Adjustment +"),1,IF(D1299="",0,-1))</f>
        <v>0</v>
      </c>
    </row>
    <row r="1300" customFormat="false" ht="15" hidden="false" customHeight="true" outlineLevel="0" collapsed="false">
      <c r="A1300" s="27"/>
      <c r="B1300" s="20"/>
      <c r="C1300" s="24" t="str">
        <f aca="false">IF(B1300="","",IFERROR(INDEX(Items!$B$5:$B$304,MATCH(B1300,Items!$A$5:$A$304,0)),"Unknown code"))</f>
        <v/>
      </c>
      <c r="D1300" s="20"/>
      <c r="E1300" s="21"/>
      <c r="F1300" s="22"/>
      <c r="G1300" s="25" t="str">
        <f aca="false">IF(OR(D1300="Purchase",D1300="Production in"),ROUND(N(E1300)*N(F1300),2),"")</f>
        <v/>
      </c>
      <c r="H1300" s="20"/>
      <c r="I1300" s="24" t="str">
        <f aca="false">IF(B1300="","",IFERROR(INDEX(Items!$D$5:$D$304,MATCH(B1300,Items!$A$5:$A$304,0)),""))</f>
        <v/>
      </c>
      <c r="J1300" s="26" t="n">
        <f aca="false">N(E1300)*IF(OR(D1300="Purchase",D1300="Sales return",D1300="Production in",D1300="Adjustment +"),1,IF(D1300="",0,-1))</f>
        <v>0</v>
      </c>
    </row>
    <row r="1301" customFormat="false" ht="15" hidden="false" customHeight="true" outlineLevel="0" collapsed="false">
      <c r="A1301" s="27"/>
      <c r="B1301" s="20"/>
      <c r="C1301" s="24" t="str">
        <f aca="false">IF(B1301="","",IFERROR(INDEX(Items!$B$5:$B$304,MATCH(B1301,Items!$A$5:$A$304,0)),"Unknown code"))</f>
        <v/>
      </c>
      <c r="D1301" s="20"/>
      <c r="E1301" s="21"/>
      <c r="F1301" s="22"/>
      <c r="G1301" s="25" t="str">
        <f aca="false">IF(OR(D1301="Purchase",D1301="Production in"),ROUND(N(E1301)*N(F1301),2),"")</f>
        <v/>
      </c>
      <c r="H1301" s="20"/>
      <c r="I1301" s="24" t="str">
        <f aca="false">IF(B1301="","",IFERROR(INDEX(Items!$D$5:$D$304,MATCH(B1301,Items!$A$5:$A$304,0)),""))</f>
        <v/>
      </c>
      <c r="J1301" s="26" t="n">
        <f aca="false">N(E1301)*IF(OR(D1301="Purchase",D1301="Sales return",D1301="Production in",D1301="Adjustment +"),1,IF(D1301="",0,-1))</f>
        <v>0</v>
      </c>
    </row>
    <row r="1302" customFormat="false" ht="15" hidden="false" customHeight="true" outlineLevel="0" collapsed="false">
      <c r="A1302" s="27"/>
      <c r="B1302" s="20"/>
      <c r="C1302" s="24" t="str">
        <f aca="false">IF(B1302="","",IFERROR(INDEX(Items!$B$5:$B$304,MATCH(B1302,Items!$A$5:$A$304,0)),"Unknown code"))</f>
        <v/>
      </c>
      <c r="D1302" s="20"/>
      <c r="E1302" s="21"/>
      <c r="F1302" s="22"/>
      <c r="G1302" s="25" t="str">
        <f aca="false">IF(OR(D1302="Purchase",D1302="Production in"),ROUND(N(E1302)*N(F1302),2),"")</f>
        <v/>
      </c>
      <c r="H1302" s="20"/>
      <c r="I1302" s="24" t="str">
        <f aca="false">IF(B1302="","",IFERROR(INDEX(Items!$D$5:$D$304,MATCH(B1302,Items!$A$5:$A$304,0)),""))</f>
        <v/>
      </c>
      <c r="J1302" s="26" t="n">
        <f aca="false">N(E1302)*IF(OR(D1302="Purchase",D1302="Sales return",D1302="Production in",D1302="Adjustment +"),1,IF(D1302="",0,-1))</f>
        <v>0</v>
      </c>
    </row>
    <row r="1303" customFormat="false" ht="15" hidden="false" customHeight="true" outlineLevel="0" collapsed="false">
      <c r="A1303" s="27"/>
      <c r="B1303" s="20"/>
      <c r="C1303" s="24" t="str">
        <f aca="false">IF(B1303="","",IFERROR(INDEX(Items!$B$5:$B$304,MATCH(B1303,Items!$A$5:$A$304,0)),"Unknown code"))</f>
        <v/>
      </c>
      <c r="D1303" s="20"/>
      <c r="E1303" s="21"/>
      <c r="F1303" s="22"/>
      <c r="G1303" s="25" t="str">
        <f aca="false">IF(OR(D1303="Purchase",D1303="Production in"),ROUND(N(E1303)*N(F1303),2),"")</f>
        <v/>
      </c>
      <c r="H1303" s="20"/>
      <c r="I1303" s="24" t="str">
        <f aca="false">IF(B1303="","",IFERROR(INDEX(Items!$D$5:$D$304,MATCH(B1303,Items!$A$5:$A$304,0)),""))</f>
        <v/>
      </c>
      <c r="J1303" s="26" t="n">
        <f aca="false">N(E1303)*IF(OR(D1303="Purchase",D1303="Sales return",D1303="Production in",D1303="Adjustment +"),1,IF(D1303="",0,-1))</f>
        <v>0</v>
      </c>
    </row>
    <row r="1304" customFormat="false" ht="15" hidden="false" customHeight="true" outlineLevel="0" collapsed="false">
      <c r="A1304" s="27"/>
      <c r="B1304" s="20"/>
      <c r="C1304" s="24" t="str">
        <f aca="false">IF(B1304="","",IFERROR(INDEX(Items!$B$5:$B$304,MATCH(B1304,Items!$A$5:$A$304,0)),"Unknown code"))</f>
        <v/>
      </c>
      <c r="D1304" s="20"/>
      <c r="E1304" s="21"/>
      <c r="F1304" s="22"/>
      <c r="G1304" s="25" t="str">
        <f aca="false">IF(OR(D1304="Purchase",D1304="Production in"),ROUND(N(E1304)*N(F1304),2),"")</f>
        <v/>
      </c>
      <c r="H1304" s="20"/>
      <c r="I1304" s="24" t="str">
        <f aca="false">IF(B1304="","",IFERROR(INDEX(Items!$D$5:$D$304,MATCH(B1304,Items!$A$5:$A$304,0)),""))</f>
        <v/>
      </c>
      <c r="J1304" s="26" t="n">
        <f aca="false">N(E1304)*IF(OR(D1304="Purchase",D1304="Sales return",D1304="Production in",D1304="Adjustment +"),1,IF(D1304="",0,-1))</f>
        <v>0</v>
      </c>
    </row>
    <row r="1305" customFormat="false" ht="15" hidden="false" customHeight="true" outlineLevel="0" collapsed="false">
      <c r="A1305" s="27"/>
      <c r="B1305" s="20"/>
      <c r="C1305" s="24" t="str">
        <f aca="false">IF(B1305="","",IFERROR(INDEX(Items!$B$5:$B$304,MATCH(B1305,Items!$A$5:$A$304,0)),"Unknown code"))</f>
        <v/>
      </c>
      <c r="D1305" s="20"/>
      <c r="E1305" s="21"/>
      <c r="F1305" s="22"/>
      <c r="G1305" s="25" t="str">
        <f aca="false">IF(OR(D1305="Purchase",D1305="Production in"),ROUND(N(E1305)*N(F1305),2),"")</f>
        <v/>
      </c>
      <c r="H1305" s="20"/>
      <c r="I1305" s="24" t="str">
        <f aca="false">IF(B1305="","",IFERROR(INDEX(Items!$D$5:$D$304,MATCH(B1305,Items!$A$5:$A$304,0)),""))</f>
        <v/>
      </c>
      <c r="J1305" s="26" t="n">
        <f aca="false">N(E1305)*IF(OR(D1305="Purchase",D1305="Sales return",D1305="Production in",D1305="Adjustment +"),1,IF(D1305="",0,-1))</f>
        <v>0</v>
      </c>
    </row>
    <row r="1306" customFormat="false" ht="15" hidden="false" customHeight="true" outlineLevel="0" collapsed="false">
      <c r="A1306" s="27"/>
      <c r="B1306" s="20"/>
      <c r="C1306" s="24" t="str">
        <f aca="false">IF(B1306="","",IFERROR(INDEX(Items!$B$5:$B$304,MATCH(B1306,Items!$A$5:$A$304,0)),"Unknown code"))</f>
        <v/>
      </c>
      <c r="D1306" s="20"/>
      <c r="E1306" s="21"/>
      <c r="F1306" s="22"/>
      <c r="G1306" s="25" t="str">
        <f aca="false">IF(OR(D1306="Purchase",D1306="Production in"),ROUND(N(E1306)*N(F1306),2),"")</f>
        <v/>
      </c>
      <c r="H1306" s="20"/>
      <c r="I1306" s="24" t="str">
        <f aca="false">IF(B1306="","",IFERROR(INDEX(Items!$D$5:$D$304,MATCH(B1306,Items!$A$5:$A$304,0)),""))</f>
        <v/>
      </c>
      <c r="J1306" s="26" t="n">
        <f aca="false">N(E1306)*IF(OR(D1306="Purchase",D1306="Sales return",D1306="Production in",D1306="Adjustment +"),1,IF(D1306="",0,-1))</f>
        <v>0</v>
      </c>
    </row>
    <row r="1307" customFormat="false" ht="15" hidden="false" customHeight="true" outlineLevel="0" collapsed="false">
      <c r="A1307" s="27"/>
      <c r="B1307" s="20"/>
      <c r="C1307" s="24" t="str">
        <f aca="false">IF(B1307="","",IFERROR(INDEX(Items!$B$5:$B$304,MATCH(B1307,Items!$A$5:$A$304,0)),"Unknown code"))</f>
        <v/>
      </c>
      <c r="D1307" s="20"/>
      <c r="E1307" s="21"/>
      <c r="F1307" s="22"/>
      <c r="G1307" s="25" t="str">
        <f aca="false">IF(OR(D1307="Purchase",D1307="Production in"),ROUND(N(E1307)*N(F1307),2),"")</f>
        <v/>
      </c>
      <c r="H1307" s="20"/>
      <c r="I1307" s="24" t="str">
        <f aca="false">IF(B1307="","",IFERROR(INDEX(Items!$D$5:$D$304,MATCH(B1307,Items!$A$5:$A$304,0)),""))</f>
        <v/>
      </c>
      <c r="J1307" s="26" t="n">
        <f aca="false">N(E1307)*IF(OR(D1307="Purchase",D1307="Sales return",D1307="Production in",D1307="Adjustment +"),1,IF(D1307="",0,-1))</f>
        <v>0</v>
      </c>
    </row>
    <row r="1308" customFormat="false" ht="15" hidden="false" customHeight="true" outlineLevel="0" collapsed="false">
      <c r="A1308" s="27"/>
      <c r="B1308" s="20"/>
      <c r="C1308" s="24" t="str">
        <f aca="false">IF(B1308="","",IFERROR(INDEX(Items!$B$5:$B$304,MATCH(B1308,Items!$A$5:$A$304,0)),"Unknown code"))</f>
        <v/>
      </c>
      <c r="D1308" s="20"/>
      <c r="E1308" s="21"/>
      <c r="F1308" s="22"/>
      <c r="G1308" s="25" t="str">
        <f aca="false">IF(OR(D1308="Purchase",D1308="Production in"),ROUND(N(E1308)*N(F1308),2),"")</f>
        <v/>
      </c>
      <c r="H1308" s="20"/>
      <c r="I1308" s="24" t="str">
        <f aca="false">IF(B1308="","",IFERROR(INDEX(Items!$D$5:$D$304,MATCH(B1308,Items!$A$5:$A$304,0)),""))</f>
        <v/>
      </c>
      <c r="J1308" s="26" t="n">
        <f aca="false">N(E1308)*IF(OR(D1308="Purchase",D1308="Sales return",D1308="Production in",D1308="Adjustment +"),1,IF(D1308="",0,-1))</f>
        <v>0</v>
      </c>
    </row>
    <row r="1309" customFormat="false" ht="15" hidden="false" customHeight="true" outlineLevel="0" collapsed="false">
      <c r="A1309" s="27"/>
      <c r="B1309" s="20"/>
      <c r="C1309" s="24" t="str">
        <f aca="false">IF(B1309="","",IFERROR(INDEX(Items!$B$5:$B$304,MATCH(B1309,Items!$A$5:$A$304,0)),"Unknown code"))</f>
        <v/>
      </c>
      <c r="D1309" s="20"/>
      <c r="E1309" s="21"/>
      <c r="F1309" s="22"/>
      <c r="G1309" s="25" t="str">
        <f aca="false">IF(OR(D1309="Purchase",D1309="Production in"),ROUND(N(E1309)*N(F1309),2),"")</f>
        <v/>
      </c>
      <c r="H1309" s="20"/>
      <c r="I1309" s="24" t="str">
        <f aca="false">IF(B1309="","",IFERROR(INDEX(Items!$D$5:$D$304,MATCH(B1309,Items!$A$5:$A$304,0)),""))</f>
        <v/>
      </c>
      <c r="J1309" s="26" t="n">
        <f aca="false">N(E1309)*IF(OR(D1309="Purchase",D1309="Sales return",D1309="Production in",D1309="Adjustment +"),1,IF(D1309="",0,-1))</f>
        <v>0</v>
      </c>
    </row>
    <row r="1310" customFormat="false" ht="15" hidden="false" customHeight="true" outlineLevel="0" collapsed="false">
      <c r="A1310" s="27"/>
      <c r="B1310" s="20"/>
      <c r="C1310" s="24" t="str">
        <f aca="false">IF(B1310="","",IFERROR(INDEX(Items!$B$5:$B$304,MATCH(B1310,Items!$A$5:$A$304,0)),"Unknown code"))</f>
        <v/>
      </c>
      <c r="D1310" s="20"/>
      <c r="E1310" s="21"/>
      <c r="F1310" s="22"/>
      <c r="G1310" s="25" t="str">
        <f aca="false">IF(OR(D1310="Purchase",D1310="Production in"),ROUND(N(E1310)*N(F1310),2),"")</f>
        <v/>
      </c>
      <c r="H1310" s="20"/>
      <c r="I1310" s="24" t="str">
        <f aca="false">IF(B1310="","",IFERROR(INDEX(Items!$D$5:$D$304,MATCH(B1310,Items!$A$5:$A$304,0)),""))</f>
        <v/>
      </c>
      <c r="J1310" s="26" t="n">
        <f aca="false">N(E1310)*IF(OR(D1310="Purchase",D1310="Sales return",D1310="Production in",D1310="Adjustment +"),1,IF(D1310="",0,-1))</f>
        <v>0</v>
      </c>
    </row>
    <row r="1311" customFormat="false" ht="15" hidden="false" customHeight="true" outlineLevel="0" collapsed="false">
      <c r="A1311" s="27"/>
      <c r="B1311" s="20"/>
      <c r="C1311" s="24" t="str">
        <f aca="false">IF(B1311="","",IFERROR(INDEX(Items!$B$5:$B$304,MATCH(B1311,Items!$A$5:$A$304,0)),"Unknown code"))</f>
        <v/>
      </c>
      <c r="D1311" s="20"/>
      <c r="E1311" s="21"/>
      <c r="F1311" s="22"/>
      <c r="G1311" s="25" t="str">
        <f aca="false">IF(OR(D1311="Purchase",D1311="Production in"),ROUND(N(E1311)*N(F1311),2),"")</f>
        <v/>
      </c>
      <c r="H1311" s="20"/>
      <c r="I1311" s="24" t="str">
        <f aca="false">IF(B1311="","",IFERROR(INDEX(Items!$D$5:$D$304,MATCH(B1311,Items!$A$5:$A$304,0)),""))</f>
        <v/>
      </c>
      <c r="J1311" s="26" t="n">
        <f aca="false">N(E1311)*IF(OR(D1311="Purchase",D1311="Sales return",D1311="Production in",D1311="Adjustment +"),1,IF(D1311="",0,-1))</f>
        <v>0</v>
      </c>
    </row>
    <row r="1312" customFormat="false" ht="15" hidden="false" customHeight="true" outlineLevel="0" collapsed="false">
      <c r="A1312" s="27"/>
      <c r="B1312" s="20"/>
      <c r="C1312" s="24" t="str">
        <f aca="false">IF(B1312="","",IFERROR(INDEX(Items!$B$5:$B$304,MATCH(B1312,Items!$A$5:$A$304,0)),"Unknown code"))</f>
        <v/>
      </c>
      <c r="D1312" s="20"/>
      <c r="E1312" s="21"/>
      <c r="F1312" s="22"/>
      <c r="G1312" s="25" t="str">
        <f aca="false">IF(OR(D1312="Purchase",D1312="Production in"),ROUND(N(E1312)*N(F1312),2),"")</f>
        <v/>
      </c>
      <c r="H1312" s="20"/>
      <c r="I1312" s="24" t="str">
        <f aca="false">IF(B1312="","",IFERROR(INDEX(Items!$D$5:$D$304,MATCH(B1312,Items!$A$5:$A$304,0)),""))</f>
        <v/>
      </c>
      <c r="J1312" s="26" t="n">
        <f aca="false">N(E1312)*IF(OR(D1312="Purchase",D1312="Sales return",D1312="Production in",D1312="Adjustment +"),1,IF(D1312="",0,-1))</f>
        <v>0</v>
      </c>
    </row>
    <row r="1313" customFormat="false" ht="15" hidden="false" customHeight="true" outlineLevel="0" collapsed="false">
      <c r="A1313" s="27"/>
      <c r="B1313" s="20"/>
      <c r="C1313" s="24" t="str">
        <f aca="false">IF(B1313="","",IFERROR(INDEX(Items!$B$5:$B$304,MATCH(B1313,Items!$A$5:$A$304,0)),"Unknown code"))</f>
        <v/>
      </c>
      <c r="D1313" s="20"/>
      <c r="E1313" s="21"/>
      <c r="F1313" s="22"/>
      <c r="G1313" s="25" t="str">
        <f aca="false">IF(OR(D1313="Purchase",D1313="Production in"),ROUND(N(E1313)*N(F1313),2),"")</f>
        <v/>
      </c>
      <c r="H1313" s="20"/>
      <c r="I1313" s="24" t="str">
        <f aca="false">IF(B1313="","",IFERROR(INDEX(Items!$D$5:$D$304,MATCH(B1313,Items!$A$5:$A$304,0)),""))</f>
        <v/>
      </c>
      <c r="J1313" s="26" t="n">
        <f aca="false">N(E1313)*IF(OR(D1313="Purchase",D1313="Sales return",D1313="Production in",D1313="Adjustment +"),1,IF(D1313="",0,-1))</f>
        <v>0</v>
      </c>
    </row>
    <row r="1314" customFormat="false" ht="15" hidden="false" customHeight="true" outlineLevel="0" collapsed="false">
      <c r="A1314" s="27"/>
      <c r="B1314" s="20"/>
      <c r="C1314" s="24" t="str">
        <f aca="false">IF(B1314="","",IFERROR(INDEX(Items!$B$5:$B$304,MATCH(B1314,Items!$A$5:$A$304,0)),"Unknown code"))</f>
        <v/>
      </c>
      <c r="D1314" s="20"/>
      <c r="E1314" s="21"/>
      <c r="F1314" s="22"/>
      <c r="G1314" s="25" t="str">
        <f aca="false">IF(OR(D1314="Purchase",D1314="Production in"),ROUND(N(E1314)*N(F1314),2),"")</f>
        <v/>
      </c>
      <c r="H1314" s="20"/>
      <c r="I1314" s="24" t="str">
        <f aca="false">IF(B1314="","",IFERROR(INDEX(Items!$D$5:$D$304,MATCH(B1314,Items!$A$5:$A$304,0)),""))</f>
        <v/>
      </c>
      <c r="J1314" s="26" t="n">
        <f aca="false">N(E1314)*IF(OR(D1314="Purchase",D1314="Sales return",D1314="Production in",D1314="Adjustment +"),1,IF(D1314="",0,-1))</f>
        <v>0</v>
      </c>
    </row>
    <row r="1315" customFormat="false" ht="15" hidden="false" customHeight="true" outlineLevel="0" collapsed="false">
      <c r="A1315" s="27"/>
      <c r="B1315" s="20"/>
      <c r="C1315" s="24" t="str">
        <f aca="false">IF(B1315="","",IFERROR(INDEX(Items!$B$5:$B$304,MATCH(B1315,Items!$A$5:$A$304,0)),"Unknown code"))</f>
        <v/>
      </c>
      <c r="D1315" s="20"/>
      <c r="E1315" s="21"/>
      <c r="F1315" s="22"/>
      <c r="G1315" s="25" t="str">
        <f aca="false">IF(OR(D1315="Purchase",D1315="Production in"),ROUND(N(E1315)*N(F1315),2),"")</f>
        <v/>
      </c>
      <c r="H1315" s="20"/>
      <c r="I1315" s="24" t="str">
        <f aca="false">IF(B1315="","",IFERROR(INDEX(Items!$D$5:$D$304,MATCH(B1315,Items!$A$5:$A$304,0)),""))</f>
        <v/>
      </c>
      <c r="J1315" s="26" t="n">
        <f aca="false">N(E1315)*IF(OR(D1315="Purchase",D1315="Sales return",D1315="Production in",D1315="Adjustment +"),1,IF(D1315="",0,-1))</f>
        <v>0</v>
      </c>
    </row>
    <row r="1316" customFormat="false" ht="15" hidden="false" customHeight="true" outlineLevel="0" collapsed="false">
      <c r="A1316" s="27"/>
      <c r="B1316" s="20"/>
      <c r="C1316" s="24" t="str">
        <f aca="false">IF(B1316="","",IFERROR(INDEX(Items!$B$5:$B$304,MATCH(B1316,Items!$A$5:$A$304,0)),"Unknown code"))</f>
        <v/>
      </c>
      <c r="D1316" s="20"/>
      <c r="E1316" s="21"/>
      <c r="F1316" s="22"/>
      <c r="G1316" s="25" t="str">
        <f aca="false">IF(OR(D1316="Purchase",D1316="Production in"),ROUND(N(E1316)*N(F1316),2),"")</f>
        <v/>
      </c>
      <c r="H1316" s="20"/>
      <c r="I1316" s="24" t="str">
        <f aca="false">IF(B1316="","",IFERROR(INDEX(Items!$D$5:$D$304,MATCH(B1316,Items!$A$5:$A$304,0)),""))</f>
        <v/>
      </c>
      <c r="J1316" s="26" t="n">
        <f aca="false">N(E1316)*IF(OR(D1316="Purchase",D1316="Sales return",D1316="Production in",D1316="Adjustment +"),1,IF(D1316="",0,-1))</f>
        <v>0</v>
      </c>
    </row>
    <row r="1317" customFormat="false" ht="15" hidden="false" customHeight="true" outlineLevel="0" collapsed="false">
      <c r="A1317" s="27"/>
      <c r="B1317" s="20"/>
      <c r="C1317" s="24" t="str">
        <f aca="false">IF(B1317="","",IFERROR(INDEX(Items!$B$5:$B$304,MATCH(B1317,Items!$A$5:$A$304,0)),"Unknown code"))</f>
        <v/>
      </c>
      <c r="D1317" s="20"/>
      <c r="E1317" s="21"/>
      <c r="F1317" s="22"/>
      <c r="G1317" s="25" t="str">
        <f aca="false">IF(OR(D1317="Purchase",D1317="Production in"),ROUND(N(E1317)*N(F1317),2),"")</f>
        <v/>
      </c>
      <c r="H1317" s="20"/>
      <c r="I1317" s="24" t="str">
        <f aca="false">IF(B1317="","",IFERROR(INDEX(Items!$D$5:$D$304,MATCH(B1317,Items!$A$5:$A$304,0)),""))</f>
        <v/>
      </c>
      <c r="J1317" s="26" t="n">
        <f aca="false">N(E1317)*IF(OR(D1317="Purchase",D1317="Sales return",D1317="Production in",D1317="Adjustment +"),1,IF(D1317="",0,-1))</f>
        <v>0</v>
      </c>
    </row>
    <row r="1318" customFormat="false" ht="15" hidden="false" customHeight="true" outlineLevel="0" collapsed="false">
      <c r="A1318" s="27"/>
      <c r="B1318" s="20"/>
      <c r="C1318" s="24" t="str">
        <f aca="false">IF(B1318="","",IFERROR(INDEX(Items!$B$5:$B$304,MATCH(B1318,Items!$A$5:$A$304,0)),"Unknown code"))</f>
        <v/>
      </c>
      <c r="D1318" s="20"/>
      <c r="E1318" s="21"/>
      <c r="F1318" s="22"/>
      <c r="G1318" s="25" t="str">
        <f aca="false">IF(OR(D1318="Purchase",D1318="Production in"),ROUND(N(E1318)*N(F1318),2),"")</f>
        <v/>
      </c>
      <c r="H1318" s="20"/>
      <c r="I1318" s="24" t="str">
        <f aca="false">IF(B1318="","",IFERROR(INDEX(Items!$D$5:$D$304,MATCH(B1318,Items!$A$5:$A$304,0)),""))</f>
        <v/>
      </c>
      <c r="J1318" s="26" t="n">
        <f aca="false">N(E1318)*IF(OR(D1318="Purchase",D1318="Sales return",D1318="Production in",D1318="Adjustment +"),1,IF(D1318="",0,-1))</f>
        <v>0</v>
      </c>
    </row>
    <row r="1319" customFormat="false" ht="15" hidden="false" customHeight="true" outlineLevel="0" collapsed="false">
      <c r="A1319" s="27"/>
      <c r="B1319" s="20"/>
      <c r="C1319" s="24" t="str">
        <f aca="false">IF(B1319="","",IFERROR(INDEX(Items!$B$5:$B$304,MATCH(B1319,Items!$A$5:$A$304,0)),"Unknown code"))</f>
        <v/>
      </c>
      <c r="D1319" s="20"/>
      <c r="E1319" s="21"/>
      <c r="F1319" s="22"/>
      <c r="G1319" s="25" t="str">
        <f aca="false">IF(OR(D1319="Purchase",D1319="Production in"),ROUND(N(E1319)*N(F1319),2),"")</f>
        <v/>
      </c>
      <c r="H1319" s="20"/>
      <c r="I1319" s="24" t="str">
        <f aca="false">IF(B1319="","",IFERROR(INDEX(Items!$D$5:$D$304,MATCH(B1319,Items!$A$5:$A$304,0)),""))</f>
        <v/>
      </c>
      <c r="J1319" s="26" t="n">
        <f aca="false">N(E1319)*IF(OR(D1319="Purchase",D1319="Sales return",D1319="Production in",D1319="Adjustment +"),1,IF(D1319="",0,-1))</f>
        <v>0</v>
      </c>
    </row>
    <row r="1320" customFormat="false" ht="15" hidden="false" customHeight="true" outlineLevel="0" collapsed="false">
      <c r="A1320" s="27"/>
      <c r="B1320" s="20"/>
      <c r="C1320" s="24" t="str">
        <f aca="false">IF(B1320="","",IFERROR(INDEX(Items!$B$5:$B$304,MATCH(B1320,Items!$A$5:$A$304,0)),"Unknown code"))</f>
        <v/>
      </c>
      <c r="D1320" s="20"/>
      <c r="E1320" s="21"/>
      <c r="F1320" s="22"/>
      <c r="G1320" s="25" t="str">
        <f aca="false">IF(OR(D1320="Purchase",D1320="Production in"),ROUND(N(E1320)*N(F1320),2),"")</f>
        <v/>
      </c>
      <c r="H1320" s="20"/>
      <c r="I1320" s="24" t="str">
        <f aca="false">IF(B1320="","",IFERROR(INDEX(Items!$D$5:$D$304,MATCH(B1320,Items!$A$5:$A$304,0)),""))</f>
        <v/>
      </c>
      <c r="J1320" s="26" t="n">
        <f aca="false">N(E1320)*IF(OR(D1320="Purchase",D1320="Sales return",D1320="Production in",D1320="Adjustment +"),1,IF(D1320="",0,-1))</f>
        <v>0</v>
      </c>
    </row>
    <row r="1321" customFormat="false" ht="15" hidden="false" customHeight="true" outlineLevel="0" collapsed="false">
      <c r="A1321" s="27"/>
      <c r="B1321" s="20"/>
      <c r="C1321" s="24" t="str">
        <f aca="false">IF(B1321="","",IFERROR(INDEX(Items!$B$5:$B$304,MATCH(B1321,Items!$A$5:$A$304,0)),"Unknown code"))</f>
        <v/>
      </c>
      <c r="D1321" s="20"/>
      <c r="E1321" s="21"/>
      <c r="F1321" s="22"/>
      <c r="G1321" s="25" t="str">
        <f aca="false">IF(OR(D1321="Purchase",D1321="Production in"),ROUND(N(E1321)*N(F1321),2),"")</f>
        <v/>
      </c>
      <c r="H1321" s="20"/>
      <c r="I1321" s="24" t="str">
        <f aca="false">IF(B1321="","",IFERROR(INDEX(Items!$D$5:$D$304,MATCH(B1321,Items!$A$5:$A$304,0)),""))</f>
        <v/>
      </c>
      <c r="J1321" s="26" t="n">
        <f aca="false">N(E1321)*IF(OR(D1321="Purchase",D1321="Sales return",D1321="Production in",D1321="Adjustment +"),1,IF(D1321="",0,-1))</f>
        <v>0</v>
      </c>
    </row>
    <row r="1322" customFormat="false" ht="15" hidden="false" customHeight="true" outlineLevel="0" collapsed="false">
      <c r="A1322" s="27"/>
      <c r="B1322" s="20"/>
      <c r="C1322" s="24" t="str">
        <f aca="false">IF(B1322="","",IFERROR(INDEX(Items!$B$5:$B$304,MATCH(B1322,Items!$A$5:$A$304,0)),"Unknown code"))</f>
        <v/>
      </c>
      <c r="D1322" s="20"/>
      <c r="E1322" s="21"/>
      <c r="F1322" s="22"/>
      <c r="G1322" s="25" t="str">
        <f aca="false">IF(OR(D1322="Purchase",D1322="Production in"),ROUND(N(E1322)*N(F1322),2),"")</f>
        <v/>
      </c>
      <c r="H1322" s="20"/>
      <c r="I1322" s="24" t="str">
        <f aca="false">IF(B1322="","",IFERROR(INDEX(Items!$D$5:$D$304,MATCH(B1322,Items!$A$5:$A$304,0)),""))</f>
        <v/>
      </c>
      <c r="J1322" s="26" t="n">
        <f aca="false">N(E1322)*IF(OR(D1322="Purchase",D1322="Sales return",D1322="Production in",D1322="Adjustment +"),1,IF(D1322="",0,-1))</f>
        <v>0</v>
      </c>
    </row>
    <row r="1323" customFormat="false" ht="15" hidden="false" customHeight="true" outlineLevel="0" collapsed="false">
      <c r="A1323" s="27"/>
      <c r="B1323" s="20"/>
      <c r="C1323" s="24" t="str">
        <f aca="false">IF(B1323="","",IFERROR(INDEX(Items!$B$5:$B$304,MATCH(B1323,Items!$A$5:$A$304,0)),"Unknown code"))</f>
        <v/>
      </c>
      <c r="D1323" s="20"/>
      <c r="E1323" s="21"/>
      <c r="F1323" s="22"/>
      <c r="G1323" s="25" t="str">
        <f aca="false">IF(OR(D1323="Purchase",D1323="Production in"),ROUND(N(E1323)*N(F1323),2),"")</f>
        <v/>
      </c>
      <c r="H1323" s="20"/>
      <c r="I1323" s="24" t="str">
        <f aca="false">IF(B1323="","",IFERROR(INDEX(Items!$D$5:$D$304,MATCH(B1323,Items!$A$5:$A$304,0)),""))</f>
        <v/>
      </c>
      <c r="J1323" s="26" t="n">
        <f aca="false">N(E1323)*IF(OR(D1323="Purchase",D1323="Sales return",D1323="Production in",D1323="Adjustment +"),1,IF(D1323="",0,-1))</f>
        <v>0</v>
      </c>
    </row>
    <row r="1324" customFormat="false" ht="15" hidden="false" customHeight="true" outlineLevel="0" collapsed="false">
      <c r="A1324" s="27"/>
      <c r="B1324" s="20"/>
      <c r="C1324" s="24" t="str">
        <f aca="false">IF(B1324="","",IFERROR(INDEX(Items!$B$5:$B$304,MATCH(B1324,Items!$A$5:$A$304,0)),"Unknown code"))</f>
        <v/>
      </c>
      <c r="D1324" s="20"/>
      <c r="E1324" s="21"/>
      <c r="F1324" s="22"/>
      <c r="G1324" s="25" t="str">
        <f aca="false">IF(OR(D1324="Purchase",D1324="Production in"),ROUND(N(E1324)*N(F1324),2),"")</f>
        <v/>
      </c>
      <c r="H1324" s="20"/>
      <c r="I1324" s="24" t="str">
        <f aca="false">IF(B1324="","",IFERROR(INDEX(Items!$D$5:$D$304,MATCH(B1324,Items!$A$5:$A$304,0)),""))</f>
        <v/>
      </c>
      <c r="J1324" s="26" t="n">
        <f aca="false">N(E1324)*IF(OR(D1324="Purchase",D1324="Sales return",D1324="Production in",D1324="Adjustment +"),1,IF(D1324="",0,-1))</f>
        <v>0</v>
      </c>
    </row>
    <row r="1325" customFormat="false" ht="15" hidden="false" customHeight="true" outlineLevel="0" collapsed="false">
      <c r="A1325" s="27"/>
      <c r="B1325" s="20"/>
      <c r="C1325" s="24" t="str">
        <f aca="false">IF(B1325="","",IFERROR(INDEX(Items!$B$5:$B$304,MATCH(B1325,Items!$A$5:$A$304,0)),"Unknown code"))</f>
        <v/>
      </c>
      <c r="D1325" s="20"/>
      <c r="E1325" s="21"/>
      <c r="F1325" s="22"/>
      <c r="G1325" s="25" t="str">
        <f aca="false">IF(OR(D1325="Purchase",D1325="Production in"),ROUND(N(E1325)*N(F1325),2),"")</f>
        <v/>
      </c>
      <c r="H1325" s="20"/>
      <c r="I1325" s="24" t="str">
        <f aca="false">IF(B1325="","",IFERROR(INDEX(Items!$D$5:$D$304,MATCH(B1325,Items!$A$5:$A$304,0)),""))</f>
        <v/>
      </c>
      <c r="J1325" s="26" t="n">
        <f aca="false">N(E1325)*IF(OR(D1325="Purchase",D1325="Sales return",D1325="Production in",D1325="Adjustment +"),1,IF(D1325="",0,-1))</f>
        <v>0</v>
      </c>
    </row>
    <row r="1326" customFormat="false" ht="15" hidden="false" customHeight="true" outlineLevel="0" collapsed="false">
      <c r="A1326" s="27"/>
      <c r="B1326" s="20"/>
      <c r="C1326" s="24" t="str">
        <f aca="false">IF(B1326="","",IFERROR(INDEX(Items!$B$5:$B$304,MATCH(B1326,Items!$A$5:$A$304,0)),"Unknown code"))</f>
        <v/>
      </c>
      <c r="D1326" s="20"/>
      <c r="E1326" s="21"/>
      <c r="F1326" s="22"/>
      <c r="G1326" s="25" t="str">
        <f aca="false">IF(OR(D1326="Purchase",D1326="Production in"),ROUND(N(E1326)*N(F1326),2),"")</f>
        <v/>
      </c>
      <c r="H1326" s="20"/>
      <c r="I1326" s="24" t="str">
        <f aca="false">IF(B1326="","",IFERROR(INDEX(Items!$D$5:$D$304,MATCH(B1326,Items!$A$5:$A$304,0)),""))</f>
        <v/>
      </c>
      <c r="J1326" s="26" t="n">
        <f aca="false">N(E1326)*IF(OR(D1326="Purchase",D1326="Sales return",D1326="Production in",D1326="Adjustment +"),1,IF(D1326="",0,-1))</f>
        <v>0</v>
      </c>
    </row>
    <row r="1327" customFormat="false" ht="15" hidden="false" customHeight="true" outlineLevel="0" collapsed="false">
      <c r="A1327" s="27"/>
      <c r="B1327" s="20"/>
      <c r="C1327" s="24" t="str">
        <f aca="false">IF(B1327="","",IFERROR(INDEX(Items!$B$5:$B$304,MATCH(B1327,Items!$A$5:$A$304,0)),"Unknown code"))</f>
        <v/>
      </c>
      <c r="D1327" s="20"/>
      <c r="E1327" s="21"/>
      <c r="F1327" s="22"/>
      <c r="G1327" s="25" t="str">
        <f aca="false">IF(OR(D1327="Purchase",D1327="Production in"),ROUND(N(E1327)*N(F1327),2),"")</f>
        <v/>
      </c>
      <c r="H1327" s="20"/>
      <c r="I1327" s="24" t="str">
        <f aca="false">IF(B1327="","",IFERROR(INDEX(Items!$D$5:$D$304,MATCH(B1327,Items!$A$5:$A$304,0)),""))</f>
        <v/>
      </c>
      <c r="J1327" s="26" t="n">
        <f aca="false">N(E1327)*IF(OR(D1327="Purchase",D1327="Sales return",D1327="Production in",D1327="Adjustment +"),1,IF(D1327="",0,-1))</f>
        <v>0</v>
      </c>
    </row>
    <row r="1328" customFormat="false" ht="15" hidden="false" customHeight="true" outlineLevel="0" collapsed="false">
      <c r="A1328" s="27"/>
      <c r="B1328" s="20"/>
      <c r="C1328" s="24" t="str">
        <f aca="false">IF(B1328="","",IFERROR(INDEX(Items!$B$5:$B$304,MATCH(B1328,Items!$A$5:$A$304,0)),"Unknown code"))</f>
        <v/>
      </c>
      <c r="D1328" s="20"/>
      <c r="E1328" s="21"/>
      <c r="F1328" s="22"/>
      <c r="G1328" s="25" t="str">
        <f aca="false">IF(OR(D1328="Purchase",D1328="Production in"),ROUND(N(E1328)*N(F1328),2),"")</f>
        <v/>
      </c>
      <c r="H1328" s="20"/>
      <c r="I1328" s="24" t="str">
        <f aca="false">IF(B1328="","",IFERROR(INDEX(Items!$D$5:$D$304,MATCH(B1328,Items!$A$5:$A$304,0)),""))</f>
        <v/>
      </c>
      <c r="J1328" s="26" t="n">
        <f aca="false">N(E1328)*IF(OR(D1328="Purchase",D1328="Sales return",D1328="Production in",D1328="Adjustment +"),1,IF(D1328="",0,-1))</f>
        <v>0</v>
      </c>
    </row>
    <row r="1329" customFormat="false" ht="15" hidden="false" customHeight="true" outlineLevel="0" collapsed="false">
      <c r="A1329" s="27"/>
      <c r="B1329" s="20"/>
      <c r="C1329" s="24" t="str">
        <f aca="false">IF(B1329="","",IFERROR(INDEX(Items!$B$5:$B$304,MATCH(B1329,Items!$A$5:$A$304,0)),"Unknown code"))</f>
        <v/>
      </c>
      <c r="D1329" s="20"/>
      <c r="E1329" s="21"/>
      <c r="F1329" s="22"/>
      <c r="G1329" s="25" t="str">
        <f aca="false">IF(OR(D1329="Purchase",D1329="Production in"),ROUND(N(E1329)*N(F1329),2),"")</f>
        <v/>
      </c>
      <c r="H1329" s="20"/>
      <c r="I1329" s="24" t="str">
        <f aca="false">IF(B1329="","",IFERROR(INDEX(Items!$D$5:$D$304,MATCH(B1329,Items!$A$5:$A$304,0)),""))</f>
        <v/>
      </c>
      <c r="J1329" s="26" t="n">
        <f aca="false">N(E1329)*IF(OR(D1329="Purchase",D1329="Sales return",D1329="Production in",D1329="Adjustment +"),1,IF(D1329="",0,-1))</f>
        <v>0</v>
      </c>
    </row>
    <row r="1330" customFormat="false" ht="15" hidden="false" customHeight="true" outlineLevel="0" collapsed="false">
      <c r="A1330" s="27"/>
      <c r="B1330" s="20"/>
      <c r="C1330" s="24" t="str">
        <f aca="false">IF(B1330="","",IFERROR(INDEX(Items!$B$5:$B$304,MATCH(B1330,Items!$A$5:$A$304,0)),"Unknown code"))</f>
        <v/>
      </c>
      <c r="D1330" s="20"/>
      <c r="E1330" s="21"/>
      <c r="F1330" s="22"/>
      <c r="G1330" s="25" t="str">
        <f aca="false">IF(OR(D1330="Purchase",D1330="Production in"),ROUND(N(E1330)*N(F1330),2),"")</f>
        <v/>
      </c>
      <c r="H1330" s="20"/>
      <c r="I1330" s="24" t="str">
        <f aca="false">IF(B1330="","",IFERROR(INDEX(Items!$D$5:$D$304,MATCH(B1330,Items!$A$5:$A$304,0)),""))</f>
        <v/>
      </c>
      <c r="J1330" s="26" t="n">
        <f aca="false">N(E1330)*IF(OR(D1330="Purchase",D1330="Sales return",D1330="Production in",D1330="Adjustment +"),1,IF(D1330="",0,-1))</f>
        <v>0</v>
      </c>
    </row>
    <row r="1331" customFormat="false" ht="15" hidden="false" customHeight="true" outlineLevel="0" collapsed="false">
      <c r="A1331" s="27"/>
      <c r="B1331" s="20"/>
      <c r="C1331" s="24" t="str">
        <f aca="false">IF(B1331="","",IFERROR(INDEX(Items!$B$5:$B$304,MATCH(B1331,Items!$A$5:$A$304,0)),"Unknown code"))</f>
        <v/>
      </c>
      <c r="D1331" s="20"/>
      <c r="E1331" s="21"/>
      <c r="F1331" s="22"/>
      <c r="G1331" s="25" t="str">
        <f aca="false">IF(OR(D1331="Purchase",D1331="Production in"),ROUND(N(E1331)*N(F1331),2),"")</f>
        <v/>
      </c>
      <c r="H1331" s="20"/>
      <c r="I1331" s="24" t="str">
        <f aca="false">IF(B1331="","",IFERROR(INDEX(Items!$D$5:$D$304,MATCH(B1331,Items!$A$5:$A$304,0)),""))</f>
        <v/>
      </c>
      <c r="J1331" s="26" t="n">
        <f aca="false">N(E1331)*IF(OR(D1331="Purchase",D1331="Sales return",D1331="Production in",D1331="Adjustment +"),1,IF(D1331="",0,-1))</f>
        <v>0</v>
      </c>
    </row>
    <row r="1332" customFormat="false" ht="15" hidden="false" customHeight="true" outlineLevel="0" collapsed="false">
      <c r="A1332" s="27"/>
      <c r="B1332" s="20"/>
      <c r="C1332" s="24" t="str">
        <f aca="false">IF(B1332="","",IFERROR(INDEX(Items!$B$5:$B$304,MATCH(B1332,Items!$A$5:$A$304,0)),"Unknown code"))</f>
        <v/>
      </c>
      <c r="D1332" s="20"/>
      <c r="E1332" s="21"/>
      <c r="F1332" s="22"/>
      <c r="G1332" s="25" t="str">
        <f aca="false">IF(OR(D1332="Purchase",D1332="Production in"),ROUND(N(E1332)*N(F1332),2),"")</f>
        <v/>
      </c>
      <c r="H1332" s="20"/>
      <c r="I1332" s="24" t="str">
        <f aca="false">IF(B1332="","",IFERROR(INDEX(Items!$D$5:$D$304,MATCH(B1332,Items!$A$5:$A$304,0)),""))</f>
        <v/>
      </c>
      <c r="J1332" s="26" t="n">
        <f aca="false">N(E1332)*IF(OR(D1332="Purchase",D1332="Sales return",D1332="Production in",D1332="Adjustment +"),1,IF(D1332="",0,-1))</f>
        <v>0</v>
      </c>
    </row>
    <row r="1333" customFormat="false" ht="15" hidden="false" customHeight="true" outlineLevel="0" collapsed="false">
      <c r="A1333" s="27"/>
      <c r="B1333" s="20"/>
      <c r="C1333" s="24" t="str">
        <f aca="false">IF(B1333="","",IFERROR(INDEX(Items!$B$5:$B$304,MATCH(B1333,Items!$A$5:$A$304,0)),"Unknown code"))</f>
        <v/>
      </c>
      <c r="D1333" s="20"/>
      <c r="E1333" s="21"/>
      <c r="F1333" s="22"/>
      <c r="G1333" s="25" t="str">
        <f aca="false">IF(OR(D1333="Purchase",D1333="Production in"),ROUND(N(E1333)*N(F1333),2),"")</f>
        <v/>
      </c>
      <c r="H1333" s="20"/>
      <c r="I1333" s="24" t="str">
        <f aca="false">IF(B1333="","",IFERROR(INDEX(Items!$D$5:$D$304,MATCH(B1333,Items!$A$5:$A$304,0)),""))</f>
        <v/>
      </c>
      <c r="J1333" s="26" t="n">
        <f aca="false">N(E1333)*IF(OR(D1333="Purchase",D1333="Sales return",D1333="Production in",D1333="Adjustment +"),1,IF(D1333="",0,-1))</f>
        <v>0</v>
      </c>
    </row>
    <row r="1334" customFormat="false" ht="15" hidden="false" customHeight="true" outlineLevel="0" collapsed="false">
      <c r="A1334" s="27"/>
      <c r="B1334" s="20"/>
      <c r="C1334" s="24" t="str">
        <f aca="false">IF(B1334="","",IFERROR(INDEX(Items!$B$5:$B$304,MATCH(B1334,Items!$A$5:$A$304,0)),"Unknown code"))</f>
        <v/>
      </c>
      <c r="D1334" s="20"/>
      <c r="E1334" s="21"/>
      <c r="F1334" s="22"/>
      <c r="G1334" s="25" t="str">
        <f aca="false">IF(OR(D1334="Purchase",D1334="Production in"),ROUND(N(E1334)*N(F1334),2),"")</f>
        <v/>
      </c>
      <c r="H1334" s="20"/>
      <c r="I1334" s="24" t="str">
        <f aca="false">IF(B1334="","",IFERROR(INDEX(Items!$D$5:$D$304,MATCH(B1334,Items!$A$5:$A$304,0)),""))</f>
        <v/>
      </c>
      <c r="J1334" s="26" t="n">
        <f aca="false">N(E1334)*IF(OR(D1334="Purchase",D1334="Sales return",D1334="Production in",D1334="Adjustment +"),1,IF(D1334="",0,-1))</f>
        <v>0</v>
      </c>
    </row>
    <row r="1335" customFormat="false" ht="15" hidden="false" customHeight="true" outlineLevel="0" collapsed="false">
      <c r="A1335" s="27"/>
      <c r="B1335" s="20"/>
      <c r="C1335" s="24" t="str">
        <f aca="false">IF(B1335="","",IFERROR(INDEX(Items!$B$5:$B$304,MATCH(B1335,Items!$A$5:$A$304,0)),"Unknown code"))</f>
        <v/>
      </c>
      <c r="D1335" s="20"/>
      <c r="E1335" s="21"/>
      <c r="F1335" s="22"/>
      <c r="G1335" s="25" t="str">
        <f aca="false">IF(OR(D1335="Purchase",D1335="Production in"),ROUND(N(E1335)*N(F1335),2),"")</f>
        <v/>
      </c>
      <c r="H1335" s="20"/>
      <c r="I1335" s="24" t="str">
        <f aca="false">IF(B1335="","",IFERROR(INDEX(Items!$D$5:$D$304,MATCH(B1335,Items!$A$5:$A$304,0)),""))</f>
        <v/>
      </c>
      <c r="J1335" s="26" t="n">
        <f aca="false">N(E1335)*IF(OR(D1335="Purchase",D1335="Sales return",D1335="Production in",D1335="Adjustment +"),1,IF(D1335="",0,-1))</f>
        <v>0</v>
      </c>
    </row>
    <row r="1336" customFormat="false" ht="15" hidden="false" customHeight="true" outlineLevel="0" collapsed="false">
      <c r="A1336" s="27"/>
      <c r="B1336" s="20"/>
      <c r="C1336" s="24" t="str">
        <f aca="false">IF(B1336="","",IFERROR(INDEX(Items!$B$5:$B$304,MATCH(B1336,Items!$A$5:$A$304,0)),"Unknown code"))</f>
        <v/>
      </c>
      <c r="D1336" s="20"/>
      <c r="E1336" s="21"/>
      <c r="F1336" s="22"/>
      <c r="G1336" s="25" t="str">
        <f aca="false">IF(OR(D1336="Purchase",D1336="Production in"),ROUND(N(E1336)*N(F1336),2),"")</f>
        <v/>
      </c>
      <c r="H1336" s="20"/>
      <c r="I1336" s="24" t="str">
        <f aca="false">IF(B1336="","",IFERROR(INDEX(Items!$D$5:$D$304,MATCH(B1336,Items!$A$5:$A$304,0)),""))</f>
        <v/>
      </c>
      <c r="J1336" s="26" t="n">
        <f aca="false">N(E1336)*IF(OR(D1336="Purchase",D1336="Sales return",D1336="Production in",D1336="Adjustment +"),1,IF(D1336="",0,-1))</f>
        <v>0</v>
      </c>
    </row>
    <row r="1337" customFormat="false" ht="15" hidden="false" customHeight="true" outlineLevel="0" collapsed="false">
      <c r="A1337" s="27"/>
      <c r="B1337" s="20"/>
      <c r="C1337" s="24" t="str">
        <f aca="false">IF(B1337="","",IFERROR(INDEX(Items!$B$5:$B$304,MATCH(B1337,Items!$A$5:$A$304,0)),"Unknown code"))</f>
        <v/>
      </c>
      <c r="D1337" s="20"/>
      <c r="E1337" s="21"/>
      <c r="F1337" s="22"/>
      <c r="G1337" s="25" t="str">
        <f aca="false">IF(OR(D1337="Purchase",D1337="Production in"),ROUND(N(E1337)*N(F1337),2),"")</f>
        <v/>
      </c>
      <c r="H1337" s="20"/>
      <c r="I1337" s="24" t="str">
        <f aca="false">IF(B1337="","",IFERROR(INDEX(Items!$D$5:$D$304,MATCH(B1337,Items!$A$5:$A$304,0)),""))</f>
        <v/>
      </c>
      <c r="J1337" s="26" t="n">
        <f aca="false">N(E1337)*IF(OR(D1337="Purchase",D1337="Sales return",D1337="Production in",D1337="Adjustment +"),1,IF(D1337="",0,-1))</f>
        <v>0</v>
      </c>
    </row>
    <row r="1338" customFormat="false" ht="15" hidden="false" customHeight="true" outlineLevel="0" collapsed="false">
      <c r="A1338" s="27"/>
      <c r="B1338" s="20"/>
      <c r="C1338" s="24" t="str">
        <f aca="false">IF(B1338="","",IFERROR(INDEX(Items!$B$5:$B$304,MATCH(B1338,Items!$A$5:$A$304,0)),"Unknown code"))</f>
        <v/>
      </c>
      <c r="D1338" s="20"/>
      <c r="E1338" s="21"/>
      <c r="F1338" s="22"/>
      <c r="G1338" s="25" t="str">
        <f aca="false">IF(OR(D1338="Purchase",D1338="Production in"),ROUND(N(E1338)*N(F1338),2),"")</f>
        <v/>
      </c>
      <c r="H1338" s="20"/>
      <c r="I1338" s="24" t="str">
        <f aca="false">IF(B1338="","",IFERROR(INDEX(Items!$D$5:$D$304,MATCH(B1338,Items!$A$5:$A$304,0)),""))</f>
        <v/>
      </c>
      <c r="J1338" s="26" t="n">
        <f aca="false">N(E1338)*IF(OR(D1338="Purchase",D1338="Sales return",D1338="Production in",D1338="Adjustment +"),1,IF(D1338="",0,-1))</f>
        <v>0</v>
      </c>
    </row>
    <row r="1339" customFormat="false" ht="15" hidden="false" customHeight="true" outlineLevel="0" collapsed="false">
      <c r="A1339" s="27"/>
      <c r="B1339" s="20"/>
      <c r="C1339" s="24" t="str">
        <f aca="false">IF(B1339="","",IFERROR(INDEX(Items!$B$5:$B$304,MATCH(B1339,Items!$A$5:$A$304,0)),"Unknown code"))</f>
        <v/>
      </c>
      <c r="D1339" s="20"/>
      <c r="E1339" s="21"/>
      <c r="F1339" s="22"/>
      <c r="G1339" s="25" t="str">
        <f aca="false">IF(OR(D1339="Purchase",D1339="Production in"),ROUND(N(E1339)*N(F1339),2),"")</f>
        <v/>
      </c>
      <c r="H1339" s="20"/>
      <c r="I1339" s="24" t="str">
        <f aca="false">IF(B1339="","",IFERROR(INDEX(Items!$D$5:$D$304,MATCH(B1339,Items!$A$5:$A$304,0)),""))</f>
        <v/>
      </c>
      <c r="J1339" s="26" t="n">
        <f aca="false">N(E1339)*IF(OR(D1339="Purchase",D1339="Sales return",D1339="Production in",D1339="Adjustment +"),1,IF(D1339="",0,-1))</f>
        <v>0</v>
      </c>
    </row>
    <row r="1340" customFormat="false" ht="15" hidden="false" customHeight="true" outlineLevel="0" collapsed="false">
      <c r="A1340" s="27"/>
      <c r="B1340" s="20"/>
      <c r="C1340" s="24" t="str">
        <f aca="false">IF(B1340="","",IFERROR(INDEX(Items!$B$5:$B$304,MATCH(B1340,Items!$A$5:$A$304,0)),"Unknown code"))</f>
        <v/>
      </c>
      <c r="D1340" s="20"/>
      <c r="E1340" s="21"/>
      <c r="F1340" s="22"/>
      <c r="G1340" s="25" t="str">
        <f aca="false">IF(OR(D1340="Purchase",D1340="Production in"),ROUND(N(E1340)*N(F1340),2),"")</f>
        <v/>
      </c>
      <c r="H1340" s="20"/>
      <c r="I1340" s="24" t="str">
        <f aca="false">IF(B1340="","",IFERROR(INDEX(Items!$D$5:$D$304,MATCH(B1340,Items!$A$5:$A$304,0)),""))</f>
        <v/>
      </c>
      <c r="J1340" s="26" t="n">
        <f aca="false">N(E1340)*IF(OR(D1340="Purchase",D1340="Sales return",D1340="Production in",D1340="Adjustment +"),1,IF(D1340="",0,-1))</f>
        <v>0</v>
      </c>
    </row>
    <row r="1341" customFormat="false" ht="15" hidden="false" customHeight="true" outlineLevel="0" collapsed="false">
      <c r="A1341" s="27"/>
      <c r="B1341" s="20"/>
      <c r="C1341" s="24" t="str">
        <f aca="false">IF(B1341="","",IFERROR(INDEX(Items!$B$5:$B$304,MATCH(B1341,Items!$A$5:$A$304,0)),"Unknown code"))</f>
        <v/>
      </c>
      <c r="D1341" s="20"/>
      <c r="E1341" s="21"/>
      <c r="F1341" s="22"/>
      <c r="G1341" s="25" t="str">
        <f aca="false">IF(OR(D1341="Purchase",D1341="Production in"),ROUND(N(E1341)*N(F1341),2),"")</f>
        <v/>
      </c>
      <c r="H1341" s="20"/>
      <c r="I1341" s="24" t="str">
        <f aca="false">IF(B1341="","",IFERROR(INDEX(Items!$D$5:$D$304,MATCH(B1341,Items!$A$5:$A$304,0)),""))</f>
        <v/>
      </c>
      <c r="J1341" s="26" t="n">
        <f aca="false">N(E1341)*IF(OR(D1341="Purchase",D1341="Sales return",D1341="Production in",D1341="Adjustment +"),1,IF(D1341="",0,-1))</f>
        <v>0</v>
      </c>
    </row>
    <row r="1342" customFormat="false" ht="15" hidden="false" customHeight="true" outlineLevel="0" collapsed="false">
      <c r="A1342" s="27"/>
      <c r="B1342" s="20"/>
      <c r="C1342" s="24" t="str">
        <f aca="false">IF(B1342="","",IFERROR(INDEX(Items!$B$5:$B$304,MATCH(B1342,Items!$A$5:$A$304,0)),"Unknown code"))</f>
        <v/>
      </c>
      <c r="D1342" s="20"/>
      <c r="E1342" s="21"/>
      <c r="F1342" s="22"/>
      <c r="G1342" s="25" t="str">
        <f aca="false">IF(OR(D1342="Purchase",D1342="Production in"),ROUND(N(E1342)*N(F1342),2),"")</f>
        <v/>
      </c>
      <c r="H1342" s="20"/>
      <c r="I1342" s="24" t="str">
        <f aca="false">IF(B1342="","",IFERROR(INDEX(Items!$D$5:$D$304,MATCH(B1342,Items!$A$5:$A$304,0)),""))</f>
        <v/>
      </c>
      <c r="J1342" s="26" t="n">
        <f aca="false">N(E1342)*IF(OR(D1342="Purchase",D1342="Sales return",D1342="Production in",D1342="Adjustment +"),1,IF(D1342="",0,-1))</f>
        <v>0</v>
      </c>
    </row>
    <row r="1343" customFormat="false" ht="15" hidden="false" customHeight="true" outlineLevel="0" collapsed="false">
      <c r="A1343" s="27"/>
      <c r="B1343" s="20"/>
      <c r="C1343" s="24" t="str">
        <f aca="false">IF(B1343="","",IFERROR(INDEX(Items!$B$5:$B$304,MATCH(B1343,Items!$A$5:$A$304,0)),"Unknown code"))</f>
        <v/>
      </c>
      <c r="D1343" s="20"/>
      <c r="E1343" s="21"/>
      <c r="F1343" s="22"/>
      <c r="G1343" s="25" t="str">
        <f aca="false">IF(OR(D1343="Purchase",D1343="Production in"),ROUND(N(E1343)*N(F1343),2),"")</f>
        <v/>
      </c>
      <c r="H1343" s="20"/>
      <c r="I1343" s="24" t="str">
        <f aca="false">IF(B1343="","",IFERROR(INDEX(Items!$D$5:$D$304,MATCH(B1343,Items!$A$5:$A$304,0)),""))</f>
        <v/>
      </c>
      <c r="J1343" s="26" t="n">
        <f aca="false">N(E1343)*IF(OR(D1343="Purchase",D1343="Sales return",D1343="Production in",D1343="Adjustment +"),1,IF(D1343="",0,-1))</f>
        <v>0</v>
      </c>
    </row>
    <row r="1344" customFormat="false" ht="15" hidden="false" customHeight="true" outlineLevel="0" collapsed="false">
      <c r="A1344" s="27"/>
      <c r="B1344" s="20"/>
      <c r="C1344" s="24" t="str">
        <f aca="false">IF(B1344="","",IFERROR(INDEX(Items!$B$5:$B$304,MATCH(B1344,Items!$A$5:$A$304,0)),"Unknown code"))</f>
        <v/>
      </c>
      <c r="D1344" s="20"/>
      <c r="E1344" s="21"/>
      <c r="F1344" s="22"/>
      <c r="G1344" s="25" t="str">
        <f aca="false">IF(OR(D1344="Purchase",D1344="Production in"),ROUND(N(E1344)*N(F1344),2),"")</f>
        <v/>
      </c>
      <c r="H1344" s="20"/>
      <c r="I1344" s="24" t="str">
        <f aca="false">IF(B1344="","",IFERROR(INDEX(Items!$D$5:$D$304,MATCH(B1344,Items!$A$5:$A$304,0)),""))</f>
        <v/>
      </c>
      <c r="J1344" s="26" t="n">
        <f aca="false">N(E1344)*IF(OR(D1344="Purchase",D1344="Sales return",D1344="Production in",D1344="Adjustment +"),1,IF(D1344="",0,-1))</f>
        <v>0</v>
      </c>
    </row>
    <row r="1345" customFormat="false" ht="15" hidden="false" customHeight="true" outlineLevel="0" collapsed="false">
      <c r="A1345" s="27"/>
      <c r="B1345" s="20"/>
      <c r="C1345" s="24" t="str">
        <f aca="false">IF(B1345="","",IFERROR(INDEX(Items!$B$5:$B$304,MATCH(B1345,Items!$A$5:$A$304,0)),"Unknown code"))</f>
        <v/>
      </c>
      <c r="D1345" s="20"/>
      <c r="E1345" s="21"/>
      <c r="F1345" s="22"/>
      <c r="G1345" s="25" t="str">
        <f aca="false">IF(OR(D1345="Purchase",D1345="Production in"),ROUND(N(E1345)*N(F1345),2),"")</f>
        <v/>
      </c>
      <c r="H1345" s="20"/>
      <c r="I1345" s="24" t="str">
        <f aca="false">IF(B1345="","",IFERROR(INDEX(Items!$D$5:$D$304,MATCH(B1345,Items!$A$5:$A$304,0)),""))</f>
        <v/>
      </c>
      <c r="J1345" s="26" t="n">
        <f aca="false">N(E1345)*IF(OR(D1345="Purchase",D1345="Sales return",D1345="Production in",D1345="Adjustment +"),1,IF(D1345="",0,-1))</f>
        <v>0</v>
      </c>
    </row>
    <row r="1346" customFormat="false" ht="15" hidden="false" customHeight="true" outlineLevel="0" collapsed="false">
      <c r="A1346" s="27"/>
      <c r="B1346" s="20"/>
      <c r="C1346" s="24" t="str">
        <f aca="false">IF(B1346="","",IFERROR(INDEX(Items!$B$5:$B$304,MATCH(B1346,Items!$A$5:$A$304,0)),"Unknown code"))</f>
        <v/>
      </c>
      <c r="D1346" s="20"/>
      <c r="E1346" s="21"/>
      <c r="F1346" s="22"/>
      <c r="G1346" s="25" t="str">
        <f aca="false">IF(OR(D1346="Purchase",D1346="Production in"),ROUND(N(E1346)*N(F1346),2),"")</f>
        <v/>
      </c>
      <c r="H1346" s="20"/>
      <c r="I1346" s="24" t="str">
        <f aca="false">IF(B1346="","",IFERROR(INDEX(Items!$D$5:$D$304,MATCH(B1346,Items!$A$5:$A$304,0)),""))</f>
        <v/>
      </c>
      <c r="J1346" s="26" t="n">
        <f aca="false">N(E1346)*IF(OR(D1346="Purchase",D1346="Sales return",D1346="Production in",D1346="Adjustment +"),1,IF(D1346="",0,-1))</f>
        <v>0</v>
      </c>
    </row>
    <row r="1347" customFormat="false" ht="15" hidden="false" customHeight="true" outlineLevel="0" collapsed="false">
      <c r="A1347" s="27"/>
      <c r="B1347" s="20"/>
      <c r="C1347" s="24" t="str">
        <f aca="false">IF(B1347="","",IFERROR(INDEX(Items!$B$5:$B$304,MATCH(B1347,Items!$A$5:$A$304,0)),"Unknown code"))</f>
        <v/>
      </c>
      <c r="D1347" s="20"/>
      <c r="E1347" s="21"/>
      <c r="F1347" s="22"/>
      <c r="G1347" s="25" t="str">
        <f aca="false">IF(OR(D1347="Purchase",D1347="Production in"),ROUND(N(E1347)*N(F1347),2),"")</f>
        <v/>
      </c>
      <c r="H1347" s="20"/>
      <c r="I1347" s="24" t="str">
        <f aca="false">IF(B1347="","",IFERROR(INDEX(Items!$D$5:$D$304,MATCH(B1347,Items!$A$5:$A$304,0)),""))</f>
        <v/>
      </c>
      <c r="J1347" s="26" t="n">
        <f aca="false">N(E1347)*IF(OR(D1347="Purchase",D1347="Sales return",D1347="Production in",D1347="Adjustment +"),1,IF(D1347="",0,-1))</f>
        <v>0</v>
      </c>
    </row>
    <row r="1348" customFormat="false" ht="15" hidden="false" customHeight="true" outlineLevel="0" collapsed="false">
      <c r="A1348" s="27"/>
      <c r="B1348" s="20"/>
      <c r="C1348" s="24" t="str">
        <f aca="false">IF(B1348="","",IFERROR(INDEX(Items!$B$5:$B$304,MATCH(B1348,Items!$A$5:$A$304,0)),"Unknown code"))</f>
        <v/>
      </c>
      <c r="D1348" s="20"/>
      <c r="E1348" s="21"/>
      <c r="F1348" s="22"/>
      <c r="G1348" s="25" t="str">
        <f aca="false">IF(OR(D1348="Purchase",D1348="Production in"),ROUND(N(E1348)*N(F1348),2),"")</f>
        <v/>
      </c>
      <c r="H1348" s="20"/>
      <c r="I1348" s="24" t="str">
        <f aca="false">IF(B1348="","",IFERROR(INDEX(Items!$D$5:$D$304,MATCH(B1348,Items!$A$5:$A$304,0)),""))</f>
        <v/>
      </c>
      <c r="J1348" s="26" t="n">
        <f aca="false">N(E1348)*IF(OR(D1348="Purchase",D1348="Sales return",D1348="Production in",D1348="Adjustment +"),1,IF(D1348="",0,-1))</f>
        <v>0</v>
      </c>
    </row>
    <row r="1349" customFormat="false" ht="15" hidden="false" customHeight="true" outlineLevel="0" collapsed="false">
      <c r="A1349" s="27"/>
      <c r="B1349" s="20"/>
      <c r="C1349" s="24" t="str">
        <f aca="false">IF(B1349="","",IFERROR(INDEX(Items!$B$5:$B$304,MATCH(B1349,Items!$A$5:$A$304,0)),"Unknown code"))</f>
        <v/>
      </c>
      <c r="D1349" s="20"/>
      <c r="E1349" s="21"/>
      <c r="F1349" s="22"/>
      <c r="G1349" s="25" t="str">
        <f aca="false">IF(OR(D1349="Purchase",D1349="Production in"),ROUND(N(E1349)*N(F1349),2),"")</f>
        <v/>
      </c>
      <c r="H1349" s="20"/>
      <c r="I1349" s="24" t="str">
        <f aca="false">IF(B1349="","",IFERROR(INDEX(Items!$D$5:$D$304,MATCH(B1349,Items!$A$5:$A$304,0)),""))</f>
        <v/>
      </c>
      <c r="J1349" s="26" t="n">
        <f aca="false">N(E1349)*IF(OR(D1349="Purchase",D1349="Sales return",D1349="Production in",D1349="Adjustment +"),1,IF(D1349="",0,-1))</f>
        <v>0</v>
      </c>
    </row>
    <row r="1350" customFormat="false" ht="15" hidden="false" customHeight="true" outlineLevel="0" collapsed="false">
      <c r="A1350" s="27"/>
      <c r="B1350" s="20"/>
      <c r="C1350" s="24" t="str">
        <f aca="false">IF(B1350="","",IFERROR(INDEX(Items!$B$5:$B$304,MATCH(B1350,Items!$A$5:$A$304,0)),"Unknown code"))</f>
        <v/>
      </c>
      <c r="D1350" s="20"/>
      <c r="E1350" s="21"/>
      <c r="F1350" s="22"/>
      <c r="G1350" s="25" t="str">
        <f aca="false">IF(OR(D1350="Purchase",D1350="Production in"),ROUND(N(E1350)*N(F1350),2),"")</f>
        <v/>
      </c>
      <c r="H1350" s="20"/>
      <c r="I1350" s="24" t="str">
        <f aca="false">IF(B1350="","",IFERROR(INDEX(Items!$D$5:$D$304,MATCH(B1350,Items!$A$5:$A$304,0)),""))</f>
        <v/>
      </c>
      <c r="J1350" s="26" t="n">
        <f aca="false">N(E1350)*IF(OR(D1350="Purchase",D1350="Sales return",D1350="Production in",D1350="Adjustment +"),1,IF(D1350="",0,-1))</f>
        <v>0</v>
      </c>
    </row>
    <row r="1351" customFormat="false" ht="15" hidden="false" customHeight="true" outlineLevel="0" collapsed="false">
      <c r="A1351" s="27"/>
      <c r="B1351" s="20"/>
      <c r="C1351" s="24" t="str">
        <f aca="false">IF(B1351="","",IFERROR(INDEX(Items!$B$5:$B$304,MATCH(B1351,Items!$A$5:$A$304,0)),"Unknown code"))</f>
        <v/>
      </c>
      <c r="D1351" s="20"/>
      <c r="E1351" s="21"/>
      <c r="F1351" s="22"/>
      <c r="G1351" s="25" t="str">
        <f aca="false">IF(OR(D1351="Purchase",D1351="Production in"),ROUND(N(E1351)*N(F1351),2),"")</f>
        <v/>
      </c>
      <c r="H1351" s="20"/>
      <c r="I1351" s="24" t="str">
        <f aca="false">IF(B1351="","",IFERROR(INDEX(Items!$D$5:$D$304,MATCH(B1351,Items!$A$5:$A$304,0)),""))</f>
        <v/>
      </c>
      <c r="J1351" s="26" t="n">
        <f aca="false">N(E1351)*IF(OR(D1351="Purchase",D1351="Sales return",D1351="Production in",D1351="Adjustment +"),1,IF(D1351="",0,-1))</f>
        <v>0</v>
      </c>
    </row>
    <row r="1352" customFormat="false" ht="15" hidden="false" customHeight="true" outlineLevel="0" collapsed="false">
      <c r="A1352" s="27"/>
      <c r="B1352" s="20"/>
      <c r="C1352" s="24" t="str">
        <f aca="false">IF(B1352="","",IFERROR(INDEX(Items!$B$5:$B$304,MATCH(B1352,Items!$A$5:$A$304,0)),"Unknown code"))</f>
        <v/>
      </c>
      <c r="D1352" s="20"/>
      <c r="E1352" s="21"/>
      <c r="F1352" s="22"/>
      <c r="G1352" s="25" t="str">
        <f aca="false">IF(OR(D1352="Purchase",D1352="Production in"),ROUND(N(E1352)*N(F1352),2),"")</f>
        <v/>
      </c>
      <c r="H1352" s="20"/>
      <c r="I1352" s="24" t="str">
        <f aca="false">IF(B1352="","",IFERROR(INDEX(Items!$D$5:$D$304,MATCH(B1352,Items!$A$5:$A$304,0)),""))</f>
        <v/>
      </c>
      <c r="J1352" s="26" t="n">
        <f aca="false">N(E1352)*IF(OR(D1352="Purchase",D1352="Sales return",D1352="Production in",D1352="Adjustment +"),1,IF(D1352="",0,-1))</f>
        <v>0</v>
      </c>
    </row>
    <row r="1353" customFormat="false" ht="15" hidden="false" customHeight="true" outlineLevel="0" collapsed="false">
      <c r="A1353" s="27"/>
      <c r="B1353" s="20"/>
      <c r="C1353" s="24" t="str">
        <f aca="false">IF(B1353="","",IFERROR(INDEX(Items!$B$5:$B$304,MATCH(B1353,Items!$A$5:$A$304,0)),"Unknown code"))</f>
        <v/>
      </c>
      <c r="D1353" s="20"/>
      <c r="E1353" s="21"/>
      <c r="F1353" s="22"/>
      <c r="G1353" s="25" t="str">
        <f aca="false">IF(OR(D1353="Purchase",D1353="Production in"),ROUND(N(E1353)*N(F1353),2),"")</f>
        <v/>
      </c>
      <c r="H1353" s="20"/>
      <c r="I1353" s="24" t="str">
        <f aca="false">IF(B1353="","",IFERROR(INDEX(Items!$D$5:$D$304,MATCH(B1353,Items!$A$5:$A$304,0)),""))</f>
        <v/>
      </c>
      <c r="J1353" s="26" t="n">
        <f aca="false">N(E1353)*IF(OR(D1353="Purchase",D1353="Sales return",D1353="Production in",D1353="Adjustment +"),1,IF(D1353="",0,-1))</f>
        <v>0</v>
      </c>
    </row>
    <row r="1354" customFormat="false" ht="15" hidden="false" customHeight="true" outlineLevel="0" collapsed="false">
      <c r="A1354" s="27"/>
      <c r="B1354" s="20"/>
      <c r="C1354" s="24" t="str">
        <f aca="false">IF(B1354="","",IFERROR(INDEX(Items!$B$5:$B$304,MATCH(B1354,Items!$A$5:$A$304,0)),"Unknown code"))</f>
        <v/>
      </c>
      <c r="D1354" s="20"/>
      <c r="E1354" s="21"/>
      <c r="F1354" s="22"/>
      <c r="G1354" s="25" t="str">
        <f aca="false">IF(OR(D1354="Purchase",D1354="Production in"),ROUND(N(E1354)*N(F1354),2),"")</f>
        <v/>
      </c>
      <c r="H1354" s="20"/>
      <c r="I1354" s="24" t="str">
        <f aca="false">IF(B1354="","",IFERROR(INDEX(Items!$D$5:$D$304,MATCH(B1354,Items!$A$5:$A$304,0)),""))</f>
        <v/>
      </c>
      <c r="J1354" s="26" t="n">
        <f aca="false">N(E1354)*IF(OR(D1354="Purchase",D1354="Sales return",D1354="Production in",D1354="Adjustment +"),1,IF(D1354="",0,-1))</f>
        <v>0</v>
      </c>
    </row>
    <row r="1355" customFormat="false" ht="15" hidden="false" customHeight="true" outlineLevel="0" collapsed="false">
      <c r="A1355" s="27"/>
      <c r="B1355" s="20"/>
      <c r="C1355" s="24" t="str">
        <f aca="false">IF(B1355="","",IFERROR(INDEX(Items!$B$5:$B$304,MATCH(B1355,Items!$A$5:$A$304,0)),"Unknown code"))</f>
        <v/>
      </c>
      <c r="D1355" s="20"/>
      <c r="E1355" s="21"/>
      <c r="F1355" s="22"/>
      <c r="G1355" s="25" t="str">
        <f aca="false">IF(OR(D1355="Purchase",D1355="Production in"),ROUND(N(E1355)*N(F1355),2),"")</f>
        <v/>
      </c>
      <c r="H1355" s="20"/>
      <c r="I1355" s="24" t="str">
        <f aca="false">IF(B1355="","",IFERROR(INDEX(Items!$D$5:$D$304,MATCH(B1355,Items!$A$5:$A$304,0)),""))</f>
        <v/>
      </c>
      <c r="J1355" s="26" t="n">
        <f aca="false">N(E1355)*IF(OR(D1355="Purchase",D1355="Sales return",D1355="Production in",D1355="Adjustment +"),1,IF(D1355="",0,-1))</f>
        <v>0</v>
      </c>
    </row>
    <row r="1356" customFormat="false" ht="15" hidden="false" customHeight="true" outlineLevel="0" collapsed="false">
      <c r="A1356" s="27"/>
      <c r="B1356" s="20"/>
      <c r="C1356" s="24" t="str">
        <f aca="false">IF(B1356="","",IFERROR(INDEX(Items!$B$5:$B$304,MATCH(B1356,Items!$A$5:$A$304,0)),"Unknown code"))</f>
        <v/>
      </c>
      <c r="D1356" s="20"/>
      <c r="E1356" s="21"/>
      <c r="F1356" s="22"/>
      <c r="G1356" s="25" t="str">
        <f aca="false">IF(OR(D1356="Purchase",D1356="Production in"),ROUND(N(E1356)*N(F1356),2),"")</f>
        <v/>
      </c>
      <c r="H1356" s="20"/>
      <c r="I1356" s="24" t="str">
        <f aca="false">IF(B1356="","",IFERROR(INDEX(Items!$D$5:$D$304,MATCH(B1356,Items!$A$5:$A$304,0)),""))</f>
        <v/>
      </c>
      <c r="J1356" s="26" t="n">
        <f aca="false">N(E1356)*IF(OR(D1356="Purchase",D1356="Sales return",D1356="Production in",D1356="Adjustment +"),1,IF(D1356="",0,-1))</f>
        <v>0</v>
      </c>
    </row>
    <row r="1357" customFormat="false" ht="15" hidden="false" customHeight="true" outlineLevel="0" collapsed="false">
      <c r="A1357" s="27"/>
      <c r="B1357" s="20"/>
      <c r="C1357" s="24" t="str">
        <f aca="false">IF(B1357="","",IFERROR(INDEX(Items!$B$5:$B$304,MATCH(B1357,Items!$A$5:$A$304,0)),"Unknown code"))</f>
        <v/>
      </c>
      <c r="D1357" s="20"/>
      <c r="E1357" s="21"/>
      <c r="F1357" s="22"/>
      <c r="G1357" s="25" t="str">
        <f aca="false">IF(OR(D1357="Purchase",D1357="Production in"),ROUND(N(E1357)*N(F1357),2),"")</f>
        <v/>
      </c>
      <c r="H1357" s="20"/>
      <c r="I1357" s="24" t="str">
        <f aca="false">IF(B1357="","",IFERROR(INDEX(Items!$D$5:$D$304,MATCH(B1357,Items!$A$5:$A$304,0)),""))</f>
        <v/>
      </c>
      <c r="J1357" s="26" t="n">
        <f aca="false">N(E1357)*IF(OR(D1357="Purchase",D1357="Sales return",D1357="Production in",D1357="Adjustment +"),1,IF(D1357="",0,-1))</f>
        <v>0</v>
      </c>
    </row>
    <row r="1358" customFormat="false" ht="15" hidden="false" customHeight="true" outlineLevel="0" collapsed="false">
      <c r="A1358" s="27"/>
      <c r="B1358" s="20"/>
      <c r="C1358" s="24" t="str">
        <f aca="false">IF(B1358="","",IFERROR(INDEX(Items!$B$5:$B$304,MATCH(B1358,Items!$A$5:$A$304,0)),"Unknown code"))</f>
        <v/>
      </c>
      <c r="D1358" s="20"/>
      <c r="E1358" s="21"/>
      <c r="F1358" s="22"/>
      <c r="G1358" s="25" t="str">
        <f aca="false">IF(OR(D1358="Purchase",D1358="Production in"),ROUND(N(E1358)*N(F1358),2),"")</f>
        <v/>
      </c>
      <c r="H1358" s="20"/>
      <c r="I1358" s="24" t="str">
        <f aca="false">IF(B1358="","",IFERROR(INDEX(Items!$D$5:$D$304,MATCH(B1358,Items!$A$5:$A$304,0)),""))</f>
        <v/>
      </c>
      <c r="J1358" s="26" t="n">
        <f aca="false">N(E1358)*IF(OR(D1358="Purchase",D1358="Sales return",D1358="Production in",D1358="Adjustment +"),1,IF(D1358="",0,-1))</f>
        <v>0</v>
      </c>
    </row>
    <row r="1359" customFormat="false" ht="15" hidden="false" customHeight="true" outlineLevel="0" collapsed="false">
      <c r="A1359" s="27"/>
      <c r="B1359" s="20"/>
      <c r="C1359" s="24" t="str">
        <f aca="false">IF(B1359="","",IFERROR(INDEX(Items!$B$5:$B$304,MATCH(B1359,Items!$A$5:$A$304,0)),"Unknown code"))</f>
        <v/>
      </c>
      <c r="D1359" s="20"/>
      <c r="E1359" s="21"/>
      <c r="F1359" s="22"/>
      <c r="G1359" s="25" t="str">
        <f aca="false">IF(OR(D1359="Purchase",D1359="Production in"),ROUND(N(E1359)*N(F1359),2),"")</f>
        <v/>
      </c>
      <c r="H1359" s="20"/>
      <c r="I1359" s="24" t="str">
        <f aca="false">IF(B1359="","",IFERROR(INDEX(Items!$D$5:$D$304,MATCH(B1359,Items!$A$5:$A$304,0)),""))</f>
        <v/>
      </c>
      <c r="J1359" s="26" t="n">
        <f aca="false">N(E1359)*IF(OR(D1359="Purchase",D1359="Sales return",D1359="Production in",D1359="Adjustment +"),1,IF(D1359="",0,-1))</f>
        <v>0</v>
      </c>
    </row>
    <row r="1360" customFormat="false" ht="15" hidden="false" customHeight="true" outlineLevel="0" collapsed="false">
      <c r="A1360" s="27"/>
      <c r="B1360" s="20"/>
      <c r="C1360" s="24" t="str">
        <f aca="false">IF(B1360="","",IFERROR(INDEX(Items!$B$5:$B$304,MATCH(B1360,Items!$A$5:$A$304,0)),"Unknown code"))</f>
        <v/>
      </c>
      <c r="D1360" s="20"/>
      <c r="E1360" s="21"/>
      <c r="F1360" s="22"/>
      <c r="G1360" s="25" t="str">
        <f aca="false">IF(OR(D1360="Purchase",D1360="Production in"),ROUND(N(E1360)*N(F1360),2),"")</f>
        <v/>
      </c>
      <c r="H1360" s="20"/>
      <c r="I1360" s="24" t="str">
        <f aca="false">IF(B1360="","",IFERROR(INDEX(Items!$D$5:$D$304,MATCH(B1360,Items!$A$5:$A$304,0)),""))</f>
        <v/>
      </c>
      <c r="J1360" s="26" t="n">
        <f aca="false">N(E1360)*IF(OR(D1360="Purchase",D1360="Sales return",D1360="Production in",D1360="Adjustment +"),1,IF(D1360="",0,-1))</f>
        <v>0</v>
      </c>
    </row>
    <row r="1361" customFormat="false" ht="15" hidden="false" customHeight="true" outlineLevel="0" collapsed="false">
      <c r="A1361" s="27"/>
      <c r="B1361" s="20"/>
      <c r="C1361" s="24" t="str">
        <f aca="false">IF(B1361="","",IFERROR(INDEX(Items!$B$5:$B$304,MATCH(B1361,Items!$A$5:$A$304,0)),"Unknown code"))</f>
        <v/>
      </c>
      <c r="D1361" s="20"/>
      <c r="E1361" s="21"/>
      <c r="F1361" s="22"/>
      <c r="G1361" s="25" t="str">
        <f aca="false">IF(OR(D1361="Purchase",D1361="Production in"),ROUND(N(E1361)*N(F1361),2),"")</f>
        <v/>
      </c>
      <c r="H1361" s="20"/>
      <c r="I1361" s="24" t="str">
        <f aca="false">IF(B1361="","",IFERROR(INDEX(Items!$D$5:$D$304,MATCH(B1361,Items!$A$5:$A$304,0)),""))</f>
        <v/>
      </c>
      <c r="J1361" s="26" t="n">
        <f aca="false">N(E1361)*IF(OR(D1361="Purchase",D1361="Sales return",D1361="Production in",D1361="Adjustment +"),1,IF(D1361="",0,-1))</f>
        <v>0</v>
      </c>
    </row>
    <row r="1362" customFormat="false" ht="15" hidden="false" customHeight="true" outlineLevel="0" collapsed="false">
      <c r="A1362" s="27"/>
      <c r="B1362" s="20"/>
      <c r="C1362" s="24" t="str">
        <f aca="false">IF(B1362="","",IFERROR(INDEX(Items!$B$5:$B$304,MATCH(B1362,Items!$A$5:$A$304,0)),"Unknown code"))</f>
        <v/>
      </c>
      <c r="D1362" s="20"/>
      <c r="E1362" s="21"/>
      <c r="F1362" s="22"/>
      <c r="G1362" s="25" t="str">
        <f aca="false">IF(OR(D1362="Purchase",D1362="Production in"),ROUND(N(E1362)*N(F1362),2),"")</f>
        <v/>
      </c>
      <c r="H1362" s="20"/>
      <c r="I1362" s="24" t="str">
        <f aca="false">IF(B1362="","",IFERROR(INDEX(Items!$D$5:$D$304,MATCH(B1362,Items!$A$5:$A$304,0)),""))</f>
        <v/>
      </c>
      <c r="J1362" s="26" t="n">
        <f aca="false">N(E1362)*IF(OR(D1362="Purchase",D1362="Sales return",D1362="Production in",D1362="Adjustment +"),1,IF(D1362="",0,-1))</f>
        <v>0</v>
      </c>
    </row>
    <row r="1363" customFormat="false" ht="15" hidden="false" customHeight="true" outlineLevel="0" collapsed="false">
      <c r="A1363" s="27"/>
      <c r="B1363" s="20"/>
      <c r="C1363" s="24" t="str">
        <f aca="false">IF(B1363="","",IFERROR(INDEX(Items!$B$5:$B$304,MATCH(B1363,Items!$A$5:$A$304,0)),"Unknown code"))</f>
        <v/>
      </c>
      <c r="D1363" s="20"/>
      <c r="E1363" s="21"/>
      <c r="F1363" s="22"/>
      <c r="G1363" s="25" t="str">
        <f aca="false">IF(OR(D1363="Purchase",D1363="Production in"),ROUND(N(E1363)*N(F1363),2),"")</f>
        <v/>
      </c>
      <c r="H1363" s="20"/>
      <c r="I1363" s="24" t="str">
        <f aca="false">IF(B1363="","",IFERROR(INDEX(Items!$D$5:$D$304,MATCH(B1363,Items!$A$5:$A$304,0)),""))</f>
        <v/>
      </c>
      <c r="J1363" s="26" t="n">
        <f aca="false">N(E1363)*IF(OR(D1363="Purchase",D1363="Sales return",D1363="Production in",D1363="Adjustment +"),1,IF(D1363="",0,-1))</f>
        <v>0</v>
      </c>
    </row>
    <row r="1364" customFormat="false" ht="15" hidden="false" customHeight="true" outlineLevel="0" collapsed="false">
      <c r="A1364" s="27"/>
      <c r="B1364" s="20"/>
      <c r="C1364" s="24" t="str">
        <f aca="false">IF(B1364="","",IFERROR(INDEX(Items!$B$5:$B$304,MATCH(B1364,Items!$A$5:$A$304,0)),"Unknown code"))</f>
        <v/>
      </c>
      <c r="D1364" s="20"/>
      <c r="E1364" s="21"/>
      <c r="F1364" s="22"/>
      <c r="G1364" s="25" t="str">
        <f aca="false">IF(OR(D1364="Purchase",D1364="Production in"),ROUND(N(E1364)*N(F1364),2),"")</f>
        <v/>
      </c>
      <c r="H1364" s="20"/>
      <c r="I1364" s="24" t="str">
        <f aca="false">IF(B1364="","",IFERROR(INDEX(Items!$D$5:$D$304,MATCH(B1364,Items!$A$5:$A$304,0)),""))</f>
        <v/>
      </c>
      <c r="J1364" s="26" t="n">
        <f aca="false">N(E1364)*IF(OR(D1364="Purchase",D1364="Sales return",D1364="Production in",D1364="Adjustment +"),1,IF(D1364="",0,-1))</f>
        <v>0</v>
      </c>
    </row>
    <row r="1365" customFormat="false" ht="15" hidden="false" customHeight="true" outlineLevel="0" collapsed="false">
      <c r="A1365" s="27"/>
      <c r="B1365" s="20"/>
      <c r="C1365" s="24" t="str">
        <f aca="false">IF(B1365="","",IFERROR(INDEX(Items!$B$5:$B$304,MATCH(B1365,Items!$A$5:$A$304,0)),"Unknown code"))</f>
        <v/>
      </c>
      <c r="D1365" s="20"/>
      <c r="E1365" s="21"/>
      <c r="F1365" s="22"/>
      <c r="G1365" s="25" t="str">
        <f aca="false">IF(OR(D1365="Purchase",D1365="Production in"),ROUND(N(E1365)*N(F1365),2),"")</f>
        <v/>
      </c>
      <c r="H1365" s="20"/>
      <c r="I1365" s="24" t="str">
        <f aca="false">IF(B1365="","",IFERROR(INDEX(Items!$D$5:$D$304,MATCH(B1365,Items!$A$5:$A$304,0)),""))</f>
        <v/>
      </c>
      <c r="J1365" s="26" t="n">
        <f aca="false">N(E1365)*IF(OR(D1365="Purchase",D1365="Sales return",D1365="Production in",D1365="Adjustment +"),1,IF(D1365="",0,-1))</f>
        <v>0</v>
      </c>
    </row>
    <row r="1366" customFormat="false" ht="15" hidden="false" customHeight="true" outlineLevel="0" collapsed="false">
      <c r="A1366" s="27"/>
      <c r="B1366" s="20"/>
      <c r="C1366" s="24" t="str">
        <f aca="false">IF(B1366="","",IFERROR(INDEX(Items!$B$5:$B$304,MATCH(B1366,Items!$A$5:$A$304,0)),"Unknown code"))</f>
        <v/>
      </c>
      <c r="D1366" s="20"/>
      <c r="E1366" s="21"/>
      <c r="F1366" s="22"/>
      <c r="G1366" s="25" t="str">
        <f aca="false">IF(OR(D1366="Purchase",D1366="Production in"),ROUND(N(E1366)*N(F1366),2),"")</f>
        <v/>
      </c>
      <c r="H1366" s="20"/>
      <c r="I1366" s="24" t="str">
        <f aca="false">IF(B1366="","",IFERROR(INDEX(Items!$D$5:$D$304,MATCH(B1366,Items!$A$5:$A$304,0)),""))</f>
        <v/>
      </c>
      <c r="J1366" s="26" t="n">
        <f aca="false">N(E1366)*IF(OR(D1366="Purchase",D1366="Sales return",D1366="Production in",D1366="Adjustment +"),1,IF(D1366="",0,-1))</f>
        <v>0</v>
      </c>
    </row>
    <row r="1367" customFormat="false" ht="15" hidden="false" customHeight="true" outlineLevel="0" collapsed="false">
      <c r="A1367" s="27"/>
      <c r="B1367" s="20"/>
      <c r="C1367" s="24" t="str">
        <f aca="false">IF(B1367="","",IFERROR(INDEX(Items!$B$5:$B$304,MATCH(B1367,Items!$A$5:$A$304,0)),"Unknown code"))</f>
        <v/>
      </c>
      <c r="D1367" s="20"/>
      <c r="E1367" s="21"/>
      <c r="F1367" s="22"/>
      <c r="G1367" s="25" t="str">
        <f aca="false">IF(OR(D1367="Purchase",D1367="Production in"),ROUND(N(E1367)*N(F1367),2),"")</f>
        <v/>
      </c>
      <c r="H1367" s="20"/>
      <c r="I1367" s="24" t="str">
        <f aca="false">IF(B1367="","",IFERROR(INDEX(Items!$D$5:$D$304,MATCH(B1367,Items!$A$5:$A$304,0)),""))</f>
        <v/>
      </c>
      <c r="J1367" s="26" t="n">
        <f aca="false">N(E1367)*IF(OR(D1367="Purchase",D1367="Sales return",D1367="Production in",D1367="Adjustment +"),1,IF(D1367="",0,-1))</f>
        <v>0</v>
      </c>
    </row>
    <row r="1368" customFormat="false" ht="15" hidden="false" customHeight="true" outlineLevel="0" collapsed="false">
      <c r="A1368" s="27"/>
      <c r="B1368" s="20"/>
      <c r="C1368" s="24" t="str">
        <f aca="false">IF(B1368="","",IFERROR(INDEX(Items!$B$5:$B$304,MATCH(B1368,Items!$A$5:$A$304,0)),"Unknown code"))</f>
        <v/>
      </c>
      <c r="D1368" s="20"/>
      <c r="E1368" s="21"/>
      <c r="F1368" s="22"/>
      <c r="G1368" s="25" t="str">
        <f aca="false">IF(OR(D1368="Purchase",D1368="Production in"),ROUND(N(E1368)*N(F1368),2),"")</f>
        <v/>
      </c>
      <c r="H1368" s="20"/>
      <c r="I1368" s="24" t="str">
        <f aca="false">IF(B1368="","",IFERROR(INDEX(Items!$D$5:$D$304,MATCH(B1368,Items!$A$5:$A$304,0)),""))</f>
        <v/>
      </c>
      <c r="J1368" s="26" t="n">
        <f aca="false">N(E1368)*IF(OR(D1368="Purchase",D1368="Sales return",D1368="Production in",D1368="Adjustment +"),1,IF(D1368="",0,-1))</f>
        <v>0</v>
      </c>
    </row>
    <row r="1369" customFormat="false" ht="15" hidden="false" customHeight="true" outlineLevel="0" collapsed="false">
      <c r="A1369" s="27"/>
      <c r="B1369" s="20"/>
      <c r="C1369" s="24" t="str">
        <f aca="false">IF(B1369="","",IFERROR(INDEX(Items!$B$5:$B$304,MATCH(B1369,Items!$A$5:$A$304,0)),"Unknown code"))</f>
        <v/>
      </c>
      <c r="D1369" s="20"/>
      <c r="E1369" s="21"/>
      <c r="F1369" s="22"/>
      <c r="G1369" s="25" t="str">
        <f aca="false">IF(OR(D1369="Purchase",D1369="Production in"),ROUND(N(E1369)*N(F1369),2),"")</f>
        <v/>
      </c>
      <c r="H1369" s="20"/>
      <c r="I1369" s="24" t="str">
        <f aca="false">IF(B1369="","",IFERROR(INDEX(Items!$D$5:$D$304,MATCH(B1369,Items!$A$5:$A$304,0)),""))</f>
        <v/>
      </c>
      <c r="J1369" s="26" t="n">
        <f aca="false">N(E1369)*IF(OR(D1369="Purchase",D1369="Sales return",D1369="Production in",D1369="Adjustment +"),1,IF(D1369="",0,-1))</f>
        <v>0</v>
      </c>
    </row>
    <row r="1370" customFormat="false" ht="15" hidden="false" customHeight="true" outlineLevel="0" collapsed="false">
      <c r="A1370" s="27"/>
      <c r="B1370" s="20"/>
      <c r="C1370" s="24" t="str">
        <f aca="false">IF(B1370="","",IFERROR(INDEX(Items!$B$5:$B$304,MATCH(B1370,Items!$A$5:$A$304,0)),"Unknown code"))</f>
        <v/>
      </c>
      <c r="D1370" s="20"/>
      <c r="E1370" s="21"/>
      <c r="F1370" s="22"/>
      <c r="G1370" s="25" t="str">
        <f aca="false">IF(OR(D1370="Purchase",D1370="Production in"),ROUND(N(E1370)*N(F1370),2),"")</f>
        <v/>
      </c>
      <c r="H1370" s="20"/>
      <c r="I1370" s="24" t="str">
        <f aca="false">IF(B1370="","",IFERROR(INDEX(Items!$D$5:$D$304,MATCH(B1370,Items!$A$5:$A$304,0)),""))</f>
        <v/>
      </c>
      <c r="J1370" s="26" t="n">
        <f aca="false">N(E1370)*IF(OR(D1370="Purchase",D1370="Sales return",D1370="Production in",D1370="Adjustment +"),1,IF(D1370="",0,-1))</f>
        <v>0</v>
      </c>
    </row>
    <row r="1371" customFormat="false" ht="15" hidden="false" customHeight="true" outlineLevel="0" collapsed="false">
      <c r="A1371" s="27"/>
      <c r="B1371" s="20"/>
      <c r="C1371" s="24" t="str">
        <f aca="false">IF(B1371="","",IFERROR(INDEX(Items!$B$5:$B$304,MATCH(B1371,Items!$A$5:$A$304,0)),"Unknown code"))</f>
        <v/>
      </c>
      <c r="D1371" s="20"/>
      <c r="E1371" s="21"/>
      <c r="F1371" s="22"/>
      <c r="G1371" s="25" t="str">
        <f aca="false">IF(OR(D1371="Purchase",D1371="Production in"),ROUND(N(E1371)*N(F1371),2),"")</f>
        <v/>
      </c>
      <c r="H1371" s="20"/>
      <c r="I1371" s="24" t="str">
        <f aca="false">IF(B1371="","",IFERROR(INDEX(Items!$D$5:$D$304,MATCH(B1371,Items!$A$5:$A$304,0)),""))</f>
        <v/>
      </c>
      <c r="J1371" s="26" t="n">
        <f aca="false">N(E1371)*IF(OR(D1371="Purchase",D1371="Sales return",D1371="Production in",D1371="Adjustment +"),1,IF(D1371="",0,-1))</f>
        <v>0</v>
      </c>
    </row>
    <row r="1372" customFormat="false" ht="15" hidden="false" customHeight="true" outlineLevel="0" collapsed="false">
      <c r="A1372" s="27"/>
      <c r="B1372" s="20"/>
      <c r="C1372" s="24" t="str">
        <f aca="false">IF(B1372="","",IFERROR(INDEX(Items!$B$5:$B$304,MATCH(B1372,Items!$A$5:$A$304,0)),"Unknown code"))</f>
        <v/>
      </c>
      <c r="D1372" s="20"/>
      <c r="E1372" s="21"/>
      <c r="F1372" s="22"/>
      <c r="G1372" s="25" t="str">
        <f aca="false">IF(OR(D1372="Purchase",D1372="Production in"),ROUND(N(E1372)*N(F1372),2),"")</f>
        <v/>
      </c>
      <c r="H1372" s="20"/>
      <c r="I1372" s="24" t="str">
        <f aca="false">IF(B1372="","",IFERROR(INDEX(Items!$D$5:$D$304,MATCH(B1372,Items!$A$5:$A$304,0)),""))</f>
        <v/>
      </c>
      <c r="J1372" s="26" t="n">
        <f aca="false">N(E1372)*IF(OR(D1372="Purchase",D1372="Sales return",D1372="Production in",D1372="Adjustment +"),1,IF(D1372="",0,-1))</f>
        <v>0</v>
      </c>
    </row>
    <row r="1373" customFormat="false" ht="15" hidden="false" customHeight="true" outlineLevel="0" collapsed="false">
      <c r="A1373" s="27"/>
      <c r="B1373" s="20"/>
      <c r="C1373" s="24" t="str">
        <f aca="false">IF(B1373="","",IFERROR(INDEX(Items!$B$5:$B$304,MATCH(B1373,Items!$A$5:$A$304,0)),"Unknown code"))</f>
        <v/>
      </c>
      <c r="D1373" s="20"/>
      <c r="E1373" s="21"/>
      <c r="F1373" s="22"/>
      <c r="G1373" s="25" t="str">
        <f aca="false">IF(OR(D1373="Purchase",D1373="Production in"),ROUND(N(E1373)*N(F1373),2),"")</f>
        <v/>
      </c>
      <c r="H1373" s="20"/>
      <c r="I1373" s="24" t="str">
        <f aca="false">IF(B1373="","",IFERROR(INDEX(Items!$D$5:$D$304,MATCH(B1373,Items!$A$5:$A$304,0)),""))</f>
        <v/>
      </c>
      <c r="J1373" s="26" t="n">
        <f aca="false">N(E1373)*IF(OR(D1373="Purchase",D1373="Sales return",D1373="Production in",D1373="Adjustment +"),1,IF(D1373="",0,-1))</f>
        <v>0</v>
      </c>
    </row>
    <row r="1374" customFormat="false" ht="15" hidden="false" customHeight="true" outlineLevel="0" collapsed="false">
      <c r="A1374" s="27"/>
      <c r="B1374" s="20"/>
      <c r="C1374" s="24" t="str">
        <f aca="false">IF(B1374="","",IFERROR(INDEX(Items!$B$5:$B$304,MATCH(B1374,Items!$A$5:$A$304,0)),"Unknown code"))</f>
        <v/>
      </c>
      <c r="D1374" s="20"/>
      <c r="E1374" s="21"/>
      <c r="F1374" s="22"/>
      <c r="G1374" s="25" t="str">
        <f aca="false">IF(OR(D1374="Purchase",D1374="Production in"),ROUND(N(E1374)*N(F1374),2),"")</f>
        <v/>
      </c>
      <c r="H1374" s="20"/>
      <c r="I1374" s="24" t="str">
        <f aca="false">IF(B1374="","",IFERROR(INDEX(Items!$D$5:$D$304,MATCH(B1374,Items!$A$5:$A$304,0)),""))</f>
        <v/>
      </c>
      <c r="J1374" s="26" t="n">
        <f aca="false">N(E1374)*IF(OR(D1374="Purchase",D1374="Sales return",D1374="Production in",D1374="Adjustment +"),1,IF(D1374="",0,-1))</f>
        <v>0</v>
      </c>
    </row>
    <row r="1375" customFormat="false" ht="15" hidden="false" customHeight="true" outlineLevel="0" collapsed="false">
      <c r="A1375" s="27"/>
      <c r="B1375" s="20"/>
      <c r="C1375" s="24" t="str">
        <f aca="false">IF(B1375="","",IFERROR(INDEX(Items!$B$5:$B$304,MATCH(B1375,Items!$A$5:$A$304,0)),"Unknown code"))</f>
        <v/>
      </c>
      <c r="D1375" s="20"/>
      <c r="E1375" s="21"/>
      <c r="F1375" s="22"/>
      <c r="G1375" s="25" t="str">
        <f aca="false">IF(OR(D1375="Purchase",D1375="Production in"),ROUND(N(E1375)*N(F1375),2),"")</f>
        <v/>
      </c>
      <c r="H1375" s="20"/>
      <c r="I1375" s="24" t="str">
        <f aca="false">IF(B1375="","",IFERROR(INDEX(Items!$D$5:$D$304,MATCH(B1375,Items!$A$5:$A$304,0)),""))</f>
        <v/>
      </c>
      <c r="J1375" s="26" t="n">
        <f aca="false">N(E1375)*IF(OR(D1375="Purchase",D1375="Sales return",D1375="Production in",D1375="Adjustment +"),1,IF(D1375="",0,-1))</f>
        <v>0</v>
      </c>
    </row>
    <row r="1376" customFormat="false" ht="15" hidden="false" customHeight="true" outlineLevel="0" collapsed="false">
      <c r="A1376" s="27"/>
      <c r="B1376" s="20"/>
      <c r="C1376" s="24" t="str">
        <f aca="false">IF(B1376="","",IFERROR(INDEX(Items!$B$5:$B$304,MATCH(B1376,Items!$A$5:$A$304,0)),"Unknown code"))</f>
        <v/>
      </c>
      <c r="D1376" s="20"/>
      <c r="E1376" s="21"/>
      <c r="F1376" s="22"/>
      <c r="G1376" s="25" t="str">
        <f aca="false">IF(OR(D1376="Purchase",D1376="Production in"),ROUND(N(E1376)*N(F1376),2),"")</f>
        <v/>
      </c>
      <c r="H1376" s="20"/>
      <c r="I1376" s="24" t="str">
        <f aca="false">IF(B1376="","",IFERROR(INDEX(Items!$D$5:$D$304,MATCH(B1376,Items!$A$5:$A$304,0)),""))</f>
        <v/>
      </c>
      <c r="J1376" s="26" t="n">
        <f aca="false">N(E1376)*IF(OR(D1376="Purchase",D1376="Sales return",D1376="Production in",D1376="Adjustment +"),1,IF(D1376="",0,-1))</f>
        <v>0</v>
      </c>
    </row>
    <row r="1377" customFormat="false" ht="15" hidden="false" customHeight="true" outlineLevel="0" collapsed="false">
      <c r="A1377" s="27"/>
      <c r="B1377" s="20"/>
      <c r="C1377" s="24" t="str">
        <f aca="false">IF(B1377="","",IFERROR(INDEX(Items!$B$5:$B$304,MATCH(B1377,Items!$A$5:$A$304,0)),"Unknown code"))</f>
        <v/>
      </c>
      <c r="D1377" s="20"/>
      <c r="E1377" s="21"/>
      <c r="F1377" s="22"/>
      <c r="G1377" s="25" t="str">
        <f aca="false">IF(OR(D1377="Purchase",D1377="Production in"),ROUND(N(E1377)*N(F1377),2),"")</f>
        <v/>
      </c>
      <c r="H1377" s="20"/>
      <c r="I1377" s="24" t="str">
        <f aca="false">IF(B1377="","",IFERROR(INDEX(Items!$D$5:$D$304,MATCH(B1377,Items!$A$5:$A$304,0)),""))</f>
        <v/>
      </c>
      <c r="J1377" s="26" t="n">
        <f aca="false">N(E1377)*IF(OR(D1377="Purchase",D1377="Sales return",D1377="Production in",D1377="Adjustment +"),1,IF(D1377="",0,-1))</f>
        <v>0</v>
      </c>
    </row>
    <row r="1378" customFormat="false" ht="15" hidden="false" customHeight="true" outlineLevel="0" collapsed="false">
      <c r="A1378" s="27"/>
      <c r="B1378" s="20"/>
      <c r="C1378" s="24" t="str">
        <f aca="false">IF(B1378="","",IFERROR(INDEX(Items!$B$5:$B$304,MATCH(B1378,Items!$A$5:$A$304,0)),"Unknown code"))</f>
        <v/>
      </c>
      <c r="D1378" s="20"/>
      <c r="E1378" s="21"/>
      <c r="F1378" s="22"/>
      <c r="G1378" s="25" t="str">
        <f aca="false">IF(OR(D1378="Purchase",D1378="Production in"),ROUND(N(E1378)*N(F1378),2),"")</f>
        <v/>
      </c>
      <c r="H1378" s="20"/>
      <c r="I1378" s="24" t="str">
        <f aca="false">IF(B1378="","",IFERROR(INDEX(Items!$D$5:$D$304,MATCH(B1378,Items!$A$5:$A$304,0)),""))</f>
        <v/>
      </c>
      <c r="J1378" s="26" t="n">
        <f aca="false">N(E1378)*IF(OR(D1378="Purchase",D1378="Sales return",D1378="Production in",D1378="Adjustment +"),1,IF(D1378="",0,-1))</f>
        <v>0</v>
      </c>
    </row>
    <row r="1379" customFormat="false" ht="15" hidden="false" customHeight="true" outlineLevel="0" collapsed="false">
      <c r="A1379" s="27"/>
      <c r="B1379" s="20"/>
      <c r="C1379" s="24" t="str">
        <f aca="false">IF(B1379="","",IFERROR(INDEX(Items!$B$5:$B$304,MATCH(B1379,Items!$A$5:$A$304,0)),"Unknown code"))</f>
        <v/>
      </c>
      <c r="D1379" s="20"/>
      <c r="E1379" s="21"/>
      <c r="F1379" s="22"/>
      <c r="G1379" s="25" t="str">
        <f aca="false">IF(OR(D1379="Purchase",D1379="Production in"),ROUND(N(E1379)*N(F1379),2),"")</f>
        <v/>
      </c>
      <c r="H1379" s="20"/>
      <c r="I1379" s="24" t="str">
        <f aca="false">IF(B1379="","",IFERROR(INDEX(Items!$D$5:$D$304,MATCH(B1379,Items!$A$5:$A$304,0)),""))</f>
        <v/>
      </c>
      <c r="J1379" s="26" t="n">
        <f aca="false">N(E1379)*IF(OR(D1379="Purchase",D1379="Sales return",D1379="Production in",D1379="Adjustment +"),1,IF(D1379="",0,-1))</f>
        <v>0</v>
      </c>
    </row>
    <row r="1380" customFormat="false" ht="15" hidden="false" customHeight="true" outlineLevel="0" collapsed="false">
      <c r="A1380" s="27"/>
      <c r="B1380" s="20"/>
      <c r="C1380" s="24" t="str">
        <f aca="false">IF(B1380="","",IFERROR(INDEX(Items!$B$5:$B$304,MATCH(B1380,Items!$A$5:$A$304,0)),"Unknown code"))</f>
        <v/>
      </c>
      <c r="D1380" s="20"/>
      <c r="E1380" s="21"/>
      <c r="F1380" s="22"/>
      <c r="G1380" s="25" t="str">
        <f aca="false">IF(OR(D1380="Purchase",D1380="Production in"),ROUND(N(E1380)*N(F1380),2),"")</f>
        <v/>
      </c>
      <c r="H1380" s="20"/>
      <c r="I1380" s="24" t="str">
        <f aca="false">IF(B1380="","",IFERROR(INDEX(Items!$D$5:$D$304,MATCH(B1380,Items!$A$5:$A$304,0)),""))</f>
        <v/>
      </c>
      <c r="J1380" s="26" t="n">
        <f aca="false">N(E1380)*IF(OR(D1380="Purchase",D1380="Sales return",D1380="Production in",D1380="Adjustment +"),1,IF(D1380="",0,-1))</f>
        <v>0</v>
      </c>
    </row>
    <row r="1381" customFormat="false" ht="15" hidden="false" customHeight="true" outlineLevel="0" collapsed="false">
      <c r="A1381" s="27"/>
      <c r="B1381" s="20"/>
      <c r="C1381" s="24" t="str">
        <f aca="false">IF(B1381="","",IFERROR(INDEX(Items!$B$5:$B$304,MATCH(B1381,Items!$A$5:$A$304,0)),"Unknown code"))</f>
        <v/>
      </c>
      <c r="D1381" s="20"/>
      <c r="E1381" s="21"/>
      <c r="F1381" s="22"/>
      <c r="G1381" s="25" t="str">
        <f aca="false">IF(OR(D1381="Purchase",D1381="Production in"),ROUND(N(E1381)*N(F1381),2),"")</f>
        <v/>
      </c>
      <c r="H1381" s="20"/>
      <c r="I1381" s="24" t="str">
        <f aca="false">IF(B1381="","",IFERROR(INDEX(Items!$D$5:$D$304,MATCH(B1381,Items!$A$5:$A$304,0)),""))</f>
        <v/>
      </c>
      <c r="J1381" s="26" t="n">
        <f aca="false">N(E1381)*IF(OR(D1381="Purchase",D1381="Sales return",D1381="Production in",D1381="Adjustment +"),1,IF(D1381="",0,-1))</f>
        <v>0</v>
      </c>
    </row>
    <row r="1382" customFormat="false" ht="15" hidden="false" customHeight="true" outlineLevel="0" collapsed="false">
      <c r="A1382" s="27"/>
      <c r="B1382" s="20"/>
      <c r="C1382" s="24" t="str">
        <f aca="false">IF(B1382="","",IFERROR(INDEX(Items!$B$5:$B$304,MATCH(B1382,Items!$A$5:$A$304,0)),"Unknown code"))</f>
        <v/>
      </c>
      <c r="D1382" s="20"/>
      <c r="E1382" s="21"/>
      <c r="F1382" s="22"/>
      <c r="G1382" s="25" t="str">
        <f aca="false">IF(OR(D1382="Purchase",D1382="Production in"),ROUND(N(E1382)*N(F1382),2),"")</f>
        <v/>
      </c>
      <c r="H1382" s="20"/>
      <c r="I1382" s="24" t="str">
        <f aca="false">IF(B1382="","",IFERROR(INDEX(Items!$D$5:$D$304,MATCH(B1382,Items!$A$5:$A$304,0)),""))</f>
        <v/>
      </c>
      <c r="J1382" s="26" t="n">
        <f aca="false">N(E1382)*IF(OR(D1382="Purchase",D1382="Sales return",D1382="Production in",D1382="Adjustment +"),1,IF(D1382="",0,-1))</f>
        <v>0</v>
      </c>
    </row>
    <row r="1383" customFormat="false" ht="15" hidden="false" customHeight="true" outlineLevel="0" collapsed="false">
      <c r="A1383" s="27"/>
      <c r="B1383" s="20"/>
      <c r="C1383" s="24" t="str">
        <f aca="false">IF(B1383="","",IFERROR(INDEX(Items!$B$5:$B$304,MATCH(B1383,Items!$A$5:$A$304,0)),"Unknown code"))</f>
        <v/>
      </c>
      <c r="D1383" s="20"/>
      <c r="E1383" s="21"/>
      <c r="F1383" s="22"/>
      <c r="G1383" s="25" t="str">
        <f aca="false">IF(OR(D1383="Purchase",D1383="Production in"),ROUND(N(E1383)*N(F1383),2),"")</f>
        <v/>
      </c>
      <c r="H1383" s="20"/>
      <c r="I1383" s="24" t="str">
        <f aca="false">IF(B1383="","",IFERROR(INDEX(Items!$D$5:$D$304,MATCH(B1383,Items!$A$5:$A$304,0)),""))</f>
        <v/>
      </c>
      <c r="J1383" s="26" t="n">
        <f aca="false">N(E1383)*IF(OR(D1383="Purchase",D1383="Sales return",D1383="Production in",D1383="Adjustment +"),1,IF(D1383="",0,-1))</f>
        <v>0</v>
      </c>
    </row>
    <row r="1384" customFormat="false" ht="15" hidden="false" customHeight="true" outlineLevel="0" collapsed="false">
      <c r="A1384" s="27"/>
      <c r="B1384" s="20"/>
      <c r="C1384" s="24" t="str">
        <f aca="false">IF(B1384="","",IFERROR(INDEX(Items!$B$5:$B$304,MATCH(B1384,Items!$A$5:$A$304,0)),"Unknown code"))</f>
        <v/>
      </c>
      <c r="D1384" s="20"/>
      <c r="E1384" s="21"/>
      <c r="F1384" s="22"/>
      <c r="G1384" s="25" t="str">
        <f aca="false">IF(OR(D1384="Purchase",D1384="Production in"),ROUND(N(E1384)*N(F1384),2),"")</f>
        <v/>
      </c>
      <c r="H1384" s="20"/>
      <c r="I1384" s="24" t="str">
        <f aca="false">IF(B1384="","",IFERROR(INDEX(Items!$D$5:$D$304,MATCH(B1384,Items!$A$5:$A$304,0)),""))</f>
        <v/>
      </c>
      <c r="J1384" s="26" t="n">
        <f aca="false">N(E1384)*IF(OR(D1384="Purchase",D1384="Sales return",D1384="Production in",D1384="Adjustment +"),1,IF(D1384="",0,-1))</f>
        <v>0</v>
      </c>
    </row>
    <row r="1385" customFormat="false" ht="15" hidden="false" customHeight="true" outlineLevel="0" collapsed="false">
      <c r="A1385" s="27"/>
      <c r="B1385" s="20"/>
      <c r="C1385" s="24" t="str">
        <f aca="false">IF(B1385="","",IFERROR(INDEX(Items!$B$5:$B$304,MATCH(B1385,Items!$A$5:$A$304,0)),"Unknown code"))</f>
        <v/>
      </c>
      <c r="D1385" s="20"/>
      <c r="E1385" s="21"/>
      <c r="F1385" s="22"/>
      <c r="G1385" s="25" t="str">
        <f aca="false">IF(OR(D1385="Purchase",D1385="Production in"),ROUND(N(E1385)*N(F1385),2),"")</f>
        <v/>
      </c>
      <c r="H1385" s="20"/>
      <c r="I1385" s="24" t="str">
        <f aca="false">IF(B1385="","",IFERROR(INDEX(Items!$D$5:$D$304,MATCH(B1385,Items!$A$5:$A$304,0)),""))</f>
        <v/>
      </c>
      <c r="J1385" s="26" t="n">
        <f aca="false">N(E1385)*IF(OR(D1385="Purchase",D1385="Sales return",D1385="Production in",D1385="Adjustment +"),1,IF(D1385="",0,-1))</f>
        <v>0</v>
      </c>
    </row>
    <row r="1386" customFormat="false" ht="15" hidden="false" customHeight="true" outlineLevel="0" collapsed="false">
      <c r="A1386" s="27"/>
      <c r="B1386" s="20"/>
      <c r="C1386" s="24" t="str">
        <f aca="false">IF(B1386="","",IFERROR(INDEX(Items!$B$5:$B$304,MATCH(B1386,Items!$A$5:$A$304,0)),"Unknown code"))</f>
        <v/>
      </c>
      <c r="D1386" s="20"/>
      <c r="E1386" s="21"/>
      <c r="F1386" s="22"/>
      <c r="G1386" s="25" t="str">
        <f aca="false">IF(OR(D1386="Purchase",D1386="Production in"),ROUND(N(E1386)*N(F1386),2),"")</f>
        <v/>
      </c>
      <c r="H1386" s="20"/>
      <c r="I1386" s="24" t="str">
        <f aca="false">IF(B1386="","",IFERROR(INDEX(Items!$D$5:$D$304,MATCH(B1386,Items!$A$5:$A$304,0)),""))</f>
        <v/>
      </c>
      <c r="J1386" s="26" t="n">
        <f aca="false">N(E1386)*IF(OR(D1386="Purchase",D1386="Sales return",D1386="Production in",D1386="Adjustment +"),1,IF(D1386="",0,-1))</f>
        <v>0</v>
      </c>
    </row>
    <row r="1387" customFormat="false" ht="15" hidden="false" customHeight="true" outlineLevel="0" collapsed="false">
      <c r="A1387" s="27"/>
      <c r="B1387" s="20"/>
      <c r="C1387" s="24" t="str">
        <f aca="false">IF(B1387="","",IFERROR(INDEX(Items!$B$5:$B$304,MATCH(B1387,Items!$A$5:$A$304,0)),"Unknown code"))</f>
        <v/>
      </c>
      <c r="D1387" s="20"/>
      <c r="E1387" s="21"/>
      <c r="F1387" s="22"/>
      <c r="G1387" s="25" t="str">
        <f aca="false">IF(OR(D1387="Purchase",D1387="Production in"),ROUND(N(E1387)*N(F1387),2),"")</f>
        <v/>
      </c>
      <c r="H1387" s="20"/>
      <c r="I1387" s="24" t="str">
        <f aca="false">IF(B1387="","",IFERROR(INDEX(Items!$D$5:$D$304,MATCH(B1387,Items!$A$5:$A$304,0)),""))</f>
        <v/>
      </c>
      <c r="J1387" s="26" t="n">
        <f aca="false">N(E1387)*IF(OR(D1387="Purchase",D1387="Sales return",D1387="Production in",D1387="Adjustment +"),1,IF(D1387="",0,-1))</f>
        <v>0</v>
      </c>
    </row>
    <row r="1388" customFormat="false" ht="15" hidden="false" customHeight="true" outlineLevel="0" collapsed="false">
      <c r="A1388" s="27"/>
      <c r="B1388" s="20"/>
      <c r="C1388" s="24" t="str">
        <f aca="false">IF(B1388="","",IFERROR(INDEX(Items!$B$5:$B$304,MATCH(B1388,Items!$A$5:$A$304,0)),"Unknown code"))</f>
        <v/>
      </c>
      <c r="D1388" s="20"/>
      <c r="E1388" s="21"/>
      <c r="F1388" s="22"/>
      <c r="G1388" s="25" t="str">
        <f aca="false">IF(OR(D1388="Purchase",D1388="Production in"),ROUND(N(E1388)*N(F1388),2),"")</f>
        <v/>
      </c>
      <c r="H1388" s="20"/>
      <c r="I1388" s="24" t="str">
        <f aca="false">IF(B1388="","",IFERROR(INDEX(Items!$D$5:$D$304,MATCH(B1388,Items!$A$5:$A$304,0)),""))</f>
        <v/>
      </c>
      <c r="J1388" s="26" t="n">
        <f aca="false">N(E1388)*IF(OR(D1388="Purchase",D1388="Sales return",D1388="Production in",D1388="Adjustment +"),1,IF(D1388="",0,-1))</f>
        <v>0</v>
      </c>
    </row>
    <row r="1389" customFormat="false" ht="15" hidden="false" customHeight="true" outlineLevel="0" collapsed="false">
      <c r="A1389" s="27"/>
      <c r="B1389" s="20"/>
      <c r="C1389" s="24" t="str">
        <f aca="false">IF(B1389="","",IFERROR(INDEX(Items!$B$5:$B$304,MATCH(B1389,Items!$A$5:$A$304,0)),"Unknown code"))</f>
        <v/>
      </c>
      <c r="D1389" s="20"/>
      <c r="E1389" s="21"/>
      <c r="F1389" s="22"/>
      <c r="G1389" s="25" t="str">
        <f aca="false">IF(OR(D1389="Purchase",D1389="Production in"),ROUND(N(E1389)*N(F1389),2),"")</f>
        <v/>
      </c>
      <c r="H1389" s="20"/>
      <c r="I1389" s="24" t="str">
        <f aca="false">IF(B1389="","",IFERROR(INDEX(Items!$D$5:$D$304,MATCH(B1389,Items!$A$5:$A$304,0)),""))</f>
        <v/>
      </c>
      <c r="J1389" s="26" t="n">
        <f aca="false">N(E1389)*IF(OR(D1389="Purchase",D1389="Sales return",D1389="Production in",D1389="Adjustment +"),1,IF(D1389="",0,-1))</f>
        <v>0</v>
      </c>
    </row>
    <row r="1390" customFormat="false" ht="15" hidden="false" customHeight="true" outlineLevel="0" collapsed="false">
      <c r="A1390" s="27"/>
      <c r="B1390" s="20"/>
      <c r="C1390" s="24" t="str">
        <f aca="false">IF(B1390="","",IFERROR(INDEX(Items!$B$5:$B$304,MATCH(B1390,Items!$A$5:$A$304,0)),"Unknown code"))</f>
        <v/>
      </c>
      <c r="D1390" s="20"/>
      <c r="E1390" s="21"/>
      <c r="F1390" s="22"/>
      <c r="G1390" s="25" t="str">
        <f aca="false">IF(OR(D1390="Purchase",D1390="Production in"),ROUND(N(E1390)*N(F1390),2),"")</f>
        <v/>
      </c>
      <c r="H1390" s="20"/>
      <c r="I1390" s="24" t="str">
        <f aca="false">IF(B1390="","",IFERROR(INDEX(Items!$D$5:$D$304,MATCH(B1390,Items!$A$5:$A$304,0)),""))</f>
        <v/>
      </c>
      <c r="J1390" s="26" t="n">
        <f aca="false">N(E1390)*IF(OR(D1390="Purchase",D1390="Sales return",D1390="Production in",D1390="Adjustment +"),1,IF(D1390="",0,-1))</f>
        <v>0</v>
      </c>
    </row>
    <row r="1391" customFormat="false" ht="15" hidden="false" customHeight="true" outlineLevel="0" collapsed="false">
      <c r="A1391" s="27"/>
      <c r="B1391" s="20"/>
      <c r="C1391" s="24" t="str">
        <f aca="false">IF(B1391="","",IFERROR(INDEX(Items!$B$5:$B$304,MATCH(B1391,Items!$A$5:$A$304,0)),"Unknown code"))</f>
        <v/>
      </c>
      <c r="D1391" s="20"/>
      <c r="E1391" s="21"/>
      <c r="F1391" s="22"/>
      <c r="G1391" s="25" t="str">
        <f aca="false">IF(OR(D1391="Purchase",D1391="Production in"),ROUND(N(E1391)*N(F1391),2),"")</f>
        <v/>
      </c>
      <c r="H1391" s="20"/>
      <c r="I1391" s="24" t="str">
        <f aca="false">IF(B1391="","",IFERROR(INDEX(Items!$D$5:$D$304,MATCH(B1391,Items!$A$5:$A$304,0)),""))</f>
        <v/>
      </c>
      <c r="J1391" s="26" t="n">
        <f aca="false">N(E1391)*IF(OR(D1391="Purchase",D1391="Sales return",D1391="Production in",D1391="Adjustment +"),1,IF(D1391="",0,-1))</f>
        <v>0</v>
      </c>
    </row>
    <row r="1392" customFormat="false" ht="15" hidden="false" customHeight="true" outlineLevel="0" collapsed="false">
      <c r="A1392" s="27"/>
      <c r="B1392" s="20"/>
      <c r="C1392" s="24" t="str">
        <f aca="false">IF(B1392="","",IFERROR(INDEX(Items!$B$5:$B$304,MATCH(B1392,Items!$A$5:$A$304,0)),"Unknown code"))</f>
        <v/>
      </c>
      <c r="D1392" s="20"/>
      <c r="E1392" s="21"/>
      <c r="F1392" s="22"/>
      <c r="G1392" s="25" t="str">
        <f aca="false">IF(OR(D1392="Purchase",D1392="Production in"),ROUND(N(E1392)*N(F1392),2),"")</f>
        <v/>
      </c>
      <c r="H1392" s="20"/>
      <c r="I1392" s="24" t="str">
        <f aca="false">IF(B1392="","",IFERROR(INDEX(Items!$D$5:$D$304,MATCH(B1392,Items!$A$5:$A$304,0)),""))</f>
        <v/>
      </c>
      <c r="J1392" s="26" t="n">
        <f aca="false">N(E1392)*IF(OR(D1392="Purchase",D1392="Sales return",D1392="Production in",D1392="Adjustment +"),1,IF(D1392="",0,-1))</f>
        <v>0</v>
      </c>
    </row>
    <row r="1393" customFormat="false" ht="15" hidden="false" customHeight="true" outlineLevel="0" collapsed="false">
      <c r="A1393" s="27"/>
      <c r="B1393" s="20"/>
      <c r="C1393" s="24" t="str">
        <f aca="false">IF(B1393="","",IFERROR(INDEX(Items!$B$5:$B$304,MATCH(B1393,Items!$A$5:$A$304,0)),"Unknown code"))</f>
        <v/>
      </c>
      <c r="D1393" s="20"/>
      <c r="E1393" s="21"/>
      <c r="F1393" s="22"/>
      <c r="G1393" s="25" t="str">
        <f aca="false">IF(OR(D1393="Purchase",D1393="Production in"),ROUND(N(E1393)*N(F1393),2),"")</f>
        <v/>
      </c>
      <c r="H1393" s="20"/>
      <c r="I1393" s="24" t="str">
        <f aca="false">IF(B1393="","",IFERROR(INDEX(Items!$D$5:$D$304,MATCH(B1393,Items!$A$5:$A$304,0)),""))</f>
        <v/>
      </c>
      <c r="J1393" s="26" t="n">
        <f aca="false">N(E1393)*IF(OR(D1393="Purchase",D1393="Sales return",D1393="Production in",D1393="Adjustment +"),1,IF(D1393="",0,-1))</f>
        <v>0</v>
      </c>
    </row>
    <row r="1394" customFormat="false" ht="15" hidden="false" customHeight="true" outlineLevel="0" collapsed="false">
      <c r="A1394" s="27"/>
      <c r="B1394" s="20"/>
      <c r="C1394" s="24" t="str">
        <f aca="false">IF(B1394="","",IFERROR(INDEX(Items!$B$5:$B$304,MATCH(B1394,Items!$A$5:$A$304,0)),"Unknown code"))</f>
        <v/>
      </c>
      <c r="D1394" s="20"/>
      <c r="E1394" s="21"/>
      <c r="F1394" s="22"/>
      <c r="G1394" s="25" t="str">
        <f aca="false">IF(OR(D1394="Purchase",D1394="Production in"),ROUND(N(E1394)*N(F1394),2),"")</f>
        <v/>
      </c>
      <c r="H1394" s="20"/>
      <c r="I1394" s="24" t="str">
        <f aca="false">IF(B1394="","",IFERROR(INDEX(Items!$D$5:$D$304,MATCH(B1394,Items!$A$5:$A$304,0)),""))</f>
        <v/>
      </c>
      <c r="J1394" s="26" t="n">
        <f aca="false">N(E1394)*IF(OR(D1394="Purchase",D1394="Sales return",D1394="Production in",D1394="Adjustment +"),1,IF(D1394="",0,-1))</f>
        <v>0</v>
      </c>
    </row>
    <row r="1395" customFormat="false" ht="15" hidden="false" customHeight="true" outlineLevel="0" collapsed="false">
      <c r="A1395" s="27"/>
      <c r="B1395" s="20"/>
      <c r="C1395" s="24" t="str">
        <f aca="false">IF(B1395="","",IFERROR(INDEX(Items!$B$5:$B$304,MATCH(B1395,Items!$A$5:$A$304,0)),"Unknown code"))</f>
        <v/>
      </c>
      <c r="D1395" s="20"/>
      <c r="E1395" s="21"/>
      <c r="F1395" s="22"/>
      <c r="G1395" s="25" t="str">
        <f aca="false">IF(OR(D1395="Purchase",D1395="Production in"),ROUND(N(E1395)*N(F1395),2),"")</f>
        <v/>
      </c>
      <c r="H1395" s="20"/>
      <c r="I1395" s="24" t="str">
        <f aca="false">IF(B1395="","",IFERROR(INDEX(Items!$D$5:$D$304,MATCH(B1395,Items!$A$5:$A$304,0)),""))</f>
        <v/>
      </c>
      <c r="J1395" s="26" t="n">
        <f aca="false">N(E1395)*IF(OR(D1395="Purchase",D1395="Sales return",D1395="Production in",D1395="Adjustment +"),1,IF(D1395="",0,-1))</f>
        <v>0</v>
      </c>
    </row>
    <row r="1396" customFormat="false" ht="15" hidden="false" customHeight="true" outlineLevel="0" collapsed="false">
      <c r="A1396" s="27"/>
      <c r="B1396" s="20"/>
      <c r="C1396" s="24" t="str">
        <f aca="false">IF(B1396="","",IFERROR(INDEX(Items!$B$5:$B$304,MATCH(B1396,Items!$A$5:$A$304,0)),"Unknown code"))</f>
        <v/>
      </c>
      <c r="D1396" s="20"/>
      <c r="E1396" s="21"/>
      <c r="F1396" s="22"/>
      <c r="G1396" s="25" t="str">
        <f aca="false">IF(OR(D1396="Purchase",D1396="Production in"),ROUND(N(E1396)*N(F1396),2),"")</f>
        <v/>
      </c>
      <c r="H1396" s="20"/>
      <c r="I1396" s="24" t="str">
        <f aca="false">IF(B1396="","",IFERROR(INDEX(Items!$D$5:$D$304,MATCH(B1396,Items!$A$5:$A$304,0)),""))</f>
        <v/>
      </c>
      <c r="J1396" s="26" t="n">
        <f aca="false">N(E1396)*IF(OR(D1396="Purchase",D1396="Sales return",D1396="Production in",D1396="Adjustment +"),1,IF(D1396="",0,-1))</f>
        <v>0</v>
      </c>
    </row>
    <row r="1397" customFormat="false" ht="15" hidden="false" customHeight="true" outlineLevel="0" collapsed="false">
      <c r="A1397" s="27"/>
      <c r="B1397" s="20"/>
      <c r="C1397" s="24" t="str">
        <f aca="false">IF(B1397="","",IFERROR(INDEX(Items!$B$5:$B$304,MATCH(B1397,Items!$A$5:$A$304,0)),"Unknown code"))</f>
        <v/>
      </c>
      <c r="D1397" s="20"/>
      <c r="E1397" s="21"/>
      <c r="F1397" s="22"/>
      <c r="G1397" s="25" t="str">
        <f aca="false">IF(OR(D1397="Purchase",D1397="Production in"),ROUND(N(E1397)*N(F1397),2),"")</f>
        <v/>
      </c>
      <c r="H1397" s="20"/>
      <c r="I1397" s="24" t="str">
        <f aca="false">IF(B1397="","",IFERROR(INDEX(Items!$D$5:$D$304,MATCH(B1397,Items!$A$5:$A$304,0)),""))</f>
        <v/>
      </c>
      <c r="J1397" s="26" t="n">
        <f aca="false">N(E1397)*IF(OR(D1397="Purchase",D1397="Sales return",D1397="Production in",D1397="Adjustment +"),1,IF(D1397="",0,-1))</f>
        <v>0</v>
      </c>
    </row>
    <row r="1398" customFormat="false" ht="15" hidden="false" customHeight="true" outlineLevel="0" collapsed="false">
      <c r="A1398" s="27"/>
      <c r="B1398" s="20"/>
      <c r="C1398" s="24" t="str">
        <f aca="false">IF(B1398="","",IFERROR(INDEX(Items!$B$5:$B$304,MATCH(B1398,Items!$A$5:$A$304,0)),"Unknown code"))</f>
        <v/>
      </c>
      <c r="D1398" s="20"/>
      <c r="E1398" s="21"/>
      <c r="F1398" s="22"/>
      <c r="G1398" s="25" t="str">
        <f aca="false">IF(OR(D1398="Purchase",D1398="Production in"),ROUND(N(E1398)*N(F1398),2),"")</f>
        <v/>
      </c>
      <c r="H1398" s="20"/>
      <c r="I1398" s="24" t="str">
        <f aca="false">IF(B1398="","",IFERROR(INDEX(Items!$D$5:$D$304,MATCH(B1398,Items!$A$5:$A$304,0)),""))</f>
        <v/>
      </c>
      <c r="J1398" s="26" t="n">
        <f aca="false">N(E1398)*IF(OR(D1398="Purchase",D1398="Sales return",D1398="Production in",D1398="Adjustment +"),1,IF(D1398="",0,-1))</f>
        <v>0</v>
      </c>
    </row>
    <row r="1399" customFormat="false" ht="15" hidden="false" customHeight="true" outlineLevel="0" collapsed="false">
      <c r="A1399" s="27"/>
      <c r="B1399" s="20"/>
      <c r="C1399" s="24" t="str">
        <f aca="false">IF(B1399="","",IFERROR(INDEX(Items!$B$5:$B$304,MATCH(B1399,Items!$A$5:$A$304,0)),"Unknown code"))</f>
        <v/>
      </c>
      <c r="D1399" s="20"/>
      <c r="E1399" s="21"/>
      <c r="F1399" s="22"/>
      <c r="G1399" s="25" t="str">
        <f aca="false">IF(OR(D1399="Purchase",D1399="Production in"),ROUND(N(E1399)*N(F1399),2),"")</f>
        <v/>
      </c>
      <c r="H1399" s="20"/>
      <c r="I1399" s="24" t="str">
        <f aca="false">IF(B1399="","",IFERROR(INDEX(Items!$D$5:$D$304,MATCH(B1399,Items!$A$5:$A$304,0)),""))</f>
        <v/>
      </c>
      <c r="J1399" s="26" t="n">
        <f aca="false">N(E1399)*IF(OR(D1399="Purchase",D1399="Sales return",D1399="Production in",D1399="Adjustment +"),1,IF(D1399="",0,-1))</f>
        <v>0</v>
      </c>
    </row>
    <row r="1400" customFormat="false" ht="15" hidden="false" customHeight="true" outlineLevel="0" collapsed="false">
      <c r="A1400" s="27"/>
      <c r="B1400" s="20"/>
      <c r="C1400" s="24" t="str">
        <f aca="false">IF(B1400="","",IFERROR(INDEX(Items!$B$5:$B$304,MATCH(B1400,Items!$A$5:$A$304,0)),"Unknown code"))</f>
        <v/>
      </c>
      <c r="D1400" s="20"/>
      <c r="E1400" s="21"/>
      <c r="F1400" s="22"/>
      <c r="G1400" s="25" t="str">
        <f aca="false">IF(OR(D1400="Purchase",D1400="Production in"),ROUND(N(E1400)*N(F1400),2),"")</f>
        <v/>
      </c>
      <c r="H1400" s="20"/>
      <c r="I1400" s="24" t="str">
        <f aca="false">IF(B1400="","",IFERROR(INDEX(Items!$D$5:$D$304,MATCH(B1400,Items!$A$5:$A$304,0)),""))</f>
        <v/>
      </c>
      <c r="J1400" s="26" t="n">
        <f aca="false">N(E1400)*IF(OR(D1400="Purchase",D1400="Sales return",D1400="Production in",D1400="Adjustment +"),1,IF(D1400="",0,-1))</f>
        <v>0</v>
      </c>
    </row>
    <row r="1401" customFormat="false" ht="15" hidden="false" customHeight="true" outlineLevel="0" collapsed="false">
      <c r="A1401" s="27"/>
      <c r="B1401" s="20"/>
      <c r="C1401" s="24" t="str">
        <f aca="false">IF(B1401="","",IFERROR(INDEX(Items!$B$5:$B$304,MATCH(B1401,Items!$A$5:$A$304,0)),"Unknown code"))</f>
        <v/>
      </c>
      <c r="D1401" s="20"/>
      <c r="E1401" s="21"/>
      <c r="F1401" s="22"/>
      <c r="G1401" s="25" t="str">
        <f aca="false">IF(OR(D1401="Purchase",D1401="Production in"),ROUND(N(E1401)*N(F1401),2),"")</f>
        <v/>
      </c>
      <c r="H1401" s="20"/>
      <c r="I1401" s="24" t="str">
        <f aca="false">IF(B1401="","",IFERROR(INDEX(Items!$D$5:$D$304,MATCH(B1401,Items!$A$5:$A$304,0)),""))</f>
        <v/>
      </c>
      <c r="J1401" s="26" t="n">
        <f aca="false">N(E1401)*IF(OR(D1401="Purchase",D1401="Sales return",D1401="Production in",D1401="Adjustment +"),1,IF(D1401="",0,-1))</f>
        <v>0</v>
      </c>
    </row>
    <row r="1402" customFormat="false" ht="15" hidden="false" customHeight="true" outlineLevel="0" collapsed="false">
      <c r="A1402" s="27"/>
      <c r="B1402" s="20"/>
      <c r="C1402" s="24" t="str">
        <f aca="false">IF(B1402="","",IFERROR(INDEX(Items!$B$5:$B$304,MATCH(B1402,Items!$A$5:$A$304,0)),"Unknown code"))</f>
        <v/>
      </c>
      <c r="D1402" s="20"/>
      <c r="E1402" s="21"/>
      <c r="F1402" s="22"/>
      <c r="G1402" s="25" t="str">
        <f aca="false">IF(OR(D1402="Purchase",D1402="Production in"),ROUND(N(E1402)*N(F1402),2),"")</f>
        <v/>
      </c>
      <c r="H1402" s="20"/>
      <c r="I1402" s="24" t="str">
        <f aca="false">IF(B1402="","",IFERROR(INDEX(Items!$D$5:$D$304,MATCH(B1402,Items!$A$5:$A$304,0)),""))</f>
        <v/>
      </c>
      <c r="J1402" s="26" t="n">
        <f aca="false">N(E1402)*IF(OR(D1402="Purchase",D1402="Sales return",D1402="Production in",D1402="Adjustment +"),1,IF(D1402="",0,-1))</f>
        <v>0</v>
      </c>
    </row>
    <row r="1403" customFormat="false" ht="15" hidden="false" customHeight="true" outlineLevel="0" collapsed="false">
      <c r="A1403" s="27"/>
      <c r="B1403" s="20"/>
      <c r="C1403" s="24" t="str">
        <f aca="false">IF(B1403="","",IFERROR(INDEX(Items!$B$5:$B$304,MATCH(B1403,Items!$A$5:$A$304,0)),"Unknown code"))</f>
        <v/>
      </c>
      <c r="D1403" s="20"/>
      <c r="E1403" s="21"/>
      <c r="F1403" s="22"/>
      <c r="G1403" s="25" t="str">
        <f aca="false">IF(OR(D1403="Purchase",D1403="Production in"),ROUND(N(E1403)*N(F1403),2),"")</f>
        <v/>
      </c>
      <c r="H1403" s="20"/>
      <c r="I1403" s="24" t="str">
        <f aca="false">IF(B1403="","",IFERROR(INDEX(Items!$D$5:$D$304,MATCH(B1403,Items!$A$5:$A$304,0)),""))</f>
        <v/>
      </c>
      <c r="J1403" s="26" t="n">
        <f aca="false">N(E1403)*IF(OR(D1403="Purchase",D1403="Sales return",D1403="Production in",D1403="Adjustment +"),1,IF(D1403="",0,-1))</f>
        <v>0</v>
      </c>
    </row>
    <row r="1404" customFormat="false" ht="15" hidden="false" customHeight="true" outlineLevel="0" collapsed="false">
      <c r="A1404" s="27"/>
      <c r="B1404" s="20"/>
      <c r="C1404" s="24" t="str">
        <f aca="false">IF(B1404="","",IFERROR(INDEX(Items!$B$5:$B$304,MATCH(B1404,Items!$A$5:$A$304,0)),"Unknown code"))</f>
        <v/>
      </c>
      <c r="D1404" s="20"/>
      <c r="E1404" s="21"/>
      <c r="F1404" s="22"/>
      <c r="G1404" s="25" t="str">
        <f aca="false">IF(OR(D1404="Purchase",D1404="Production in"),ROUND(N(E1404)*N(F1404),2),"")</f>
        <v/>
      </c>
      <c r="H1404" s="20"/>
      <c r="I1404" s="24" t="str">
        <f aca="false">IF(B1404="","",IFERROR(INDEX(Items!$D$5:$D$304,MATCH(B1404,Items!$A$5:$A$304,0)),""))</f>
        <v/>
      </c>
      <c r="J1404" s="26" t="n">
        <f aca="false">N(E1404)*IF(OR(D1404="Purchase",D1404="Sales return",D1404="Production in",D1404="Adjustment +"),1,IF(D1404="",0,-1))</f>
        <v>0</v>
      </c>
    </row>
    <row r="1405" customFormat="false" ht="15" hidden="false" customHeight="true" outlineLevel="0" collapsed="false">
      <c r="A1405" s="27"/>
      <c r="B1405" s="20"/>
      <c r="C1405" s="24" t="str">
        <f aca="false">IF(B1405="","",IFERROR(INDEX(Items!$B$5:$B$304,MATCH(B1405,Items!$A$5:$A$304,0)),"Unknown code"))</f>
        <v/>
      </c>
      <c r="D1405" s="20"/>
      <c r="E1405" s="21"/>
      <c r="F1405" s="22"/>
      <c r="G1405" s="25" t="str">
        <f aca="false">IF(OR(D1405="Purchase",D1405="Production in"),ROUND(N(E1405)*N(F1405),2),"")</f>
        <v/>
      </c>
      <c r="H1405" s="20"/>
      <c r="I1405" s="24" t="str">
        <f aca="false">IF(B1405="","",IFERROR(INDEX(Items!$D$5:$D$304,MATCH(B1405,Items!$A$5:$A$304,0)),""))</f>
        <v/>
      </c>
      <c r="J1405" s="26" t="n">
        <f aca="false">N(E1405)*IF(OR(D1405="Purchase",D1405="Sales return",D1405="Production in",D1405="Adjustment +"),1,IF(D1405="",0,-1))</f>
        <v>0</v>
      </c>
    </row>
    <row r="1406" customFormat="false" ht="15" hidden="false" customHeight="true" outlineLevel="0" collapsed="false">
      <c r="A1406" s="27"/>
      <c r="B1406" s="20"/>
      <c r="C1406" s="24" t="str">
        <f aca="false">IF(B1406="","",IFERROR(INDEX(Items!$B$5:$B$304,MATCH(B1406,Items!$A$5:$A$304,0)),"Unknown code"))</f>
        <v/>
      </c>
      <c r="D1406" s="20"/>
      <c r="E1406" s="21"/>
      <c r="F1406" s="22"/>
      <c r="G1406" s="25" t="str">
        <f aca="false">IF(OR(D1406="Purchase",D1406="Production in"),ROUND(N(E1406)*N(F1406),2),"")</f>
        <v/>
      </c>
      <c r="H1406" s="20"/>
      <c r="I1406" s="24" t="str">
        <f aca="false">IF(B1406="","",IFERROR(INDEX(Items!$D$5:$D$304,MATCH(B1406,Items!$A$5:$A$304,0)),""))</f>
        <v/>
      </c>
      <c r="J1406" s="26" t="n">
        <f aca="false">N(E1406)*IF(OR(D1406="Purchase",D1406="Sales return",D1406="Production in",D1406="Adjustment +"),1,IF(D1406="",0,-1))</f>
        <v>0</v>
      </c>
    </row>
    <row r="1407" customFormat="false" ht="15" hidden="false" customHeight="true" outlineLevel="0" collapsed="false">
      <c r="A1407" s="27"/>
      <c r="B1407" s="20"/>
      <c r="C1407" s="24" t="str">
        <f aca="false">IF(B1407="","",IFERROR(INDEX(Items!$B$5:$B$304,MATCH(B1407,Items!$A$5:$A$304,0)),"Unknown code"))</f>
        <v/>
      </c>
      <c r="D1407" s="20"/>
      <c r="E1407" s="21"/>
      <c r="F1407" s="22"/>
      <c r="G1407" s="25" t="str">
        <f aca="false">IF(OR(D1407="Purchase",D1407="Production in"),ROUND(N(E1407)*N(F1407),2),"")</f>
        <v/>
      </c>
      <c r="H1407" s="20"/>
      <c r="I1407" s="24" t="str">
        <f aca="false">IF(B1407="","",IFERROR(INDEX(Items!$D$5:$D$304,MATCH(B1407,Items!$A$5:$A$304,0)),""))</f>
        <v/>
      </c>
      <c r="J1407" s="26" t="n">
        <f aca="false">N(E1407)*IF(OR(D1407="Purchase",D1407="Sales return",D1407="Production in",D1407="Adjustment +"),1,IF(D1407="",0,-1))</f>
        <v>0</v>
      </c>
    </row>
    <row r="1408" customFormat="false" ht="15" hidden="false" customHeight="true" outlineLevel="0" collapsed="false">
      <c r="A1408" s="27"/>
      <c r="B1408" s="20"/>
      <c r="C1408" s="24" t="str">
        <f aca="false">IF(B1408="","",IFERROR(INDEX(Items!$B$5:$B$304,MATCH(B1408,Items!$A$5:$A$304,0)),"Unknown code"))</f>
        <v/>
      </c>
      <c r="D1408" s="20"/>
      <c r="E1408" s="21"/>
      <c r="F1408" s="22"/>
      <c r="G1408" s="25" t="str">
        <f aca="false">IF(OR(D1408="Purchase",D1408="Production in"),ROUND(N(E1408)*N(F1408),2),"")</f>
        <v/>
      </c>
      <c r="H1408" s="20"/>
      <c r="I1408" s="24" t="str">
        <f aca="false">IF(B1408="","",IFERROR(INDEX(Items!$D$5:$D$304,MATCH(B1408,Items!$A$5:$A$304,0)),""))</f>
        <v/>
      </c>
      <c r="J1408" s="26" t="n">
        <f aca="false">N(E1408)*IF(OR(D1408="Purchase",D1408="Sales return",D1408="Production in",D1408="Adjustment +"),1,IF(D1408="",0,-1))</f>
        <v>0</v>
      </c>
    </row>
    <row r="1409" customFormat="false" ht="15" hidden="false" customHeight="true" outlineLevel="0" collapsed="false">
      <c r="A1409" s="27"/>
      <c r="B1409" s="20"/>
      <c r="C1409" s="24" t="str">
        <f aca="false">IF(B1409="","",IFERROR(INDEX(Items!$B$5:$B$304,MATCH(B1409,Items!$A$5:$A$304,0)),"Unknown code"))</f>
        <v/>
      </c>
      <c r="D1409" s="20"/>
      <c r="E1409" s="21"/>
      <c r="F1409" s="22"/>
      <c r="G1409" s="25" t="str">
        <f aca="false">IF(OR(D1409="Purchase",D1409="Production in"),ROUND(N(E1409)*N(F1409),2),"")</f>
        <v/>
      </c>
      <c r="H1409" s="20"/>
      <c r="I1409" s="24" t="str">
        <f aca="false">IF(B1409="","",IFERROR(INDEX(Items!$D$5:$D$304,MATCH(B1409,Items!$A$5:$A$304,0)),""))</f>
        <v/>
      </c>
      <c r="J1409" s="26" t="n">
        <f aca="false">N(E1409)*IF(OR(D1409="Purchase",D1409="Sales return",D1409="Production in",D1409="Adjustment +"),1,IF(D1409="",0,-1))</f>
        <v>0</v>
      </c>
    </row>
    <row r="1410" customFormat="false" ht="15" hidden="false" customHeight="true" outlineLevel="0" collapsed="false">
      <c r="A1410" s="27"/>
      <c r="B1410" s="20"/>
      <c r="C1410" s="24" t="str">
        <f aca="false">IF(B1410="","",IFERROR(INDEX(Items!$B$5:$B$304,MATCH(B1410,Items!$A$5:$A$304,0)),"Unknown code"))</f>
        <v/>
      </c>
      <c r="D1410" s="20"/>
      <c r="E1410" s="21"/>
      <c r="F1410" s="22"/>
      <c r="G1410" s="25" t="str">
        <f aca="false">IF(OR(D1410="Purchase",D1410="Production in"),ROUND(N(E1410)*N(F1410),2),"")</f>
        <v/>
      </c>
      <c r="H1410" s="20"/>
      <c r="I1410" s="24" t="str">
        <f aca="false">IF(B1410="","",IFERROR(INDEX(Items!$D$5:$D$304,MATCH(B1410,Items!$A$5:$A$304,0)),""))</f>
        <v/>
      </c>
      <c r="J1410" s="26" t="n">
        <f aca="false">N(E1410)*IF(OR(D1410="Purchase",D1410="Sales return",D1410="Production in",D1410="Adjustment +"),1,IF(D1410="",0,-1))</f>
        <v>0</v>
      </c>
    </row>
    <row r="1411" customFormat="false" ht="15" hidden="false" customHeight="true" outlineLevel="0" collapsed="false">
      <c r="A1411" s="27"/>
      <c r="B1411" s="20"/>
      <c r="C1411" s="24" t="str">
        <f aca="false">IF(B1411="","",IFERROR(INDEX(Items!$B$5:$B$304,MATCH(B1411,Items!$A$5:$A$304,0)),"Unknown code"))</f>
        <v/>
      </c>
      <c r="D1411" s="20"/>
      <c r="E1411" s="21"/>
      <c r="F1411" s="22"/>
      <c r="G1411" s="25" t="str">
        <f aca="false">IF(OR(D1411="Purchase",D1411="Production in"),ROUND(N(E1411)*N(F1411),2),"")</f>
        <v/>
      </c>
      <c r="H1411" s="20"/>
      <c r="I1411" s="24" t="str">
        <f aca="false">IF(B1411="","",IFERROR(INDEX(Items!$D$5:$D$304,MATCH(B1411,Items!$A$5:$A$304,0)),""))</f>
        <v/>
      </c>
      <c r="J1411" s="26" t="n">
        <f aca="false">N(E1411)*IF(OR(D1411="Purchase",D1411="Sales return",D1411="Production in",D1411="Adjustment +"),1,IF(D1411="",0,-1))</f>
        <v>0</v>
      </c>
    </row>
    <row r="1412" customFormat="false" ht="15" hidden="false" customHeight="true" outlineLevel="0" collapsed="false">
      <c r="A1412" s="27"/>
      <c r="B1412" s="20"/>
      <c r="C1412" s="24" t="str">
        <f aca="false">IF(B1412="","",IFERROR(INDEX(Items!$B$5:$B$304,MATCH(B1412,Items!$A$5:$A$304,0)),"Unknown code"))</f>
        <v/>
      </c>
      <c r="D1412" s="20"/>
      <c r="E1412" s="21"/>
      <c r="F1412" s="22"/>
      <c r="G1412" s="25" t="str">
        <f aca="false">IF(OR(D1412="Purchase",D1412="Production in"),ROUND(N(E1412)*N(F1412),2),"")</f>
        <v/>
      </c>
      <c r="H1412" s="20"/>
      <c r="I1412" s="24" t="str">
        <f aca="false">IF(B1412="","",IFERROR(INDEX(Items!$D$5:$D$304,MATCH(B1412,Items!$A$5:$A$304,0)),""))</f>
        <v/>
      </c>
      <c r="J1412" s="26" t="n">
        <f aca="false">N(E1412)*IF(OR(D1412="Purchase",D1412="Sales return",D1412="Production in",D1412="Adjustment +"),1,IF(D1412="",0,-1))</f>
        <v>0</v>
      </c>
    </row>
    <row r="1413" customFormat="false" ht="15" hidden="false" customHeight="true" outlineLevel="0" collapsed="false">
      <c r="A1413" s="27"/>
      <c r="B1413" s="20"/>
      <c r="C1413" s="24" t="str">
        <f aca="false">IF(B1413="","",IFERROR(INDEX(Items!$B$5:$B$304,MATCH(B1413,Items!$A$5:$A$304,0)),"Unknown code"))</f>
        <v/>
      </c>
      <c r="D1413" s="20"/>
      <c r="E1413" s="21"/>
      <c r="F1413" s="22"/>
      <c r="G1413" s="25" t="str">
        <f aca="false">IF(OR(D1413="Purchase",D1413="Production in"),ROUND(N(E1413)*N(F1413),2),"")</f>
        <v/>
      </c>
      <c r="H1413" s="20"/>
      <c r="I1413" s="24" t="str">
        <f aca="false">IF(B1413="","",IFERROR(INDEX(Items!$D$5:$D$304,MATCH(B1413,Items!$A$5:$A$304,0)),""))</f>
        <v/>
      </c>
      <c r="J1413" s="26" t="n">
        <f aca="false">N(E1413)*IF(OR(D1413="Purchase",D1413="Sales return",D1413="Production in",D1413="Adjustment +"),1,IF(D1413="",0,-1))</f>
        <v>0</v>
      </c>
    </row>
    <row r="1414" customFormat="false" ht="15" hidden="false" customHeight="true" outlineLevel="0" collapsed="false">
      <c r="A1414" s="27"/>
      <c r="B1414" s="20"/>
      <c r="C1414" s="24" t="str">
        <f aca="false">IF(B1414="","",IFERROR(INDEX(Items!$B$5:$B$304,MATCH(B1414,Items!$A$5:$A$304,0)),"Unknown code"))</f>
        <v/>
      </c>
      <c r="D1414" s="20"/>
      <c r="E1414" s="21"/>
      <c r="F1414" s="22"/>
      <c r="G1414" s="25" t="str">
        <f aca="false">IF(OR(D1414="Purchase",D1414="Production in"),ROUND(N(E1414)*N(F1414),2),"")</f>
        <v/>
      </c>
      <c r="H1414" s="20"/>
      <c r="I1414" s="24" t="str">
        <f aca="false">IF(B1414="","",IFERROR(INDEX(Items!$D$5:$D$304,MATCH(B1414,Items!$A$5:$A$304,0)),""))</f>
        <v/>
      </c>
      <c r="J1414" s="26" t="n">
        <f aca="false">N(E1414)*IF(OR(D1414="Purchase",D1414="Sales return",D1414="Production in",D1414="Adjustment +"),1,IF(D1414="",0,-1))</f>
        <v>0</v>
      </c>
    </row>
    <row r="1415" customFormat="false" ht="15" hidden="false" customHeight="true" outlineLevel="0" collapsed="false">
      <c r="A1415" s="27"/>
      <c r="B1415" s="20"/>
      <c r="C1415" s="24" t="str">
        <f aca="false">IF(B1415="","",IFERROR(INDEX(Items!$B$5:$B$304,MATCH(B1415,Items!$A$5:$A$304,0)),"Unknown code"))</f>
        <v/>
      </c>
      <c r="D1415" s="20"/>
      <c r="E1415" s="21"/>
      <c r="F1415" s="22"/>
      <c r="G1415" s="25" t="str">
        <f aca="false">IF(OR(D1415="Purchase",D1415="Production in"),ROUND(N(E1415)*N(F1415),2),"")</f>
        <v/>
      </c>
      <c r="H1415" s="20"/>
      <c r="I1415" s="24" t="str">
        <f aca="false">IF(B1415="","",IFERROR(INDEX(Items!$D$5:$D$304,MATCH(B1415,Items!$A$5:$A$304,0)),""))</f>
        <v/>
      </c>
      <c r="J1415" s="26" t="n">
        <f aca="false">N(E1415)*IF(OR(D1415="Purchase",D1415="Sales return",D1415="Production in",D1415="Adjustment +"),1,IF(D1415="",0,-1))</f>
        <v>0</v>
      </c>
    </row>
    <row r="1416" customFormat="false" ht="15" hidden="false" customHeight="true" outlineLevel="0" collapsed="false">
      <c r="A1416" s="27"/>
      <c r="B1416" s="20"/>
      <c r="C1416" s="24" t="str">
        <f aca="false">IF(B1416="","",IFERROR(INDEX(Items!$B$5:$B$304,MATCH(B1416,Items!$A$5:$A$304,0)),"Unknown code"))</f>
        <v/>
      </c>
      <c r="D1416" s="20"/>
      <c r="E1416" s="21"/>
      <c r="F1416" s="22"/>
      <c r="G1416" s="25" t="str">
        <f aca="false">IF(OR(D1416="Purchase",D1416="Production in"),ROUND(N(E1416)*N(F1416),2),"")</f>
        <v/>
      </c>
      <c r="H1416" s="20"/>
      <c r="I1416" s="24" t="str">
        <f aca="false">IF(B1416="","",IFERROR(INDEX(Items!$D$5:$D$304,MATCH(B1416,Items!$A$5:$A$304,0)),""))</f>
        <v/>
      </c>
      <c r="J1416" s="26" t="n">
        <f aca="false">N(E1416)*IF(OR(D1416="Purchase",D1416="Sales return",D1416="Production in",D1416="Adjustment +"),1,IF(D1416="",0,-1))</f>
        <v>0</v>
      </c>
    </row>
    <row r="1417" customFormat="false" ht="15" hidden="false" customHeight="true" outlineLevel="0" collapsed="false">
      <c r="A1417" s="27"/>
      <c r="B1417" s="20"/>
      <c r="C1417" s="24" t="str">
        <f aca="false">IF(B1417="","",IFERROR(INDEX(Items!$B$5:$B$304,MATCH(B1417,Items!$A$5:$A$304,0)),"Unknown code"))</f>
        <v/>
      </c>
      <c r="D1417" s="20"/>
      <c r="E1417" s="21"/>
      <c r="F1417" s="22"/>
      <c r="G1417" s="25" t="str">
        <f aca="false">IF(OR(D1417="Purchase",D1417="Production in"),ROUND(N(E1417)*N(F1417),2),"")</f>
        <v/>
      </c>
      <c r="H1417" s="20"/>
      <c r="I1417" s="24" t="str">
        <f aca="false">IF(B1417="","",IFERROR(INDEX(Items!$D$5:$D$304,MATCH(B1417,Items!$A$5:$A$304,0)),""))</f>
        <v/>
      </c>
      <c r="J1417" s="26" t="n">
        <f aca="false">N(E1417)*IF(OR(D1417="Purchase",D1417="Sales return",D1417="Production in",D1417="Adjustment +"),1,IF(D1417="",0,-1))</f>
        <v>0</v>
      </c>
    </row>
    <row r="1418" customFormat="false" ht="15" hidden="false" customHeight="true" outlineLevel="0" collapsed="false">
      <c r="A1418" s="27"/>
      <c r="B1418" s="20"/>
      <c r="C1418" s="24" t="str">
        <f aca="false">IF(B1418="","",IFERROR(INDEX(Items!$B$5:$B$304,MATCH(B1418,Items!$A$5:$A$304,0)),"Unknown code"))</f>
        <v/>
      </c>
      <c r="D1418" s="20"/>
      <c r="E1418" s="21"/>
      <c r="F1418" s="22"/>
      <c r="G1418" s="25" t="str">
        <f aca="false">IF(OR(D1418="Purchase",D1418="Production in"),ROUND(N(E1418)*N(F1418),2),"")</f>
        <v/>
      </c>
      <c r="H1418" s="20"/>
      <c r="I1418" s="24" t="str">
        <f aca="false">IF(B1418="","",IFERROR(INDEX(Items!$D$5:$D$304,MATCH(B1418,Items!$A$5:$A$304,0)),""))</f>
        <v/>
      </c>
      <c r="J1418" s="26" t="n">
        <f aca="false">N(E1418)*IF(OR(D1418="Purchase",D1418="Sales return",D1418="Production in",D1418="Adjustment +"),1,IF(D1418="",0,-1))</f>
        <v>0</v>
      </c>
    </row>
    <row r="1419" customFormat="false" ht="15" hidden="false" customHeight="true" outlineLevel="0" collapsed="false">
      <c r="A1419" s="27"/>
      <c r="B1419" s="20"/>
      <c r="C1419" s="24" t="str">
        <f aca="false">IF(B1419="","",IFERROR(INDEX(Items!$B$5:$B$304,MATCH(B1419,Items!$A$5:$A$304,0)),"Unknown code"))</f>
        <v/>
      </c>
      <c r="D1419" s="20"/>
      <c r="E1419" s="21"/>
      <c r="F1419" s="22"/>
      <c r="G1419" s="25" t="str">
        <f aca="false">IF(OR(D1419="Purchase",D1419="Production in"),ROUND(N(E1419)*N(F1419),2),"")</f>
        <v/>
      </c>
      <c r="H1419" s="20"/>
      <c r="I1419" s="24" t="str">
        <f aca="false">IF(B1419="","",IFERROR(INDEX(Items!$D$5:$D$304,MATCH(B1419,Items!$A$5:$A$304,0)),""))</f>
        <v/>
      </c>
      <c r="J1419" s="26" t="n">
        <f aca="false">N(E1419)*IF(OR(D1419="Purchase",D1419="Sales return",D1419="Production in",D1419="Adjustment +"),1,IF(D1419="",0,-1))</f>
        <v>0</v>
      </c>
    </row>
    <row r="1420" customFormat="false" ht="15" hidden="false" customHeight="true" outlineLevel="0" collapsed="false">
      <c r="A1420" s="27"/>
      <c r="B1420" s="20"/>
      <c r="C1420" s="24" t="str">
        <f aca="false">IF(B1420="","",IFERROR(INDEX(Items!$B$5:$B$304,MATCH(B1420,Items!$A$5:$A$304,0)),"Unknown code"))</f>
        <v/>
      </c>
      <c r="D1420" s="20"/>
      <c r="E1420" s="21"/>
      <c r="F1420" s="22"/>
      <c r="G1420" s="25" t="str">
        <f aca="false">IF(OR(D1420="Purchase",D1420="Production in"),ROUND(N(E1420)*N(F1420),2),"")</f>
        <v/>
      </c>
      <c r="H1420" s="20"/>
      <c r="I1420" s="24" t="str">
        <f aca="false">IF(B1420="","",IFERROR(INDEX(Items!$D$5:$D$304,MATCH(B1420,Items!$A$5:$A$304,0)),""))</f>
        <v/>
      </c>
      <c r="J1420" s="26" t="n">
        <f aca="false">N(E1420)*IF(OR(D1420="Purchase",D1420="Sales return",D1420="Production in",D1420="Adjustment +"),1,IF(D1420="",0,-1))</f>
        <v>0</v>
      </c>
    </row>
    <row r="1421" customFormat="false" ht="15" hidden="false" customHeight="true" outlineLevel="0" collapsed="false">
      <c r="A1421" s="27"/>
      <c r="B1421" s="20"/>
      <c r="C1421" s="24" t="str">
        <f aca="false">IF(B1421="","",IFERROR(INDEX(Items!$B$5:$B$304,MATCH(B1421,Items!$A$5:$A$304,0)),"Unknown code"))</f>
        <v/>
      </c>
      <c r="D1421" s="20"/>
      <c r="E1421" s="21"/>
      <c r="F1421" s="22"/>
      <c r="G1421" s="25" t="str">
        <f aca="false">IF(OR(D1421="Purchase",D1421="Production in"),ROUND(N(E1421)*N(F1421),2),"")</f>
        <v/>
      </c>
      <c r="H1421" s="20"/>
      <c r="I1421" s="24" t="str">
        <f aca="false">IF(B1421="","",IFERROR(INDEX(Items!$D$5:$D$304,MATCH(B1421,Items!$A$5:$A$304,0)),""))</f>
        <v/>
      </c>
      <c r="J1421" s="26" t="n">
        <f aca="false">N(E1421)*IF(OR(D1421="Purchase",D1421="Sales return",D1421="Production in",D1421="Adjustment +"),1,IF(D1421="",0,-1))</f>
        <v>0</v>
      </c>
    </row>
    <row r="1422" customFormat="false" ht="15" hidden="false" customHeight="true" outlineLevel="0" collapsed="false">
      <c r="A1422" s="27"/>
      <c r="B1422" s="20"/>
      <c r="C1422" s="24" t="str">
        <f aca="false">IF(B1422="","",IFERROR(INDEX(Items!$B$5:$B$304,MATCH(B1422,Items!$A$5:$A$304,0)),"Unknown code"))</f>
        <v/>
      </c>
      <c r="D1422" s="20"/>
      <c r="E1422" s="21"/>
      <c r="F1422" s="22"/>
      <c r="G1422" s="25" t="str">
        <f aca="false">IF(OR(D1422="Purchase",D1422="Production in"),ROUND(N(E1422)*N(F1422),2),"")</f>
        <v/>
      </c>
      <c r="H1422" s="20"/>
      <c r="I1422" s="24" t="str">
        <f aca="false">IF(B1422="","",IFERROR(INDEX(Items!$D$5:$D$304,MATCH(B1422,Items!$A$5:$A$304,0)),""))</f>
        <v/>
      </c>
      <c r="J1422" s="26" t="n">
        <f aca="false">N(E1422)*IF(OR(D1422="Purchase",D1422="Sales return",D1422="Production in",D1422="Adjustment +"),1,IF(D1422="",0,-1))</f>
        <v>0</v>
      </c>
    </row>
    <row r="1423" customFormat="false" ht="15" hidden="false" customHeight="true" outlineLevel="0" collapsed="false">
      <c r="A1423" s="27"/>
      <c r="B1423" s="20"/>
      <c r="C1423" s="24" t="str">
        <f aca="false">IF(B1423="","",IFERROR(INDEX(Items!$B$5:$B$304,MATCH(B1423,Items!$A$5:$A$304,0)),"Unknown code"))</f>
        <v/>
      </c>
      <c r="D1423" s="20"/>
      <c r="E1423" s="21"/>
      <c r="F1423" s="22"/>
      <c r="G1423" s="25" t="str">
        <f aca="false">IF(OR(D1423="Purchase",D1423="Production in"),ROUND(N(E1423)*N(F1423),2),"")</f>
        <v/>
      </c>
      <c r="H1423" s="20"/>
      <c r="I1423" s="24" t="str">
        <f aca="false">IF(B1423="","",IFERROR(INDEX(Items!$D$5:$D$304,MATCH(B1423,Items!$A$5:$A$304,0)),""))</f>
        <v/>
      </c>
      <c r="J1423" s="26" t="n">
        <f aca="false">N(E1423)*IF(OR(D1423="Purchase",D1423="Sales return",D1423="Production in",D1423="Adjustment +"),1,IF(D1423="",0,-1))</f>
        <v>0</v>
      </c>
    </row>
    <row r="1424" customFormat="false" ht="15" hidden="false" customHeight="true" outlineLevel="0" collapsed="false">
      <c r="A1424" s="27"/>
      <c r="B1424" s="20"/>
      <c r="C1424" s="24" t="str">
        <f aca="false">IF(B1424="","",IFERROR(INDEX(Items!$B$5:$B$304,MATCH(B1424,Items!$A$5:$A$304,0)),"Unknown code"))</f>
        <v/>
      </c>
      <c r="D1424" s="20"/>
      <c r="E1424" s="21"/>
      <c r="F1424" s="22"/>
      <c r="G1424" s="25" t="str">
        <f aca="false">IF(OR(D1424="Purchase",D1424="Production in"),ROUND(N(E1424)*N(F1424),2),"")</f>
        <v/>
      </c>
      <c r="H1424" s="20"/>
      <c r="I1424" s="24" t="str">
        <f aca="false">IF(B1424="","",IFERROR(INDEX(Items!$D$5:$D$304,MATCH(B1424,Items!$A$5:$A$304,0)),""))</f>
        <v/>
      </c>
      <c r="J1424" s="26" t="n">
        <f aca="false">N(E1424)*IF(OR(D1424="Purchase",D1424="Sales return",D1424="Production in",D1424="Adjustment +"),1,IF(D1424="",0,-1))</f>
        <v>0</v>
      </c>
    </row>
    <row r="1425" customFormat="false" ht="15" hidden="false" customHeight="true" outlineLevel="0" collapsed="false">
      <c r="A1425" s="27"/>
      <c r="B1425" s="20"/>
      <c r="C1425" s="24" t="str">
        <f aca="false">IF(B1425="","",IFERROR(INDEX(Items!$B$5:$B$304,MATCH(B1425,Items!$A$5:$A$304,0)),"Unknown code"))</f>
        <v/>
      </c>
      <c r="D1425" s="20"/>
      <c r="E1425" s="21"/>
      <c r="F1425" s="22"/>
      <c r="G1425" s="25" t="str">
        <f aca="false">IF(OR(D1425="Purchase",D1425="Production in"),ROUND(N(E1425)*N(F1425),2),"")</f>
        <v/>
      </c>
      <c r="H1425" s="20"/>
      <c r="I1425" s="24" t="str">
        <f aca="false">IF(B1425="","",IFERROR(INDEX(Items!$D$5:$D$304,MATCH(B1425,Items!$A$5:$A$304,0)),""))</f>
        <v/>
      </c>
      <c r="J1425" s="26" t="n">
        <f aca="false">N(E1425)*IF(OR(D1425="Purchase",D1425="Sales return",D1425="Production in",D1425="Adjustment +"),1,IF(D1425="",0,-1))</f>
        <v>0</v>
      </c>
    </row>
    <row r="1426" customFormat="false" ht="15" hidden="false" customHeight="true" outlineLevel="0" collapsed="false">
      <c r="A1426" s="27"/>
      <c r="B1426" s="20"/>
      <c r="C1426" s="24" t="str">
        <f aca="false">IF(B1426="","",IFERROR(INDEX(Items!$B$5:$B$304,MATCH(B1426,Items!$A$5:$A$304,0)),"Unknown code"))</f>
        <v/>
      </c>
      <c r="D1426" s="20"/>
      <c r="E1426" s="21"/>
      <c r="F1426" s="22"/>
      <c r="G1426" s="25" t="str">
        <f aca="false">IF(OR(D1426="Purchase",D1426="Production in"),ROUND(N(E1426)*N(F1426),2),"")</f>
        <v/>
      </c>
      <c r="H1426" s="20"/>
      <c r="I1426" s="24" t="str">
        <f aca="false">IF(B1426="","",IFERROR(INDEX(Items!$D$5:$D$304,MATCH(B1426,Items!$A$5:$A$304,0)),""))</f>
        <v/>
      </c>
      <c r="J1426" s="26" t="n">
        <f aca="false">N(E1426)*IF(OR(D1426="Purchase",D1426="Sales return",D1426="Production in",D1426="Adjustment +"),1,IF(D1426="",0,-1))</f>
        <v>0</v>
      </c>
    </row>
    <row r="1427" customFormat="false" ht="15" hidden="false" customHeight="true" outlineLevel="0" collapsed="false">
      <c r="A1427" s="27"/>
      <c r="B1427" s="20"/>
      <c r="C1427" s="24" t="str">
        <f aca="false">IF(B1427="","",IFERROR(INDEX(Items!$B$5:$B$304,MATCH(B1427,Items!$A$5:$A$304,0)),"Unknown code"))</f>
        <v/>
      </c>
      <c r="D1427" s="20"/>
      <c r="E1427" s="21"/>
      <c r="F1427" s="22"/>
      <c r="G1427" s="25" t="str">
        <f aca="false">IF(OR(D1427="Purchase",D1427="Production in"),ROUND(N(E1427)*N(F1427),2),"")</f>
        <v/>
      </c>
      <c r="H1427" s="20"/>
      <c r="I1427" s="24" t="str">
        <f aca="false">IF(B1427="","",IFERROR(INDEX(Items!$D$5:$D$304,MATCH(B1427,Items!$A$5:$A$304,0)),""))</f>
        <v/>
      </c>
      <c r="J1427" s="26" t="n">
        <f aca="false">N(E1427)*IF(OR(D1427="Purchase",D1427="Sales return",D1427="Production in",D1427="Adjustment +"),1,IF(D1427="",0,-1))</f>
        <v>0</v>
      </c>
    </row>
    <row r="1428" customFormat="false" ht="15" hidden="false" customHeight="true" outlineLevel="0" collapsed="false">
      <c r="A1428" s="27"/>
      <c r="B1428" s="20"/>
      <c r="C1428" s="24" t="str">
        <f aca="false">IF(B1428="","",IFERROR(INDEX(Items!$B$5:$B$304,MATCH(B1428,Items!$A$5:$A$304,0)),"Unknown code"))</f>
        <v/>
      </c>
      <c r="D1428" s="20"/>
      <c r="E1428" s="21"/>
      <c r="F1428" s="22"/>
      <c r="G1428" s="25" t="str">
        <f aca="false">IF(OR(D1428="Purchase",D1428="Production in"),ROUND(N(E1428)*N(F1428),2),"")</f>
        <v/>
      </c>
      <c r="H1428" s="20"/>
      <c r="I1428" s="24" t="str">
        <f aca="false">IF(B1428="","",IFERROR(INDEX(Items!$D$5:$D$304,MATCH(B1428,Items!$A$5:$A$304,0)),""))</f>
        <v/>
      </c>
      <c r="J1428" s="26" t="n">
        <f aca="false">N(E1428)*IF(OR(D1428="Purchase",D1428="Sales return",D1428="Production in",D1428="Adjustment +"),1,IF(D1428="",0,-1))</f>
        <v>0</v>
      </c>
    </row>
    <row r="1429" customFormat="false" ht="15" hidden="false" customHeight="true" outlineLevel="0" collapsed="false">
      <c r="A1429" s="27"/>
      <c r="B1429" s="20"/>
      <c r="C1429" s="24" t="str">
        <f aca="false">IF(B1429="","",IFERROR(INDEX(Items!$B$5:$B$304,MATCH(B1429,Items!$A$5:$A$304,0)),"Unknown code"))</f>
        <v/>
      </c>
      <c r="D1429" s="20"/>
      <c r="E1429" s="21"/>
      <c r="F1429" s="22"/>
      <c r="G1429" s="25" t="str">
        <f aca="false">IF(OR(D1429="Purchase",D1429="Production in"),ROUND(N(E1429)*N(F1429),2),"")</f>
        <v/>
      </c>
      <c r="H1429" s="20"/>
      <c r="I1429" s="24" t="str">
        <f aca="false">IF(B1429="","",IFERROR(INDEX(Items!$D$5:$D$304,MATCH(B1429,Items!$A$5:$A$304,0)),""))</f>
        <v/>
      </c>
      <c r="J1429" s="26" t="n">
        <f aca="false">N(E1429)*IF(OR(D1429="Purchase",D1429="Sales return",D1429="Production in",D1429="Adjustment +"),1,IF(D1429="",0,-1))</f>
        <v>0</v>
      </c>
    </row>
    <row r="1430" customFormat="false" ht="15" hidden="false" customHeight="true" outlineLevel="0" collapsed="false">
      <c r="A1430" s="27"/>
      <c r="B1430" s="20"/>
      <c r="C1430" s="24" t="str">
        <f aca="false">IF(B1430="","",IFERROR(INDEX(Items!$B$5:$B$304,MATCH(B1430,Items!$A$5:$A$304,0)),"Unknown code"))</f>
        <v/>
      </c>
      <c r="D1430" s="20"/>
      <c r="E1430" s="21"/>
      <c r="F1430" s="22"/>
      <c r="G1430" s="25" t="str">
        <f aca="false">IF(OR(D1430="Purchase",D1430="Production in"),ROUND(N(E1430)*N(F1430),2),"")</f>
        <v/>
      </c>
      <c r="H1430" s="20"/>
      <c r="I1430" s="24" t="str">
        <f aca="false">IF(B1430="","",IFERROR(INDEX(Items!$D$5:$D$304,MATCH(B1430,Items!$A$5:$A$304,0)),""))</f>
        <v/>
      </c>
      <c r="J1430" s="26" t="n">
        <f aca="false">N(E1430)*IF(OR(D1430="Purchase",D1430="Sales return",D1430="Production in",D1430="Adjustment +"),1,IF(D1430="",0,-1))</f>
        <v>0</v>
      </c>
    </row>
    <row r="1431" customFormat="false" ht="15" hidden="false" customHeight="true" outlineLevel="0" collapsed="false">
      <c r="A1431" s="27"/>
      <c r="B1431" s="20"/>
      <c r="C1431" s="24" t="str">
        <f aca="false">IF(B1431="","",IFERROR(INDEX(Items!$B$5:$B$304,MATCH(B1431,Items!$A$5:$A$304,0)),"Unknown code"))</f>
        <v/>
      </c>
      <c r="D1431" s="20"/>
      <c r="E1431" s="21"/>
      <c r="F1431" s="22"/>
      <c r="G1431" s="25" t="str">
        <f aca="false">IF(OR(D1431="Purchase",D1431="Production in"),ROUND(N(E1431)*N(F1431),2),"")</f>
        <v/>
      </c>
      <c r="H1431" s="20"/>
      <c r="I1431" s="24" t="str">
        <f aca="false">IF(B1431="","",IFERROR(INDEX(Items!$D$5:$D$304,MATCH(B1431,Items!$A$5:$A$304,0)),""))</f>
        <v/>
      </c>
      <c r="J1431" s="26" t="n">
        <f aca="false">N(E1431)*IF(OR(D1431="Purchase",D1431="Sales return",D1431="Production in",D1431="Adjustment +"),1,IF(D1431="",0,-1))</f>
        <v>0</v>
      </c>
    </row>
    <row r="1432" customFormat="false" ht="15" hidden="false" customHeight="true" outlineLevel="0" collapsed="false">
      <c r="A1432" s="27"/>
      <c r="B1432" s="20"/>
      <c r="C1432" s="24" t="str">
        <f aca="false">IF(B1432="","",IFERROR(INDEX(Items!$B$5:$B$304,MATCH(B1432,Items!$A$5:$A$304,0)),"Unknown code"))</f>
        <v/>
      </c>
      <c r="D1432" s="20"/>
      <c r="E1432" s="21"/>
      <c r="F1432" s="22"/>
      <c r="G1432" s="25" t="str">
        <f aca="false">IF(OR(D1432="Purchase",D1432="Production in"),ROUND(N(E1432)*N(F1432),2),"")</f>
        <v/>
      </c>
      <c r="H1432" s="20"/>
      <c r="I1432" s="24" t="str">
        <f aca="false">IF(B1432="","",IFERROR(INDEX(Items!$D$5:$D$304,MATCH(B1432,Items!$A$5:$A$304,0)),""))</f>
        <v/>
      </c>
      <c r="J1432" s="26" t="n">
        <f aca="false">N(E1432)*IF(OR(D1432="Purchase",D1432="Sales return",D1432="Production in",D1432="Adjustment +"),1,IF(D1432="",0,-1))</f>
        <v>0</v>
      </c>
    </row>
    <row r="1433" customFormat="false" ht="15" hidden="false" customHeight="true" outlineLevel="0" collapsed="false">
      <c r="A1433" s="27"/>
      <c r="B1433" s="20"/>
      <c r="C1433" s="24" t="str">
        <f aca="false">IF(B1433="","",IFERROR(INDEX(Items!$B$5:$B$304,MATCH(B1433,Items!$A$5:$A$304,0)),"Unknown code"))</f>
        <v/>
      </c>
      <c r="D1433" s="20"/>
      <c r="E1433" s="21"/>
      <c r="F1433" s="22"/>
      <c r="G1433" s="25" t="str">
        <f aca="false">IF(OR(D1433="Purchase",D1433="Production in"),ROUND(N(E1433)*N(F1433),2),"")</f>
        <v/>
      </c>
      <c r="H1433" s="20"/>
      <c r="I1433" s="24" t="str">
        <f aca="false">IF(B1433="","",IFERROR(INDEX(Items!$D$5:$D$304,MATCH(B1433,Items!$A$5:$A$304,0)),""))</f>
        <v/>
      </c>
      <c r="J1433" s="26" t="n">
        <f aca="false">N(E1433)*IF(OR(D1433="Purchase",D1433="Sales return",D1433="Production in",D1433="Adjustment +"),1,IF(D1433="",0,-1))</f>
        <v>0</v>
      </c>
    </row>
    <row r="1434" customFormat="false" ht="15" hidden="false" customHeight="true" outlineLevel="0" collapsed="false">
      <c r="A1434" s="27"/>
      <c r="B1434" s="20"/>
      <c r="C1434" s="24" t="str">
        <f aca="false">IF(B1434="","",IFERROR(INDEX(Items!$B$5:$B$304,MATCH(B1434,Items!$A$5:$A$304,0)),"Unknown code"))</f>
        <v/>
      </c>
      <c r="D1434" s="20"/>
      <c r="E1434" s="21"/>
      <c r="F1434" s="22"/>
      <c r="G1434" s="25" t="str">
        <f aca="false">IF(OR(D1434="Purchase",D1434="Production in"),ROUND(N(E1434)*N(F1434),2),"")</f>
        <v/>
      </c>
      <c r="H1434" s="20"/>
      <c r="I1434" s="24" t="str">
        <f aca="false">IF(B1434="","",IFERROR(INDEX(Items!$D$5:$D$304,MATCH(B1434,Items!$A$5:$A$304,0)),""))</f>
        <v/>
      </c>
      <c r="J1434" s="26" t="n">
        <f aca="false">N(E1434)*IF(OR(D1434="Purchase",D1434="Sales return",D1434="Production in",D1434="Adjustment +"),1,IF(D1434="",0,-1))</f>
        <v>0</v>
      </c>
    </row>
    <row r="1435" customFormat="false" ht="15" hidden="false" customHeight="true" outlineLevel="0" collapsed="false">
      <c r="A1435" s="27"/>
      <c r="B1435" s="20"/>
      <c r="C1435" s="24" t="str">
        <f aca="false">IF(B1435="","",IFERROR(INDEX(Items!$B$5:$B$304,MATCH(B1435,Items!$A$5:$A$304,0)),"Unknown code"))</f>
        <v/>
      </c>
      <c r="D1435" s="20"/>
      <c r="E1435" s="21"/>
      <c r="F1435" s="22"/>
      <c r="G1435" s="25" t="str">
        <f aca="false">IF(OR(D1435="Purchase",D1435="Production in"),ROUND(N(E1435)*N(F1435),2),"")</f>
        <v/>
      </c>
      <c r="H1435" s="20"/>
      <c r="I1435" s="24" t="str">
        <f aca="false">IF(B1435="","",IFERROR(INDEX(Items!$D$5:$D$304,MATCH(B1435,Items!$A$5:$A$304,0)),""))</f>
        <v/>
      </c>
      <c r="J1435" s="26" t="n">
        <f aca="false">N(E1435)*IF(OR(D1435="Purchase",D1435="Sales return",D1435="Production in",D1435="Adjustment +"),1,IF(D1435="",0,-1))</f>
        <v>0</v>
      </c>
    </row>
    <row r="1436" customFormat="false" ht="15" hidden="false" customHeight="true" outlineLevel="0" collapsed="false">
      <c r="A1436" s="27"/>
      <c r="B1436" s="20"/>
      <c r="C1436" s="24" t="str">
        <f aca="false">IF(B1436="","",IFERROR(INDEX(Items!$B$5:$B$304,MATCH(B1436,Items!$A$5:$A$304,0)),"Unknown code"))</f>
        <v/>
      </c>
      <c r="D1436" s="20"/>
      <c r="E1436" s="21"/>
      <c r="F1436" s="22"/>
      <c r="G1436" s="25" t="str">
        <f aca="false">IF(OR(D1436="Purchase",D1436="Production in"),ROUND(N(E1436)*N(F1436),2),"")</f>
        <v/>
      </c>
      <c r="H1436" s="20"/>
      <c r="I1436" s="24" t="str">
        <f aca="false">IF(B1436="","",IFERROR(INDEX(Items!$D$5:$D$304,MATCH(B1436,Items!$A$5:$A$304,0)),""))</f>
        <v/>
      </c>
      <c r="J1436" s="26" t="n">
        <f aca="false">N(E1436)*IF(OR(D1436="Purchase",D1436="Sales return",D1436="Production in",D1436="Adjustment +"),1,IF(D1436="",0,-1))</f>
        <v>0</v>
      </c>
    </row>
    <row r="1437" customFormat="false" ht="15" hidden="false" customHeight="true" outlineLevel="0" collapsed="false">
      <c r="A1437" s="27"/>
      <c r="B1437" s="20"/>
      <c r="C1437" s="24" t="str">
        <f aca="false">IF(B1437="","",IFERROR(INDEX(Items!$B$5:$B$304,MATCH(B1437,Items!$A$5:$A$304,0)),"Unknown code"))</f>
        <v/>
      </c>
      <c r="D1437" s="20"/>
      <c r="E1437" s="21"/>
      <c r="F1437" s="22"/>
      <c r="G1437" s="25" t="str">
        <f aca="false">IF(OR(D1437="Purchase",D1437="Production in"),ROUND(N(E1437)*N(F1437),2),"")</f>
        <v/>
      </c>
      <c r="H1437" s="20"/>
      <c r="I1437" s="24" t="str">
        <f aca="false">IF(B1437="","",IFERROR(INDEX(Items!$D$5:$D$304,MATCH(B1437,Items!$A$5:$A$304,0)),""))</f>
        <v/>
      </c>
      <c r="J1437" s="26" t="n">
        <f aca="false">N(E1437)*IF(OR(D1437="Purchase",D1437="Sales return",D1437="Production in",D1437="Adjustment +"),1,IF(D1437="",0,-1))</f>
        <v>0</v>
      </c>
    </row>
    <row r="1438" customFormat="false" ht="15" hidden="false" customHeight="true" outlineLevel="0" collapsed="false">
      <c r="A1438" s="27"/>
      <c r="B1438" s="20"/>
      <c r="C1438" s="24" t="str">
        <f aca="false">IF(B1438="","",IFERROR(INDEX(Items!$B$5:$B$304,MATCH(B1438,Items!$A$5:$A$304,0)),"Unknown code"))</f>
        <v/>
      </c>
      <c r="D1438" s="20"/>
      <c r="E1438" s="21"/>
      <c r="F1438" s="22"/>
      <c r="G1438" s="25" t="str">
        <f aca="false">IF(OR(D1438="Purchase",D1438="Production in"),ROUND(N(E1438)*N(F1438),2),"")</f>
        <v/>
      </c>
      <c r="H1438" s="20"/>
      <c r="I1438" s="24" t="str">
        <f aca="false">IF(B1438="","",IFERROR(INDEX(Items!$D$5:$D$304,MATCH(B1438,Items!$A$5:$A$304,0)),""))</f>
        <v/>
      </c>
      <c r="J1438" s="26" t="n">
        <f aca="false">N(E1438)*IF(OR(D1438="Purchase",D1438="Sales return",D1438="Production in",D1438="Adjustment +"),1,IF(D1438="",0,-1))</f>
        <v>0</v>
      </c>
    </row>
    <row r="1439" customFormat="false" ht="15" hidden="false" customHeight="true" outlineLevel="0" collapsed="false">
      <c r="A1439" s="27"/>
      <c r="B1439" s="20"/>
      <c r="C1439" s="24" t="str">
        <f aca="false">IF(B1439="","",IFERROR(INDEX(Items!$B$5:$B$304,MATCH(B1439,Items!$A$5:$A$304,0)),"Unknown code"))</f>
        <v/>
      </c>
      <c r="D1439" s="20"/>
      <c r="E1439" s="21"/>
      <c r="F1439" s="22"/>
      <c r="G1439" s="25" t="str">
        <f aca="false">IF(OR(D1439="Purchase",D1439="Production in"),ROUND(N(E1439)*N(F1439),2),"")</f>
        <v/>
      </c>
      <c r="H1439" s="20"/>
      <c r="I1439" s="24" t="str">
        <f aca="false">IF(B1439="","",IFERROR(INDEX(Items!$D$5:$D$304,MATCH(B1439,Items!$A$5:$A$304,0)),""))</f>
        <v/>
      </c>
      <c r="J1439" s="26" t="n">
        <f aca="false">N(E1439)*IF(OR(D1439="Purchase",D1439="Sales return",D1439="Production in",D1439="Adjustment +"),1,IF(D1439="",0,-1))</f>
        <v>0</v>
      </c>
    </row>
    <row r="1440" customFormat="false" ht="15" hidden="false" customHeight="true" outlineLevel="0" collapsed="false">
      <c r="A1440" s="27"/>
      <c r="B1440" s="20"/>
      <c r="C1440" s="24" t="str">
        <f aca="false">IF(B1440="","",IFERROR(INDEX(Items!$B$5:$B$304,MATCH(B1440,Items!$A$5:$A$304,0)),"Unknown code"))</f>
        <v/>
      </c>
      <c r="D1440" s="20"/>
      <c r="E1440" s="21"/>
      <c r="F1440" s="22"/>
      <c r="G1440" s="25" t="str">
        <f aca="false">IF(OR(D1440="Purchase",D1440="Production in"),ROUND(N(E1440)*N(F1440),2),"")</f>
        <v/>
      </c>
      <c r="H1440" s="20"/>
      <c r="I1440" s="24" t="str">
        <f aca="false">IF(B1440="","",IFERROR(INDEX(Items!$D$5:$D$304,MATCH(B1440,Items!$A$5:$A$304,0)),""))</f>
        <v/>
      </c>
      <c r="J1440" s="26" t="n">
        <f aca="false">N(E1440)*IF(OR(D1440="Purchase",D1440="Sales return",D1440="Production in",D1440="Adjustment +"),1,IF(D1440="",0,-1))</f>
        <v>0</v>
      </c>
    </row>
    <row r="1441" customFormat="false" ht="15" hidden="false" customHeight="true" outlineLevel="0" collapsed="false">
      <c r="A1441" s="27"/>
      <c r="B1441" s="20"/>
      <c r="C1441" s="24" t="str">
        <f aca="false">IF(B1441="","",IFERROR(INDEX(Items!$B$5:$B$304,MATCH(B1441,Items!$A$5:$A$304,0)),"Unknown code"))</f>
        <v/>
      </c>
      <c r="D1441" s="20"/>
      <c r="E1441" s="21"/>
      <c r="F1441" s="22"/>
      <c r="G1441" s="25" t="str">
        <f aca="false">IF(OR(D1441="Purchase",D1441="Production in"),ROUND(N(E1441)*N(F1441),2),"")</f>
        <v/>
      </c>
      <c r="H1441" s="20"/>
      <c r="I1441" s="24" t="str">
        <f aca="false">IF(B1441="","",IFERROR(INDEX(Items!$D$5:$D$304,MATCH(B1441,Items!$A$5:$A$304,0)),""))</f>
        <v/>
      </c>
      <c r="J1441" s="26" t="n">
        <f aca="false">N(E1441)*IF(OR(D1441="Purchase",D1441="Sales return",D1441="Production in",D1441="Adjustment +"),1,IF(D1441="",0,-1))</f>
        <v>0</v>
      </c>
    </row>
    <row r="1442" customFormat="false" ht="15" hidden="false" customHeight="true" outlineLevel="0" collapsed="false">
      <c r="A1442" s="27"/>
      <c r="B1442" s="20"/>
      <c r="C1442" s="24" t="str">
        <f aca="false">IF(B1442="","",IFERROR(INDEX(Items!$B$5:$B$304,MATCH(B1442,Items!$A$5:$A$304,0)),"Unknown code"))</f>
        <v/>
      </c>
      <c r="D1442" s="20"/>
      <c r="E1442" s="21"/>
      <c r="F1442" s="22"/>
      <c r="G1442" s="25" t="str">
        <f aca="false">IF(OR(D1442="Purchase",D1442="Production in"),ROUND(N(E1442)*N(F1442),2),"")</f>
        <v/>
      </c>
      <c r="H1442" s="20"/>
      <c r="I1442" s="24" t="str">
        <f aca="false">IF(B1442="","",IFERROR(INDEX(Items!$D$5:$D$304,MATCH(B1442,Items!$A$5:$A$304,0)),""))</f>
        <v/>
      </c>
      <c r="J1442" s="26" t="n">
        <f aca="false">N(E1442)*IF(OR(D1442="Purchase",D1442="Sales return",D1442="Production in",D1442="Adjustment +"),1,IF(D1442="",0,-1))</f>
        <v>0</v>
      </c>
    </row>
    <row r="1443" customFormat="false" ht="15" hidden="false" customHeight="true" outlineLevel="0" collapsed="false">
      <c r="A1443" s="27"/>
      <c r="B1443" s="20"/>
      <c r="C1443" s="24" t="str">
        <f aca="false">IF(B1443="","",IFERROR(INDEX(Items!$B$5:$B$304,MATCH(B1443,Items!$A$5:$A$304,0)),"Unknown code"))</f>
        <v/>
      </c>
      <c r="D1443" s="20"/>
      <c r="E1443" s="21"/>
      <c r="F1443" s="22"/>
      <c r="G1443" s="25" t="str">
        <f aca="false">IF(OR(D1443="Purchase",D1443="Production in"),ROUND(N(E1443)*N(F1443),2),"")</f>
        <v/>
      </c>
      <c r="H1443" s="20"/>
      <c r="I1443" s="24" t="str">
        <f aca="false">IF(B1443="","",IFERROR(INDEX(Items!$D$5:$D$304,MATCH(B1443,Items!$A$5:$A$304,0)),""))</f>
        <v/>
      </c>
      <c r="J1443" s="26" t="n">
        <f aca="false">N(E1443)*IF(OR(D1443="Purchase",D1443="Sales return",D1443="Production in",D1443="Adjustment +"),1,IF(D1443="",0,-1))</f>
        <v>0</v>
      </c>
    </row>
    <row r="1444" customFormat="false" ht="15" hidden="false" customHeight="true" outlineLevel="0" collapsed="false">
      <c r="A1444" s="27"/>
      <c r="B1444" s="20"/>
      <c r="C1444" s="24" t="str">
        <f aca="false">IF(B1444="","",IFERROR(INDEX(Items!$B$5:$B$304,MATCH(B1444,Items!$A$5:$A$304,0)),"Unknown code"))</f>
        <v/>
      </c>
      <c r="D1444" s="20"/>
      <c r="E1444" s="21"/>
      <c r="F1444" s="22"/>
      <c r="G1444" s="25" t="str">
        <f aca="false">IF(OR(D1444="Purchase",D1444="Production in"),ROUND(N(E1444)*N(F1444),2),"")</f>
        <v/>
      </c>
      <c r="H1444" s="20"/>
      <c r="I1444" s="24" t="str">
        <f aca="false">IF(B1444="","",IFERROR(INDEX(Items!$D$5:$D$304,MATCH(B1444,Items!$A$5:$A$304,0)),""))</f>
        <v/>
      </c>
      <c r="J1444" s="26" t="n">
        <f aca="false">N(E1444)*IF(OR(D1444="Purchase",D1444="Sales return",D1444="Production in",D1444="Adjustment +"),1,IF(D1444="",0,-1))</f>
        <v>0</v>
      </c>
    </row>
    <row r="1445" customFormat="false" ht="15" hidden="false" customHeight="true" outlineLevel="0" collapsed="false">
      <c r="A1445" s="27"/>
      <c r="B1445" s="20"/>
      <c r="C1445" s="24" t="str">
        <f aca="false">IF(B1445="","",IFERROR(INDEX(Items!$B$5:$B$304,MATCH(B1445,Items!$A$5:$A$304,0)),"Unknown code"))</f>
        <v/>
      </c>
      <c r="D1445" s="20"/>
      <c r="E1445" s="21"/>
      <c r="F1445" s="22"/>
      <c r="G1445" s="25" t="str">
        <f aca="false">IF(OR(D1445="Purchase",D1445="Production in"),ROUND(N(E1445)*N(F1445),2),"")</f>
        <v/>
      </c>
      <c r="H1445" s="20"/>
      <c r="I1445" s="24" t="str">
        <f aca="false">IF(B1445="","",IFERROR(INDEX(Items!$D$5:$D$304,MATCH(B1445,Items!$A$5:$A$304,0)),""))</f>
        <v/>
      </c>
      <c r="J1445" s="26" t="n">
        <f aca="false">N(E1445)*IF(OR(D1445="Purchase",D1445="Sales return",D1445="Production in",D1445="Adjustment +"),1,IF(D1445="",0,-1))</f>
        <v>0</v>
      </c>
    </row>
    <row r="1446" customFormat="false" ht="15" hidden="false" customHeight="true" outlineLevel="0" collapsed="false">
      <c r="A1446" s="27"/>
      <c r="B1446" s="20"/>
      <c r="C1446" s="24" t="str">
        <f aca="false">IF(B1446="","",IFERROR(INDEX(Items!$B$5:$B$304,MATCH(B1446,Items!$A$5:$A$304,0)),"Unknown code"))</f>
        <v/>
      </c>
      <c r="D1446" s="20"/>
      <c r="E1446" s="21"/>
      <c r="F1446" s="22"/>
      <c r="G1446" s="25" t="str">
        <f aca="false">IF(OR(D1446="Purchase",D1446="Production in"),ROUND(N(E1446)*N(F1446),2),"")</f>
        <v/>
      </c>
      <c r="H1446" s="20"/>
      <c r="I1446" s="24" t="str">
        <f aca="false">IF(B1446="","",IFERROR(INDEX(Items!$D$5:$D$304,MATCH(B1446,Items!$A$5:$A$304,0)),""))</f>
        <v/>
      </c>
      <c r="J1446" s="26" t="n">
        <f aca="false">N(E1446)*IF(OR(D1446="Purchase",D1446="Sales return",D1446="Production in",D1446="Adjustment +"),1,IF(D1446="",0,-1))</f>
        <v>0</v>
      </c>
    </row>
    <row r="1447" customFormat="false" ht="15" hidden="false" customHeight="true" outlineLevel="0" collapsed="false">
      <c r="A1447" s="27"/>
      <c r="B1447" s="20"/>
      <c r="C1447" s="24" t="str">
        <f aca="false">IF(B1447="","",IFERROR(INDEX(Items!$B$5:$B$304,MATCH(B1447,Items!$A$5:$A$304,0)),"Unknown code"))</f>
        <v/>
      </c>
      <c r="D1447" s="20"/>
      <c r="E1447" s="21"/>
      <c r="F1447" s="22"/>
      <c r="G1447" s="25" t="str">
        <f aca="false">IF(OR(D1447="Purchase",D1447="Production in"),ROUND(N(E1447)*N(F1447),2),"")</f>
        <v/>
      </c>
      <c r="H1447" s="20"/>
      <c r="I1447" s="24" t="str">
        <f aca="false">IF(B1447="","",IFERROR(INDEX(Items!$D$5:$D$304,MATCH(B1447,Items!$A$5:$A$304,0)),""))</f>
        <v/>
      </c>
      <c r="J1447" s="26" t="n">
        <f aca="false">N(E1447)*IF(OR(D1447="Purchase",D1447="Sales return",D1447="Production in",D1447="Adjustment +"),1,IF(D1447="",0,-1))</f>
        <v>0</v>
      </c>
    </row>
    <row r="1448" customFormat="false" ht="15" hidden="false" customHeight="true" outlineLevel="0" collapsed="false">
      <c r="A1448" s="27"/>
      <c r="B1448" s="20"/>
      <c r="C1448" s="24" t="str">
        <f aca="false">IF(B1448="","",IFERROR(INDEX(Items!$B$5:$B$304,MATCH(B1448,Items!$A$5:$A$304,0)),"Unknown code"))</f>
        <v/>
      </c>
      <c r="D1448" s="20"/>
      <c r="E1448" s="21"/>
      <c r="F1448" s="22"/>
      <c r="G1448" s="25" t="str">
        <f aca="false">IF(OR(D1448="Purchase",D1448="Production in"),ROUND(N(E1448)*N(F1448),2),"")</f>
        <v/>
      </c>
      <c r="H1448" s="20"/>
      <c r="I1448" s="24" t="str">
        <f aca="false">IF(B1448="","",IFERROR(INDEX(Items!$D$5:$D$304,MATCH(B1448,Items!$A$5:$A$304,0)),""))</f>
        <v/>
      </c>
      <c r="J1448" s="26" t="n">
        <f aca="false">N(E1448)*IF(OR(D1448="Purchase",D1448="Sales return",D1448="Production in",D1448="Adjustment +"),1,IF(D1448="",0,-1))</f>
        <v>0</v>
      </c>
    </row>
    <row r="1449" customFormat="false" ht="15" hidden="false" customHeight="true" outlineLevel="0" collapsed="false">
      <c r="A1449" s="27"/>
      <c r="B1449" s="20"/>
      <c r="C1449" s="24" t="str">
        <f aca="false">IF(B1449="","",IFERROR(INDEX(Items!$B$5:$B$304,MATCH(B1449,Items!$A$5:$A$304,0)),"Unknown code"))</f>
        <v/>
      </c>
      <c r="D1449" s="20"/>
      <c r="E1449" s="21"/>
      <c r="F1449" s="22"/>
      <c r="G1449" s="25" t="str">
        <f aca="false">IF(OR(D1449="Purchase",D1449="Production in"),ROUND(N(E1449)*N(F1449),2),"")</f>
        <v/>
      </c>
      <c r="H1449" s="20"/>
      <c r="I1449" s="24" t="str">
        <f aca="false">IF(B1449="","",IFERROR(INDEX(Items!$D$5:$D$304,MATCH(B1449,Items!$A$5:$A$304,0)),""))</f>
        <v/>
      </c>
      <c r="J1449" s="26" t="n">
        <f aca="false">N(E1449)*IF(OR(D1449="Purchase",D1449="Sales return",D1449="Production in",D1449="Adjustment +"),1,IF(D1449="",0,-1))</f>
        <v>0</v>
      </c>
    </row>
    <row r="1450" customFormat="false" ht="15" hidden="false" customHeight="true" outlineLevel="0" collapsed="false">
      <c r="A1450" s="27"/>
      <c r="B1450" s="20"/>
      <c r="C1450" s="24" t="str">
        <f aca="false">IF(B1450="","",IFERROR(INDEX(Items!$B$5:$B$304,MATCH(B1450,Items!$A$5:$A$304,0)),"Unknown code"))</f>
        <v/>
      </c>
      <c r="D1450" s="20"/>
      <c r="E1450" s="21"/>
      <c r="F1450" s="22"/>
      <c r="G1450" s="25" t="str">
        <f aca="false">IF(OR(D1450="Purchase",D1450="Production in"),ROUND(N(E1450)*N(F1450),2),"")</f>
        <v/>
      </c>
      <c r="H1450" s="20"/>
      <c r="I1450" s="24" t="str">
        <f aca="false">IF(B1450="","",IFERROR(INDEX(Items!$D$5:$D$304,MATCH(B1450,Items!$A$5:$A$304,0)),""))</f>
        <v/>
      </c>
      <c r="J1450" s="26" t="n">
        <f aca="false">N(E1450)*IF(OR(D1450="Purchase",D1450="Sales return",D1450="Production in",D1450="Adjustment +"),1,IF(D1450="",0,-1))</f>
        <v>0</v>
      </c>
    </row>
    <row r="1451" customFormat="false" ht="15" hidden="false" customHeight="true" outlineLevel="0" collapsed="false">
      <c r="A1451" s="27"/>
      <c r="B1451" s="20"/>
      <c r="C1451" s="24" t="str">
        <f aca="false">IF(B1451="","",IFERROR(INDEX(Items!$B$5:$B$304,MATCH(B1451,Items!$A$5:$A$304,0)),"Unknown code"))</f>
        <v/>
      </c>
      <c r="D1451" s="20"/>
      <c r="E1451" s="21"/>
      <c r="F1451" s="22"/>
      <c r="G1451" s="25" t="str">
        <f aca="false">IF(OR(D1451="Purchase",D1451="Production in"),ROUND(N(E1451)*N(F1451),2),"")</f>
        <v/>
      </c>
      <c r="H1451" s="20"/>
      <c r="I1451" s="24" t="str">
        <f aca="false">IF(B1451="","",IFERROR(INDEX(Items!$D$5:$D$304,MATCH(B1451,Items!$A$5:$A$304,0)),""))</f>
        <v/>
      </c>
      <c r="J1451" s="26" t="n">
        <f aca="false">N(E1451)*IF(OR(D1451="Purchase",D1451="Sales return",D1451="Production in",D1451="Adjustment +"),1,IF(D1451="",0,-1))</f>
        <v>0</v>
      </c>
    </row>
    <row r="1452" customFormat="false" ht="15" hidden="false" customHeight="true" outlineLevel="0" collapsed="false">
      <c r="A1452" s="27"/>
      <c r="B1452" s="20"/>
      <c r="C1452" s="24" t="str">
        <f aca="false">IF(B1452="","",IFERROR(INDEX(Items!$B$5:$B$304,MATCH(B1452,Items!$A$5:$A$304,0)),"Unknown code"))</f>
        <v/>
      </c>
      <c r="D1452" s="20"/>
      <c r="E1452" s="21"/>
      <c r="F1452" s="22"/>
      <c r="G1452" s="25" t="str">
        <f aca="false">IF(OR(D1452="Purchase",D1452="Production in"),ROUND(N(E1452)*N(F1452),2),"")</f>
        <v/>
      </c>
      <c r="H1452" s="20"/>
      <c r="I1452" s="24" t="str">
        <f aca="false">IF(B1452="","",IFERROR(INDEX(Items!$D$5:$D$304,MATCH(B1452,Items!$A$5:$A$304,0)),""))</f>
        <v/>
      </c>
      <c r="J1452" s="26" t="n">
        <f aca="false">N(E1452)*IF(OR(D1452="Purchase",D1452="Sales return",D1452="Production in",D1452="Adjustment +"),1,IF(D1452="",0,-1))</f>
        <v>0</v>
      </c>
    </row>
    <row r="1453" customFormat="false" ht="15" hidden="false" customHeight="true" outlineLevel="0" collapsed="false">
      <c r="A1453" s="27"/>
      <c r="B1453" s="20"/>
      <c r="C1453" s="24" t="str">
        <f aca="false">IF(B1453="","",IFERROR(INDEX(Items!$B$5:$B$304,MATCH(B1453,Items!$A$5:$A$304,0)),"Unknown code"))</f>
        <v/>
      </c>
      <c r="D1453" s="20"/>
      <c r="E1453" s="21"/>
      <c r="F1453" s="22"/>
      <c r="G1453" s="25" t="str">
        <f aca="false">IF(OR(D1453="Purchase",D1453="Production in"),ROUND(N(E1453)*N(F1453),2),"")</f>
        <v/>
      </c>
      <c r="H1453" s="20"/>
      <c r="I1453" s="24" t="str">
        <f aca="false">IF(B1453="","",IFERROR(INDEX(Items!$D$5:$D$304,MATCH(B1453,Items!$A$5:$A$304,0)),""))</f>
        <v/>
      </c>
      <c r="J1453" s="26" t="n">
        <f aca="false">N(E1453)*IF(OR(D1453="Purchase",D1453="Sales return",D1453="Production in",D1453="Adjustment +"),1,IF(D1453="",0,-1))</f>
        <v>0</v>
      </c>
    </row>
    <row r="1454" customFormat="false" ht="15" hidden="false" customHeight="true" outlineLevel="0" collapsed="false">
      <c r="A1454" s="27"/>
      <c r="B1454" s="20"/>
      <c r="C1454" s="24" t="str">
        <f aca="false">IF(B1454="","",IFERROR(INDEX(Items!$B$5:$B$304,MATCH(B1454,Items!$A$5:$A$304,0)),"Unknown code"))</f>
        <v/>
      </c>
      <c r="D1454" s="20"/>
      <c r="E1454" s="21"/>
      <c r="F1454" s="22"/>
      <c r="G1454" s="25" t="str">
        <f aca="false">IF(OR(D1454="Purchase",D1454="Production in"),ROUND(N(E1454)*N(F1454),2),"")</f>
        <v/>
      </c>
      <c r="H1454" s="20"/>
      <c r="I1454" s="24" t="str">
        <f aca="false">IF(B1454="","",IFERROR(INDEX(Items!$D$5:$D$304,MATCH(B1454,Items!$A$5:$A$304,0)),""))</f>
        <v/>
      </c>
      <c r="J1454" s="26" t="n">
        <f aca="false">N(E1454)*IF(OR(D1454="Purchase",D1454="Sales return",D1454="Production in",D1454="Adjustment +"),1,IF(D1454="",0,-1))</f>
        <v>0</v>
      </c>
    </row>
    <row r="1455" customFormat="false" ht="15" hidden="false" customHeight="true" outlineLevel="0" collapsed="false">
      <c r="A1455" s="27"/>
      <c r="B1455" s="20"/>
      <c r="C1455" s="24" t="str">
        <f aca="false">IF(B1455="","",IFERROR(INDEX(Items!$B$5:$B$304,MATCH(B1455,Items!$A$5:$A$304,0)),"Unknown code"))</f>
        <v/>
      </c>
      <c r="D1455" s="20"/>
      <c r="E1455" s="21"/>
      <c r="F1455" s="22"/>
      <c r="G1455" s="25" t="str">
        <f aca="false">IF(OR(D1455="Purchase",D1455="Production in"),ROUND(N(E1455)*N(F1455),2),"")</f>
        <v/>
      </c>
      <c r="H1455" s="20"/>
      <c r="I1455" s="24" t="str">
        <f aca="false">IF(B1455="","",IFERROR(INDEX(Items!$D$5:$D$304,MATCH(B1455,Items!$A$5:$A$304,0)),""))</f>
        <v/>
      </c>
      <c r="J1455" s="26" t="n">
        <f aca="false">N(E1455)*IF(OR(D1455="Purchase",D1455="Sales return",D1455="Production in",D1455="Adjustment +"),1,IF(D1455="",0,-1))</f>
        <v>0</v>
      </c>
    </row>
    <row r="1456" customFormat="false" ht="15" hidden="false" customHeight="true" outlineLevel="0" collapsed="false">
      <c r="A1456" s="27"/>
      <c r="B1456" s="20"/>
      <c r="C1456" s="24" t="str">
        <f aca="false">IF(B1456="","",IFERROR(INDEX(Items!$B$5:$B$304,MATCH(B1456,Items!$A$5:$A$304,0)),"Unknown code"))</f>
        <v/>
      </c>
      <c r="D1456" s="20"/>
      <c r="E1456" s="21"/>
      <c r="F1456" s="22"/>
      <c r="G1456" s="25" t="str">
        <f aca="false">IF(OR(D1456="Purchase",D1456="Production in"),ROUND(N(E1456)*N(F1456),2),"")</f>
        <v/>
      </c>
      <c r="H1456" s="20"/>
      <c r="I1456" s="24" t="str">
        <f aca="false">IF(B1456="","",IFERROR(INDEX(Items!$D$5:$D$304,MATCH(B1456,Items!$A$5:$A$304,0)),""))</f>
        <v/>
      </c>
      <c r="J1456" s="26" t="n">
        <f aca="false">N(E1456)*IF(OR(D1456="Purchase",D1456="Sales return",D1456="Production in",D1456="Adjustment +"),1,IF(D1456="",0,-1))</f>
        <v>0</v>
      </c>
    </row>
    <row r="1457" customFormat="false" ht="15" hidden="false" customHeight="true" outlineLevel="0" collapsed="false">
      <c r="A1457" s="27"/>
      <c r="B1457" s="20"/>
      <c r="C1457" s="24" t="str">
        <f aca="false">IF(B1457="","",IFERROR(INDEX(Items!$B$5:$B$304,MATCH(B1457,Items!$A$5:$A$304,0)),"Unknown code"))</f>
        <v/>
      </c>
      <c r="D1457" s="20"/>
      <c r="E1457" s="21"/>
      <c r="F1457" s="22"/>
      <c r="G1457" s="25" t="str">
        <f aca="false">IF(OR(D1457="Purchase",D1457="Production in"),ROUND(N(E1457)*N(F1457),2),"")</f>
        <v/>
      </c>
      <c r="H1457" s="20"/>
      <c r="I1457" s="24" t="str">
        <f aca="false">IF(B1457="","",IFERROR(INDEX(Items!$D$5:$D$304,MATCH(B1457,Items!$A$5:$A$304,0)),""))</f>
        <v/>
      </c>
      <c r="J1457" s="26" t="n">
        <f aca="false">N(E1457)*IF(OR(D1457="Purchase",D1457="Sales return",D1457="Production in",D1457="Adjustment +"),1,IF(D1457="",0,-1))</f>
        <v>0</v>
      </c>
    </row>
    <row r="1458" customFormat="false" ht="15" hidden="false" customHeight="true" outlineLevel="0" collapsed="false">
      <c r="A1458" s="27"/>
      <c r="B1458" s="20"/>
      <c r="C1458" s="24" t="str">
        <f aca="false">IF(B1458="","",IFERROR(INDEX(Items!$B$5:$B$304,MATCH(B1458,Items!$A$5:$A$304,0)),"Unknown code"))</f>
        <v/>
      </c>
      <c r="D1458" s="20"/>
      <c r="E1458" s="21"/>
      <c r="F1458" s="22"/>
      <c r="G1458" s="25" t="str">
        <f aca="false">IF(OR(D1458="Purchase",D1458="Production in"),ROUND(N(E1458)*N(F1458),2),"")</f>
        <v/>
      </c>
      <c r="H1458" s="20"/>
      <c r="I1458" s="24" t="str">
        <f aca="false">IF(B1458="","",IFERROR(INDEX(Items!$D$5:$D$304,MATCH(B1458,Items!$A$5:$A$304,0)),""))</f>
        <v/>
      </c>
      <c r="J1458" s="26" t="n">
        <f aca="false">N(E1458)*IF(OR(D1458="Purchase",D1458="Sales return",D1458="Production in",D1458="Adjustment +"),1,IF(D1458="",0,-1))</f>
        <v>0</v>
      </c>
    </row>
    <row r="1459" customFormat="false" ht="15" hidden="false" customHeight="true" outlineLevel="0" collapsed="false">
      <c r="A1459" s="27"/>
      <c r="B1459" s="20"/>
      <c r="C1459" s="24" t="str">
        <f aca="false">IF(B1459="","",IFERROR(INDEX(Items!$B$5:$B$304,MATCH(B1459,Items!$A$5:$A$304,0)),"Unknown code"))</f>
        <v/>
      </c>
      <c r="D1459" s="20"/>
      <c r="E1459" s="21"/>
      <c r="F1459" s="22"/>
      <c r="G1459" s="25" t="str">
        <f aca="false">IF(OR(D1459="Purchase",D1459="Production in"),ROUND(N(E1459)*N(F1459),2),"")</f>
        <v/>
      </c>
      <c r="H1459" s="20"/>
      <c r="I1459" s="24" t="str">
        <f aca="false">IF(B1459="","",IFERROR(INDEX(Items!$D$5:$D$304,MATCH(B1459,Items!$A$5:$A$304,0)),""))</f>
        <v/>
      </c>
      <c r="J1459" s="26" t="n">
        <f aca="false">N(E1459)*IF(OR(D1459="Purchase",D1459="Sales return",D1459="Production in",D1459="Adjustment +"),1,IF(D1459="",0,-1))</f>
        <v>0</v>
      </c>
    </row>
    <row r="1460" customFormat="false" ht="15" hidden="false" customHeight="true" outlineLevel="0" collapsed="false">
      <c r="A1460" s="27"/>
      <c r="B1460" s="20"/>
      <c r="C1460" s="24" t="str">
        <f aca="false">IF(B1460="","",IFERROR(INDEX(Items!$B$5:$B$304,MATCH(B1460,Items!$A$5:$A$304,0)),"Unknown code"))</f>
        <v/>
      </c>
      <c r="D1460" s="20"/>
      <c r="E1460" s="21"/>
      <c r="F1460" s="22"/>
      <c r="G1460" s="25" t="str">
        <f aca="false">IF(OR(D1460="Purchase",D1460="Production in"),ROUND(N(E1460)*N(F1460),2),"")</f>
        <v/>
      </c>
      <c r="H1460" s="20"/>
      <c r="I1460" s="24" t="str">
        <f aca="false">IF(B1460="","",IFERROR(INDEX(Items!$D$5:$D$304,MATCH(B1460,Items!$A$5:$A$304,0)),""))</f>
        <v/>
      </c>
      <c r="J1460" s="26" t="n">
        <f aca="false">N(E1460)*IF(OR(D1460="Purchase",D1460="Sales return",D1460="Production in",D1460="Adjustment +"),1,IF(D1460="",0,-1))</f>
        <v>0</v>
      </c>
    </row>
    <row r="1461" customFormat="false" ht="15" hidden="false" customHeight="true" outlineLevel="0" collapsed="false">
      <c r="A1461" s="27"/>
      <c r="B1461" s="20"/>
      <c r="C1461" s="24" t="str">
        <f aca="false">IF(B1461="","",IFERROR(INDEX(Items!$B$5:$B$304,MATCH(B1461,Items!$A$5:$A$304,0)),"Unknown code"))</f>
        <v/>
      </c>
      <c r="D1461" s="20"/>
      <c r="E1461" s="21"/>
      <c r="F1461" s="22"/>
      <c r="G1461" s="25" t="str">
        <f aca="false">IF(OR(D1461="Purchase",D1461="Production in"),ROUND(N(E1461)*N(F1461),2),"")</f>
        <v/>
      </c>
      <c r="H1461" s="20"/>
      <c r="I1461" s="24" t="str">
        <f aca="false">IF(B1461="","",IFERROR(INDEX(Items!$D$5:$D$304,MATCH(B1461,Items!$A$5:$A$304,0)),""))</f>
        <v/>
      </c>
      <c r="J1461" s="26" t="n">
        <f aca="false">N(E1461)*IF(OR(D1461="Purchase",D1461="Sales return",D1461="Production in",D1461="Adjustment +"),1,IF(D1461="",0,-1))</f>
        <v>0</v>
      </c>
    </row>
    <row r="1462" customFormat="false" ht="15" hidden="false" customHeight="true" outlineLevel="0" collapsed="false">
      <c r="A1462" s="27"/>
      <c r="B1462" s="20"/>
      <c r="C1462" s="24" t="str">
        <f aca="false">IF(B1462="","",IFERROR(INDEX(Items!$B$5:$B$304,MATCH(B1462,Items!$A$5:$A$304,0)),"Unknown code"))</f>
        <v/>
      </c>
      <c r="D1462" s="20"/>
      <c r="E1462" s="21"/>
      <c r="F1462" s="22"/>
      <c r="G1462" s="25" t="str">
        <f aca="false">IF(OR(D1462="Purchase",D1462="Production in"),ROUND(N(E1462)*N(F1462),2),"")</f>
        <v/>
      </c>
      <c r="H1462" s="20"/>
      <c r="I1462" s="24" t="str">
        <f aca="false">IF(B1462="","",IFERROR(INDEX(Items!$D$5:$D$304,MATCH(B1462,Items!$A$5:$A$304,0)),""))</f>
        <v/>
      </c>
      <c r="J1462" s="26" t="n">
        <f aca="false">N(E1462)*IF(OR(D1462="Purchase",D1462="Sales return",D1462="Production in",D1462="Adjustment +"),1,IF(D1462="",0,-1))</f>
        <v>0</v>
      </c>
    </row>
    <row r="1463" customFormat="false" ht="15" hidden="false" customHeight="true" outlineLevel="0" collapsed="false">
      <c r="A1463" s="27"/>
      <c r="B1463" s="20"/>
      <c r="C1463" s="24" t="str">
        <f aca="false">IF(B1463="","",IFERROR(INDEX(Items!$B$5:$B$304,MATCH(B1463,Items!$A$5:$A$304,0)),"Unknown code"))</f>
        <v/>
      </c>
      <c r="D1463" s="20"/>
      <c r="E1463" s="21"/>
      <c r="F1463" s="22"/>
      <c r="G1463" s="25" t="str">
        <f aca="false">IF(OR(D1463="Purchase",D1463="Production in"),ROUND(N(E1463)*N(F1463),2),"")</f>
        <v/>
      </c>
      <c r="H1463" s="20"/>
      <c r="I1463" s="24" t="str">
        <f aca="false">IF(B1463="","",IFERROR(INDEX(Items!$D$5:$D$304,MATCH(B1463,Items!$A$5:$A$304,0)),""))</f>
        <v/>
      </c>
      <c r="J1463" s="26" t="n">
        <f aca="false">N(E1463)*IF(OR(D1463="Purchase",D1463="Sales return",D1463="Production in",D1463="Adjustment +"),1,IF(D1463="",0,-1))</f>
        <v>0</v>
      </c>
    </row>
    <row r="1464" customFormat="false" ht="15" hidden="false" customHeight="true" outlineLevel="0" collapsed="false">
      <c r="A1464" s="27"/>
      <c r="B1464" s="20"/>
      <c r="C1464" s="24" t="str">
        <f aca="false">IF(B1464="","",IFERROR(INDEX(Items!$B$5:$B$304,MATCH(B1464,Items!$A$5:$A$304,0)),"Unknown code"))</f>
        <v/>
      </c>
      <c r="D1464" s="20"/>
      <c r="E1464" s="21"/>
      <c r="F1464" s="22"/>
      <c r="G1464" s="25" t="str">
        <f aca="false">IF(OR(D1464="Purchase",D1464="Production in"),ROUND(N(E1464)*N(F1464),2),"")</f>
        <v/>
      </c>
      <c r="H1464" s="20"/>
      <c r="I1464" s="24" t="str">
        <f aca="false">IF(B1464="","",IFERROR(INDEX(Items!$D$5:$D$304,MATCH(B1464,Items!$A$5:$A$304,0)),""))</f>
        <v/>
      </c>
      <c r="J1464" s="26" t="n">
        <f aca="false">N(E1464)*IF(OR(D1464="Purchase",D1464="Sales return",D1464="Production in",D1464="Adjustment +"),1,IF(D1464="",0,-1))</f>
        <v>0</v>
      </c>
    </row>
    <row r="1465" customFormat="false" ht="15" hidden="false" customHeight="true" outlineLevel="0" collapsed="false">
      <c r="A1465" s="27"/>
      <c r="B1465" s="20"/>
      <c r="C1465" s="24" t="str">
        <f aca="false">IF(B1465="","",IFERROR(INDEX(Items!$B$5:$B$304,MATCH(B1465,Items!$A$5:$A$304,0)),"Unknown code"))</f>
        <v/>
      </c>
      <c r="D1465" s="20"/>
      <c r="E1465" s="21"/>
      <c r="F1465" s="22"/>
      <c r="G1465" s="25" t="str">
        <f aca="false">IF(OR(D1465="Purchase",D1465="Production in"),ROUND(N(E1465)*N(F1465),2),"")</f>
        <v/>
      </c>
      <c r="H1465" s="20"/>
      <c r="I1465" s="24" t="str">
        <f aca="false">IF(B1465="","",IFERROR(INDEX(Items!$D$5:$D$304,MATCH(B1465,Items!$A$5:$A$304,0)),""))</f>
        <v/>
      </c>
      <c r="J1465" s="26" t="n">
        <f aca="false">N(E1465)*IF(OR(D1465="Purchase",D1465="Sales return",D1465="Production in",D1465="Adjustment +"),1,IF(D1465="",0,-1))</f>
        <v>0</v>
      </c>
    </row>
    <row r="1466" customFormat="false" ht="15" hidden="false" customHeight="true" outlineLevel="0" collapsed="false">
      <c r="A1466" s="27"/>
      <c r="B1466" s="20"/>
      <c r="C1466" s="24" t="str">
        <f aca="false">IF(B1466="","",IFERROR(INDEX(Items!$B$5:$B$304,MATCH(B1466,Items!$A$5:$A$304,0)),"Unknown code"))</f>
        <v/>
      </c>
      <c r="D1466" s="20"/>
      <c r="E1466" s="21"/>
      <c r="F1466" s="22"/>
      <c r="G1466" s="25" t="str">
        <f aca="false">IF(OR(D1466="Purchase",D1466="Production in"),ROUND(N(E1466)*N(F1466),2),"")</f>
        <v/>
      </c>
      <c r="H1466" s="20"/>
      <c r="I1466" s="24" t="str">
        <f aca="false">IF(B1466="","",IFERROR(INDEX(Items!$D$5:$D$304,MATCH(B1466,Items!$A$5:$A$304,0)),""))</f>
        <v/>
      </c>
      <c r="J1466" s="26" t="n">
        <f aca="false">N(E1466)*IF(OR(D1466="Purchase",D1466="Sales return",D1466="Production in",D1466="Adjustment +"),1,IF(D1466="",0,-1))</f>
        <v>0</v>
      </c>
    </row>
    <row r="1467" customFormat="false" ht="15" hidden="false" customHeight="true" outlineLevel="0" collapsed="false">
      <c r="A1467" s="27"/>
      <c r="B1467" s="20"/>
      <c r="C1467" s="24" t="str">
        <f aca="false">IF(B1467="","",IFERROR(INDEX(Items!$B$5:$B$304,MATCH(B1467,Items!$A$5:$A$304,0)),"Unknown code"))</f>
        <v/>
      </c>
      <c r="D1467" s="20"/>
      <c r="E1467" s="21"/>
      <c r="F1467" s="22"/>
      <c r="G1467" s="25" t="str">
        <f aca="false">IF(OR(D1467="Purchase",D1467="Production in"),ROUND(N(E1467)*N(F1467),2),"")</f>
        <v/>
      </c>
      <c r="H1467" s="20"/>
      <c r="I1467" s="24" t="str">
        <f aca="false">IF(B1467="","",IFERROR(INDEX(Items!$D$5:$D$304,MATCH(B1467,Items!$A$5:$A$304,0)),""))</f>
        <v/>
      </c>
      <c r="J1467" s="26" t="n">
        <f aca="false">N(E1467)*IF(OR(D1467="Purchase",D1467="Sales return",D1467="Production in",D1467="Adjustment +"),1,IF(D1467="",0,-1))</f>
        <v>0</v>
      </c>
    </row>
    <row r="1468" customFormat="false" ht="15" hidden="false" customHeight="true" outlineLevel="0" collapsed="false">
      <c r="A1468" s="27"/>
      <c r="B1468" s="20"/>
      <c r="C1468" s="24" t="str">
        <f aca="false">IF(B1468="","",IFERROR(INDEX(Items!$B$5:$B$304,MATCH(B1468,Items!$A$5:$A$304,0)),"Unknown code"))</f>
        <v/>
      </c>
      <c r="D1468" s="20"/>
      <c r="E1468" s="21"/>
      <c r="F1468" s="22"/>
      <c r="G1468" s="25" t="str">
        <f aca="false">IF(OR(D1468="Purchase",D1468="Production in"),ROUND(N(E1468)*N(F1468),2),"")</f>
        <v/>
      </c>
      <c r="H1468" s="20"/>
      <c r="I1468" s="24" t="str">
        <f aca="false">IF(B1468="","",IFERROR(INDEX(Items!$D$5:$D$304,MATCH(B1468,Items!$A$5:$A$304,0)),""))</f>
        <v/>
      </c>
      <c r="J1468" s="26" t="n">
        <f aca="false">N(E1468)*IF(OR(D1468="Purchase",D1468="Sales return",D1468="Production in",D1468="Adjustment +"),1,IF(D1468="",0,-1))</f>
        <v>0</v>
      </c>
    </row>
    <row r="1469" customFormat="false" ht="15" hidden="false" customHeight="true" outlineLevel="0" collapsed="false">
      <c r="A1469" s="27"/>
      <c r="B1469" s="20"/>
      <c r="C1469" s="24" t="str">
        <f aca="false">IF(B1469="","",IFERROR(INDEX(Items!$B$5:$B$304,MATCH(B1469,Items!$A$5:$A$304,0)),"Unknown code"))</f>
        <v/>
      </c>
      <c r="D1469" s="20"/>
      <c r="E1469" s="21"/>
      <c r="F1469" s="22"/>
      <c r="G1469" s="25" t="str">
        <f aca="false">IF(OR(D1469="Purchase",D1469="Production in"),ROUND(N(E1469)*N(F1469),2),"")</f>
        <v/>
      </c>
      <c r="H1469" s="20"/>
      <c r="I1469" s="24" t="str">
        <f aca="false">IF(B1469="","",IFERROR(INDEX(Items!$D$5:$D$304,MATCH(B1469,Items!$A$5:$A$304,0)),""))</f>
        <v/>
      </c>
      <c r="J1469" s="26" t="n">
        <f aca="false">N(E1469)*IF(OR(D1469="Purchase",D1469="Sales return",D1469="Production in",D1469="Adjustment +"),1,IF(D1469="",0,-1))</f>
        <v>0</v>
      </c>
    </row>
    <row r="1470" customFormat="false" ht="15" hidden="false" customHeight="true" outlineLevel="0" collapsed="false">
      <c r="A1470" s="27"/>
      <c r="B1470" s="20"/>
      <c r="C1470" s="24" t="str">
        <f aca="false">IF(B1470="","",IFERROR(INDEX(Items!$B$5:$B$304,MATCH(B1470,Items!$A$5:$A$304,0)),"Unknown code"))</f>
        <v/>
      </c>
      <c r="D1470" s="20"/>
      <c r="E1470" s="21"/>
      <c r="F1470" s="22"/>
      <c r="G1470" s="25" t="str">
        <f aca="false">IF(OR(D1470="Purchase",D1470="Production in"),ROUND(N(E1470)*N(F1470),2),"")</f>
        <v/>
      </c>
      <c r="H1470" s="20"/>
      <c r="I1470" s="24" t="str">
        <f aca="false">IF(B1470="","",IFERROR(INDEX(Items!$D$5:$D$304,MATCH(B1470,Items!$A$5:$A$304,0)),""))</f>
        <v/>
      </c>
      <c r="J1470" s="26" t="n">
        <f aca="false">N(E1470)*IF(OR(D1470="Purchase",D1470="Sales return",D1470="Production in",D1470="Adjustment +"),1,IF(D1470="",0,-1))</f>
        <v>0</v>
      </c>
    </row>
    <row r="1471" customFormat="false" ht="15" hidden="false" customHeight="true" outlineLevel="0" collapsed="false">
      <c r="A1471" s="27"/>
      <c r="B1471" s="20"/>
      <c r="C1471" s="24" t="str">
        <f aca="false">IF(B1471="","",IFERROR(INDEX(Items!$B$5:$B$304,MATCH(B1471,Items!$A$5:$A$304,0)),"Unknown code"))</f>
        <v/>
      </c>
      <c r="D1471" s="20"/>
      <c r="E1471" s="21"/>
      <c r="F1471" s="22"/>
      <c r="G1471" s="25" t="str">
        <f aca="false">IF(OR(D1471="Purchase",D1471="Production in"),ROUND(N(E1471)*N(F1471),2),"")</f>
        <v/>
      </c>
      <c r="H1471" s="20"/>
      <c r="I1471" s="24" t="str">
        <f aca="false">IF(B1471="","",IFERROR(INDEX(Items!$D$5:$D$304,MATCH(B1471,Items!$A$5:$A$304,0)),""))</f>
        <v/>
      </c>
      <c r="J1471" s="26" t="n">
        <f aca="false">N(E1471)*IF(OR(D1471="Purchase",D1471="Sales return",D1471="Production in",D1471="Adjustment +"),1,IF(D1471="",0,-1))</f>
        <v>0</v>
      </c>
    </row>
    <row r="1472" customFormat="false" ht="15" hidden="false" customHeight="true" outlineLevel="0" collapsed="false">
      <c r="A1472" s="27"/>
      <c r="B1472" s="20"/>
      <c r="C1472" s="24" t="str">
        <f aca="false">IF(B1472="","",IFERROR(INDEX(Items!$B$5:$B$304,MATCH(B1472,Items!$A$5:$A$304,0)),"Unknown code"))</f>
        <v/>
      </c>
      <c r="D1472" s="20"/>
      <c r="E1472" s="21"/>
      <c r="F1472" s="22"/>
      <c r="G1472" s="25" t="str">
        <f aca="false">IF(OR(D1472="Purchase",D1472="Production in"),ROUND(N(E1472)*N(F1472),2),"")</f>
        <v/>
      </c>
      <c r="H1472" s="20"/>
      <c r="I1472" s="24" t="str">
        <f aca="false">IF(B1472="","",IFERROR(INDEX(Items!$D$5:$D$304,MATCH(B1472,Items!$A$5:$A$304,0)),""))</f>
        <v/>
      </c>
      <c r="J1472" s="26" t="n">
        <f aca="false">N(E1472)*IF(OR(D1472="Purchase",D1472="Sales return",D1472="Production in",D1472="Adjustment +"),1,IF(D1472="",0,-1))</f>
        <v>0</v>
      </c>
    </row>
    <row r="1473" customFormat="false" ht="15" hidden="false" customHeight="true" outlineLevel="0" collapsed="false">
      <c r="A1473" s="27"/>
      <c r="B1473" s="20"/>
      <c r="C1473" s="24" t="str">
        <f aca="false">IF(B1473="","",IFERROR(INDEX(Items!$B$5:$B$304,MATCH(B1473,Items!$A$5:$A$304,0)),"Unknown code"))</f>
        <v/>
      </c>
      <c r="D1473" s="20"/>
      <c r="E1473" s="21"/>
      <c r="F1473" s="22"/>
      <c r="G1473" s="25" t="str">
        <f aca="false">IF(OR(D1473="Purchase",D1473="Production in"),ROUND(N(E1473)*N(F1473),2),"")</f>
        <v/>
      </c>
      <c r="H1473" s="20"/>
      <c r="I1473" s="24" t="str">
        <f aca="false">IF(B1473="","",IFERROR(INDEX(Items!$D$5:$D$304,MATCH(B1473,Items!$A$5:$A$304,0)),""))</f>
        <v/>
      </c>
      <c r="J1473" s="26" t="n">
        <f aca="false">N(E1473)*IF(OR(D1473="Purchase",D1473="Sales return",D1473="Production in",D1473="Adjustment +"),1,IF(D1473="",0,-1))</f>
        <v>0</v>
      </c>
    </row>
    <row r="1474" customFormat="false" ht="15" hidden="false" customHeight="true" outlineLevel="0" collapsed="false">
      <c r="A1474" s="27"/>
      <c r="B1474" s="20"/>
      <c r="C1474" s="24" t="str">
        <f aca="false">IF(B1474="","",IFERROR(INDEX(Items!$B$5:$B$304,MATCH(B1474,Items!$A$5:$A$304,0)),"Unknown code"))</f>
        <v/>
      </c>
      <c r="D1474" s="20"/>
      <c r="E1474" s="21"/>
      <c r="F1474" s="22"/>
      <c r="G1474" s="25" t="str">
        <f aca="false">IF(OR(D1474="Purchase",D1474="Production in"),ROUND(N(E1474)*N(F1474),2),"")</f>
        <v/>
      </c>
      <c r="H1474" s="20"/>
      <c r="I1474" s="24" t="str">
        <f aca="false">IF(B1474="","",IFERROR(INDEX(Items!$D$5:$D$304,MATCH(B1474,Items!$A$5:$A$304,0)),""))</f>
        <v/>
      </c>
      <c r="J1474" s="26" t="n">
        <f aca="false">N(E1474)*IF(OR(D1474="Purchase",D1474="Sales return",D1474="Production in",D1474="Adjustment +"),1,IF(D1474="",0,-1))</f>
        <v>0</v>
      </c>
    </row>
    <row r="1475" customFormat="false" ht="15" hidden="false" customHeight="true" outlineLevel="0" collapsed="false">
      <c r="A1475" s="27"/>
      <c r="B1475" s="20"/>
      <c r="C1475" s="24" t="str">
        <f aca="false">IF(B1475="","",IFERROR(INDEX(Items!$B$5:$B$304,MATCH(B1475,Items!$A$5:$A$304,0)),"Unknown code"))</f>
        <v/>
      </c>
      <c r="D1475" s="20"/>
      <c r="E1475" s="21"/>
      <c r="F1475" s="22"/>
      <c r="G1475" s="25" t="str">
        <f aca="false">IF(OR(D1475="Purchase",D1475="Production in"),ROUND(N(E1475)*N(F1475),2),"")</f>
        <v/>
      </c>
      <c r="H1475" s="20"/>
      <c r="I1475" s="24" t="str">
        <f aca="false">IF(B1475="","",IFERROR(INDEX(Items!$D$5:$D$304,MATCH(B1475,Items!$A$5:$A$304,0)),""))</f>
        <v/>
      </c>
      <c r="J1475" s="26" t="n">
        <f aca="false">N(E1475)*IF(OR(D1475="Purchase",D1475="Sales return",D1475="Production in",D1475="Adjustment +"),1,IF(D1475="",0,-1))</f>
        <v>0</v>
      </c>
    </row>
    <row r="1476" customFormat="false" ht="15" hidden="false" customHeight="true" outlineLevel="0" collapsed="false">
      <c r="A1476" s="27"/>
      <c r="B1476" s="20"/>
      <c r="C1476" s="24" t="str">
        <f aca="false">IF(B1476="","",IFERROR(INDEX(Items!$B$5:$B$304,MATCH(B1476,Items!$A$5:$A$304,0)),"Unknown code"))</f>
        <v/>
      </c>
      <c r="D1476" s="20"/>
      <c r="E1476" s="21"/>
      <c r="F1476" s="22"/>
      <c r="G1476" s="25" t="str">
        <f aca="false">IF(OR(D1476="Purchase",D1476="Production in"),ROUND(N(E1476)*N(F1476),2),"")</f>
        <v/>
      </c>
      <c r="H1476" s="20"/>
      <c r="I1476" s="24" t="str">
        <f aca="false">IF(B1476="","",IFERROR(INDEX(Items!$D$5:$D$304,MATCH(B1476,Items!$A$5:$A$304,0)),""))</f>
        <v/>
      </c>
      <c r="J1476" s="26" t="n">
        <f aca="false">N(E1476)*IF(OR(D1476="Purchase",D1476="Sales return",D1476="Production in",D1476="Adjustment +"),1,IF(D1476="",0,-1))</f>
        <v>0</v>
      </c>
    </row>
    <row r="1477" customFormat="false" ht="15" hidden="false" customHeight="true" outlineLevel="0" collapsed="false">
      <c r="A1477" s="27"/>
      <c r="B1477" s="20"/>
      <c r="C1477" s="24" t="str">
        <f aca="false">IF(B1477="","",IFERROR(INDEX(Items!$B$5:$B$304,MATCH(B1477,Items!$A$5:$A$304,0)),"Unknown code"))</f>
        <v/>
      </c>
      <c r="D1477" s="20"/>
      <c r="E1477" s="21"/>
      <c r="F1477" s="22"/>
      <c r="G1477" s="25" t="str">
        <f aca="false">IF(OR(D1477="Purchase",D1477="Production in"),ROUND(N(E1477)*N(F1477),2),"")</f>
        <v/>
      </c>
      <c r="H1477" s="20"/>
      <c r="I1477" s="24" t="str">
        <f aca="false">IF(B1477="","",IFERROR(INDEX(Items!$D$5:$D$304,MATCH(B1477,Items!$A$5:$A$304,0)),""))</f>
        <v/>
      </c>
      <c r="J1477" s="26" t="n">
        <f aca="false">N(E1477)*IF(OR(D1477="Purchase",D1477="Sales return",D1477="Production in",D1477="Adjustment +"),1,IF(D1477="",0,-1))</f>
        <v>0</v>
      </c>
    </row>
    <row r="1478" customFormat="false" ht="15" hidden="false" customHeight="true" outlineLevel="0" collapsed="false">
      <c r="A1478" s="27"/>
      <c r="B1478" s="20"/>
      <c r="C1478" s="24" t="str">
        <f aca="false">IF(B1478="","",IFERROR(INDEX(Items!$B$5:$B$304,MATCH(B1478,Items!$A$5:$A$304,0)),"Unknown code"))</f>
        <v/>
      </c>
      <c r="D1478" s="20"/>
      <c r="E1478" s="21"/>
      <c r="F1478" s="22"/>
      <c r="G1478" s="25" t="str">
        <f aca="false">IF(OR(D1478="Purchase",D1478="Production in"),ROUND(N(E1478)*N(F1478),2),"")</f>
        <v/>
      </c>
      <c r="H1478" s="20"/>
      <c r="I1478" s="24" t="str">
        <f aca="false">IF(B1478="","",IFERROR(INDEX(Items!$D$5:$D$304,MATCH(B1478,Items!$A$5:$A$304,0)),""))</f>
        <v/>
      </c>
      <c r="J1478" s="26" t="n">
        <f aca="false">N(E1478)*IF(OR(D1478="Purchase",D1478="Sales return",D1478="Production in",D1478="Adjustment +"),1,IF(D1478="",0,-1))</f>
        <v>0</v>
      </c>
    </row>
    <row r="1479" customFormat="false" ht="15" hidden="false" customHeight="true" outlineLevel="0" collapsed="false">
      <c r="A1479" s="27"/>
      <c r="B1479" s="20"/>
      <c r="C1479" s="24" t="str">
        <f aca="false">IF(B1479="","",IFERROR(INDEX(Items!$B$5:$B$304,MATCH(B1479,Items!$A$5:$A$304,0)),"Unknown code"))</f>
        <v/>
      </c>
      <c r="D1479" s="20"/>
      <c r="E1479" s="21"/>
      <c r="F1479" s="22"/>
      <c r="G1479" s="25" t="str">
        <f aca="false">IF(OR(D1479="Purchase",D1479="Production in"),ROUND(N(E1479)*N(F1479),2),"")</f>
        <v/>
      </c>
      <c r="H1479" s="20"/>
      <c r="I1479" s="24" t="str">
        <f aca="false">IF(B1479="","",IFERROR(INDEX(Items!$D$5:$D$304,MATCH(B1479,Items!$A$5:$A$304,0)),""))</f>
        <v/>
      </c>
      <c r="J1479" s="26" t="n">
        <f aca="false">N(E1479)*IF(OR(D1479="Purchase",D1479="Sales return",D1479="Production in",D1479="Adjustment +"),1,IF(D1479="",0,-1))</f>
        <v>0</v>
      </c>
    </row>
    <row r="1480" customFormat="false" ht="15" hidden="false" customHeight="true" outlineLevel="0" collapsed="false">
      <c r="A1480" s="27"/>
      <c r="B1480" s="20"/>
      <c r="C1480" s="24" t="str">
        <f aca="false">IF(B1480="","",IFERROR(INDEX(Items!$B$5:$B$304,MATCH(B1480,Items!$A$5:$A$304,0)),"Unknown code"))</f>
        <v/>
      </c>
      <c r="D1480" s="20"/>
      <c r="E1480" s="21"/>
      <c r="F1480" s="22"/>
      <c r="G1480" s="25" t="str">
        <f aca="false">IF(OR(D1480="Purchase",D1480="Production in"),ROUND(N(E1480)*N(F1480),2),"")</f>
        <v/>
      </c>
      <c r="H1480" s="20"/>
      <c r="I1480" s="24" t="str">
        <f aca="false">IF(B1480="","",IFERROR(INDEX(Items!$D$5:$D$304,MATCH(B1480,Items!$A$5:$A$304,0)),""))</f>
        <v/>
      </c>
      <c r="J1480" s="26" t="n">
        <f aca="false">N(E1480)*IF(OR(D1480="Purchase",D1480="Sales return",D1480="Production in",D1480="Adjustment +"),1,IF(D1480="",0,-1))</f>
        <v>0</v>
      </c>
    </row>
    <row r="1481" customFormat="false" ht="15" hidden="false" customHeight="true" outlineLevel="0" collapsed="false">
      <c r="A1481" s="27"/>
      <c r="B1481" s="20"/>
      <c r="C1481" s="24" t="str">
        <f aca="false">IF(B1481="","",IFERROR(INDEX(Items!$B$5:$B$304,MATCH(B1481,Items!$A$5:$A$304,0)),"Unknown code"))</f>
        <v/>
      </c>
      <c r="D1481" s="20"/>
      <c r="E1481" s="21"/>
      <c r="F1481" s="22"/>
      <c r="G1481" s="25" t="str">
        <f aca="false">IF(OR(D1481="Purchase",D1481="Production in"),ROUND(N(E1481)*N(F1481),2),"")</f>
        <v/>
      </c>
      <c r="H1481" s="20"/>
      <c r="I1481" s="24" t="str">
        <f aca="false">IF(B1481="","",IFERROR(INDEX(Items!$D$5:$D$304,MATCH(B1481,Items!$A$5:$A$304,0)),""))</f>
        <v/>
      </c>
      <c r="J1481" s="26" t="n">
        <f aca="false">N(E1481)*IF(OR(D1481="Purchase",D1481="Sales return",D1481="Production in",D1481="Adjustment +"),1,IF(D1481="",0,-1))</f>
        <v>0</v>
      </c>
    </row>
    <row r="1482" customFormat="false" ht="15" hidden="false" customHeight="true" outlineLevel="0" collapsed="false">
      <c r="A1482" s="27"/>
      <c r="B1482" s="20"/>
      <c r="C1482" s="24" t="str">
        <f aca="false">IF(B1482="","",IFERROR(INDEX(Items!$B$5:$B$304,MATCH(B1482,Items!$A$5:$A$304,0)),"Unknown code"))</f>
        <v/>
      </c>
      <c r="D1482" s="20"/>
      <c r="E1482" s="21"/>
      <c r="F1482" s="22"/>
      <c r="G1482" s="25" t="str">
        <f aca="false">IF(OR(D1482="Purchase",D1482="Production in"),ROUND(N(E1482)*N(F1482),2),"")</f>
        <v/>
      </c>
      <c r="H1482" s="20"/>
      <c r="I1482" s="24" t="str">
        <f aca="false">IF(B1482="","",IFERROR(INDEX(Items!$D$5:$D$304,MATCH(B1482,Items!$A$5:$A$304,0)),""))</f>
        <v/>
      </c>
      <c r="J1482" s="26" t="n">
        <f aca="false">N(E1482)*IF(OR(D1482="Purchase",D1482="Sales return",D1482="Production in",D1482="Adjustment +"),1,IF(D1482="",0,-1))</f>
        <v>0</v>
      </c>
    </row>
    <row r="1483" customFormat="false" ht="15" hidden="false" customHeight="true" outlineLevel="0" collapsed="false">
      <c r="A1483" s="27"/>
      <c r="B1483" s="20"/>
      <c r="C1483" s="24" t="str">
        <f aca="false">IF(B1483="","",IFERROR(INDEX(Items!$B$5:$B$304,MATCH(B1483,Items!$A$5:$A$304,0)),"Unknown code"))</f>
        <v/>
      </c>
      <c r="D1483" s="20"/>
      <c r="E1483" s="21"/>
      <c r="F1483" s="22"/>
      <c r="G1483" s="25" t="str">
        <f aca="false">IF(OR(D1483="Purchase",D1483="Production in"),ROUND(N(E1483)*N(F1483),2),"")</f>
        <v/>
      </c>
      <c r="H1483" s="20"/>
      <c r="I1483" s="24" t="str">
        <f aca="false">IF(B1483="","",IFERROR(INDEX(Items!$D$5:$D$304,MATCH(B1483,Items!$A$5:$A$304,0)),""))</f>
        <v/>
      </c>
      <c r="J1483" s="26" t="n">
        <f aca="false">N(E1483)*IF(OR(D1483="Purchase",D1483="Sales return",D1483="Production in",D1483="Adjustment +"),1,IF(D1483="",0,-1))</f>
        <v>0</v>
      </c>
    </row>
    <row r="1484" customFormat="false" ht="15" hidden="false" customHeight="true" outlineLevel="0" collapsed="false">
      <c r="A1484" s="27"/>
      <c r="B1484" s="20"/>
      <c r="C1484" s="24" t="str">
        <f aca="false">IF(B1484="","",IFERROR(INDEX(Items!$B$5:$B$304,MATCH(B1484,Items!$A$5:$A$304,0)),"Unknown code"))</f>
        <v/>
      </c>
      <c r="D1484" s="20"/>
      <c r="E1484" s="21"/>
      <c r="F1484" s="22"/>
      <c r="G1484" s="25" t="str">
        <f aca="false">IF(OR(D1484="Purchase",D1484="Production in"),ROUND(N(E1484)*N(F1484),2),"")</f>
        <v/>
      </c>
      <c r="H1484" s="20"/>
      <c r="I1484" s="24" t="str">
        <f aca="false">IF(B1484="","",IFERROR(INDEX(Items!$D$5:$D$304,MATCH(B1484,Items!$A$5:$A$304,0)),""))</f>
        <v/>
      </c>
      <c r="J1484" s="26" t="n">
        <f aca="false">N(E1484)*IF(OR(D1484="Purchase",D1484="Sales return",D1484="Production in",D1484="Adjustment +"),1,IF(D1484="",0,-1))</f>
        <v>0</v>
      </c>
    </row>
    <row r="1485" customFormat="false" ht="15" hidden="false" customHeight="true" outlineLevel="0" collapsed="false">
      <c r="A1485" s="27"/>
      <c r="B1485" s="20"/>
      <c r="C1485" s="24" t="str">
        <f aca="false">IF(B1485="","",IFERROR(INDEX(Items!$B$5:$B$304,MATCH(B1485,Items!$A$5:$A$304,0)),"Unknown code"))</f>
        <v/>
      </c>
      <c r="D1485" s="20"/>
      <c r="E1485" s="21"/>
      <c r="F1485" s="22"/>
      <c r="G1485" s="25" t="str">
        <f aca="false">IF(OR(D1485="Purchase",D1485="Production in"),ROUND(N(E1485)*N(F1485),2),"")</f>
        <v/>
      </c>
      <c r="H1485" s="20"/>
      <c r="I1485" s="24" t="str">
        <f aca="false">IF(B1485="","",IFERROR(INDEX(Items!$D$5:$D$304,MATCH(B1485,Items!$A$5:$A$304,0)),""))</f>
        <v/>
      </c>
      <c r="J1485" s="26" t="n">
        <f aca="false">N(E1485)*IF(OR(D1485="Purchase",D1485="Sales return",D1485="Production in",D1485="Adjustment +"),1,IF(D1485="",0,-1))</f>
        <v>0</v>
      </c>
    </row>
    <row r="1486" customFormat="false" ht="15" hidden="false" customHeight="true" outlineLevel="0" collapsed="false">
      <c r="A1486" s="27"/>
      <c r="B1486" s="20"/>
      <c r="C1486" s="24" t="str">
        <f aca="false">IF(B1486="","",IFERROR(INDEX(Items!$B$5:$B$304,MATCH(B1486,Items!$A$5:$A$304,0)),"Unknown code"))</f>
        <v/>
      </c>
      <c r="D1486" s="20"/>
      <c r="E1486" s="21"/>
      <c r="F1486" s="22"/>
      <c r="G1486" s="25" t="str">
        <f aca="false">IF(OR(D1486="Purchase",D1486="Production in"),ROUND(N(E1486)*N(F1486),2),"")</f>
        <v/>
      </c>
      <c r="H1486" s="20"/>
      <c r="I1486" s="24" t="str">
        <f aca="false">IF(B1486="","",IFERROR(INDEX(Items!$D$5:$D$304,MATCH(B1486,Items!$A$5:$A$304,0)),""))</f>
        <v/>
      </c>
      <c r="J1486" s="26" t="n">
        <f aca="false">N(E1486)*IF(OR(D1486="Purchase",D1486="Sales return",D1486="Production in",D1486="Adjustment +"),1,IF(D1486="",0,-1))</f>
        <v>0</v>
      </c>
    </row>
    <row r="1487" customFormat="false" ht="15" hidden="false" customHeight="true" outlineLevel="0" collapsed="false">
      <c r="A1487" s="27"/>
      <c r="B1487" s="20"/>
      <c r="C1487" s="24" t="str">
        <f aca="false">IF(B1487="","",IFERROR(INDEX(Items!$B$5:$B$304,MATCH(B1487,Items!$A$5:$A$304,0)),"Unknown code"))</f>
        <v/>
      </c>
      <c r="D1487" s="20"/>
      <c r="E1487" s="21"/>
      <c r="F1487" s="22"/>
      <c r="G1487" s="25" t="str">
        <f aca="false">IF(OR(D1487="Purchase",D1487="Production in"),ROUND(N(E1487)*N(F1487),2),"")</f>
        <v/>
      </c>
      <c r="H1487" s="20"/>
      <c r="I1487" s="24" t="str">
        <f aca="false">IF(B1487="","",IFERROR(INDEX(Items!$D$5:$D$304,MATCH(B1487,Items!$A$5:$A$304,0)),""))</f>
        <v/>
      </c>
      <c r="J1487" s="26" t="n">
        <f aca="false">N(E1487)*IF(OR(D1487="Purchase",D1487="Sales return",D1487="Production in",D1487="Adjustment +"),1,IF(D1487="",0,-1))</f>
        <v>0</v>
      </c>
    </row>
    <row r="1488" customFormat="false" ht="15" hidden="false" customHeight="true" outlineLevel="0" collapsed="false">
      <c r="A1488" s="27"/>
      <c r="B1488" s="20"/>
      <c r="C1488" s="24" t="str">
        <f aca="false">IF(B1488="","",IFERROR(INDEX(Items!$B$5:$B$304,MATCH(B1488,Items!$A$5:$A$304,0)),"Unknown code"))</f>
        <v/>
      </c>
      <c r="D1488" s="20"/>
      <c r="E1488" s="21"/>
      <c r="F1488" s="22"/>
      <c r="G1488" s="25" t="str">
        <f aca="false">IF(OR(D1488="Purchase",D1488="Production in"),ROUND(N(E1488)*N(F1488),2),"")</f>
        <v/>
      </c>
      <c r="H1488" s="20"/>
      <c r="I1488" s="24" t="str">
        <f aca="false">IF(B1488="","",IFERROR(INDEX(Items!$D$5:$D$304,MATCH(B1488,Items!$A$5:$A$304,0)),""))</f>
        <v/>
      </c>
      <c r="J1488" s="26" t="n">
        <f aca="false">N(E1488)*IF(OR(D1488="Purchase",D1488="Sales return",D1488="Production in",D1488="Adjustment +"),1,IF(D1488="",0,-1))</f>
        <v>0</v>
      </c>
    </row>
    <row r="1489" customFormat="false" ht="15" hidden="false" customHeight="true" outlineLevel="0" collapsed="false">
      <c r="A1489" s="27"/>
      <c r="B1489" s="20"/>
      <c r="C1489" s="24" t="str">
        <f aca="false">IF(B1489="","",IFERROR(INDEX(Items!$B$5:$B$304,MATCH(B1489,Items!$A$5:$A$304,0)),"Unknown code"))</f>
        <v/>
      </c>
      <c r="D1489" s="20"/>
      <c r="E1489" s="21"/>
      <c r="F1489" s="22"/>
      <c r="G1489" s="25" t="str">
        <f aca="false">IF(OR(D1489="Purchase",D1489="Production in"),ROUND(N(E1489)*N(F1489),2),"")</f>
        <v/>
      </c>
      <c r="H1489" s="20"/>
      <c r="I1489" s="24" t="str">
        <f aca="false">IF(B1489="","",IFERROR(INDEX(Items!$D$5:$D$304,MATCH(B1489,Items!$A$5:$A$304,0)),""))</f>
        <v/>
      </c>
      <c r="J1489" s="26" t="n">
        <f aca="false">N(E1489)*IF(OR(D1489="Purchase",D1489="Sales return",D1489="Production in",D1489="Adjustment +"),1,IF(D1489="",0,-1))</f>
        <v>0</v>
      </c>
    </row>
    <row r="1490" customFormat="false" ht="15" hidden="false" customHeight="true" outlineLevel="0" collapsed="false">
      <c r="A1490" s="27"/>
      <c r="B1490" s="20"/>
      <c r="C1490" s="24" t="str">
        <f aca="false">IF(B1490="","",IFERROR(INDEX(Items!$B$5:$B$304,MATCH(B1490,Items!$A$5:$A$304,0)),"Unknown code"))</f>
        <v/>
      </c>
      <c r="D1490" s="20"/>
      <c r="E1490" s="21"/>
      <c r="F1490" s="22"/>
      <c r="G1490" s="25" t="str">
        <f aca="false">IF(OR(D1490="Purchase",D1490="Production in"),ROUND(N(E1490)*N(F1490),2),"")</f>
        <v/>
      </c>
      <c r="H1490" s="20"/>
      <c r="I1490" s="24" t="str">
        <f aca="false">IF(B1490="","",IFERROR(INDEX(Items!$D$5:$D$304,MATCH(B1490,Items!$A$5:$A$304,0)),""))</f>
        <v/>
      </c>
      <c r="J1490" s="26" t="n">
        <f aca="false">N(E1490)*IF(OR(D1490="Purchase",D1490="Sales return",D1490="Production in",D1490="Adjustment +"),1,IF(D1490="",0,-1))</f>
        <v>0</v>
      </c>
    </row>
    <row r="1491" customFormat="false" ht="15" hidden="false" customHeight="true" outlineLevel="0" collapsed="false">
      <c r="A1491" s="27"/>
      <c r="B1491" s="20"/>
      <c r="C1491" s="24" t="str">
        <f aca="false">IF(B1491="","",IFERROR(INDEX(Items!$B$5:$B$304,MATCH(B1491,Items!$A$5:$A$304,0)),"Unknown code"))</f>
        <v/>
      </c>
      <c r="D1491" s="20"/>
      <c r="E1491" s="21"/>
      <c r="F1491" s="22"/>
      <c r="G1491" s="25" t="str">
        <f aca="false">IF(OR(D1491="Purchase",D1491="Production in"),ROUND(N(E1491)*N(F1491),2),"")</f>
        <v/>
      </c>
      <c r="H1491" s="20"/>
      <c r="I1491" s="24" t="str">
        <f aca="false">IF(B1491="","",IFERROR(INDEX(Items!$D$5:$D$304,MATCH(B1491,Items!$A$5:$A$304,0)),""))</f>
        <v/>
      </c>
      <c r="J1491" s="26" t="n">
        <f aca="false">N(E1491)*IF(OR(D1491="Purchase",D1491="Sales return",D1491="Production in",D1491="Adjustment +"),1,IF(D1491="",0,-1))</f>
        <v>0</v>
      </c>
    </row>
    <row r="1492" customFormat="false" ht="15" hidden="false" customHeight="true" outlineLevel="0" collapsed="false">
      <c r="A1492" s="27"/>
      <c r="B1492" s="20"/>
      <c r="C1492" s="24" t="str">
        <f aca="false">IF(B1492="","",IFERROR(INDEX(Items!$B$5:$B$304,MATCH(B1492,Items!$A$5:$A$304,0)),"Unknown code"))</f>
        <v/>
      </c>
      <c r="D1492" s="20"/>
      <c r="E1492" s="21"/>
      <c r="F1492" s="22"/>
      <c r="G1492" s="25" t="str">
        <f aca="false">IF(OR(D1492="Purchase",D1492="Production in"),ROUND(N(E1492)*N(F1492),2),"")</f>
        <v/>
      </c>
      <c r="H1492" s="20"/>
      <c r="I1492" s="24" t="str">
        <f aca="false">IF(B1492="","",IFERROR(INDEX(Items!$D$5:$D$304,MATCH(B1492,Items!$A$5:$A$304,0)),""))</f>
        <v/>
      </c>
      <c r="J1492" s="26" t="n">
        <f aca="false">N(E1492)*IF(OR(D1492="Purchase",D1492="Sales return",D1492="Production in",D1492="Adjustment +"),1,IF(D1492="",0,-1))</f>
        <v>0</v>
      </c>
    </row>
    <row r="1493" customFormat="false" ht="15" hidden="false" customHeight="true" outlineLevel="0" collapsed="false">
      <c r="A1493" s="27"/>
      <c r="B1493" s="20"/>
      <c r="C1493" s="24" t="str">
        <f aca="false">IF(B1493="","",IFERROR(INDEX(Items!$B$5:$B$304,MATCH(B1493,Items!$A$5:$A$304,0)),"Unknown code"))</f>
        <v/>
      </c>
      <c r="D1493" s="20"/>
      <c r="E1493" s="21"/>
      <c r="F1493" s="22"/>
      <c r="G1493" s="25" t="str">
        <f aca="false">IF(OR(D1493="Purchase",D1493="Production in"),ROUND(N(E1493)*N(F1493),2),"")</f>
        <v/>
      </c>
      <c r="H1493" s="20"/>
      <c r="I1493" s="24" t="str">
        <f aca="false">IF(B1493="","",IFERROR(INDEX(Items!$D$5:$D$304,MATCH(B1493,Items!$A$5:$A$304,0)),""))</f>
        <v/>
      </c>
      <c r="J1493" s="26" t="n">
        <f aca="false">N(E1493)*IF(OR(D1493="Purchase",D1493="Sales return",D1493="Production in",D1493="Adjustment +"),1,IF(D1493="",0,-1))</f>
        <v>0</v>
      </c>
    </row>
    <row r="1494" customFormat="false" ht="15" hidden="false" customHeight="true" outlineLevel="0" collapsed="false">
      <c r="A1494" s="27"/>
      <c r="B1494" s="20"/>
      <c r="C1494" s="24" t="str">
        <f aca="false">IF(B1494="","",IFERROR(INDEX(Items!$B$5:$B$304,MATCH(B1494,Items!$A$5:$A$304,0)),"Unknown code"))</f>
        <v/>
      </c>
      <c r="D1494" s="20"/>
      <c r="E1494" s="21"/>
      <c r="F1494" s="22"/>
      <c r="G1494" s="25" t="str">
        <f aca="false">IF(OR(D1494="Purchase",D1494="Production in"),ROUND(N(E1494)*N(F1494),2),"")</f>
        <v/>
      </c>
      <c r="H1494" s="20"/>
      <c r="I1494" s="24" t="str">
        <f aca="false">IF(B1494="","",IFERROR(INDEX(Items!$D$5:$D$304,MATCH(B1494,Items!$A$5:$A$304,0)),""))</f>
        <v/>
      </c>
      <c r="J1494" s="26" t="n">
        <f aca="false">N(E1494)*IF(OR(D1494="Purchase",D1494="Sales return",D1494="Production in",D1494="Adjustment +"),1,IF(D1494="",0,-1))</f>
        <v>0</v>
      </c>
    </row>
    <row r="1495" customFormat="false" ht="15" hidden="false" customHeight="true" outlineLevel="0" collapsed="false">
      <c r="A1495" s="27"/>
      <c r="B1495" s="20"/>
      <c r="C1495" s="24" t="str">
        <f aca="false">IF(B1495="","",IFERROR(INDEX(Items!$B$5:$B$304,MATCH(B1495,Items!$A$5:$A$304,0)),"Unknown code"))</f>
        <v/>
      </c>
      <c r="D1495" s="20"/>
      <c r="E1495" s="21"/>
      <c r="F1495" s="22"/>
      <c r="G1495" s="25" t="str">
        <f aca="false">IF(OR(D1495="Purchase",D1495="Production in"),ROUND(N(E1495)*N(F1495),2),"")</f>
        <v/>
      </c>
      <c r="H1495" s="20"/>
      <c r="I1495" s="24" t="str">
        <f aca="false">IF(B1495="","",IFERROR(INDEX(Items!$D$5:$D$304,MATCH(B1495,Items!$A$5:$A$304,0)),""))</f>
        <v/>
      </c>
      <c r="J1495" s="26" t="n">
        <f aca="false">N(E1495)*IF(OR(D1495="Purchase",D1495="Sales return",D1495="Production in",D1495="Adjustment +"),1,IF(D1495="",0,-1))</f>
        <v>0</v>
      </c>
    </row>
    <row r="1496" customFormat="false" ht="15" hidden="false" customHeight="true" outlineLevel="0" collapsed="false">
      <c r="A1496" s="27"/>
      <c r="B1496" s="20"/>
      <c r="C1496" s="24" t="str">
        <f aca="false">IF(B1496="","",IFERROR(INDEX(Items!$B$5:$B$304,MATCH(B1496,Items!$A$5:$A$304,0)),"Unknown code"))</f>
        <v/>
      </c>
      <c r="D1496" s="20"/>
      <c r="E1496" s="21"/>
      <c r="F1496" s="22"/>
      <c r="G1496" s="25" t="str">
        <f aca="false">IF(OR(D1496="Purchase",D1496="Production in"),ROUND(N(E1496)*N(F1496),2),"")</f>
        <v/>
      </c>
      <c r="H1496" s="20"/>
      <c r="I1496" s="24" t="str">
        <f aca="false">IF(B1496="","",IFERROR(INDEX(Items!$D$5:$D$304,MATCH(B1496,Items!$A$5:$A$304,0)),""))</f>
        <v/>
      </c>
      <c r="J1496" s="26" t="n">
        <f aca="false">N(E1496)*IF(OR(D1496="Purchase",D1496="Sales return",D1496="Production in",D1496="Adjustment +"),1,IF(D1496="",0,-1))</f>
        <v>0</v>
      </c>
    </row>
    <row r="1497" customFormat="false" ht="15" hidden="false" customHeight="true" outlineLevel="0" collapsed="false">
      <c r="A1497" s="27"/>
      <c r="B1497" s="20"/>
      <c r="C1497" s="24" t="str">
        <f aca="false">IF(B1497="","",IFERROR(INDEX(Items!$B$5:$B$304,MATCH(B1497,Items!$A$5:$A$304,0)),"Unknown code"))</f>
        <v/>
      </c>
      <c r="D1497" s="20"/>
      <c r="E1497" s="21"/>
      <c r="F1497" s="22"/>
      <c r="G1497" s="25" t="str">
        <f aca="false">IF(OR(D1497="Purchase",D1497="Production in"),ROUND(N(E1497)*N(F1497),2),"")</f>
        <v/>
      </c>
      <c r="H1497" s="20"/>
      <c r="I1497" s="24" t="str">
        <f aca="false">IF(B1497="","",IFERROR(INDEX(Items!$D$5:$D$304,MATCH(B1497,Items!$A$5:$A$304,0)),""))</f>
        <v/>
      </c>
      <c r="J1497" s="26" t="n">
        <f aca="false">N(E1497)*IF(OR(D1497="Purchase",D1497="Sales return",D1497="Production in",D1497="Adjustment +"),1,IF(D1497="",0,-1))</f>
        <v>0</v>
      </c>
    </row>
    <row r="1498" customFormat="false" ht="15" hidden="false" customHeight="true" outlineLevel="0" collapsed="false">
      <c r="A1498" s="27"/>
      <c r="B1498" s="20"/>
      <c r="C1498" s="24" t="str">
        <f aca="false">IF(B1498="","",IFERROR(INDEX(Items!$B$5:$B$304,MATCH(B1498,Items!$A$5:$A$304,0)),"Unknown code"))</f>
        <v/>
      </c>
      <c r="D1498" s="20"/>
      <c r="E1498" s="21"/>
      <c r="F1498" s="22"/>
      <c r="G1498" s="25" t="str">
        <f aca="false">IF(OR(D1498="Purchase",D1498="Production in"),ROUND(N(E1498)*N(F1498),2),"")</f>
        <v/>
      </c>
      <c r="H1498" s="20"/>
      <c r="I1498" s="24" t="str">
        <f aca="false">IF(B1498="","",IFERROR(INDEX(Items!$D$5:$D$304,MATCH(B1498,Items!$A$5:$A$304,0)),""))</f>
        <v/>
      </c>
      <c r="J1498" s="26" t="n">
        <f aca="false">N(E1498)*IF(OR(D1498="Purchase",D1498="Sales return",D1498="Production in",D1498="Adjustment +"),1,IF(D1498="",0,-1))</f>
        <v>0</v>
      </c>
    </row>
    <row r="1499" customFormat="false" ht="15" hidden="false" customHeight="true" outlineLevel="0" collapsed="false">
      <c r="A1499" s="27"/>
      <c r="B1499" s="20"/>
      <c r="C1499" s="24" t="str">
        <f aca="false">IF(B1499="","",IFERROR(INDEX(Items!$B$5:$B$304,MATCH(B1499,Items!$A$5:$A$304,0)),"Unknown code"))</f>
        <v/>
      </c>
      <c r="D1499" s="20"/>
      <c r="E1499" s="21"/>
      <c r="F1499" s="22"/>
      <c r="G1499" s="25" t="str">
        <f aca="false">IF(OR(D1499="Purchase",D1499="Production in"),ROUND(N(E1499)*N(F1499),2),"")</f>
        <v/>
      </c>
      <c r="H1499" s="20"/>
      <c r="I1499" s="24" t="str">
        <f aca="false">IF(B1499="","",IFERROR(INDEX(Items!$D$5:$D$304,MATCH(B1499,Items!$A$5:$A$304,0)),""))</f>
        <v/>
      </c>
      <c r="J1499" s="26" t="n">
        <f aca="false">N(E1499)*IF(OR(D1499="Purchase",D1499="Sales return",D1499="Production in",D1499="Adjustment +"),1,IF(D1499="",0,-1))</f>
        <v>0</v>
      </c>
    </row>
    <row r="1500" customFormat="false" ht="15" hidden="false" customHeight="true" outlineLevel="0" collapsed="false">
      <c r="A1500" s="27"/>
      <c r="B1500" s="20"/>
      <c r="C1500" s="24" t="str">
        <f aca="false">IF(B1500="","",IFERROR(INDEX(Items!$B$5:$B$304,MATCH(B1500,Items!$A$5:$A$304,0)),"Unknown code"))</f>
        <v/>
      </c>
      <c r="D1500" s="20"/>
      <c r="E1500" s="21"/>
      <c r="F1500" s="22"/>
      <c r="G1500" s="25" t="str">
        <f aca="false">IF(OR(D1500="Purchase",D1500="Production in"),ROUND(N(E1500)*N(F1500),2),"")</f>
        <v/>
      </c>
      <c r="H1500" s="20"/>
      <c r="I1500" s="24" t="str">
        <f aca="false">IF(B1500="","",IFERROR(INDEX(Items!$D$5:$D$304,MATCH(B1500,Items!$A$5:$A$304,0)),""))</f>
        <v/>
      </c>
      <c r="J1500" s="26" t="n">
        <f aca="false">N(E1500)*IF(OR(D1500="Purchase",D1500="Sales return",D1500="Production in",D1500="Adjustment +"),1,IF(D1500="",0,-1))</f>
        <v>0</v>
      </c>
    </row>
    <row r="1501" customFormat="false" ht="15" hidden="false" customHeight="true" outlineLevel="0" collapsed="false">
      <c r="A1501" s="27"/>
      <c r="B1501" s="20"/>
      <c r="C1501" s="24" t="str">
        <f aca="false">IF(B1501="","",IFERROR(INDEX(Items!$B$5:$B$304,MATCH(B1501,Items!$A$5:$A$304,0)),"Unknown code"))</f>
        <v/>
      </c>
      <c r="D1501" s="20"/>
      <c r="E1501" s="21"/>
      <c r="F1501" s="22"/>
      <c r="G1501" s="25" t="str">
        <f aca="false">IF(OR(D1501="Purchase",D1501="Production in"),ROUND(N(E1501)*N(F1501),2),"")</f>
        <v/>
      </c>
      <c r="H1501" s="20"/>
      <c r="I1501" s="24" t="str">
        <f aca="false">IF(B1501="","",IFERROR(INDEX(Items!$D$5:$D$304,MATCH(B1501,Items!$A$5:$A$304,0)),""))</f>
        <v/>
      </c>
      <c r="J1501" s="26" t="n">
        <f aca="false">N(E1501)*IF(OR(D1501="Purchase",D1501="Sales return",D1501="Production in",D1501="Adjustment +"),1,IF(D1501="",0,-1))</f>
        <v>0</v>
      </c>
    </row>
    <row r="1502" customFormat="false" ht="15" hidden="false" customHeight="true" outlineLevel="0" collapsed="false">
      <c r="A1502" s="27"/>
      <c r="B1502" s="20"/>
      <c r="C1502" s="24" t="str">
        <f aca="false">IF(B1502="","",IFERROR(INDEX(Items!$B$5:$B$304,MATCH(B1502,Items!$A$5:$A$304,0)),"Unknown code"))</f>
        <v/>
      </c>
      <c r="D1502" s="20"/>
      <c r="E1502" s="21"/>
      <c r="F1502" s="22"/>
      <c r="G1502" s="25" t="str">
        <f aca="false">IF(OR(D1502="Purchase",D1502="Production in"),ROUND(N(E1502)*N(F1502),2),"")</f>
        <v/>
      </c>
      <c r="H1502" s="20"/>
      <c r="I1502" s="24" t="str">
        <f aca="false">IF(B1502="","",IFERROR(INDEX(Items!$D$5:$D$304,MATCH(B1502,Items!$A$5:$A$304,0)),""))</f>
        <v/>
      </c>
      <c r="J1502" s="26" t="n">
        <f aca="false">N(E1502)*IF(OR(D1502="Purchase",D1502="Sales return",D1502="Production in",D1502="Adjustment +"),1,IF(D1502="",0,-1))</f>
        <v>0</v>
      </c>
    </row>
    <row r="1503" customFormat="false" ht="15" hidden="false" customHeight="true" outlineLevel="0" collapsed="false">
      <c r="A1503" s="27"/>
      <c r="B1503" s="20"/>
      <c r="C1503" s="24" t="str">
        <f aca="false">IF(B1503="","",IFERROR(INDEX(Items!$B$5:$B$304,MATCH(B1503,Items!$A$5:$A$304,0)),"Unknown code"))</f>
        <v/>
      </c>
      <c r="D1503" s="20"/>
      <c r="E1503" s="21"/>
      <c r="F1503" s="22"/>
      <c r="G1503" s="25" t="str">
        <f aca="false">IF(OR(D1503="Purchase",D1503="Production in"),ROUND(N(E1503)*N(F1503),2),"")</f>
        <v/>
      </c>
      <c r="H1503" s="20"/>
      <c r="I1503" s="24" t="str">
        <f aca="false">IF(B1503="","",IFERROR(INDEX(Items!$D$5:$D$304,MATCH(B1503,Items!$A$5:$A$304,0)),""))</f>
        <v/>
      </c>
      <c r="J1503" s="26" t="n">
        <f aca="false">N(E1503)*IF(OR(D1503="Purchase",D1503="Sales return",D1503="Production in",D1503="Adjustment +"),1,IF(D1503="",0,-1))</f>
        <v>0</v>
      </c>
    </row>
    <row r="1504" customFormat="false" ht="15" hidden="false" customHeight="true" outlineLevel="0" collapsed="false">
      <c r="A1504" s="27"/>
      <c r="B1504" s="20"/>
      <c r="C1504" s="24" t="str">
        <f aca="false">IF(B1504="","",IFERROR(INDEX(Items!$B$5:$B$304,MATCH(B1504,Items!$A$5:$A$304,0)),"Unknown code"))</f>
        <v/>
      </c>
      <c r="D1504" s="20"/>
      <c r="E1504" s="21"/>
      <c r="F1504" s="22"/>
      <c r="G1504" s="25" t="str">
        <f aca="false">IF(OR(D1504="Purchase",D1504="Production in"),ROUND(N(E1504)*N(F1504),2),"")</f>
        <v/>
      </c>
      <c r="H1504" s="20"/>
      <c r="I1504" s="24" t="str">
        <f aca="false">IF(B1504="","",IFERROR(INDEX(Items!$D$5:$D$304,MATCH(B1504,Items!$A$5:$A$304,0)),""))</f>
        <v/>
      </c>
      <c r="J1504" s="26" t="n">
        <f aca="false">N(E1504)*IF(OR(D1504="Purchase",D1504="Sales return",D1504="Production in",D1504="Adjustment +"),1,IF(D1504="",0,-1))</f>
        <v>0</v>
      </c>
    </row>
    <row r="1505" customFormat="false" ht="15" hidden="false" customHeight="true" outlineLevel="0" collapsed="false">
      <c r="A1505" s="27"/>
      <c r="B1505" s="20"/>
      <c r="C1505" s="24" t="str">
        <f aca="false">IF(B1505="","",IFERROR(INDEX(Items!$B$5:$B$304,MATCH(B1505,Items!$A$5:$A$304,0)),"Unknown code"))</f>
        <v/>
      </c>
      <c r="D1505" s="20"/>
      <c r="E1505" s="21"/>
      <c r="F1505" s="22"/>
      <c r="G1505" s="25" t="str">
        <f aca="false">IF(OR(D1505="Purchase",D1505="Production in"),ROUND(N(E1505)*N(F1505),2),"")</f>
        <v/>
      </c>
      <c r="H1505" s="20"/>
      <c r="I1505" s="24" t="str">
        <f aca="false">IF(B1505="","",IFERROR(INDEX(Items!$D$5:$D$304,MATCH(B1505,Items!$A$5:$A$304,0)),""))</f>
        <v/>
      </c>
      <c r="J1505" s="26" t="n">
        <f aca="false">N(E1505)*IF(OR(D1505="Purchase",D1505="Sales return",D1505="Production in",D1505="Adjustment +"),1,IF(D1505="",0,-1))</f>
        <v>0</v>
      </c>
    </row>
    <row r="1506" customFormat="false" ht="15" hidden="false" customHeight="true" outlineLevel="0" collapsed="false">
      <c r="A1506" s="27"/>
      <c r="B1506" s="20"/>
      <c r="C1506" s="24" t="str">
        <f aca="false">IF(B1506="","",IFERROR(INDEX(Items!$B$5:$B$304,MATCH(B1506,Items!$A$5:$A$304,0)),"Unknown code"))</f>
        <v/>
      </c>
      <c r="D1506" s="20"/>
      <c r="E1506" s="21"/>
      <c r="F1506" s="22"/>
      <c r="G1506" s="25" t="str">
        <f aca="false">IF(OR(D1506="Purchase",D1506="Production in"),ROUND(N(E1506)*N(F1506),2),"")</f>
        <v/>
      </c>
      <c r="H1506" s="20"/>
      <c r="I1506" s="24" t="str">
        <f aca="false">IF(B1506="","",IFERROR(INDEX(Items!$D$5:$D$304,MATCH(B1506,Items!$A$5:$A$304,0)),""))</f>
        <v/>
      </c>
      <c r="J1506" s="26" t="n">
        <f aca="false">N(E1506)*IF(OR(D1506="Purchase",D1506="Sales return",D1506="Production in",D1506="Adjustment +"),1,IF(D1506="",0,-1))</f>
        <v>0</v>
      </c>
    </row>
    <row r="1507" customFormat="false" ht="15" hidden="false" customHeight="true" outlineLevel="0" collapsed="false">
      <c r="A1507" s="27"/>
      <c r="B1507" s="20"/>
      <c r="C1507" s="24" t="str">
        <f aca="false">IF(B1507="","",IFERROR(INDEX(Items!$B$5:$B$304,MATCH(B1507,Items!$A$5:$A$304,0)),"Unknown code"))</f>
        <v/>
      </c>
      <c r="D1507" s="20"/>
      <c r="E1507" s="21"/>
      <c r="F1507" s="22"/>
      <c r="G1507" s="25" t="str">
        <f aca="false">IF(OR(D1507="Purchase",D1507="Production in"),ROUND(N(E1507)*N(F1507),2),"")</f>
        <v/>
      </c>
      <c r="H1507" s="20"/>
      <c r="I1507" s="24" t="str">
        <f aca="false">IF(B1507="","",IFERROR(INDEX(Items!$D$5:$D$304,MATCH(B1507,Items!$A$5:$A$304,0)),""))</f>
        <v/>
      </c>
      <c r="J1507" s="26" t="n">
        <f aca="false">N(E1507)*IF(OR(D1507="Purchase",D1507="Sales return",D1507="Production in",D1507="Adjustment +"),1,IF(D1507="",0,-1))</f>
        <v>0</v>
      </c>
    </row>
    <row r="1508" customFormat="false" ht="15" hidden="false" customHeight="true" outlineLevel="0" collapsed="false">
      <c r="A1508" s="27"/>
      <c r="B1508" s="20"/>
      <c r="C1508" s="24" t="str">
        <f aca="false">IF(B1508="","",IFERROR(INDEX(Items!$B$5:$B$304,MATCH(B1508,Items!$A$5:$A$304,0)),"Unknown code"))</f>
        <v/>
      </c>
      <c r="D1508" s="20"/>
      <c r="E1508" s="21"/>
      <c r="F1508" s="22"/>
      <c r="G1508" s="25" t="str">
        <f aca="false">IF(OR(D1508="Purchase",D1508="Production in"),ROUND(N(E1508)*N(F1508),2),"")</f>
        <v/>
      </c>
      <c r="H1508" s="20"/>
      <c r="I1508" s="24" t="str">
        <f aca="false">IF(B1508="","",IFERROR(INDEX(Items!$D$5:$D$304,MATCH(B1508,Items!$A$5:$A$304,0)),""))</f>
        <v/>
      </c>
      <c r="J1508" s="26" t="n">
        <f aca="false">N(E1508)*IF(OR(D1508="Purchase",D1508="Sales return",D1508="Production in",D1508="Adjustment +"),1,IF(D1508="",0,-1))</f>
        <v>0</v>
      </c>
    </row>
    <row r="1509" customFormat="false" ht="15" hidden="false" customHeight="true" outlineLevel="0" collapsed="false">
      <c r="A1509" s="27"/>
      <c r="B1509" s="20"/>
      <c r="C1509" s="24" t="str">
        <f aca="false">IF(B1509="","",IFERROR(INDEX(Items!$B$5:$B$304,MATCH(B1509,Items!$A$5:$A$304,0)),"Unknown code"))</f>
        <v/>
      </c>
      <c r="D1509" s="20"/>
      <c r="E1509" s="21"/>
      <c r="F1509" s="22"/>
      <c r="G1509" s="25" t="str">
        <f aca="false">IF(OR(D1509="Purchase",D1509="Production in"),ROUND(N(E1509)*N(F1509),2),"")</f>
        <v/>
      </c>
      <c r="H1509" s="20"/>
      <c r="I1509" s="24" t="str">
        <f aca="false">IF(B1509="","",IFERROR(INDEX(Items!$D$5:$D$304,MATCH(B1509,Items!$A$5:$A$304,0)),""))</f>
        <v/>
      </c>
      <c r="J1509" s="26" t="n">
        <f aca="false">N(E1509)*IF(OR(D1509="Purchase",D1509="Sales return",D1509="Production in",D1509="Adjustment +"),1,IF(D1509="",0,-1))</f>
        <v>0</v>
      </c>
    </row>
    <row r="1510" customFormat="false" ht="15" hidden="false" customHeight="true" outlineLevel="0" collapsed="false">
      <c r="A1510" s="27"/>
      <c r="B1510" s="20"/>
      <c r="C1510" s="24" t="str">
        <f aca="false">IF(B1510="","",IFERROR(INDEX(Items!$B$5:$B$304,MATCH(B1510,Items!$A$5:$A$304,0)),"Unknown code"))</f>
        <v/>
      </c>
      <c r="D1510" s="20"/>
      <c r="E1510" s="21"/>
      <c r="F1510" s="22"/>
      <c r="G1510" s="25" t="str">
        <f aca="false">IF(OR(D1510="Purchase",D1510="Production in"),ROUND(N(E1510)*N(F1510),2),"")</f>
        <v/>
      </c>
      <c r="H1510" s="20"/>
      <c r="I1510" s="24" t="str">
        <f aca="false">IF(B1510="","",IFERROR(INDEX(Items!$D$5:$D$304,MATCH(B1510,Items!$A$5:$A$304,0)),""))</f>
        <v/>
      </c>
      <c r="J1510" s="26" t="n">
        <f aca="false">N(E1510)*IF(OR(D1510="Purchase",D1510="Sales return",D1510="Production in",D1510="Adjustment +"),1,IF(D1510="",0,-1))</f>
        <v>0</v>
      </c>
    </row>
    <row r="1511" customFormat="false" ht="15" hidden="false" customHeight="true" outlineLevel="0" collapsed="false">
      <c r="A1511" s="27"/>
      <c r="B1511" s="20"/>
      <c r="C1511" s="24" t="str">
        <f aca="false">IF(B1511="","",IFERROR(INDEX(Items!$B$5:$B$304,MATCH(B1511,Items!$A$5:$A$304,0)),"Unknown code"))</f>
        <v/>
      </c>
      <c r="D1511" s="20"/>
      <c r="E1511" s="21"/>
      <c r="F1511" s="22"/>
      <c r="G1511" s="25" t="str">
        <f aca="false">IF(OR(D1511="Purchase",D1511="Production in"),ROUND(N(E1511)*N(F1511),2),"")</f>
        <v/>
      </c>
      <c r="H1511" s="20"/>
      <c r="I1511" s="24" t="str">
        <f aca="false">IF(B1511="","",IFERROR(INDEX(Items!$D$5:$D$304,MATCH(B1511,Items!$A$5:$A$304,0)),""))</f>
        <v/>
      </c>
      <c r="J1511" s="26" t="n">
        <f aca="false">N(E1511)*IF(OR(D1511="Purchase",D1511="Sales return",D1511="Production in",D1511="Adjustment +"),1,IF(D1511="",0,-1))</f>
        <v>0</v>
      </c>
    </row>
    <row r="1512" customFormat="false" ht="15" hidden="false" customHeight="true" outlineLevel="0" collapsed="false">
      <c r="A1512" s="27"/>
      <c r="B1512" s="20"/>
      <c r="C1512" s="24" t="str">
        <f aca="false">IF(B1512="","",IFERROR(INDEX(Items!$B$5:$B$304,MATCH(B1512,Items!$A$5:$A$304,0)),"Unknown code"))</f>
        <v/>
      </c>
      <c r="D1512" s="20"/>
      <c r="E1512" s="21"/>
      <c r="F1512" s="22"/>
      <c r="G1512" s="25" t="str">
        <f aca="false">IF(OR(D1512="Purchase",D1512="Production in"),ROUND(N(E1512)*N(F1512),2),"")</f>
        <v/>
      </c>
      <c r="H1512" s="20"/>
      <c r="I1512" s="24" t="str">
        <f aca="false">IF(B1512="","",IFERROR(INDEX(Items!$D$5:$D$304,MATCH(B1512,Items!$A$5:$A$304,0)),""))</f>
        <v/>
      </c>
      <c r="J1512" s="26" t="n">
        <f aca="false">N(E1512)*IF(OR(D1512="Purchase",D1512="Sales return",D1512="Production in",D1512="Adjustment +"),1,IF(D1512="",0,-1))</f>
        <v>0</v>
      </c>
    </row>
    <row r="1513" customFormat="false" ht="15" hidden="false" customHeight="true" outlineLevel="0" collapsed="false">
      <c r="A1513" s="27"/>
      <c r="B1513" s="20"/>
      <c r="C1513" s="24" t="str">
        <f aca="false">IF(B1513="","",IFERROR(INDEX(Items!$B$5:$B$304,MATCH(B1513,Items!$A$5:$A$304,0)),"Unknown code"))</f>
        <v/>
      </c>
      <c r="D1513" s="20"/>
      <c r="E1513" s="21"/>
      <c r="F1513" s="22"/>
      <c r="G1513" s="25" t="str">
        <f aca="false">IF(OR(D1513="Purchase",D1513="Production in"),ROUND(N(E1513)*N(F1513),2),"")</f>
        <v/>
      </c>
      <c r="H1513" s="20"/>
      <c r="I1513" s="24" t="str">
        <f aca="false">IF(B1513="","",IFERROR(INDEX(Items!$D$5:$D$304,MATCH(B1513,Items!$A$5:$A$304,0)),""))</f>
        <v/>
      </c>
      <c r="J1513" s="26" t="n">
        <f aca="false">N(E1513)*IF(OR(D1513="Purchase",D1513="Sales return",D1513="Production in",D1513="Adjustment +"),1,IF(D1513="",0,-1))</f>
        <v>0</v>
      </c>
    </row>
    <row r="1514" customFormat="false" ht="15" hidden="false" customHeight="true" outlineLevel="0" collapsed="false">
      <c r="A1514" s="27"/>
      <c r="B1514" s="20"/>
      <c r="C1514" s="24" t="str">
        <f aca="false">IF(B1514="","",IFERROR(INDEX(Items!$B$5:$B$304,MATCH(B1514,Items!$A$5:$A$304,0)),"Unknown code"))</f>
        <v/>
      </c>
      <c r="D1514" s="20"/>
      <c r="E1514" s="21"/>
      <c r="F1514" s="22"/>
      <c r="G1514" s="25" t="str">
        <f aca="false">IF(OR(D1514="Purchase",D1514="Production in"),ROUND(N(E1514)*N(F1514),2),"")</f>
        <v/>
      </c>
      <c r="H1514" s="20"/>
      <c r="I1514" s="24" t="str">
        <f aca="false">IF(B1514="","",IFERROR(INDEX(Items!$D$5:$D$304,MATCH(B1514,Items!$A$5:$A$304,0)),""))</f>
        <v/>
      </c>
      <c r="J1514" s="26" t="n">
        <f aca="false">N(E1514)*IF(OR(D1514="Purchase",D1514="Sales return",D1514="Production in",D1514="Adjustment +"),1,IF(D1514="",0,-1))</f>
        <v>0</v>
      </c>
    </row>
    <row r="1515" customFormat="false" ht="15" hidden="false" customHeight="true" outlineLevel="0" collapsed="false">
      <c r="A1515" s="27"/>
      <c r="B1515" s="20"/>
      <c r="C1515" s="24" t="str">
        <f aca="false">IF(B1515="","",IFERROR(INDEX(Items!$B$5:$B$304,MATCH(B1515,Items!$A$5:$A$304,0)),"Unknown code"))</f>
        <v/>
      </c>
      <c r="D1515" s="20"/>
      <c r="E1515" s="21"/>
      <c r="F1515" s="22"/>
      <c r="G1515" s="25" t="str">
        <f aca="false">IF(OR(D1515="Purchase",D1515="Production in"),ROUND(N(E1515)*N(F1515),2),"")</f>
        <v/>
      </c>
      <c r="H1515" s="20"/>
      <c r="I1515" s="24" t="str">
        <f aca="false">IF(B1515="","",IFERROR(INDEX(Items!$D$5:$D$304,MATCH(B1515,Items!$A$5:$A$304,0)),""))</f>
        <v/>
      </c>
      <c r="J1515" s="26" t="n">
        <f aca="false">N(E1515)*IF(OR(D1515="Purchase",D1515="Sales return",D1515="Production in",D1515="Adjustment +"),1,IF(D1515="",0,-1))</f>
        <v>0</v>
      </c>
    </row>
    <row r="1516" customFormat="false" ht="15" hidden="false" customHeight="true" outlineLevel="0" collapsed="false">
      <c r="A1516" s="27"/>
      <c r="B1516" s="20"/>
      <c r="C1516" s="24" t="str">
        <f aca="false">IF(B1516="","",IFERROR(INDEX(Items!$B$5:$B$304,MATCH(B1516,Items!$A$5:$A$304,0)),"Unknown code"))</f>
        <v/>
      </c>
      <c r="D1516" s="20"/>
      <c r="E1516" s="21"/>
      <c r="F1516" s="22"/>
      <c r="G1516" s="25" t="str">
        <f aca="false">IF(OR(D1516="Purchase",D1516="Production in"),ROUND(N(E1516)*N(F1516),2),"")</f>
        <v/>
      </c>
      <c r="H1516" s="20"/>
      <c r="I1516" s="24" t="str">
        <f aca="false">IF(B1516="","",IFERROR(INDEX(Items!$D$5:$D$304,MATCH(B1516,Items!$A$5:$A$304,0)),""))</f>
        <v/>
      </c>
      <c r="J1516" s="26" t="n">
        <f aca="false">N(E1516)*IF(OR(D1516="Purchase",D1516="Sales return",D1516="Production in",D1516="Adjustment +"),1,IF(D1516="",0,-1))</f>
        <v>0</v>
      </c>
    </row>
    <row r="1517" customFormat="false" ht="15" hidden="false" customHeight="true" outlineLevel="0" collapsed="false">
      <c r="A1517" s="27"/>
      <c r="B1517" s="20"/>
      <c r="C1517" s="24" t="str">
        <f aca="false">IF(B1517="","",IFERROR(INDEX(Items!$B$5:$B$304,MATCH(B1517,Items!$A$5:$A$304,0)),"Unknown code"))</f>
        <v/>
      </c>
      <c r="D1517" s="20"/>
      <c r="E1517" s="21"/>
      <c r="F1517" s="22"/>
      <c r="G1517" s="25" t="str">
        <f aca="false">IF(OR(D1517="Purchase",D1517="Production in"),ROUND(N(E1517)*N(F1517),2),"")</f>
        <v/>
      </c>
      <c r="H1517" s="20"/>
      <c r="I1517" s="24" t="str">
        <f aca="false">IF(B1517="","",IFERROR(INDEX(Items!$D$5:$D$304,MATCH(B1517,Items!$A$5:$A$304,0)),""))</f>
        <v/>
      </c>
      <c r="J1517" s="26" t="n">
        <f aca="false">N(E1517)*IF(OR(D1517="Purchase",D1517="Sales return",D1517="Production in",D1517="Adjustment +"),1,IF(D1517="",0,-1))</f>
        <v>0</v>
      </c>
    </row>
    <row r="1518" customFormat="false" ht="15" hidden="false" customHeight="true" outlineLevel="0" collapsed="false">
      <c r="A1518" s="27"/>
      <c r="B1518" s="20"/>
      <c r="C1518" s="24" t="str">
        <f aca="false">IF(B1518="","",IFERROR(INDEX(Items!$B$5:$B$304,MATCH(B1518,Items!$A$5:$A$304,0)),"Unknown code"))</f>
        <v/>
      </c>
      <c r="D1518" s="20"/>
      <c r="E1518" s="21"/>
      <c r="F1518" s="22"/>
      <c r="G1518" s="25" t="str">
        <f aca="false">IF(OR(D1518="Purchase",D1518="Production in"),ROUND(N(E1518)*N(F1518),2),"")</f>
        <v/>
      </c>
      <c r="H1518" s="20"/>
      <c r="I1518" s="24" t="str">
        <f aca="false">IF(B1518="","",IFERROR(INDEX(Items!$D$5:$D$304,MATCH(B1518,Items!$A$5:$A$304,0)),""))</f>
        <v/>
      </c>
      <c r="J1518" s="26" t="n">
        <f aca="false">N(E1518)*IF(OR(D1518="Purchase",D1518="Sales return",D1518="Production in",D1518="Adjustment +"),1,IF(D1518="",0,-1))</f>
        <v>0</v>
      </c>
    </row>
    <row r="1519" customFormat="false" ht="15" hidden="false" customHeight="true" outlineLevel="0" collapsed="false">
      <c r="A1519" s="27"/>
      <c r="B1519" s="20"/>
      <c r="C1519" s="24" t="str">
        <f aca="false">IF(B1519="","",IFERROR(INDEX(Items!$B$5:$B$304,MATCH(B1519,Items!$A$5:$A$304,0)),"Unknown code"))</f>
        <v/>
      </c>
      <c r="D1519" s="20"/>
      <c r="E1519" s="21"/>
      <c r="F1519" s="22"/>
      <c r="G1519" s="25" t="str">
        <f aca="false">IF(OR(D1519="Purchase",D1519="Production in"),ROUND(N(E1519)*N(F1519),2),"")</f>
        <v/>
      </c>
      <c r="H1519" s="20"/>
      <c r="I1519" s="24" t="str">
        <f aca="false">IF(B1519="","",IFERROR(INDEX(Items!$D$5:$D$304,MATCH(B1519,Items!$A$5:$A$304,0)),""))</f>
        <v/>
      </c>
      <c r="J1519" s="26" t="n">
        <f aca="false">N(E1519)*IF(OR(D1519="Purchase",D1519="Sales return",D1519="Production in",D1519="Adjustment +"),1,IF(D1519="",0,-1))</f>
        <v>0</v>
      </c>
    </row>
    <row r="1520" customFormat="false" ht="15" hidden="false" customHeight="true" outlineLevel="0" collapsed="false">
      <c r="A1520" s="27"/>
      <c r="B1520" s="20"/>
      <c r="C1520" s="24" t="str">
        <f aca="false">IF(B1520="","",IFERROR(INDEX(Items!$B$5:$B$304,MATCH(B1520,Items!$A$5:$A$304,0)),"Unknown code"))</f>
        <v/>
      </c>
      <c r="D1520" s="20"/>
      <c r="E1520" s="21"/>
      <c r="F1520" s="22"/>
      <c r="G1520" s="25" t="str">
        <f aca="false">IF(OR(D1520="Purchase",D1520="Production in"),ROUND(N(E1520)*N(F1520),2),"")</f>
        <v/>
      </c>
      <c r="H1520" s="20"/>
      <c r="I1520" s="24" t="str">
        <f aca="false">IF(B1520="","",IFERROR(INDEX(Items!$D$5:$D$304,MATCH(B1520,Items!$A$5:$A$304,0)),""))</f>
        <v/>
      </c>
      <c r="J1520" s="26" t="n">
        <f aca="false">N(E1520)*IF(OR(D1520="Purchase",D1520="Sales return",D1520="Production in",D1520="Adjustment +"),1,IF(D1520="",0,-1))</f>
        <v>0</v>
      </c>
    </row>
    <row r="1521" customFormat="false" ht="15" hidden="false" customHeight="true" outlineLevel="0" collapsed="false">
      <c r="A1521" s="27"/>
      <c r="B1521" s="20"/>
      <c r="C1521" s="24" t="str">
        <f aca="false">IF(B1521="","",IFERROR(INDEX(Items!$B$5:$B$304,MATCH(B1521,Items!$A$5:$A$304,0)),"Unknown code"))</f>
        <v/>
      </c>
      <c r="D1521" s="20"/>
      <c r="E1521" s="21"/>
      <c r="F1521" s="22"/>
      <c r="G1521" s="25" t="str">
        <f aca="false">IF(OR(D1521="Purchase",D1521="Production in"),ROUND(N(E1521)*N(F1521),2),"")</f>
        <v/>
      </c>
      <c r="H1521" s="20"/>
      <c r="I1521" s="24" t="str">
        <f aca="false">IF(B1521="","",IFERROR(INDEX(Items!$D$5:$D$304,MATCH(B1521,Items!$A$5:$A$304,0)),""))</f>
        <v/>
      </c>
      <c r="J1521" s="26" t="n">
        <f aca="false">N(E1521)*IF(OR(D1521="Purchase",D1521="Sales return",D1521="Production in",D1521="Adjustment +"),1,IF(D1521="",0,-1))</f>
        <v>0</v>
      </c>
    </row>
    <row r="1522" customFormat="false" ht="15" hidden="false" customHeight="true" outlineLevel="0" collapsed="false">
      <c r="A1522" s="27"/>
      <c r="B1522" s="20"/>
      <c r="C1522" s="24" t="str">
        <f aca="false">IF(B1522="","",IFERROR(INDEX(Items!$B$5:$B$304,MATCH(B1522,Items!$A$5:$A$304,0)),"Unknown code"))</f>
        <v/>
      </c>
      <c r="D1522" s="20"/>
      <c r="E1522" s="21"/>
      <c r="F1522" s="22"/>
      <c r="G1522" s="25" t="str">
        <f aca="false">IF(OR(D1522="Purchase",D1522="Production in"),ROUND(N(E1522)*N(F1522),2),"")</f>
        <v/>
      </c>
      <c r="H1522" s="20"/>
      <c r="I1522" s="24" t="str">
        <f aca="false">IF(B1522="","",IFERROR(INDEX(Items!$D$5:$D$304,MATCH(B1522,Items!$A$5:$A$304,0)),""))</f>
        <v/>
      </c>
      <c r="J1522" s="26" t="n">
        <f aca="false">N(E1522)*IF(OR(D1522="Purchase",D1522="Sales return",D1522="Production in",D1522="Adjustment +"),1,IF(D1522="",0,-1))</f>
        <v>0</v>
      </c>
    </row>
    <row r="1523" customFormat="false" ht="15" hidden="false" customHeight="true" outlineLevel="0" collapsed="false">
      <c r="A1523" s="27"/>
      <c r="B1523" s="20"/>
      <c r="C1523" s="24" t="str">
        <f aca="false">IF(B1523="","",IFERROR(INDEX(Items!$B$5:$B$304,MATCH(B1523,Items!$A$5:$A$304,0)),"Unknown code"))</f>
        <v/>
      </c>
      <c r="D1523" s="20"/>
      <c r="E1523" s="21"/>
      <c r="F1523" s="22"/>
      <c r="G1523" s="25" t="str">
        <f aca="false">IF(OR(D1523="Purchase",D1523="Production in"),ROUND(N(E1523)*N(F1523),2),"")</f>
        <v/>
      </c>
      <c r="H1523" s="20"/>
      <c r="I1523" s="24" t="str">
        <f aca="false">IF(B1523="","",IFERROR(INDEX(Items!$D$5:$D$304,MATCH(B1523,Items!$A$5:$A$304,0)),""))</f>
        <v/>
      </c>
      <c r="J1523" s="26" t="n">
        <f aca="false">N(E1523)*IF(OR(D1523="Purchase",D1523="Sales return",D1523="Production in",D1523="Adjustment +"),1,IF(D1523="",0,-1))</f>
        <v>0</v>
      </c>
    </row>
    <row r="1524" customFormat="false" ht="15" hidden="false" customHeight="true" outlineLevel="0" collapsed="false">
      <c r="A1524" s="27"/>
      <c r="B1524" s="20"/>
      <c r="C1524" s="24" t="str">
        <f aca="false">IF(B1524="","",IFERROR(INDEX(Items!$B$5:$B$304,MATCH(B1524,Items!$A$5:$A$304,0)),"Unknown code"))</f>
        <v/>
      </c>
      <c r="D1524" s="20"/>
      <c r="E1524" s="21"/>
      <c r="F1524" s="22"/>
      <c r="G1524" s="25" t="str">
        <f aca="false">IF(OR(D1524="Purchase",D1524="Production in"),ROUND(N(E1524)*N(F1524),2),"")</f>
        <v/>
      </c>
      <c r="H1524" s="20"/>
      <c r="I1524" s="24" t="str">
        <f aca="false">IF(B1524="","",IFERROR(INDEX(Items!$D$5:$D$304,MATCH(B1524,Items!$A$5:$A$304,0)),""))</f>
        <v/>
      </c>
      <c r="J1524" s="26" t="n">
        <f aca="false">N(E1524)*IF(OR(D1524="Purchase",D1524="Sales return",D1524="Production in",D1524="Adjustment +"),1,IF(D1524="",0,-1))</f>
        <v>0</v>
      </c>
    </row>
    <row r="1525" customFormat="false" ht="15" hidden="false" customHeight="true" outlineLevel="0" collapsed="false">
      <c r="A1525" s="27"/>
      <c r="B1525" s="20"/>
      <c r="C1525" s="24" t="str">
        <f aca="false">IF(B1525="","",IFERROR(INDEX(Items!$B$5:$B$304,MATCH(B1525,Items!$A$5:$A$304,0)),"Unknown code"))</f>
        <v/>
      </c>
      <c r="D1525" s="20"/>
      <c r="E1525" s="21"/>
      <c r="F1525" s="22"/>
      <c r="G1525" s="25" t="str">
        <f aca="false">IF(OR(D1525="Purchase",D1525="Production in"),ROUND(N(E1525)*N(F1525),2),"")</f>
        <v/>
      </c>
      <c r="H1525" s="20"/>
      <c r="I1525" s="24" t="str">
        <f aca="false">IF(B1525="","",IFERROR(INDEX(Items!$D$5:$D$304,MATCH(B1525,Items!$A$5:$A$304,0)),""))</f>
        <v/>
      </c>
      <c r="J1525" s="26" t="n">
        <f aca="false">N(E1525)*IF(OR(D1525="Purchase",D1525="Sales return",D1525="Production in",D1525="Adjustment +"),1,IF(D1525="",0,-1))</f>
        <v>0</v>
      </c>
    </row>
    <row r="1526" customFormat="false" ht="15" hidden="false" customHeight="true" outlineLevel="0" collapsed="false">
      <c r="A1526" s="27"/>
      <c r="B1526" s="20"/>
      <c r="C1526" s="24" t="str">
        <f aca="false">IF(B1526="","",IFERROR(INDEX(Items!$B$5:$B$304,MATCH(B1526,Items!$A$5:$A$304,0)),"Unknown code"))</f>
        <v/>
      </c>
      <c r="D1526" s="20"/>
      <c r="E1526" s="21"/>
      <c r="F1526" s="22"/>
      <c r="G1526" s="25" t="str">
        <f aca="false">IF(OR(D1526="Purchase",D1526="Production in"),ROUND(N(E1526)*N(F1526),2),"")</f>
        <v/>
      </c>
      <c r="H1526" s="20"/>
      <c r="I1526" s="24" t="str">
        <f aca="false">IF(B1526="","",IFERROR(INDEX(Items!$D$5:$D$304,MATCH(B1526,Items!$A$5:$A$304,0)),""))</f>
        <v/>
      </c>
      <c r="J1526" s="26" t="n">
        <f aca="false">N(E1526)*IF(OR(D1526="Purchase",D1526="Sales return",D1526="Production in",D1526="Adjustment +"),1,IF(D1526="",0,-1))</f>
        <v>0</v>
      </c>
    </row>
    <row r="1527" customFormat="false" ht="15" hidden="false" customHeight="true" outlineLevel="0" collapsed="false">
      <c r="A1527" s="27"/>
      <c r="B1527" s="20"/>
      <c r="C1527" s="24" t="str">
        <f aca="false">IF(B1527="","",IFERROR(INDEX(Items!$B$5:$B$304,MATCH(B1527,Items!$A$5:$A$304,0)),"Unknown code"))</f>
        <v/>
      </c>
      <c r="D1527" s="20"/>
      <c r="E1527" s="21"/>
      <c r="F1527" s="22"/>
      <c r="G1527" s="25" t="str">
        <f aca="false">IF(OR(D1527="Purchase",D1527="Production in"),ROUND(N(E1527)*N(F1527),2),"")</f>
        <v/>
      </c>
      <c r="H1527" s="20"/>
      <c r="I1527" s="24" t="str">
        <f aca="false">IF(B1527="","",IFERROR(INDEX(Items!$D$5:$D$304,MATCH(B1527,Items!$A$5:$A$304,0)),""))</f>
        <v/>
      </c>
      <c r="J1527" s="26" t="n">
        <f aca="false">N(E1527)*IF(OR(D1527="Purchase",D1527="Sales return",D1527="Production in",D1527="Adjustment +"),1,IF(D1527="",0,-1))</f>
        <v>0</v>
      </c>
    </row>
    <row r="1528" customFormat="false" ht="15" hidden="false" customHeight="true" outlineLevel="0" collapsed="false">
      <c r="A1528" s="27"/>
      <c r="B1528" s="20"/>
      <c r="C1528" s="24" t="str">
        <f aca="false">IF(B1528="","",IFERROR(INDEX(Items!$B$5:$B$304,MATCH(B1528,Items!$A$5:$A$304,0)),"Unknown code"))</f>
        <v/>
      </c>
      <c r="D1528" s="20"/>
      <c r="E1528" s="21"/>
      <c r="F1528" s="22"/>
      <c r="G1528" s="25" t="str">
        <f aca="false">IF(OR(D1528="Purchase",D1528="Production in"),ROUND(N(E1528)*N(F1528),2),"")</f>
        <v/>
      </c>
      <c r="H1528" s="20"/>
      <c r="I1528" s="24" t="str">
        <f aca="false">IF(B1528="","",IFERROR(INDEX(Items!$D$5:$D$304,MATCH(B1528,Items!$A$5:$A$304,0)),""))</f>
        <v/>
      </c>
      <c r="J1528" s="26" t="n">
        <f aca="false">N(E1528)*IF(OR(D1528="Purchase",D1528="Sales return",D1528="Production in",D1528="Adjustment +"),1,IF(D1528="",0,-1))</f>
        <v>0</v>
      </c>
    </row>
    <row r="1529" customFormat="false" ht="15" hidden="false" customHeight="true" outlineLevel="0" collapsed="false">
      <c r="A1529" s="27"/>
      <c r="B1529" s="20"/>
      <c r="C1529" s="24" t="str">
        <f aca="false">IF(B1529="","",IFERROR(INDEX(Items!$B$5:$B$304,MATCH(B1529,Items!$A$5:$A$304,0)),"Unknown code"))</f>
        <v/>
      </c>
      <c r="D1529" s="20"/>
      <c r="E1529" s="21"/>
      <c r="F1529" s="22"/>
      <c r="G1529" s="25" t="str">
        <f aca="false">IF(OR(D1529="Purchase",D1529="Production in"),ROUND(N(E1529)*N(F1529),2),"")</f>
        <v/>
      </c>
      <c r="H1529" s="20"/>
      <c r="I1529" s="24" t="str">
        <f aca="false">IF(B1529="","",IFERROR(INDEX(Items!$D$5:$D$304,MATCH(B1529,Items!$A$5:$A$304,0)),""))</f>
        <v/>
      </c>
      <c r="J1529" s="26" t="n">
        <f aca="false">N(E1529)*IF(OR(D1529="Purchase",D1529="Sales return",D1529="Production in",D1529="Adjustment +"),1,IF(D1529="",0,-1))</f>
        <v>0</v>
      </c>
    </row>
    <row r="1530" customFormat="false" ht="15" hidden="false" customHeight="true" outlineLevel="0" collapsed="false">
      <c r="A1530" s="27"/>
      <c r="B1530" s="20"/>
      <c r="C1530" s="24" t="str">
        <f aca="false">IF(B1530="","",IFERROR(INDEX(Items!$B$5:$B$304,MATCH(B1530,Items!$A$5:$A$304,0)),"Unknown code"))</f>
        <v/>
      </c>
      <c r="D1530" s="20"/>
      <c r="E1530" s="21"/>
      <c r="F1530" s="22"/>
      <c r="G1530" s="25" t="str">
        <f aca="false">IF(OR(D1530="Purchase",D1530="Production in"),ROUND(N(E1530)*N(F1530),2),"")</f>
        <v/>
      </c>
      <c r="H1530" s="20"/>
      <c r="I1530" s="24" t="str">
        <f aca="false">IF(B1530="","",IFERROR(INDEX(Items!$D$5:$D$304,MATCH(B1530,Items!$A$5:$A$304,0)),""))</f>
        <v/>
      </c>
      <c r="J1530" s="26" t="n">
        <f aca="false">N(E1530)*IF(OR(D1530="Purchase",D1530="Sales return",D1530="Production in",D1530="Adjustment +"),1,IF(D1530="",0,-1))</f>
        <v>0</v>
      </c>
    </row>
    <row r="1531" customFormat="false" ht="15" hidden="false" customHeight="true" outlineLevel="0" collapsed="false">
      <c r="A1531" s="27"/>
      <c r="B1531" s="20"/>
      <c r="C1531" s="24" t="str">
        <f aca="false">IF(B1531="","",IFERROR(INDEX(Items!$B$5:$B$304,MATCH(B1531,Items!$A$5:$A$304,0)),"Unknown code"))</f>
        <v/>
      </c>
      <c r="D1531" s="20"/>
      <c r="E1531" s="21"/>
      <c r="F1531" s="22"/>
      <c r="G1531" s="25" t="str">
        <f aca="false">IF(OR(D1531="Purchase",D1531="Production in"),ROUND(N(E1531)*N(F1531),2),"")</f>
        <v/>
      </c>
      <c r="H1531" s="20"/>
      <c r="I1531" s="24" t="str">
        <f aca="false">IF(B1531="","",IFERROR(INDEX(Items!$D$5:$D$304,MATCH(B1531,Items!$A$5:$A$304,0)),""))</f>
        <v/>
      </c>
      <c r="J1531" s="26" t="n">
        <f aca="false">N(E1531)*IF(OR(D1531="Purchase",D1531="Sales return",D1531="Production in",D1531="Adjustment +"),1,IF(D1531="",0,-1))</f>
        <v>0</v>
      </c>
    </row>
    <row r="1532" customFormat="false" ht="15" hidden="false" customHeight="true" outlineLevel="0" collapsed="false">
      <c r="A1532" s="27"/>
      <c r="B1532" s="20"/>
      <c r="C1532" s="24" t="str">
        <f aca="false">IF(B1532="","",IFERROR(INDEX(Items!$B$5:$B$304,MATCH(B1532,Items!$A$5:$A$304,0)),"Unknown code"))</f>
        <v/>
      </c>
      <c r="D1532" s="20"/>
      <c r="E1532" s="21"/>
      <c r="F1532" s="22"/>
      <c r="G1532" s="25" t="str">
        <f aca="false">IF(OR(D1532="Purchase",D1532="Production in"),ROUND(N(E1532)*N(F1532),2),"")</f>
        <v/>
      </c>
      <c r="H1532" s="20"/>
      <c r="I1532" s="24" t="str">
        <f aca="false">IF(B1532="","",IFERROR(INDEX(Items!$D$5:$D$304,MATCH(B1532,Items!$A$5:$A$304,0)),""))</f>
        <v/>
      </c>
      <c r="J1532" s="26" t="n">
        <f aca="false">N(E1532)*IF(OR(D1532="Purchase",D1532="Sales return",D1532="Production in",D1532="Adjustment +"),1,IF(D1532="",0,-1))</f>
        <v>0</v>
      </c>
    </row>
    <row r="1533" customFormat="false" ht="15" hidden="false" customHeight="true" outlineLevel="0" collapsed="false">
      <c r="A1533" s="27"/>
      <c r="B1533" s="20"/>
      <c r="C1533" s="24" t="str">
        <f aca="false">IF(B1533="","",IFERROR(INDEX(Items!$B$5:$B$304,MATCH(B1533,Items!$A$5:$A$304,0)),"Unknown code"))</f>
        <v/>
      </c>
      <c r="D1533" s="20"/>
      <c r="E1533" s="21"/>
      <c r="F1533" s="22"/>
      <c r="G1533" s="25" t="str">
        <f aca="false">IF(OR(D1533="Purchase",D1533="Production in"),ROUND(N(E1533)*N(F1533),2),"")</f>
        <v/>
      </c>
      <c r="H1533" s="20"/>
      <c r="I1533" s="24" t="str">
        <f aca="false">IF(B1533="","",IFERROR(INDEX(Items!$D$5:$D$304,MATCH(B1533,Items!$A$5:$A$304,0)),""))</f>
        <v/>
      </c>
      <c r="J1533" s="26" t="n">
        <f aca="false">N(E1533)*IF(OR(D1533="Purchase",D1533="Sales return",D1533="Production in",D1533="Adjustment +"),1,IF(D1533="",0,-1))</f>
        <v>0</v>
      </c>
    </row>
    <row r="1534" customFormat="false" ht="15" hidden="false" customHeight="true" outlineLevel="0" collapsed="false">
      <c r="A1534" s="27"/>
      <c r="B1534" s="20"/>
      <c r="C1534" s="24" t="str">
        <f aca="false">IF(B1534="","",IFERROR(INDEX(Items!$B$5:$B$304,MATCH(B1534,Items!$A$5:$A$304,0)),"Unknown code"))</f>
        <v/>
      </c>
      <c r="D1534" s="20"/>
      <c r="E1534" s="21"/>
      <c r="F1534" s="22"/>
      <c r="G1534" s="25" t="str">
        <f aca="false">IF(OR(D1534="Purchase",D1534="Production in"),ROUND(N(E1534)*N(F1534),2),"")</f>
        <v/>
      </c>
      <c r="H1534" s="20"/>
      <c r="I1534" s="24" t="str">
        <f aca="false">IF(B1534="","",IFERROR(INDEX(Items!$D$5:$D$304,MATCH(B1534,Items!$A$5:$A$304,0)),""))</f>
        <v/>
      </c>
      <c r="J1534" s="26" t="n">
        <f aca="false">N(E1534)*IF(OR(D1534="Purchase",D1534="Sales return",D1534="Production in",D1534="Adjustment +"),1,IF(D1534="",0,-1))</f>
        <v>0</v>
      </c>
    </row>
    <row r="1535" customFormat="false" ht="15" hidden="false" customHeight="true" outlineLevel="0" collapsed="false">
      <c r="A1535" s="27"/>
      <c r="B1535" s="20"/>
      <c r="C1535" s="24" t="str">
        <f aca="false">IF(B1535="","",IFERROR(INDEX(Items!$B$5:$B$304,MATCH(B1535,Items!$A$5:$A$304,0)),"Unknown code"))</f>
        <v/>
      </c>
      <c r="D1535" s="20"/>
      <c r="E1535" s="21"/>
      <c r="F1535" s="22"/>
      <c r="G1535" s="25" t="str">
        <f aca="false">IF(OR(D1535="Purchase",D1535="Production in"),ROUND(N(E1535)*N(F1535),2),"")</f>
        <v/>
      </c>
      <c r="H1535" s="20"/>
      <c r="I1535" s="24" t="str">
        <f aca="false">IF(B1535="","",IFERROR(INDEX(Items!$D$5:$D$304,MATCH(B1535,Items!$A$5:$A$304,0)),""))</f>
        <v/>
      </c>
      <c r="J1535" s="26" t="n">
        <f aca="false">N(E1535)*IF(OR(D1535="Purchase",D1535="Sales return",D1535="Production in",D1535="Adjustment +"),1,IF(D1535="",0,-1))</f>
        <v>0</v>
      </c>
    </row>
    <row r="1536" customFormat="false" ht="15" hidden="false" customHeight="true" outlineLevel="0" collapsed="false">
      <c r="A1536" s="27"/>
      <c r="B1536" s="20"/>
      <c r="C1536" s="24" t="str">
        <f aca="false">IF(B1536="","",IFERROR(INDEX(Items!$B$5:$B$304,MATCH(B1536,Items!$A$5:$A$304,0)),"Unknown code"))</f>
        <v/>
      </c>
      <c r="D1536" s="20"/>
      <c r="E1536" s="21"/>
      <c r="F1536" s="22"/>
      <c r="G1536" s="25" t="str">
        <f aca="false">IF(OR(D1536="Purchase",D1536="Production in"),ROUND(N(E1536)*N(F1536),2),"")</f>
        <v/>
      </c>
      <c r="H1536" s="20"/>
      <c r="I1536" s="24" t="str">
        <f aca="false">IF(B1536="","",IFERROR(INDEX(Items!$D$5:$D$304,MATCH(B1536,Items!$A$5:$A$304,0)),""))</f>
        <v/>
      </c>
      <c r="J1536" s="26" t="n">
        <f aca="false">N(E1536)*IF(OR(D1536="Purchase",D1536="Sales return",D1536="Production in",D1536="Adjustment +"),1,IF(D1536="",0,-1))</f>
        <v>0</v>
      </c>
    </row>
    <row r="1537" customFormat="false" ht="15" hidden="false" customHeight="true" outlineLevel="0" collapsed="false">
      <c r="A1537" s="27"/>
      <c r="B1537" s="20"/>
      <c r="C1537" s="24" t="str">
        <f aca="false">IF(B1537="","",IFERROR(INDEX(Items!$B$5:$B$304,MATCH(B1537,Items!$A$5:$A$304,0)),"Unknown code"))</f>
        <v/>
      </c>
      <c r="D1537" s="20"/>
      <c r="E1537" s="21"/>
      <c r="F1537" s="22"/>
      <c r="G1537" s="25" t="str">
        <f aca="false">IF(OR(D1537="Purchase",D1537="Production in"),ROUND(N(E1537)*N(F1537),2),"")</f>
        <v/>
      </c>
      <c r="H1537" s="20"/>
      <c r="I1537" s="24" t="str">
        <f aca="false">IF(B1537="","",IFERROR(INDEX(Items!$D$5:$D$304,MATCH(B1537,Items!$A$5:$A$304,0)),""))</f>
        <v/>
      </c>
      <c r="J1537" s="26" t="n">
        <f aca="false">N(E1537)*IF(OR(D1537="Purchase",D1537="Sales return",D1537="Production in",D1537="Adjustment +"),1,IF(D1537="",0,-1))</f>
        <v>0</v>
      </c>
    </row>
    <row r="1538" customFormat="false" ht="15" hidden="false" customHeight="true" outlineLevel="0" collapsed="false">
      <c r="A1538" s="27"/>
      <c r="B1538" s="20"/>
      <c r="C1538" s="24" t="str">
        <f aca="false">IF(B1538="","",IFERROR(INDEX(Items!$B$5:$B$304,MATCH(B1538,Items!$A$5:$A$304,0)),"Unknown code"))</f>
        <v/>
      </c>
      <c r="D1538" s="20"/>
      <c r="E1538" s="21"/>
      <c r="F1538" s="22"/>
      <c r="G1538" s="25" t="str">
        <f aca="false">IF(OR(D1538="Purchase",D1538="Production in"),ROUND(N(E1538)*N(F1538),2),"")</f>
        <v/>
      </c>
      <c r="H1538" s="20"/>
      <c r="I1538" s="24" t="str">
        <f aca="false">IF(B1538="","",IFERROR(INDEX(Items!$D$5:$D$304,MATCH(B1538,Items!$A$5:$A$304,0)),""))</f>
        <v/>
      </c>
      <c r="J1538" s="26" t="n">
        <f aca="false">N(E1538)*IF(OR(D1538="Purchase",D1538="Sales return",D1538="Production in",D1538="Adjustment +"),1,IF(D1538="",0,-1))</f>
        <v>0</v>
      </c>
    </row>
    <row r="1539" customFormat="false" ht="15" hidden="false" customHeight="true" outlineLevel="0" collapsed="false">
      <c r="A1539" s="27"/>
      <c r="B1539" s="20"/>
      <c r="C1539" s="24" t="str">
        <f aca="false">IF(B1539="","",IFERROR(INDEX(Items!$B$5:$B$304,MATCH(B1539,Items!$A$5:$A$304,0)),"Unknown code"))</f>
        <v/>
      </c>
      <c r="D1539" s="20"/>
      <c r="E1539" s="21"/>
      <c r="F1539" s="22"/>
      <c r="G1539" s="25" t="str">
        <f aca="false">IF(OR(D1539="Purchase",D1539="Production in"),ROUND(N(E1539)*N(F1539),2),"")</f>
        <v/>
      </c>
      <c r="H1539" s="20"/>
      <c r="I1539" s="24" t="str">
        <f aca="false">IF(B1539="","",IFERROR(INDEX(Items!$D$5:$D$304,MATCH(B1539,Items!$A$5:$A$304,0)),""))</f>
        <v/>
      </c>
      <c r="J1539" s="26" t="n">
        <f aca="false">N(E1539)*IF(OR(D1539="Purchase",D1539="Sales return",D1539="Production in",D1539="Adjustment +"),1,IF(D1539="",0,-1))</f>
        <v>0</v>
      </c>
    </row>
    <row r="1540" customFormat="false" ht="15" hidden="false" customHeight="true" outlineLevel="0" collapsed="false">
      <c r="A1540" s="27"/>
      <c r="B1540" s="20"/>
      <c r="C1540" s="24" t="str">
        <f aca="false">IF(B1540="","",IFERROR(INDEX(Items!$B$5:$B$304,MATCH(B1540,Items!$A$5:$A$304,0)),"Unknown code"))</f>
        <v/>
      </c>
      <c r="D1540" s="20"/>
      <c r="E1540" s="21"/>
      <c r="F1540" s="22"/>
      <c r="G1540" s="25" t="str">
        <f aca="false">IF(OR(D1540="Purchase",D1540="Production in"),ROUND(N(E1540)*N(F1540),2),"")</f>
        <v/>
      </c>
      <c r="H1540" s="20"/>
      <c r="I1540" s="24" t="str">
        <f aca="false">IF(B1540="","",IFERROR(INDEX(Items!$D$5:$D$304,MATCH(B1540,Items!$A$5:$A$304,0)),""))</f>
        <v/>
      </c>
      <c r="J1540" s="26" t="n">
        <f aca="false">N(E1540)*IF(OR(D1540="Purchase",D1540="Sales return",D1540="Production in",D1540="Adjustment +"),1,IF(D1540="",0,-1))</f>
        <v>0</v>
      </c>
    </row>
    <row r="1541" customFormat="false" ht="15" hidden="false" customHeight="true" outlineLevel="0" collapsed="false">
      <c r="A1541" s="27"/>
      <c r="B1541" s="20"/>
      <c r="C1541" s="24" t="str">
        <f aca="false">IF(B1541="","",IFERROR(INDEX(Items!$B$5:$B$304,MATCH(B1541,Items!$A$5:$A$304,0)),"Unknown code"))</f>
        <v/>
      </c>
      <c r="D1541" s="20"/>
      <c r="E1541" s="21"/>
      <c r="F1541" s="22"/>
      <c r="G1541" s="25" t="str">
        <f aca="false">IF(OR(D1541="Purchase",D1541="Production in"),ROUND(N(E1541)*N(F1541),2),"")</f>
        <v/>
      </c>
      <c r="H1541" s="20"/>
      <c r="I1541" s="24" t="str">
        <f aca="false">IF(B1541="","",IFERROR(INDEX(Items!$D$5:$D$304,MATCH(B1541,Items!$A$5:$A$304,0)),""))</f>
        <v/>
      </c>
      <c r="J1541" s="26" t="n">
        <f aca="false">N(E1541)*IF(OR(D1541="Purchase",D1541="Sales return",D1541="Production in",D1541="Adjustment +"),1,IF(D1541="",0,-1))</f>
        <v>0</v>
      </c>
    </row>
    <row r="1542" customFormat="false" ht="15" hidden="false" customHeight="true" outlineLevel="0" collapsed="false">
      <c r="A1542" s="27"/>
      <c r="B1542" s="20"/>
      <c r="C1542" s="24" t="str">
        <f aca="false">IF(B1542="","",IFERROR(INDEX(Items!$B$5:$B$304,MATCH(B1542,Items!$A$5:$A$304,0)),"Unknown code"))</f>
        <v/>
      </c>
      <c r="D1542" s="20"/>
      <c r="E1542" s="21"/>
      <c r="F1542" s="22"/>
      <c r="G1542" s="25" t="str">
        <f aca="false">IF(OR(D1542="Purchase",D1542="Production in"),ROUND(N(E1542)*N(F1542),2),"")</f>
        <v/>
      </c>
      <c r="H1542" s="20"/>
      <c r="I1542" s="24" t="str">
        <f aca="false">IF(B1542="","",IFERROR(INDEX(Items!$D$5:$D$304,MATCH(B1542,Items!$A$5:$A$304,0)),""))</f>
        <v/>
      </c>
      <c r="J1542" s="26" t="n">
        <f aca="false">N(E1542)*IF(OR(D1542="Purchase",D1542="Sales return",D1542="Production in",D1542="Adjustment +"),1,IF(D1542="",0,-1))</f>
        <v>0</v>
      </c>
    </row>
    <row r="1543" customFormat="false" ht="15" hidden="false" customHeight="true" outlineLevel="0" collapsed="false">
      <c r="A1543" s="27"/>
      <c r="B1543" s="20"/>
      <c r="C1543" s="24" t="str">
        <f aca="false">IF(B1543="","",IFERROR(INDEX(Items!$B$5:$B$304,MATCH(B1543,Items!$A$5:$A$304,0)),"Unknown code"))</f>
        <v/>
      </c>
      <c r="D1543" s="20"/>
      <c r="E1543" s="21"/>
      <c r="F1543" s="22"/>
      <c r="G1543" s="25" t="str">
        <f aca="false">IF(OR(D1543="Purchase",D1543="Production in"),ROUND(N(E1543)*N(F1543),2),"")</f>
        <v/>
      </c>
      <c r="H1543" s="20"/>
      <c r="I1543" s="24" t="str">
        <f aca="false">IF(B1543="","",IFERROR(INDEX(Items!$D$5:$D$304,MATCH(B1543,Items!$A$5:$A$304,0)),""))</f>
        <v/>
      </c>
      <c r="J1543" s="26" t="n">
        <f aca="false">N(E1543)*IF(OR(D1543="Purchase",D1543="Sales return",D1543="Production in",D1543="Adjustment +"),1,IF(D1543="",0,-1))</f>
        <v>0</v>
      </c>
    </row>
    <row r="1544" customFormat="false" ht="15" hidden="false" customHeight="true" outlineLevel="0" collapsed="false">
      <c r="A1544" s="27"/>
      <c r="B1544" s="20"/>
      <c r="C1544" s="24" t="str">
        <f aca="false">IF(B1544="","",IFERROR(INDEX(Items!$B$5:$B$304,MATCH(B1544,Items!$A$5:$A$304,0)),"Unknown code"))</f>
        <v/>
      </c>
      <c r="D1544" s="20"/>
      <c r="E1544" s="21"/>
      <c r="F1544" s="22"/>
      <c r="G1544" s="25" t="str">
        <f aca="false">IF(OR(D1544="Purchase",D1544="Production in"),ROUND(N(E1544)*N(F1544),2),"")</f>
        <v/>
      </c>
      <c r="H1544" s="20"/>
      <c r="I1544" s="24" t="str">
        <f aca="false">IF(B1544="","",IFERROR(INDEX(Items!$D$5:$D$304,MATCH(B1544,Items!$A$5:$A$304,0)),""))</f>
        <v/>
      </c>
      <c r="J1544" s="26" t="n">
        <f aca="false">N(E1544)*IF(OR(D1544="Purchase",D1544="Sales return",D1544="Production in",D1544="Adjustment +"),1,IF(D1544="",0,-1))</f>
        <v>0</v>
      </c>
    </row>
    <row r="1545" customFormat="false" ht="15" hidden="false" customHeight="true" outlineLevel="0" collapsed="false">
      <c r="A1545" s="27"/>
      <c r="B1545" s="20"/>
      <c r="C1545" s="24" t="str">
        <f aca="false">IF(B1545="","",IFERROR(INDEX(Items!$B$5:$B$304,MATCH(B1545,Items!$A$5:$A$304,0)),"Unknown code"))</f>
        <v/>
      </c>
      <c r="D1545" s="20"/>
      <c r="E1545" s="21"/>
      <c r="F1545" s="22"/>
      <c r="G1545" s="25" t="str">
        <f aca="false">IF(OR(D1545="Purchase",D1545="Production in"),ROUND(N(E1545)*N(F1545),2),"")</f>
        <v/>
      </c>
      <c r="H1545" s="20"/>
      <c r="I1545" s="24" t="str">
        <f aca="false">IF(B1545="","",IFERROR(INDEX(Items!$D$5:$D$304,MATCH(B1545,Items!$A$5:$A$304,0)),""))</f>
        <v/>
      </c>
      <c r="J1545" s="26" t="n">
        <f aca="false">N(E1545)*IF(OR(D1545="Purchase",D1545="Sales return",D1545="Production in",D1545="Adjustment +"),1,IF(D1545="",0,-1))</f>
        <v>0</v>
      </c>
    </row>
    <row r="1546" customFormat="false" ht="15" hidden="false" customHeight="true" outlineLevel="0" collapsed="false">
      <c r="A1546" s="27"/>
      <c r="B1546" s="20"/>
      <c r="C1546" s="24" t="str">
        <f aca="false">IF(B1546="","",IFERROR(INDEX(Items!$B$5:$B$304,MATCH(B1546,Items!$A$5:$A$304,0)),"Unknown code"))</f>
        <v/>
      </c>
      <c r="D1546" s="20"/>
      <c r="E1546" s="21"/>
      <c r="F1546" s="22"/>
      <c r="G1546" s="25" t="str">
        <f aca="false">IF(OR(D1546="Purchase",D1546="Production in"),ROUND(N(E1546)*N(F1546),2),"")</f>
        <v/>
      </c>
      <c r="H1546" s="20"/>
      <c r="I1546" s="24" t="str">
        <f aca="false">IF(B1546="","",IFERROR(INDEX(Items!$D$5:$D$304,MATCH(B1546,Items!$A$5:$A$304,0)),""))</f>
        <v/>
      </c>
      <c r="J1546" s="26" t="n">
        <f aca="false">N(E1546)*IF(OR(D1546="Purchase",D1546="Sales return",D1546="Production in",D1546="Adjustment +"),1,IF(D1546="",0,-1))</f>
        <v>0</v>
      </c>
    </row>
    <row r="1547" customFormat="false" ht="15" hidden="false" customHeight="true" outlineLevel="0" collapsed="false">
      <c r="A1547" s="27"/>
      <c r="B1547" s="20"/>
      <c r="C1547" s="24" t="str">
        <f aca="false">IF(B1547="","",IFERROR(INDEX(Items!$B$5:$B$304,MATCH(B1547,Items!$A$5:$A$304,0)),"Unknown code"))</f>
        <v/>
      </c>
      <c r="D1547" s="20"/>
      <c r="E1547" s="21"/>
      <c r="F1547" s="22"/>
      <c r="G1547" s="25" t="str">
        <f aca="false">IF(OR(D1547="Purchase",D1547="Production in"),ROUND(N(E1547)*N(F1547),2),"")</f>
        <v/>
      </c>
      <c r="H1547" s="20"/>
      <c r="I1547" s="24" t="str">
        <f aca="false">IF(B1547="","",IFERROR(INDEX(Items!$D$5:$D$304,MATCH(B1547,Items!$A$5:$A$304,0)),""))</f>
        <v/>
      </c>
      <c r="J1547" s="26" t="n">
        <f aca="false">N(E1547)*IF(OR(D1547="Purchase",D1547="Sales return",D1547="Production in",D1547="Adjustment +"),1,IF(D1547="",0,-1))</f>
        <v>0</v>
      </c>
    </row>
    <row r="1548" customFormat="false" ht="15" hidden="false" customHeight="true" outlineLevel="0" collapsed="false">
      <c r="A1548" s="27"/>
      <c r="B1548" s="20"/>
      <c r="C1548" s="24" t="str">
        <f aca="false">IF(B1548="","",IFERROR(INDEX(Items!$B$5:$B$304,MATCH(B1548,Items!$A$5:$A$304,0)),"Unknown code"))</f>
        <v/>
      </c>
      <c r="D1548" s="20"/>
      <c r="E1548" s="21"/>
      <c r="F1548" s="22"/>
      <c r="G1548" s="25" t="str">
        <f aca="false">IF(OR(D1548="Purchase",D1548="Production in"),ROUND(N(E1548)*N(F1548),2),"")</f>
        <v/>
      </c>
      <c r="H1548" s="20"/>
      <c r="I1548" s="24" t="str">
        <f aca="false">IF(B1548="","",IFERROR(INDEX(Items!$D$5:$D$304,MATCH(B1548,Items!$A$5:$A$304,0)),""))</f>
        <v/>
      </c>
      <c r="J1548" s="26" t="n">
        <f aca="false">N(E1548)*IF(OR(D1548="Purchase",D1548="Sales return",D1548="Production in",D1548="Adjustment +"),1,IF(D1548="",0,-1))</f>
        <v>0</v>
      </c>
    </row>
    <row r="1549" customFormat="false" ht="15" hidden="false" customHeight="true" outlineLevel="0" collapsed="false">
      <c r="A1549" s="27"/>
      <c r="B1549" s="20"/>
      <c r="C1549" s="24" t="str">
        <f aca="false">IF(B1549="","",IFERROR(INDEX(Items!$B$5:$B$304,MATCH(B1549,Items!$A$5:$A$304,0)),"Unknown code"))</f>
        <v/>
      </c>
      <c r="D1549" s="20"/>
      <c r="E1549" s="21"/>
      <c r="F1549" s="22"/>
      <c r="G1549" s="25" t="str">
        <f aca="false">IF(OR(D1549="Purchase",D1549="Production in"),ROUND(N(E1549)*N(F1549),2),"")</f>
        <v/>
      </c>
      <c r="H1549" s="20"/>
      <c r="I1549" s="24" t="str">
        <f aca="false">IF(B1549="","",IFERROR(INDEX(Items!$D$5:$D$304,MATCH(B1549,Items!$A$5:$A$304,0)),""))</f>
        <v/>
      </c>
      <c r="J1549" s="26" t="n">
        <f aca="false">N(E1549)*IF(OR(D1549="Purchase",D1549="Sales return",D1549="Production in",D1549="Adjustment +"),1,IF(D1549="",0,-1))</f>
        <v>0</v>
      </c>
    </row>
    <row r="1550" customFormat="false" ht="15" hidden="false" customHeight="true" outlineLevel="0" collapsed="false">
      <c r="A1550" s="27"/>
      <c r="B1550" s="20"/>
      <c r="C1550" s="24" t="str">
        <f aca="false">IF(B1550="","",IFERROR(INDEX(Items!$B$5:$B$304,MATCH(B1550,Items!$A$5:$A$304,0)),"Unknown code"))</f>
        <v/>
      </c>
      <c r="D1550" s="20"/>
      <c r="E1550" s="21"/>
      <c r="F1550" s="22"/>
      <c r="G1550" s="25" t="str">
        <f aca="false">IF(OR(D1550="Purchase",D1550="Production in"),ROUND(N(E1550)*N(F1550),2),"")</f>
        <v/>
      </c>
      <c r="H1550" s="20"/>
      <c r="I1550" s="24" t="str">
        <f aca="false">IF(B1550="","",IFERROR(INDEX(Items!$D$5:$D$304,MATCH(B1550,Items!$A$5:$A$304,0)),""))</f>
        <v/>
      </c>
      <c r="J1550" s="26" t="n">
        <f aca="false">N(E1550)*IF(OR(D1550="Purchase",D1550="Sales return",D1550="Production in",D1550="Adjustment +"),1,IF(D1550="",0,-1))</f>
        <v>0</v>
      </c>
    </row>
    <row r="1551" customFormat="false" ht="15" hidden="false" customHeight="true" outlineLevel="0" collapsed="false">
      <c r="A1551" s="27"/>
      <c r="B1551" s="20"/>
      <c r="C1551" s="24" t="str">
        <f aca="false">IF(B1551="","",IFERROR(INDEX(Items!$B$5:$B$304,MATCH(B1551,Items!$A$5:$A$304,0)),"Unknown code"))</f>
        <v/>
      </c>
      <c r="D1551" s="20"/>
      <c r="E1551" s="21"/>
      <c r="F1551" s="22"/>
      <c r="G1551" s="25" t="str">
        <f aca="false">IF(OR(D1551="Purchase",D1551="Production in"),ROUND(N(E1551)*N(F1551),2),"")</f>
        <v/>
      </c>
      <c r="H1551" s="20"/>
      <c r="I1551" s="24" t="str">
        <f aca="false">IF(B1551="","",IFERROR(INDEX(Items!$D$5:$D$304,MATCH(B1551,Items!$A$5:$A$304,0)),""))</f>
        <v/>
      </c>
      <c r="J1551" s="26" t="n">
        <f aca="false">N(E1551)*IF(OR(D1551="Purchase",D1551="Sales return",D1551="Production in",D1551="Adjustment +"),1,IF(D1551="",0,-1))</f>
        <v>0</v>
      </c>
    </row>
    <row r="1552" customFormat="false" ht="15" hidden="false" customHeight="true" outlineLevel="0" collapsed="false">
      <c r="A1552" s="27"/>
      <c r="B1552" s="20"/>
      <c r="C1552" s="24" t="str">
        <f aca="false">IF(B1552="","",IFERROR(INDEX(Items!$B$5:$B$304,MATCH(B1552,Items!$A$5:$A$304,0)),"Unknown code"))</f>
        <v/>
      </c>
      <c r="D1552" s="20"/>
      <c r="E1552" s="21"/>
      <c r="F1552" s="22"/>
      <c r="G1552" s="25" t="str">
        <f aca="false">IF(OR(D1552="Purchase",D1552="Production in"),ROUND(N(E1552)*N(F1552),2),"")</f>
        <v/>
      </c>
      <c r="H1552" s="20"/>
      <c r="I1552" s="24" t="str">
        <f aca="false">IF(B1552="","",IFERROR(INDEX(Items!$D$5:$D$304,MATCH(B1552,Items!$A$5:$A$304,0)),""))</f>
        <v/>
      </c>
      <c r="J1552" s="26" t="n">
        <f aca="false">N(E1552)*IF(OR(D1552="Purchase",D1552="Sales return",D1552="Production in",D1552="Adjustment +"),1,IF(D1552="",0,-1))</f>
        <v>0</v>
      </c>
    </row>
    <row r="1553" customFormat="false" ht="15" hidden="false" customHeight="true" outlineLevel="0" collapsed="false">
      <c r="A1553" s="27"/>
      <c r="B1553" s="20"/>
      <c r="C1553" s="24" t="str">
        <f aca="false">IF(B1553="","",IFERROR(INDEX(Items!$B$5:$B$304,MATCH(B1553,Items!$A$5:$A$304,0)),"Unknown code"))</f>
        <v/>
      </c>
      <c r="D1553" s="20"/>
      <c r="E1553" s="21"/>
      <c r="F1553" s="22"/>
      <c r="G1553" s="25" t="str">
        <f aca="false">IF(OR(D1553="Purchase",D1553="Production in"),ROUND(N(E1553)*N(F1553),2),"")</f>
        <v/>
      </c>
      <c r="H1553" s="20"/>
      <c r="I1553" s="24" t="str">
        <f aca="false">IF(B1553="","",IFERROR(INDEX(Items!$D$5:$D$304,MATCH(B1553,Items!$A$5:$A$304,0)),""))</f>
        <v/>
      </c>
      <c r="J1553" s="26" t="n">
        <f aca="false">N(E1553)*IF(OR(D1553="Purchase",D1553="Sales return",D1553="Production in",D1553="Adjustment +"),1,IF(D1553="",0,-1))</f>
        <v>0</v>
      </c>
    </row>
    <row r="1554" customFormat="false" ht="15" hidden="false" customHeight="true" outlineLevel="0" collapsed="false">
      <c r="A1554" s="27"/>
      <c r="B1554" s="20"/>
      <c r="C1554" s="24" t="str">
        <f aca="false">IF(B1554="","",IFERROR(INDEX(Items!$B$5:$B$304,MATCH(B1554,Items!$A$5:$A$304,0)),"Unknown code"))</f>
        <v/>
      </c>
      <c r="D1554" s="20"/>
      <c r="E1554" s="21"/>
      <c r="F1554" s="22"/>
      <c r="G1554" s="25" t="str">
        <f aca="false">IF(OR(D1554="Purchase",D1554="Production in"),ROUND(N(E1554)*N(F1554),2),"")</f>
        <v/>
      </c>
      <c r="H1554" s="20"/>
      <c r="I1554" s="24" t="str">
        <f aca="false">IF(B1554="","",IFERROR(INDEX(Items!$D$5:$D$304,MATCH(B1554,Items!$A$5:$A$304,0)),""))</f>
        <v/>
      </c>
      <c r="J1554" s="26" t="n">
        <f aca="false">N(E1554)*IF(OR(D1554="Purchase",D1554="Sales return",D1554="Production in",D1554="Adjustment +"),1,IF(D1554="",0,-1))</f>
        <v>0</v>
      </c>
    </row>
    <row r="1555" customFormat="false" ht="15" hidden="false" customHeight="true" outlineLevel="0" collapsed="false">
      <c r="A1555" s="27"/>
      <c r="B1555" s="20"/>
      <c r="C1555" s="24" t="str">
        <f aca="false">IF(B1555="","",IFERROR(INDEX(Items!$B$5:$B$304,MATCH(B1555,Items!$A$5:$A$304,0)),"Unknown code"))</f>
        <v/>
      </c>
      <c r="D1555" s="20"/>
      <c r="E1555" s="21"/>
      <c r="F1555" s="22"/>
      <c r="G1555" s="25" t="str">
        <f aca="false">IF(OR(D1555="Purchase",D1555="Production in"),ROUND(N(E1555)*N(F1555),2),"")</f>
        <v/>
      </c>
      <c r="H1555" s="20"/>
      <c r="I1555" s="24" t="str">
        <f aca="false">IF(B1555="","",IFERROR(INDEX(Items!$D$5:$D$304,MATCH(B1555,Items!$A$5:$A$304,0)),""))</f>
        <v/>
      </c>
      <c r="J1555" s="26" t="n">
        <f aca="false">N(E1555)*IF(OR(D1555="Purchase",D1555="Sales return",D1555="Production in",D1555="Adjustment +"),1,IF(D1555="",0,-1))</f>
        <v>0</v>
      </c>
    </row>
    <row r="1556" customFormat="false" ht="15" hidden="false" customHeight="true" outlineLevel="0" collapsed="false">
      <c r="A1556" s="27"/>
      <c r="B1556" s="20"/>
      <c r="C1556" s="24" t="str">
        <f aca="false">IF(B1556="","",IFERROR(INDEX(Items!$B$5:$B$304,MATCH(B1556,Items!$A$5:$A$304,0)),"Unknown code"))</f>
        <v/>
      </c>
      <c r="D1556" s="20"/>
      <c r="E1556" s="21"/>
      <c r="F1556" s="22"/>
      <c r="G1556" s="25" t="str">
        <f aca="false">IF(OR(D1556="Purchase",D1556="Production in"),ROUND(N(E1556)*N(F1556),2),"")</f>
        <v/>
      </c>
      <c r="H1556" s="20"/>
      <c r="I1556" s="24" t="str">
        <f aca="false">IF(B1556="","",IFERROR(INDEX(Items!$D$5:$D$304,MATCH(B1556,Items!$A$5:$A$304,0)),""))</f>
        <v/>
      </c>
      <c r="J1556" s="26" t="n">
        <f aca="false">N(E1556)*IF(OR(D1556="Purchase",D1556="Sales return",D1556="Production in",D1556="Adjustment +"),1,IF(D1556="",0,-1))</f>
        <v>0</v>
      </c>
    </row>
    <row r="1557" customFormat="false" ht="15" hidden="false" customHeight="true" outlineLevel="0" collapsed="false">
      <c r="A1557" s="27"/>
      <c r="B1557" s="20"/>
      <c r="C1557" s="24" t="str">
        <f aca="false">IF(B1557="","",IFERROR(INDEX(Items!$B$5:$B$304,MATCH(B1557,Items!$A$5:$A$304,0)),"Unknown code"))</f>
        <v/>
      </c>
      <c r="D1557" s="20"/>
      <c r="E1557" s="21"/>
      <c r="F1557" s="22"/>
      <c r="G1557" s="25" t="str">
        <f aca="false">IF(OR(D1557="Purchase",D1557="Production in"),ROUND(N(E1557)*N(F1557),2),"")</f>
        <v/>
      </c>
      <c r="H1557" s="20"/>
      <c r="I1557" s="24" t="str">
        <f aca="false">IF(B1557="","",IFERROR(INDEX(Items!$D$5:$D$304,MATCH(B1557,Items!$A$5:$A$304,0)),""))</f>
        <v/>
      </c>
      <c r="J1557" s="26" t="n">
        <f aca="false">N(E1557)*IF(OR(D1557="Purchase",D1557="Sales return",D1557="Production in",D1557="Adjustment +"),1,IF(D1557="",0,-1))</f>
        <v>0</v>
      </c>
    </row>
    <row r="1558" customFormat="false" ht="15" hidden="false" customHeight="true" outlineLevel="0" collapsed="false">
      <c r="A1558" s="27"/>
      <c r="B1558" s="20"/>
      <c r="C1558" s="24" t="str">
        <f aca="false">IF(B1558="","",IFERROR(INDEX(Items!$B$5:$B$304,MATCH(B1558,Items!$A$5:$A$304,0)),"Unknown code"))</f>
        <v/>
      </c>
      <c r="D1558" s="20"/>
      <c r="E1558" s="21"/>
      <c r="F1558" s="22"/>
      <c r="G1558" s="25" t="str">
        <f aca="false">IF(OR(D1558="Purchase",D1558="Production in"),ROUND(N(E1558)*N(F1558),2),"")</f>
        <v/>
      </c>
      <c r="H1558" s="20"/>
      <c r="I1558" s="24" t="str">
        <f aca="false">IF(B1558="","",IFERROR(INDEX(Items!$D$5:$D$304,MATCH(B1558,Items!$A$5:$A$304,0)),""))</f>
        <v/>
      </c>
      <c r="J1558" s="26" t="n">
        <f aca="false">N(E1558)*IF(OR(D1558="Purchase",D1558="Sales return",D1558="Production in",D1558="Adjustment +"),1,IF(D1558="",0,-1))</f>
        <v>0</v>
      </c>
    </row>
    <row r="1559" customFormat="false" ht="15" hidden="false" customHeight="true" outlineLevel="0" collapsed="false">
      <c r="A1559" s="27"/>
      <c r="B1559" s="20"/>
      <c r="C1559" s="24" t="str">
        <f aca="false">IF(B1559="","",IFERROR(INDEX(Items!$B$5:$B$304,MATCH(B1559,Items!$A$5:$A$304,0)),"Unknown code"))</f>
        <v/>
      </c>
      <c r="D1559" s="20"/>
      <c r="E1559" s="21"/>
      <c r="F1559" s="22"/>
      <c r="G1559" s="25" t="str">
        <f aca="false">IF(OR(D1559="Purchase",D1559="Production in"),ROUND(N(E1559)*N(F1559),2),"")</f>
        <v/>
      </c>
      <c r="H1559" s="20"/>
      <c r="I1559" s="24" t="str">
        <f aca="false">IF(B1559="","",IFERROR(INDEX(Items!$D$5:$D$304,MATCH(B1559,Items!$A$5:$A$304,0)),""))</f>
        <v/>
      </c>
      <c r="J1559" s="26" t="n">
        <f aca="false">N(E1559)*IF(OR(D1559="Purchase",D1559="Sales return",D1559="Production in",D1559="Adjustment +"),1,IF(D1559="",0,-1))</f>
        <v>0</v>
      </c>
    </row>
    <row r="1560" customFormat="false" ht="15" hidden="false" customHeight="true" outlineLevel="0" collapsed="false">
      <c r="A1560" s="27"/>
      <c r="B1560" s="20"/>
      <c r="C1560" s="24" t="str">
        <f aca="false">IF(B1560="","",IFERROR(INDEX(Items!$B$5:$B$304,MATCH(B1560,Items!$A$5:$A$304,0)),"Unknown code"))</f>
        <v/>
      </c>
      <c r="D1560" s="20"/>
      <c r="E1560" s="21"/>
      <c r="F1560" s="22"/>
      <c r="G1560" s="25" t="str">
        <f aca="false">IF(OR(D1560="Purchase",D1560="Production in"),ROUND(N(E1560)*N(F1560),2),"")</f>
        <v/>
      </c>
      <c r="H1560" s="20"/>
      <c r="I1560" s="24" t="str">
        <f aca="false">IF(B1560="","",IFERROR(INDEX(Items!$D$5:$D$304,MATCH(B1560,Items!$A$5:$A$304,0)),""))</f>
        <v/>
      </c>
      <c r="J1560" s="26" t="n">
        <f aca="false">N(E1560)*IF(OR(D1560="Purchase",D1560="Sales return",D1560="Production in",D1560="Adjustment +"),1,IF(D1560="",0,-1))</f>
        <v>0</v>
      </c>
    </row>
    <row r="1561" customFormat="false" ht="15" hidden="false" customHeight="true" outlineLevel="0" collapsed="false">
      <c r="A1561" s="27"/>
      <c r="B1561" s="20"/>
      <c r="C1561" s="24" t="str">
        <f aca="false">IF(B1561="","",IFERROR(INDEX(Items!$B$5:$B$304,MATCH(B1561,Items!$A$5:$A$304,0)),"Unknown code"))</f>
        <v/>
      </c>
      <c r="D1561" s="20"/>
      <c r="E1561" s="21"/>
      <c r="F1561" s="22"/>
      <c r="G1561" s="25" t="str">
        <f aca="false">IF(OR(D1561="Purchase",D1561="Production in"),ROUND(N(E1561)*N(F1561),2),"")</f>
        <v/>
      </c>
      <c r="H1561" s="20"/>
      <c r="I1561" s="24" t="str">
        <f aca="false">IF(B1561="","",IFERROR(INDEX(Items!$D$5:$D$304,MATCH(B1561,Items!$A$5:$A$304,0)),""))</f>
        <v/>
      </c>
      <c r="J1561" s="26" t="n">
        <f aca="false">N(E1561)*IF(OR(D1561="Purchase",D1561="Sales return",D1561="Production in",D1561="Adjustment +"),1,IF(D1561="",0,-1))</f>
        <v>0</v>
      </c>
    </row>
    <row r="1562" customFormat="false" ht="15" hidden="false" customHeight="true" outlineLevel="0" collapsed="false">
      <c r="A1562" s="27"/>
      <c r="B1562" s="20"/>
      <c r="C1562" s="24" t="str">
        <f aca="false">IF(B1562="","",IFERROR(INDEX(Items!$B$5:$B$304,MATCH(B1562,Items!$A$5:$A$304,0)),"Unknown code"))</f>
        <v/>
      </c>
      <c r="D1562" s="20"/>
      <c r="E1562" s="21"/>
      <c r="F1562" s="22"/>
      <c r="G1562" s="25" t="str">
        <f aca="false">IF(OR(D1562="Purchase",D1562="Production in"),ROUND(N(E1562)*N(F1562),2),"")</f>
        <v/>
      </c>
      <c r="H1562" s="20"/>
      <c r="I1562" s="24" t="str">
        <f aca="false">IF(B1562="","",IFERROR(INDEX(Items!$D$5:$D$304,MATCH(B1562,Items!$A$5:$A$304,0)),""))</f>
        <v/>
      </c>
      <c r="J1562" s="26" t="n">
        <f aca="false">N(E1562)*IF(OR(D1562="Purchase",D1562="Sales return",D1562="Production in",D1562="Adjustment +"),1,IF(D1562="",0,-1))</f>
        <v>0</v>
      </c>
    </row>
    <row r="1563" customFormat="false" ht="15" hidden="false" customHeight="true" outlineLevel="0" collapsed="false">
      <c r="A1563" s="27"/>
      <c r="B1563" s="20"/>
      <c r="C1563" s="24" t="str">
        <f aca="false">IF(B1563="","",IFERROR(INDEX(Items!$B$5:$B$304,MATCH(B1563,Items!$A$5:$A$304,0)),"Unknown code"))</f>
        <v/>
      </c>
      <c r="D1563" s="20"/>
      <c r="E1563" s="21"/>
      <c r="F1563" s="22"/>
      <c r="G1563" s="25" t="str">
        <f aca="false">IF(OR(D1563="Purchase",D1563="Production in"),ROUND(N(E1563)*N(F1563),2),"")</f>
        <v/>
      </c>
      <c r="H1563" s="20"/>
      <c r="I1563" s="24" t="str">
        <f aca="false">IF(B1563="","",IFERROR(INDEX(Items!$D$5:$D$304,MATCH(B1563,Items!$A$5:$A$304,0)),""))</f>
        <v/>
      </c>
      <c r="J1563" s="26" t="n">
        <f aca="false">N(E1563)*IF(OR(D1563="Purchase",D1563="Sales return",D1563="Production in",D1563="Adjustment +"),1,IF(D1563="",0,-1))</f>
        <v>0</v>
      </c>
    </row>
    <row r="1564" customFormat="false" ht="15" hidden="false" customHeight="true" outlineLevel="0" collapsed="false">
      <c r="A1564" s="27"/>
      <c r="B1564" s="20"/>
      <c r="C1564" s="24" t="str">
        <f aca="false">IF(B1564="","",IFERROR(INDEX(Items!$B$5:$B$304,MATCH(B1564,Items!$A$5:$A$304,0)),"Unknown code"))</f>
        <v/>
      </c>
      <c r="D1564" s="20"/>
      <c r="E1564" s="21"/>
      <c r="F1564" s="22"/>
      <c r="G1564" s="25" t="str">
        <f aca="false">IF(OR(D1564="Purchase",D1564="Production in"),ROUND(N(E1564)*N(F1564),2),"")</f>
        <v/>
      </c>
      <c r="H1564" s="20"/>
      <c r="I1564" s="24" t="str">
        <f aca="false">IF(B1564="","",IFERROR(INDEX(Items!$D$5:$D$304,MATCH(B1564,Items!$A$5:$A$304,0)),""))</f>
        <v/>
      </c>
      <c r="J1564" s="26" t="n">
        <f aca="false">N(E1564)*IF(OR(D1564="Purchase",D1564="Sales return",D1564="Production in",D1564="Adjustment +"),1,IF(D1564="",0,-1))</f>
        <v>0</v>
      </c>
    </row>
    <row r="1565" customFormat="false" ht="15" hidden="false" customHeight="true" outlineLevel="0" collapsed="false">
      <c r="A1565" s="27"/>
      <c r="B1565" s="20"/>
      <c r="C1565" s="24" t="str">
        <f aca="false">IF(B1565="","",IFERROR(INDEX(Items!$B$5:$B$304,MATCH(B1565,Items!$A$5:$A$304,0)),"Unknown code"))</f>
        <v/>
      </c>
      <c r="D1565" s="20"/>
      <c r="E1565" s="21"/>
      <c r="F1565" s="22"/>
      <c r="G1565" s="25" t="str">
        <f aca="false">IF(OR(D1565="Purchase",D1565="Production in"),ROUND(N(E1565)*N(F1565),2),"")</f>
        <v/>
      </c>
      <c r="H1565" s="20"/>
      <c r="I1565" s="24" t="str">
        <f aca="false">IF(B1565="","",IFERROR(INDEX(Items!$D$5:$D$304,MATCH(B1565,Items!$A$5:$A$304,0)),""))</f>
        <v/>
      </c>
      <c r="J1565" s="26" t="n">
        <f aca="false">N(E1565)*IF(OR(D1565="Purchase",D1565="Sales return",D1565="Production in",D1565="Adjustment +"),1,IF(D1565="",0,-1))</f>
        <v>0</v>
      </c>
    </row>
    <row r="1566" customFormat="false" ht="15" hidden="false" customHeight="true" outlineLevel="0" collapsed="false">
      <c r="A1566" s="27"/>
      <c r="B1566" s="20"/>
      <c r="C1566" s="24" t="str">
        <f aca="false">IF(B1566="","",IFERROR(INDEX(Items!$B$5:$B$304,MATCH(B1566,Items!$A$5:$A$304,0)),"Unknown code"))</f>
        <v/>
      </c>
      <c r="D1566" s="20"/>
      <c r="E1566" s="21"/>
      <c r="F1566" s="22"/>
      <c r="G1566" s="25" t="str">
        <f aca="false">IF(OR(D1566="Purchase",D1566="Production in"),ROUND(N(E1566)*N(F1566),2),"")</f>
        <v/>
      </c>
      <c r="H1566" s="20"/>
      <c r="I1566" s="24" t="str">
        <f aca="false">IF(B1566="","",IFERROR(INDEX(Items!$D$5:$D$304,MATCH(B1566,Items!$A$5:$A$304,0)),""))</f>
        <v/>
      </c>
      <c r="J1566" s="26" t="n">
        <f aca="false">N(E1566)*IF(OR(D1566="Purchase",D1566="Sales return",D1566="Production in",D1566="Adjustment +"),1,IF(D1566="",0,-1))</f>
        <v>0</v>
      </c>
    </row>
    <row r="1567" customFormat="false" ht="15" hidden="false" customHeight="true" outlineLevel="0" collapsed="false">
      <c r="A1567" s="27"/>
      <c r="B1567" s="20"/>
      <c r="C1567" s="24" t="str">
        <f aca="false">IF(B1567="","",IFERROR(INDEX(Items!$B$5:$B$304,MATCH(B1567,Items!$A$5:$A$304,0)),"Unknown code"))</f>
        <v/>
      </c>
      <c r="D1567" s="20"/>
      <c r="E1567" s="21"/>
      <c r="F1567" s="22"/>
      <c r="G1567" s="25" t="str">
        <f aca="false">IF(OR(D1567="Purchase",D1567="Production in"),ROUND(N(E1567)*N(F1567),2),"")</f>
        <v/>
      </c>
      <c r="H1567" s="20"/>
      <c r="I1567" s="24" t="str">
        <f aca="false">IF(B1567="","",IFERROR(INDEX(Items!$D$5:$D$304,MATCH(B1567,Items!$A$5:$A$304,0)),""))</f>
        <v/>
      </c>
      <c r="J1567" s="26" t="n">
        <f aca="false">N(E1567)*IF(OR(D1567="Purchase",D1567="Sales return",D1567="Production in",D1567="Adjustment +"),1,IF(D1567="",0,-1))</f>
        <v>0</v>
      </c>
    </row>
    <row r="1568" customFormat="false" ht="15" hidden="false" customHeight="true" outlineLevel="0" collapsed="false">
      <c r="A1568" s="27"/>
      <c r="B1568" s="20"/>
      <c r="C1568" s="24" t="str">
        <f aca="false">IF(B1568="","",IFERROR(INDEX(Items!$B$5:$B$304,MATCH(B1568,Items!$A$5:$A$304,0)),"Unknown code"))</f>
        <v/>
      </c>
      <c r="D1568" s="20"/>
      <c r="E1568" s="21"/>
      <c r="F1568" s="22"/>
      <c r="G1568" s="25" t="str">
        <f aca="false">IF(OR(D1568="Purchase",D1568="Production in"),ROUND(N(E1568)*N(F1568),2),"")</f>
        <v/>
      </c>
      <c r="H1568" s="20"/>
      <c r="I1568" s="24" t="str">
        <f aca="false">IF(B1568="","",IFERROR(INDEX(Items!$D$5:$D$304,MATCH(B1568,Items!$A$5:$A$304,0)),""))</f>
        <v/>
      </c>
      <c r="J1568" s="26" t="n">
        <f aca="false">N(E1568)*IF(OR(D1568="Purchase",D1568="Sales return",D1568="Production in",D1568="Adjustment +"),1,IF(D1568="",0,-1))</f>
        <v>0</v>
      </c>
    </row>
    <row r="1569" customFormat="false" ht="15" hidden="false" customHeight="true" outlineLevel="0" collapsed="false">
      <c r="A1569" s="27"/>
      <c r="B1569" s="20"/>
      <c r="C1569" s="24" t="str">
        <f aca="false">IF(B1569="","",IFERROR(INDEX(Items!$B$5:$B$304,MATCH(B1569,Items!$A$5:$A$304,0)),"Unknown code"))</f>
        <v/>
      </c>
      <c r="D1569" s="20"/>
      <c r="E1569" s="21"/>
      <c r="F1569" s="22"/>
      <c r="G1569" s="25" t="str">
        <f aca="false">IF(OR(D1569="Purchase",D1569="Production in"),ROUND(N(E1569)*N(F1569),2),"")</f>
        <v/>
      </c>
      <c r="H1569" s="20"/>
      <c r="I1569" s="24" t="str">
        <f aca="false">IF(B1569="","",IFERROR(INDEX(Items!$D$5:$D$304,MATCH(B1569,Items!$A$5:$A$304,0)),""))</f>
        <v/>
      </c>
      <c r="J1569" s="26" t="n">
        <f aca="false">N(E1569)*IF(OR(D1569="Purchase",D1569="Sales return",D1569="Production in",D1569="Adjustment +"),1,IF(D1569="",0,-1))</f>
        <v>0</v>
      </c>
    </row>
    <row r="1570" customFormat="false" ht="15" hidden="false" customHeight="true" outlineLevel="0" collapsed="false">
      <c r="A1570" s="27"/>
      <c r="B1570" s="20"/>
      <c r="C1570" s="24" t="str">
        <f aca="false">IF(B1570="","",IFERROR(INDEX(Items!$B$5:$B$304,MATCH(B1570,Items!$A$5:$A$304,0)),"Unknown code"))</f>
        <v/>
      </c>
      <c r="D1570" s="20"/>
      <c r="E1570" s="21"/>
      <c r="F1570" s="22"/>
      <c r="G1570" s="25" t="str">
        <f aca="false">IF(OR(D1570="Purchase",D1570="Production in"),ROUND(N(E1570)*N(F1570),2),"")</f>
        <v/>
      </c>
      <c r="H1570" s="20"/>
      <c r="I1570" s="24" t="str">
        <f aca="false">IF(B1570="","",IFERROR(INDEX(Items!$D$5:$D$304,MATCH(B1570,Items!$A$5:$A$304,0)),""))</f>
        <v/>
      </c>
      <c r="J1570" s="26" t="n">
        <f aca="false">N(E1570)*IF(OR(D1570="Purchase",D1570="Sales return",D1570="Production in",D1570="Adjustment +"),1,IF(D1570="",0,-1))</f>
        <v>0</v>
      </c>
    </row>
    <row r="1571" customFormat="false" ht="15" hidden="false" customHeight="true" outlineLevel="0" collapsed="false">
      <c r="A1571" s="27"/>
      <c r="B1571" s="20"/>
      <c r="C1571" s="24" t="str">
        <f aca="false">IF(B1571="","",IFERROR(INDEX(Items!$B$5:$B$304,MATCH(B1571,Items!$A$5:$A$304,0)),"Unknown code"))</f>
        <v/>
      </c>
      <c r="D1571" s="20"/>
      <c r="E1571" s="21"/>
      <c r="F1571" s="22"/>
      <c r="G1571" s="25" t="str">
        <f aca="false">IF(OR(D1571="Purchase",D1571="Production in"),ROUND(N(E1571)*N(F1571),2),"")</f>
        <v/>
      </c>
      <c r="H1571" s="20"/>
      <c r="I1571" s="24" t="str">
        <f aca="false">IF(B1571="","",IFERROR(INDEX(Items!$D$5:$D$304,MATCH(B1571,Items!$A$5:$A$304,0)),""))</f>
        <v/>
      </c>
      <c r="J1571" s="26" t="n">
        <f aca="false">N(E1571)*IF(OR(D1571="Purchase",D1571="Sales return",D1571="Production in",D1571="Adjustment +"),1,IF(D1571="",0,-1))</f>
        <v>0</v>
      </c>
    </row>
    <row r="1572" customFormat="false" ht="15" hidden="false" customHeight="true" outlineLevel="0" collapsed="false">
      <c r="A1572" s="27"/>
      <c r="B1572" s="20"/>
      <c r="C1572" s="24" t="str">
        <f aca="false">IF(B1572="","",IFERROR(INDEX(Items!$B$5:$B$304,MATCH(B1572,Items!$A$5:$A$304,0)),"Unknown code"))</f>
        <v/>
      </c>
      <c r="D1572" s="20"/>
      <c r="E1572" s="21"/>
      <c r="F1572" s="22"/>
      <c r="G1572" s="25" t="str">
        <f aca="false">IF(OR(D1572="Purchase",D1572="Production in"),ROUND(N(E1572)*N(F1572),2),"")</f>
        <v/>
      </c>
      <c r="H1572" s="20"/>
      <c r="I1572" s="24" t="str">
        <f aca="false">IF(B1572="","",IFERROR(INDEX(Items!$D$5:$D$304,MATCH(B1572,Items!$A$5:$A$304,0)),""))</f>
        <v/>
      </c>
      <c r="J1572" s="26" t="n">
        <f aca="false">N(E1572)*IF(OR(D1572="Purchase",D1572="Sales return",D1572="Production in",D1572="Adjustment +"),1,IF(D1572="",0,-1))</f>
        <v>0</v>
      </c>
    </row>
    <row r="1573" customFormat="false" ht="15" hidden="false" customHeight="true" outlineLevel="0" collapsed="false">
      <c r="A1573" s="27"/>
      <c r="B1573" s="20"/>
      <c r="C1573" s="24" t="str">
        <f aca="false">IF(B1573="","",IFERROR(INDEX(Items!$B$5:$B$304,MATCH(B1573,Items!$A$5:$A$304,0)),"Unknown code"))</f>
        <v/>
      </c>
      <c r="D1573" s="20"/>
      <c r="E1573" s="21"/>
      <c r="F1573" s="22"/>
      <c r="G1573" s="25" t="str">
        <f aca="false">IF(OR(D1573="Purchase",D1573="Production in"),ROUND(N(E1573)*N(F1573),2),"")</f>
        <v/>
      </c>
      <c r="H1573" s="20"/>
      <c r="I1573" s="24" t="str">
        <f aca="false">IF(B1573="","",IFERROR(INDEX(Items!$D$5:$D$304,MATCH(B1573,Items!$A$5:$A$304,0)),""))</f>
        <v/>
      </c>
      <c r="J1573" s="26" t="n">
        <f aca="false">N(E1573)*IF(OR(D1573="Purchase",D1573="Sales return",D1573="Production in",D1573="Adjustment +"),1,IF(D1573="",0,-1))</f>
        <v>0</v>
      </c>
    </row>
    <row r="1574" customFormat="false" ht="15" hidden="false" customHeight="true" outlineLevel="0" collapsed="false">
      <c r="A1574" s="27"/>
      <c r="B1574" s="20"/>
      <c r="C1574" s="24" t="str">
        <f aca="false">IF(B1574="","",IFERROR(INDEX(Items!$B$5:$B$304,MATCH(B1574,Items!$A$5:$A$304,0)),"Unknown code"))</f>
        <v/>
      </c>
      <c r="D1574" s="20"/>
      <c r="E1574" s="21"/>
      <c r="F1574" s="22"/>
      <c r="G1574" s="25" t="str">
        <f aca="false">IF(OR(D1574="Purchase",D1574="Production in"),ROUND(N(E1574)*N(F1574),2),"")</f>
        <v/>
      </c>
      <c r="H1574" s="20"/>
      <c r="I1574" s="24" t="str">
        <f aca="false">IF(B1574="","",IFERROR(INDEX(Items!$D$5:$D$304,MATCH(B1574,Items!$A$5:$A$304,0)),""))</f>
        <v/>
      </c>
      <c r="J1574" s="26" t="n">
        <f aca="false">N(E1574)*IF(OR(D1574="Purchase",D1574="Sales return",D1574="Production in",D1574="Adjustment +"),1,IF(D1574="",0,-1))</f>
        <v>0</v>
      </c>
    </row>
    <row r="1575" customFormat="false" ht="15" hidden="false" customHeight="true" outlineLevel="0" collapsed="false">
      <c r="A1575" s="27"/>
      <c r="B1575" s="20"/>
      <c r="C1575" s="24" t="str">
        <f aca="false">IF(B1575="","",IFERROR(INDEX(Items!$B$5:$B$304,MATCH(B1575,Items!$A$5:$A$304,0)),"Unknown code"))</f>
        <v/>
      </c>
      <c r="D1575" s="20"/>
      <c r="E1575" s="21"/>
      <c r="F1575" s="22"/>
      <c r="G1575" s="25" t="str">
        <f aca="false">IF(OR(D1575="Purchase",D1575="Production in"),ROUND(N(E1575)*N(F1575),2),"")</f>
        <v/>
      </c>
      <c r="H1575" s="20"/>
      <c r="I1575" s="24" t="str">
        <f aca="false">IF(B1575="","",IFERROR(INDEX(Items!$D$5:$D$304,MATCH(B1575,Items!$A$5:$A$304,0)),""))</f>
        <v/>
      </c>
      <c r="J1575" s="26" t="n">
        <f aca="false">N(E1575)*IF(OR(D1575="Purchase",D1575="Sales return",D1575="Production in",D1575="Adjustment +"),1,IF(D1575="",0,-1))</f>
        <v>0</v>
      </c>
    </row>
    <row r="1576" customFormat="false" ht="15" hidden="false" customHeight="true" outlineLevel="0" collapsed="false">
      <c r="A1576" s="27"/>
      <c r="B1576" s="20"/>
      <c r="C1576" s="24" t="str">
        <f aca="false">IF(B1576="","",IFERROR(INDEX(Items!$B$5:$B$304,MATCH(B1576,Items!$A$5:$A$304,0)),"Unknown code"))</f>
        <v/>
      </c>
      <c r="D1576" s="20"/>
      <c r="E1576" s="21"/>
      <c r="F1576" s="22"/>
      <c r="G1576" s="25" t="str">
        <f aca="false">IF(OR(D1576="Purchase",D1576="Production in"),ROUND(N(E1576)*N(F1576),2),"")</f>
        <v/>
      </c>
      <c r="H1576" s="20"/>
      <c r="I1576" s="24" t="str">
        <f aca="false">IF(B1576="","",IFERROR(INDEX(Items!$D$5:$D$304,MATCH(B1576,Items!$A$5:$A$304,0)),""))</f>
        <v/>
      </c>
      <c r="J1576" s="26" t="n">
        <f aca="false">N(E1576)*IF(OR(D1576="Purchase",D1576="Sales return",D1576="Production in",D1576="Adjustment +"),1,IF(D1576="",0,-1))</f>
        <v>0</v>
      </c>
    </row>
    <row r="1577" customFormat="false" ht="15" hidden="false" customHeight="true" outlineLevel="0" collapsed="false">
      <c r="A1577" s="27"/>
      <c r="B1577" s="20"/>
      <c r="C1577" s="24" t="str">
        <f aca="false">IF(B1577="","",IFERROR(INDEX(Items!$B$5:$B$304,MATCH(B1577,Items!$A$5:$A$304,0)),"Unknown code"))</f>
        <v/>
      </c>
      <c r="D1577" s="20"/>
      <c r="E1577" s="21"/>
      <c r="F1577" s="22"/>
      <c r="G1577" s="25" t="str">
        <f aca="false">IF(OR(D1577="Purchase",D1577="Production in"),ROUND(N(E1577)*N(F1577),2),"")</f>
        <v/>
      </c>
      <c r="H1577" s="20"/>
      <c r="I1577" s="24" t="str">
        <f aca="false">IF(B1577="","",IFERROR(INDEX(Items!$D$5:$D$304,MATCH(B1577,Items!$A$5:$A$304,0)),""))</f>
        <v/>
      </c>
      <c r="J1577" s="26" t="n">
        <f aca="false">N(E1577)*IF(OR(D1577="Purchase",D1577="Sales return",D1577="Production in",D1577="Adjustment +"),1,IF(D1577="",0,-1))</f>
        <v>0</v>
      </c>
    </row>
    <row r="1578" customFormat="false" ht="15" hidden="false" customHeight="true" outlineLevel="0" collapsed="false">
      <c r="A1578" s="27"/>
      <c r="B1578" s="20"/>
      <c r="C1578" s="24" t="str">
        <f aca="false">IF(B1578="","",IFERROR(INDEX(Items!$B$5:$B$304,MATCH(B1578,Items!$A$5:$A$304,0)),"Unknown code"))</f>
        <v/>
      </c>
      <c r="D1578" s="20"/>
      <c r="E1578" s="21"/>
      <c r="F1578" s="22"/>
      <c r="G1578" s="25" t="str">
        <f aca="false">IF(OR(D1578="Purchase",D1578="Production in"),ROUND(N(E1578)*N(F1578),2),"")</f>
        <v/>
      </c>
      <c r="H1578" s="20"/>
      <c r="I1578" s="24" t="str">
        <f aca="false">IF(B1578="","",IFERROR(INDEX(Items!$D$5:$D$304,MATCH(B1578,Items!$A$5:$A$304,0)),""))</f>
        <v/>
      </c>
      <c r="J1578" s="26" t="n">
        <f aca="false">N(E1578)*IF(OR(D1578="Purchase",D1578="Sales return",D1578="Production in",D1578="Adjustment +"),1,IF(D1578="",0,-1))</f>
        <v>0</v>
      </c>
    </row>
    <row r="1579" customFormat="false" ht="15" hidden="false" customHeight="true" outlineLevel="0" collapsed="false">
      <c r="A1579" s="27"/>
      <c r="B1579" s="20"/>
      <c r="C1579" s="24" t="str">
        <f aca="false">IF(B1579="","",IFERROR(INDEX(Items!$B$5:$B$304,MATCH(B1579,Items!$A$5:$A$304,0)),"Unknown code"))</f>
        <v/>
      </c>
      <c r="D1579" s="20"/>
      <c r="E1579" s="21"/>
      <c r="F1579" s="22"/>
      <c r="G1579" s="25" t="str">
        <f aca="false">IF(OR(D1579="Purchase",D1579="Production in"),ROUND(N(E1579)*N(F1579),2),"")</f>
        <v/>
      </c>
      <c r="H1579" s="20"/>
      <c r="I1579" s="24" t="str">
        <f aca="false">IF(B1579="","",IFERROR(INDEX(Items!$D$5:$D$304,MATCH(B1579,Items!$A$5:$A$304,0)),""))</f>
        <v/>
      </c>
      <c r="J1579" s="26" t="n">
        <f aca="false">N(E1579)*IF(OR(D1579="Purchase",D1579="Sales return",D1579="Production in",D1579="Adjustment +"),1,IF(D1579="",0,-1))</f>
        <v>0</v>
      </c>
    </row>
    <row r="1580" customFormat="false" ht="15" hidden="false" customHeight="true" outlineLevel="0" collapsed="false">
      <c r="A1580" s="27"/>
      <c r="B1580" s="20"/>
      <c r="C1580" s="24" t="str">
        <f aca="false">IF(B1580="","",IFERROR(INDEX(Items!$B$5:$B$304,MATCH(B1580,Items!$A$5:$A$304,0)),"Unknown code"))</f>
        <v/>
      </c>
      <c r="D1580" s="20"/>
      <c r="E1580" s="21"/>
      <c r="F1580" s="22"/>
      <c r="G1580" s="25" t="str">
        <f aca="false">IF(OR(D1580="Purchase",D1580="Production in"),ROUND(N(E1580)*N(F1580),2),"")</f>
        <v/>
      </c>
      <c r="H1580" s="20"/>
      <c r="I1580" s="24" t="str">
        <f aca="false">IF(B1580="","",IFERROR(INDEX(Items!$D$5:$D$304,MATCH(B1580,Items!$A$5:$A$304,0)),""))</f>
        <v/>
      </c>
      <c r="J1580" s="26" t="n">
        <f aca="false">N(E1580)*IF(OR(D1580="Purchase",D1580="Sales return",D1580="Production in",D1580="Adjustment +"),1,IF(D1580="",0,-1))</f>
        <v>0</v>
      </c>
    </row>
    <row r="1581" customFormat="false" ht="15" hidden="false" customHeight="true" outlineLevel="0" collapsed="false">
      <c r="A1581" s="27"/>
      <c r="B1581" s="20"/>
      <c r="C1581" s="24" t="str">
        <f aca="false">IF(B1581="","",IFERROR(INDEX(Items!$B$5:$B$304,MATCH(B1581,Items!$A$5:$A$304,0)),"Unknown code"))</f>
        <v/>
      </c>
      <c r="D1581" s="20"/>
      <c r="E1581" s="21"/>
      <c r="F1581" s="22"/>
      <c r="G1581" s="25" t="str">
        <f aca="false">IF(OR(D1581="Purchase",D1581="Production in"),ROUND(N(E1581)*N(F1581),2),"")</f>
        <v/>
      </c>
      <c r="H1581" s="20"/>
      <c r="I1581" s="24" t="str">
        <f aca="false">IF(B1581="","",IFERROR(INDEX(Items!$D$5:$D$304,MATCH(B1581,Items!$A$5:$A$304,0)),""))</f>
        <v/>
      </c>
      <c r="J1581" s="26" t="n">
        <f aca="false">N(E1581)*IF(OR(D1581="Purchase",D1581="Sales return",D1581="Production in",D1581="Adjustment +"),1,IF(D1581="",0,-1))</f>
        <v>0</v>
      </c>
    </row>
    <row r="1582" customFormat="false" ht="15" hidden="false" customHeight="true" outlineLevel="0" collapsed="false">
      <c r="A1582" s="27"/>
      <c r="B1582" s="20"/>
      <c r="C1582" s="24" t="str">
        <f aca="false">IF(B1582="","",IFERROR(INDEX(Items!$B$5:$B$304,MATCH(B1582,Items!$A$5:$A$304,0)),"Unknown code"))</f>
        <v/>
      </c>
      <c r="D1582" s="20"/>
      <c r="E1582" s="21"/>
      <c r="F1582" s="22"/>
      <c r="G1582" s="25" t="str">
        <f aca="false">IF(OR(D1582="Purchase",D1582="Production in"),ROUND(N(E1582)*N(F1582),2),"")</f>
        <v/>
      </c>
      <c r="H1582" s="20"/>
      <c r="I1582" s="24" t="str">
        <f aca="false">IF(B1582="","",IFERROR(INDEX(Items!$D$5:$D$304,MATCH(B1582,Items!$A$5:$A$304,0)),""))</f>
        <v/>
      </c>
      <c r="J1582" s="26" t="n">
        <f aca="false">N(E1582)*IF(OR(D1582="Purchase",D1582="Sales return",D1582="Production in",D1582="Adjustment +"),1,IF(D1582="",0,-1))</f>
        <v>0</v>
      </c>
    </row>
    <row r="1583" customFormat="false" ht="15" hidden="false" customHeight="true" outlineLevel="0" collapsed="false">
      <c r="A1583" s="27"/>
      <c r="B1583" s="20"/>
      <c r="C1583" s="24" t="str">
        <f aca="false">IF(B1583="","",IFERROR(INDEX(Items!$B$5:$B$304,MATCH(B1583,Items!$A$5:$A$304,0)),"Unknown code"))</f>
        <v/>
      </c>
      <c r="D1583" s="20"/>
      <c r="E1583" s="21"/>
      <c r="F1583" s="22"/>
      <c r="G1583" s="25" t="str">
        <f aca="false">IF(OR(D1583="Purchase",D1583="Production in"),ROUND(N(E1583)*N(F1583),2),"")</f>
        <v/>
      </c>
      <c r="H1583" s="20"/>
      <c r="I1583" s="24" t="str">
        <f aca="false">IF(B1583="","",IFERROR(INDEX(Items!$D$5:$D$304,MATCH(B1583,Items!$A$5:$A$304,0)),""))</f>
        <v/>
      </c>
      <c r="J1583" s="26" t="n">
        <f aca="false">N(E1583)*IF(OR(D1583="Purchase",D1583="Sales return",D1583="Production in",D1583="Adjustment +"),1,IF(D1583="",0,-1))</f>
        <v>0</v>
      </c>
    </row>
    <row r="1584" customFormat="false" ht="15" hidden="false" customHeight="true" outlineLevel="0" collapsed="false">
      <c r="A1584" s="27"/>
      <c r="B1584" s="20"/>
      <c r="C1584" s="24" t="str">
        <f aca="false">IF(B1584="","",IFERROR(INDEX(Items!$B$5:$B$304,MATCH(B1584,Items!$A$5:$A$304,0)),"Unknown code"))</f>
        <v/>
      </c>
      <c r="D1584" s="20"/>
      <c r="E1584" s="21"/>
      <c r="F1584" s="22"/>
      <c r="G1584" s="25" t="str">
        <f aca="false">IF(OR(D1584="Purchase",D1584="Production in"),ROUND(N(E1584)*N(F1584),2),"")</f>
        <v/>
      </c>
      <c r="H1584" s="20"/>
      <c r="I1584" s="24" t="str">
        <f aca="false">IF(B1584="","",IFERROR(INDEX(Items!$D$5:$D$304,MATCH(B1584,Items!$A$5:$A$304,0)),""))</f>
        <v/>
      </c>
      <c r="J1584" s="26" t="n">
        <f aca="false">N(E1584)*IF(OR(D1584="Purchase",D1584="Sales return",D1584="Production in",D1584="Adjustment +"),1,IF(D1584="",0,-1))</f>
        <v>0</v>
      </c>
    </row>
    <row r="1585" customFormat="false" ht="15" hidden="false" customHeight="true" outlineLevel="0" collapsed="false">
      <c r="A1585" s="27"/>
      <c r="B1585" s="20"/>
      <c r="C1585" s="24" t="str">
        <f aca="false">IF(B1585="","",IFERROR(INDEX(Items!$B$5:$B$304,MATCH(B1585,Items!$A$5:$A$304,0)),"Unknown code"))</f>
        <v/>
      </c>
      <c r="D1585" s="20"/>
      <c r="E1585" s="21"/>
      <c r="F1585" s="22"/>
      <c r="G1585" s="25" t="str">
        <f aca="false">IF(OR(D1585="Purchase",D1585="Production in"),ROUND(N(E1585)*N(F1585),2),"")</f>
        <v/>
      </c>
      <c r="H1585" s="20"/>
      <c r="I1585" s="24" t="str">
        <f aca="false">IF(B1585="","",IFERROR(INDEX(Items!$D$5:$D$304,MATCH(B1585,Items!$A$5:$A$304,0)),""))</f>
        <v/>
      </c>
      <c r="J1585" s="26" t="n">
        <f aca="false">N(E1585)*IF(OR(D1585="Purchase",D1585="Sales return",D1585="Production in",D1585="Adjustment +"),1,IF(D1585="",0,-1))</f>
        <v>0</v>
      </c>
    </row>
    <row r="1586" customFormat="false" ht="15" hidden="false" customHeight="true" outlineLevel="0" collapsed="false">
      <c r="A1586" s="27"/>
      <c r="B1586" s="20"/>
      <c r="C1586" s="24" t="str">
        <f aca="false">IF(B1586="","",IFERROR(INDEX(Items!$B$5:$B$304,MATCH(B1586,Items!$A$5:$A$304,0)),"Unknown code"))</f>
        <v/>
      </c>
      <c r="D1586" s="20"/>
      <c r="E1586" s="21"/>
      <c r="F1586" s="22"/>
      <c r="G1586" s="25" t="str">
        <f aca="false">IF(OR(D1586="Purchase",D1586="Production in"),ROUND(N(E1586)*N(F1586),2),"")</f>
        <v/>
      </c>
      <c r="H1586" s="20"/>
      <c r="I1586" s="24" t="str">
        <f aca="false">IF(B1586="","",IFERROR(INDEX(Items!$D$5:$D$304,MATCH(B1586,Items!$A$5:$A$304,0)),""))</f>
        <v/>
      </c>
      <c r="J1586" s="26" t="n">
        <f aca="false">N(E1586)*IF(OR(D1586="Purchase",D1586="Sales return",D1586="Production in",D1586="Adjustment +"),1,IF(D1586="",0,-1))</f>
        <v>0</v>
      </c>
    </row>
    <row r="1587" customFormat="false" ht="15" hidden="false" customHeight="true" outlineLevel="0" collapsed="false">
      <c r="A1587" s="27"/>
      <c r="B1587" s="20"/>
      <c r="C1587" s="24" t="str">
        <f aca="false">IF(B1587="","",IFERROR(INDEX(Items!$B$5:$B$304,MATCH(B1587,Items!$A$5:$A$304,0)),"Unknown code"))</f>
        <v/>
      </c>
      <c r="D1587" s="20"/>
      <c r="E1587" s="21"/>
      <c r="F1587" s="22"/>
      <c r="G1587" s="25" t="str">
        <f aca="false">IF(OR(D1587="Purchase",D1587="Production in"),ROUND(N(E1587)*N(F1587),2),"")</f>
        <v/>
      </c>
      <c r="H1587" s="20"/>
      <c r="I1587" s="24" t="str">
        <f aca="false">IF(B1587="","",IFERROR(INDEX(Items!$D$5:$D$304,MATCH(B1587,Items!$A$5:$A$304,0)),""))</f>
        <v/>
      </c>
      <c r="J1587" s="26" t="n">
        <f aca="false">N(E1587)*IF(OR(D1587="Purchase",D1587="Sales return",D1587="Production in",D1587="Adjustment +"),1,IF(D1587="",0,-1))</f>
        <v>0</v>
      </c>
    </row>
    <row r="1588" customFormat="false" ht="15" hidden="false" customHeight="true" outlineLevel="0" collapsed="false">
      <c r="A1588" s="27"/>
      <c r="B1588" s="20"/>
      <c r="C1588" s="24" t="str">
        <f aca="false">IF(B1588="","",IFERROR(INDEX(Items!$B$5:$B$304,MATCH(B1588,Items!$A$5:$A$304,0)),"Unknown code"))</f>
        <v/>
      </c>
      <c r="D1588" s="20"/>
      <c r="E1588" s="21"/>
      <c r="F1588" s="22"/>
      <c r="G1588" s="25" t="str">
        <f aca="false">IF(OR(D1588="Purchase",D1588="Production in"),ROUND(N(E1588)*N(F1588),2),"")</f>
        <v/>
      </c>
      <c r="H1588" s="20"/>
      <c r="I1588" s="24" t="str">
        <f aca="false">IF(B1588="","",IFERROR(INDEX(Items!$D$5:$D$304,MATCH(B1588,Items!$A$5:$A$304,0)),""))</f>
        <v/>
      </c>
      <c r="J1588" s="26" t="n">
        <f aca="false">N(E1588)*IF(OR(D1588="Purchase",D1588="Sales return",D1588="Production in",D1588="Adjustment +"),1,IF(D1588="",0,-1))</f>
        <v>0</v>
      </c>
    </row>
    <row r="1589" customFormat="false" ht="15" hidden="false" customHeight="true" outlineLevel="0" collapsed="false">
      <c r="A1589" s="27"/>
      <c r="B1589" s="20"/>
      <c r="C1589" s="24" t="str">
        <f aca="false">IF(B1589="","",IFERROR(INDEX(Items!$B$5:$B$304,MATCH(B1589,Items!$A$5:$A$304,0)),"Unknown code"))</f>
        <v/>
      </c>
      <c r="D1589" s="20"/>
      <c r="E1589" s="21"/>
      <c r="F1589" s="22"/>
      <c r="G1589" s="25" t="str">
        <f aca="false">IF(OR(D1589="Purchase",D1589="Production in"),ROUND(N(E1589)*N(F1589),2),"")</f>
        <v/>
      </c>
      <c r="H1589" s="20"/>
      <c r="I1589" s="24" t="str">
        <f aca="false">IF(B1589="","",IFERROR(INDEX(Items!$D$5:$D$304,MATCH(B1589,Items!$A$5:$A$304,0)),""))</f>
        <v/>
      </c>
      <c r="J1589" s="26" t="n">
        <f aca="false">N(E1589)*IF(OR(D1589="Purchase",D1589="Sales return",D1589="Production in",D1589="Adjustment +"),1,IF(D1589="",0,-1))</f>
        <v>0</v>
      </c>
    </row>
    <row r="1590" customFormat="false" ht="15" hidden="false" customHeight="true" outlineLevel="0" collapsed="false">
      <c r="A1590" s="27"/>
      <c r="B1590" s="20"/>
      <c r="C1590" s="24" t="str">
        <f aca="false">IF(B1590="","",IFERROR(INDEX(Items!$B$5:$B$304,MATCH(B1590,Items!$A$5:$A$304,0)),"Unknown code"))</f>
        <v/>
      </c>
      <c r="D1590" s="20"/>
      <c r="E1590" s="21"/>
      <c r="F1590" s="22"/>
      <c r="G1590" s="25" t="str">
        <f aca="false">IF(OR(D1590="Purchase",D1590="Production in"),ROUND(N(E1590)*N(F1590),2),"")</f>
        <v/>
      </c>
      <c r="H1590" s="20"/>
      <c r="I1590" s="24" t="str">
        <f aca="false">IF(B1590="","",IFERROR(INDEX(Items!$D$5:$D$304,MATCH(B1590,Items!$A$5:$A$304,0)),""))</f>
        <v/>
      </c>
      <c r="J1590" s="26" t="n">
        <f aca="false">N(E1590)*IF(OR(D1590="Purchase",D1590="Sales return",D1590="Production in",D1590="Adjustment +"),1,IF(D1590="",0,-1))</f>
        <v>0</v>
      </c>
    </row>
    <row r="1591" customFormat="false" ht="15" hidden="false" customHeight="true" outlineLevel="0" collapsed="false">
      <c r="A1591" s="27"/>
      <c r="B1591" s="20"/>
      <c r="C1591" s="24" t="str">
        <f aca="false">IF(B1591="","",IFERROR(INDEX(Items!$B$5:$B$304,MATCH(B1591,Items!$A$5:$A$304,0)),"Unknown code"))</f>
        <v/>
      </c>
      <c r="D1591" s="20"/>
      <c r="E1591" s="21"/>
      <c r="F1591" s="22"/>
      <c r="G1591" s="25" t="str">
        <f aca="false">IF(OR(D1591="Purchase",D1591="Production in"),ROUND(N(E1591)*N(F1591),2),"")</f>
        <v/>
      </c>
      <c r="H1591" s="20"/>
      <c r="I1591" s="24" t="str">
        <f aca="false">IF(B1591="","",IFERROR(INDEX(Items!$D$5:$D$304,MATCH(B1591,Items!$A$5:$A$304,0)),""))</f>
        <v/>
      </c>
      <c r="J1591" s="26" t="n">
        <f aca="false">N(E1591)*IF(OR(D1591="Purchase",D1591="Sales return",D1591="Production in",D1591="Adjustment +"),1,IF(D1591="",0,-1))</f>
        <v>0</v>
      </c>
    </row>
    <row r="1592" customFormat="false" ht="15" hidden="false" customHeight="true" outlineLevel="0" collapsed="false">
      <c r="A1592" s="27"/>
      <c r="B1592" s="20"/>
      <c r="C1592" s="24" t="str">
        <f aca="false">IF(B1592="","",IFERROR(INDEX(Items!$B$5:$B$304,MATCH(B1592,Items!$A$5:$A$304,0)),"Unknown code"))</f>
        <v/>
      </c>
      <c r="D1592" s="20"/>
      <c r="E1592" s="21"/>
      <c r="F1592" s="22"/>
      <c r="G1592" s="25" t="str">
        <f aca="false">IF(OR(D1592="Purchase",D1592="Production in"),ROUND(N(E1592)*N(F1592),2),"")</f>
        <v/>
      </c>
      <c r="H1592" s="20"/>
      <c r="I1592" s="24" t="str">
        <f aca="false">IF(B1592="","",IFERROR(INDEX(Items!$D$5:$D$304,MATCH(B1592,Items!$A$5:$A$304,0)),""))</f>
        <v/>
      </c>
      <c r="J1592" s="26" t="n">
        <f aca="false">N(E1592)*IF(OR(D1592="Purchase",D1592="Sales return",D1592="Production in",D1592="Adjustment +"),1,IF(D1592="",0,-1))</f>
        <v>0</v>
      </c>
    </row>
    <row r="1593" customFormat="false" ht="15" hidden="false" customHeight="true" outlineLevel="0" collapsed="false">
      <c r="A1593" s="27"/>
      <c r="B1593" s="20"/>
      <c r="C1593" s="24" t="str">
        <f aca="false">IF(B1593="","",IFERROR(INDEX(Items!$B$5:$B$304,MATCH(B1593,Items!$A$5:$A$304,0)),"Unknown code"))</f>
        <v/>
      </c>
      <c r="D1593" s="20"/>
      <c r="E1593" s="21"/>
      <c r="F1593" s="22"/>
      <c r="G1593" s="25" t="str">
        <f aca="false">IF(OR(D1593="Purchase",D1593="Production in"),ROUND(N(E1593)*N(F1593),2),"")</f>
        <v/>
      </c>
      <c r="H1593" s="20"/>
      <c r="I1593" s="24" t="str">
        <f aca="false">IF(B1593="","",IFERROR(INDEX(Items!$D$5:$D$304,MATCH(B1593,Items!$A$5:$A$304,0)),""))</f>
        <v/>
      </c>
      <c r="J1593" s="26" t="n">
        <f aca="false">N(E1593)*IF(OR(D1593="Purchase",D1593="Sales return",D1593="Production in",D1593="Adjustment +"),1,IF(D1593="",0,-1))</f>
        <v>0</v>
      </c>
    </row>
    <row r="1594" customFormat="false" ht="15" hidden="false" customHeight="true" outlineLevel="0" collapsed="false">
      <c r="A1594" s="27"/>
      <c r="B1594" s="20"/>
      <c r="C1594" s="24" t="str">
        <f aca="false">IF(B1594="","",IFERROR(INDEX(Items!$B$5:$B$304,MATCH(B1594,Items!$A$5:$A$304,0)),"Unknown code"))</f>
        <v/>
      </c>
      <c r="D1594" s="20"/>
      <c r="E1594" s="21"/>
      <c r="F1594" s="22"/>
      <c r="G1594" s="25" t="str">
        <f aca="false">IF(OR(D1594="Purchase",D1594="Production in"),ROUND(N(E1594)*N(F1594),2),"")</f>
        <v/>
      </c>
      <c r="H1594" s="20"/>
      <c r="I1594" s="24" t="str">
        <f aca="false">IF(B1594="","",IFERROR(INDEX(Items!$D$5:$D$304,MATCH(B1594,Items!$A$5:$A$304,0)),""))</f>
        <v/>
      </c>
      <c r="J1594" s="26" t="n">
        <f aca="false">N(E1594)*IF(OR(D1594="Purchase",D1594="Sales return",D1594="Production in",D1594="Adjustment +"),1,IF(D1594="",0,-1))</f>
        <v>0</v>
      </c>
    </row>
    <row r="1595" customFormat="false" ht="15" hidden="false" customHeight="true" outlineLevel="0" collapsed="false">
      <c r="A1595" s="27"/>
      <c r="B1595" s="20"/>
      <c r="C1595" s="24" t="str">
        <f aca="false">IF(B1595="","",IFERROR(INDEX(Items!$B$5:$B$304,MATCH(B1595,Items!$A$5:$A$304,0)),"Unknown code"))</f>
        <v/>
      </c>
      <c r="D1595" s="20"/>
      <c r="E1595" s="21"/>
      <c r="F1595" s="22"/>
      <c r="G1595" s="25" t="str">
        <f aca="false">IF(OR(D1595="Purchase",D1595="Production in"),ROUND(N(E1595)*N(F1595),2),"")</f>
        <v/>
      </c>
      <c r="H1595" s="20"/>
      <c r="I1595" s="24" t="str">
        <f aca="false">IF(B1595="","",IFERROR(INDEX(Items!$D$5:$D$304,MATCH(B1595,Items!$A$5:$A$304,0)),""))</f>
        <v/>
      </c>
      <c r="J1595" s="26" t="n">
        <f aca="false">N(E1595)*IF(OR(D1595="Purchase",D1595="Sales return",D1595="Production in",D1595="Adjustment +"),1,IF(D1595="",0,-1))</f>
        <v>0</v>
      </c>
    </row>
    <row r="1596" customFormat="false" ht="15" hidden="false" customHeight="true" outlineLevel="0" collapsed="false">
      <c r="A1596" s="27"/>
      <c r="B1596" s="20"/>
      <c r="C1596" s="24" t="str">
        <f aca="false">IF(B1596="","",IFERROR(INDEX(Items!$B$5:$B$304,MATCH(B1596,Items!$A$5:$A$304,0)),"Unknown code"))</f>
        <v/>
      </c>
      <c r="D1596" s="20"/>
      <c r="E1596" s="21"/>
      <c r="F1596" s="22"/>
      <c r="G1596" s="25" t="str">
        <f aca="false">IF(OR(D1596="Purchase",D1596="Production in"),ROUND(N(E1596)*N(F1596),2),"")</f>
        <v/>
      </c>
      <c r="H1596" s="20"/>
      <c r="I1596" s="24" t="str">
        <f aca="false">IF(B1596="","",IFERROR(INDEX(Items!$D$5:$D$304,MATCH(B1596,Items!$A$5:$A$304,0)),""))</f>
        <v/>
      </c>
      <c r="J1596" s="26" t="n">
        <f aca="false">N(E1596)*IF(OR(D1596="Purchase",D1596="Sales return",D1596="Production in",D1596="Adjustment +"),1,IF(D1596="",0,-1))</f>
        <v>0</v>
      </c>
    </row>
    <row r="1597" customFormat="false" ht="15" hidden="false" customHeight="true" outlineLevel="0" collapsed="false">
      <c r="A1597" s="27"/>
      <c r="B1597" s="20"/>
      <c r="C1597" s="24" t="str">
        <f aca="false">IF(B1597="","",IFERROR(INDEX(Items!$B$5:$B$304,MATCH(B1597,Items!$A$5:$A$304,0)),"Unknown code"))</f>
        <v/>
      </c>
      <c r="D1597" s="20"/>
      <c r="E1597" s="21"/>
      <c r="F1597" s="22"/>
      <c r="G1597" s="25" t="str">
        <f aca="false">IF(OR(D1597="Purchase",D1597="Production in"),ROUND(N(E1597)*N(F1597),2),"")</f>
        <v/>
      </c>
      <c r="H1597" s="20"/>
      <c r="I1597" s="24" t="str">
        <f aca="false">IF(B1597="","",IFERROR(INDEX(Items!$D$5:$D$304,MATCH(B1597,Items!$A$5:$A$304,0)),""))</f>
        <v/>
      </c>
      <c r="J1597" s="26" t="n">
        <f aca="false">N(E1597)*IF(OR(D1597="Purchase",D1597="Sales return",D1597="Production in",D1597="Adjustment +"),1,IF(D1597="",0,-1))</f>
        <v>0</v>
      </c>
    </row>
    <row r="1598" customFormat="false" ht="15" hidden="false" customHeight="true" outlineLevel="0" collapsed="false">
      <c r="A1598" s="27"/>
      <c r="B1598" s="20"/>
      <c r="C1598" s="24" t="str">
        <f aca="false">IF(B1598="","",IFERROR(INDEX(Items!$B$5:$B$304,MATCH(B1598,Items!$A$5:$A$304,0)),"Unknown code"))</f>
        <v/>
      </c>
      <c r="D1598" s="20"/>
      <c r="E1598" s="21"/>
      <c r="F1598" s="22"/>
      <c r="G1598" s="25" t="str">
        <f aca="false">IF(OR(D1598="Purchase",D1598="Production in"),ROUND(N(E1598)*N(F1598),2),"")</f>
        <v/>
      </c>
      <c r="H1598" s="20"/>
      <c r="I1598" s="24" t="str">
        <f aca="false">IF(B1598="","",IFERROR(INDEX(Items!$D$5:$D$304,MATCH(B1598,Items!$A$5:$A$304,0)),""))</f>
        <v/>
      </c>
      <c r="J1598" s="26" t="n">
        <f aca="false">N(E1598)*IF(OR(D1598="Purchase",D1598="Sales return",D1598="Production in",D1598="Adjustment +"),1,IF(D1598="",0,-1))</f>
        <v>0</v>
      </c>
    </row>
    <row r="1599" customFormat="false" ht="15" hidden="false" customHeight="true" outlineLevel="0" collapsed="false">
      <c r="A1599" s="27"/>
      <c r="B1599" s="20"/>
      <c r="C1599" s="24" t="str">
        <f aca="false">IF(B1599="","",IFERROR(INDEX(Items!$B$5:$B$304,MATCH(B1599,Items!$A$5:$A$304,0)),"Unknown code"))</f>
        <v/>
      </c>
      <c r="D1599" s="20"/>
      <c r="E1599" s="21"/>
      <c r="F1599" s="22"/>
      <c r="G1599" s="25" t="str">
        <f aca="false">IF(OR(D1599="Purchase",D1599="Production in"),ROUND(N(E1599)*N(F1599),2),"")</f>
        <v/>
      </c>
      <c r="H1599" s="20"/>
      <c r="I1599" s="24" t="str">
        <f aca="false">IF(B1599="","",IFERROR(INDEX(Items!$D$5:$D$304,MATCH(B1599,Items!$A$5:$A$304,0)),""))</f>
        <v/>
      </c>
      <c r="J1599" s="26" t="n">
        <f aca="false">N(E1599)*IF(OR(D1599="Purchase",D1599="Sales return",D1599="Production in",D1599="Adjustment +"),1,IF(D1599="",0,-1))</f>
        <v>0</v>
      </c>
    </row>
    <row r="1600" customFormat="false" ht="15" hidden="false" customHeight="true" outlineLevel="0" collapsed="false">
      <c r="A1600" s="27"/>
      <c r="B1600" s="20"/>
      <c r="C1600" s="24" t="str">
        <f aca="false">IF(B1600="","",IFERROR(INDEX(Items!$B$5:$B$304,MATCH(B1600,Items!$A$5:$A$304,0)),"Unknown code"))</f>
        <v/>
      </c>
      <c r="D1600" s="20"/>
      <c r="E1600" s="21"/>
      <c r="F1600" s="22"/>
      <c r="G1600" s="25" t="str">
        <f aca="false">IF(OR(D1600="Purchase",D1600="Production in"),ROUND(N(E1600)*N(F1600),2),"")</f>
        <v/>
      </c>
      <c r="H1600" s="20"/>
      <c r="I1600" s="24" t="str">
        <f aca="false">IF(B1600="","",IFERROR(INDEX(Items!$D$5:$D$304,MATCH(B1600,Items!$A$5:$A$304,0)),""))</f>
        <v/>
      </c>
      <c r="J1600" s="26" t="n">
        <f aca="false">N(E1600)*IF(OR(D1600="Purchase",D1600="Sales return",D1600="Production in",D1600="Adjustment +"),1,IF(D1600="",0,-1))</f>
        <v>0</v>
      </c>
    </row>
    <row r="1601" customFormat="false" ht="15" hidden="false" customHeight="true" outlineLevel="0" collapsed="false">
      <c r="A1601" s="27"/>
      <c r="B1601" s="20"/>
      <c r="C1601" s="24" t="str">
        <f aca="false">IF(B1601="","",IFERROR(INDEX(Items!$B$5:$B$304,MATCH(B1601,Items!$A$5:$A$304,0)),"Unknown code"))</f>
        <v/>
      </c>
      <c r="D1601" s="20"/>
      <c r="E1601" s="21"/>
      <c r="F1601" s="22"/>
      <c r="G1601" s="25" t="str">
        <f aca="false">IF(OR(D1601="Purchase",D1601="Production in"),ROUND(N(E1601)*N(F1601),2),"")</f>
        <v/>
      </c>
      <c r="H1601" s="20"/>
      <c r="I1601" s="24" t="str">
        <f aca="false">IF(B1601="","",IFERROR(INDEX(Items!$D$5:$D$304,MATCH(B1601,Items!$A$5:$A$304,0)),""))</f>
        <v/>
      </c>
      <c r="J1601" s="26" t="n">
        <f aca="false">N(E1601)*IF(OR(D1601="Purchase",D1601="Sales return",D1601="Production in",D1601="Adjustment +"),1,IF(D1601="",0,-1))</f>
        <v>0</v>
      </c>
    </row>
    <row r="1602" customFormat="false" ht="15" hidden="false" customHeight="true" outlineLevel="0" collapsed="false">
      <c r="A1602" s="27"/>
      <c r="B1602" s="20"/>
      <c r="C1602" s="24" t="str">
        <f aca="false">IF(B1602="","",IFERROR(INDEX(Items!$B$5:$B$304,MATCH(B1602,Items!$A$5:$A$304,0)),"Unknown code"))</f>
        <v/>
      </c>
      <c r="D1602" s="20"/>
      <c r="E1602" s="21"/>
      <c r="F1602" s="22"/>
      <c r="G1602" s="25" t="str">
        <f aca="false">IF(OR(D1602="Purchase",D1602="Production in"),ROUND(N(E1602)*N(F1602),2),"")</f>
        <v/>
      </c>
      <c r="H1602" s="20"/>
      <c r="I1602" s="24" t="str">
        <f aca="false">IF(B1602="","",IFERROR(INDEX(Items!$D$5:$D$304,MATCH(B1602,Items!$A$5:$A$304,0)),""))</f>
        <v/>
      </c>
      <c r="J1602" s="26" t="n">
        <f aca="false">N(E1602)*IF(OR(D1602="Purchase",D1602="Sales return",D1602="Production in",D1602="Adjustment +"),1,IF(D1602="",0,-1))</f>
        <v>0</v>
      </c>
    </row>
    <row r="1603" customFormat="false" ht="15" hidden="false" customHeight="true" outlineLevel="0" collapsed="false">
      <c r="A1603" s="27"/>
      <c r="B1603" s="20"/>
      <c r="C1603" s="24" t="str">
        <f aca="false">IF(B1603="","",IFERROR(INDEX(Items!$B$5:$B$304,MATCH(B1603,Items!$A$5:$A$304,0)),"Unknown code"))</f>
        <v/>
      </c>
      <c r="D1603" s="20"/>
      <c r="E1603" s="21"/>
      <c r="F1603" s="22"/>
      <c r="G1603" s="25" t="str">
        <f aca="false">IF(OR(D1603="Purchase",D1603="Production in"),ROUND(N(E1603)*N(F1603),2),"")</f>
        <v/>
      </c>
      <c r="H1603" s="20"/>
      <c r="I1603" s="24" t="str">
        <f aca="false">IF(B1603="","",IFERROR(INDEX(Items!$D$5:$D$304,MATCH(B1603,Items!$A$5:$A$304,0)),""))</f>
        <v/>
      </c>
      <c r="J1603" s="26" t="n">
        <f aca="false">N(E1603)*IF(OR(D1603="Purchase",D1603="Sales return",D1603="Production in",D1603="Adjustment +"),1,IF(D1603="",0,-1))</f>
        <v>0</v>
      </c>
    </row>
    <row r="1604" customFormat="false" ht="15" hidden="false" customHeight="true" outlineLevel="0" collapsed="false">
      <c r="A1604" s="27"/>
      <c r="B1604" s="20"/>
      <c r="C1604" s="24" t="str">
        <f aca="false">IF(B1604="","",IFERROR(INDEX(Items!$B$5:$B$304,MATCH(B1604,Items!$A$5:$A$304,0)),"Unknown code"))</f>
        <v/>
      </c>
      <c r="D1604" s="20"/>
      <c r="E1604" s="21"/>
      <c r="F1604" s="22"/>
      <c r="G1604" s="25" t="str">
        <f aca="false">IF(OR(D1604="Purchase",D1604="Production in"),ROUND(N(E1604)*N(F1604),2),"")</f>
        <v/>
      </c>
      <c r="H1604" s="20"/>
      <c r="I1604" s="24" t="str">
        <f aca="false">IF(B1604="","",IFERROR(INDEX(Items!$D$5:$D$304,MATCH(B1604,Items!$A$5:$A$304,0)),""))</f>
        <v/>
      </c>
      <c r="J1604" s="26" t="n">
        <f aca="false">N(E1604)*IF(OR(D1604="Purchase",D1604="Sales return",D1604="Production in",D1604="Adjustment +"),1,IF(D1604="",0,-1))</f>
        <v>0</v>
      </c>
    </row>
    <row r="1605" customFormat="false" ht="15" hidden="false" customHeight="true" outlineLevel="0" collapsed="false">
      <c r="A1605" s="27"/>
      <c r="B1605" s="20"/>
      <c r="C1605" s="24" t="str">
        <f aca="false">IF(B1605="","",IFERROR(INDEX(Items!$B$5:$B$304,MATCH(B1605,Items!$A$5:$A$304,0)),"Unknown code"))</f>
        <v/>
      </c>
      <c r="D1605" s="20"/>
      <c r="E1605" s="21"/>
      <c r="F1605" s="22"/>
      <c r="G1605" s="25" t="str">
        <f aca="false">IF(OR(D1605="Purchase",D1605="Production in"),ROUND(N(E1605)*N(F1605),2),"")</f>
        <v/>
      </c>
      <c r="H1605" s="20"/>
      <c r="I1605" s="24" t="str">
        <f aca="false">IF(B1605="","",IFERROR(INDEX(Items!$D$5:$D$304,MATCH(B1605,Items!$A$5:$A$304,0)),""))</f>
        <v/>
      </c>
      <c r="J1605" s="26" t="n">
        <f aca="false">N(E1605)*IF(OR(D1605="Purchase",D1605="Sales return",D1605="Production in",D1605="Adjustment +"),1,IF(D1605="",0,-1))</f>
        <v>0</v>
      </c>
    </row>
    <row r="1606" customFormat="false" ht="15" hidden="false" customHeight="true" outlineLevel="0" collapsed="false">
      <c r="A1606" s="27"/>
      <c r="B1606" s="20"/>
      <c r="C1606" s="24" t="str">
        <f aca="false">IF(B1606="","",IFERROR(INDEX(Items!$B$5:$B$304,MATCH(B1606,Items!$A$5:$A$304,0)),"Unknown code"))</f>
        <v/>
      </c>
      <c r="D1606" s="20"/>
      <c r="E1606" s="21"/>
      <c r="F1606" s="22"/>
      <c r="G1606" s="25" t="str">
        <f aca="false">IF(OR(D1606="Purchase",D1606="Production in"),ROUND(N(E1606)*N(F1606),2),"")</f>
        <v/>
      </c>
      <c r="H1606" s="20"/>
      <c r="I1606" s="24" t="str">
        <f aca="false">IF(B1606="","",IFERROR(INDEX(Items!$D$5:$D$304,MATCH(B1606,Items!$A$5:$A$304,0)),""))</f>
        <v/>
      </c>
      <c r="J1606" s="26" t="n">
        <f aca="false">N(E1606)*IF(OR(D1606="Purchase",D1606="Sales return",D1606="Production in",D1606="Adjustment +"),1,IF(D1606="",0,-1))</f>
        <v>0</v>
      </c>
    </row>
    <row r="1607" customFormat="false" ht="15" hidden="false" customHeight="true" outlineLevel="0" collapsed="false">
      <c r="A1607" s="27"/>
      <c r="B1607" s="20"/>
      <c r="C1607" s="24" t="str">
        <f aca="false">IF(B1607="","",IFERROR(INDEX(Items!$B$5:$B$304,MATCH(B1607,Items!$A$5:$A$304,0)),"Unknown code"))</f>
        <v/>
      </c>
      <c r="D1607" s="20"/>
      <c r="E1607" s="21"/>
      <c r="F1607" s="22"/>
      <c r="G1607" s="25" t="str">
        <f aca="false">IF(OR(D1607="Purchase",D1607="Production in"),ROUND(N(E1607)*N(F1607),2),"")</f>
        <v/>
      </c>
      <c r="H1607" s="20"/>
      <c r="I1607" s="24" t="str">
        <f aca="false">IF(B1607="","",IFERROR(INDEX(Items!$D$5:$D$304,MATCH(B1607,Items!$A$5:$A$304,0)),""))</f>
        <v/>
      </c>
      <c r="J1607" s="26" t="n">
        <f aca="false">N(E1607)*IF(OR(D1607="Purchase",D1607="Sales return",D1607="Production in",D1607="Adjustment +"),1,IF(D1607="",0,-1))</f>
        <v>0</v>
      </c>
    </row>
    <row r="1608" customFormat="false" ht="15" hidden="false" customHeight="true" outlineLevel="0" collapsed="false">
      <c r="A1608" s="27"/>
      <c r="B1608" s="20"/>
      <c r="C1608" s="24" t="str">
        <f aca="false">IF(B1608="","",IFERROR(INDEX(Items!$B$5:$B$304,MATCH(B1608,Items!$A$5:$A$304,0)),"Unknown code"))</f>
        <v/>
      </c>
      <c r="D1608" s="20"/>
      <c r="E1608" s="21"/>
      <c r="F1608" s="22"/>
      <c r="G1608" s="25" t="str">
        <f aca="false">IF(OR(D1608="Purchase",D1608="Production in"),ROUND(N(E1608)*N(F1608),2),"")</f>
        <v/>
      </c>
      <c r="H1608" s="20"/>
      <c r="I1608" s="24" t="str">
        <f aca="false">IF(B1608="","",IFERROR(INDEX(Items!$D$5:$D$304,MATCH(B1608,Items!$A$5:$A$304,0)),""))</f>
        <v/>
      </c>
      <c r="J1608" s="26" t="n">
        <f aca="false">N(E1608)*IF(OR(D1608="Purchase",D1608="Sales return",D1608="Production in",D1608="Adjustment +"),1,IF(D1608="",0,-1))</f>
        <v>0</v>
      </c>
    </row>
    <row r="1609" customFormat="false" ht="15" hidden="false" customHeight="true" outlineLevel="0" collapsed="false">
      <c r="A1609" s="27"/>
      <c r="B1609" s="20"/>
      <c r="C1609" s="24" t="str">
        <f aca="false">IF(B1609="","",IFERROR(INDEX(Items!$B$5:$B$304,MATCH(B1609,Items!$A$5:$A$304,0)),"Unknown code"))</f>
        <v/>
      </c>
      <c r="D1609" s="20"/>
      <c r="E1609" s="21"/>
      <c r="F1609" s="22"/>
      <c r="G1609" s="25" t="str">
        <f aca="false">IF(OR(D1609="Purchase",D1609="Production in"),ROUND(N(E1609)*N(F1609),2),"")</f>
        <v/>
      </c>
      <c r="H1609" s="20"/>
      <c r="I1609" s="24" t="str">
        <f aca="false">IF(B1609="","",IFERROR(INDEX(Items!$D$5:$D$304,MATCH(B1609,Items!$A$5:$A$304,0)),""))</f>
        <v/>
      </c>
      <c r="J1609" s="26" t="n">
        <f aca="false">N(E1609)*IF(OR(D1609="Purchase",D1609="Sales return",D1609="Production in",D1609="Adjustment +"),1,IF(D1609="",0,-1))</f>
        <v>0</v>
      </c>
    </row>
    <row r="1610" customFormat="false" ht="15" hidden="false" customHeight="true" outlineLevel="0" collapsed="false">
      <c r="A1610" s="27"/>
      <c r="B1610" s="20"/>
      <c r="C1610" s="24" t="str">
        <f aca="false">IF(B1610="","",IFERROR(INDEX(Items!$B$5:$B$304,MATCH(B1610,Items!$A$5:$A$304,0)),"Unknown code"))</f>
        <v/>
      </c>
      <c r="D1610" s="20"/>
      <c r="E1610" s="21"/>
      <c r="F1610" s="22"/>
      <c r="G1610" s="25" t="str">
        <f aca="false">IF(OR(D1610="Purchase",D1610="Production in"),ROUND(N(E1610)*N(F1610),2),"")</f>
        <v/>
      </c>
      <c r="H1610" s="20"/>
      <c r="I1610" s="24" t="str">
        <f aca="false">IF(B1610="","",IFERROR(INDEX(Items!$D$5:$D$304,MATCH(B1610,Items!$A$5:$A$304,0)),""))</f>
        <v/>
      </c>
      <c r="J1610" s="26" t="n">
        <f aca="false">N(E1610)*IF(OR(D1610="Purchase",D1610="Sales return",D1610="Production in",D1610="Adjustment +"),1,IF(D1610="",0,-1))</f>
        <v>0</v>
      </c>
    </row>
    <row r="1611" customFormat="false" ht="15" hidden="false" customHeight="true" outlineLevel="0" collapsed="false">
      <c r="A1611" s="27"/>
      <c r="B1611" s="20"/>
      <c r="C1611" s="24" t="str">
        <f aca="false">IF(B1611="","",IFERROR(INDEX(Items!$B$5:$B$304,MATCH(B1611,Items!$A$5:$A$304,0)),"Unknown code"))</f>
        <v/>
      </c>
      <c r="D1611" s="20"/>
      <c r="E1611" s="21"/>
      <c r="F1611" s="22"/>
      <c r="G1611" s="25" t="str">
        <f aca="false">IF(OR(D1611="Purchase",D1611="Production in"),ROUND(N(E1611)*N(F1611),2),"")</f>
        <v/>
      </c>
      <c r="H1611" s="20"/>
      <c r="I1611" s="24" t="str">
        <f aca="false">IF(B1611="","",IFERROR(INDEX(Items!$D$5:$D$304,MATCH(B1611,Items!$A$5:$A$304,0)),""))</f>
        <v/>
      </c>
      <c r="J1611" s="26" t="n">
        <f aca="false">N(E1611)*IF(OR(D1611="Purchase",D1611="Sales return",D1611="Production in",D1611="Adjustment +"),1,IF(D1611="",0,-1))</f>
        <v>0</v>
      </c>
    </row>
    <row r="1612" customFormat="false" ht="15" hidden="false" customHeight="true" outlineLevel="0" collapsed="false">
      <c r="A1612" s="27"/>
      <c r="B1612" s="20"/>
      <c r="C1612" s="24" t="str">
        <f aca="false">IF(B1612="","",IFERROR(INDEX(Items!$B$5:$B$304,MATCH(B1612,Items!$A$5:$A$304,0)),"Unknown code"))</f>
        <v/>
      </c>
      <c r="D1612" s="20"/>
      <c r="E1612" s="21"/>
      <c r="F1612" s="22"/>
      <c r="G1612" s="25" t="str">
        <f aca="false">IF(OR(D1612="Purchase",D1612="Production in"),ROUND(N(E1612)*N(F1612),2),"")</f>
        <v/>
      </c>
      <c r="H1612" s="20"/>
      <c r="I1612" s="24" t="str">
        <f aca="false">IF(B1612="","",IFERROR(INDEX(Items!$D$5:$D$304,MATCH(B1612,Items!$A$5:$A$304,0)),""))</f>
        <v/>
      </c>
      <c r="J1612" s="26" t="n">
        <f aca="false">N(E1612)*IF(OR(D1612="Purchase",D1612="Sales return",D1612="Production in",D1612="Adjustment +"),1,IF(D1612="",0,-1))</f>
        <v>0</v>
      </c>
    </row>
    <row r="1613" customFormat="false" ht="15" hidden="false" customHeight="true" outlineLevel="0" collapsed="false">
      <c r="A1613" s="27"/>
      <c r="B1613" s="20"/>
      <c r="C1613" s="24" t="str">
        <f aca="false">IF(B1613="","",IFERROR(INDEX(Items!$B$5:$B$304,MATCH(B1613,Items!$A$5:$A$304,0)),"Unknown code"))</f>
        <v/>
      </c>
      <c r="D1613" s="20"/>
      <c r="E1613" s="21"/>
      <c r="F1613" s="22"/>
      <c r="G1613" s="25" t="str">
        <f aca="false">IF(OR(D1613="Purchase",D1613="Production in"),ROUND(N(E1613)*N(F1613),2),"")</f>
        <v/>
      </c>
      <c r="H1613" s="20"/>
      <c r="I1613" s="24" t="str">
        <f aca="false">IF(B1613="","",IFERROR(INDEX(Items!$D$5:$D$304,MATCH(B1613,Items!$A$5:$A$304,0)),""))</f>
        <v/>
      </c>
      <c r="J1613" s="26" t="n">
        <f aca="false">N(E1613)*IF(OR(D1613="Purchase",D1613="Sales return",D1613="Production in",D1613="Adjustment +"),1,IF(D1613="",0,-1))</f>
        <v>0</v>
      </c>
    </row>
    <row r="1614" customFormat="false" ht="15" hidden="false" customHeight="true" outlineLevel="0" collapsed="false">
      <c r="A1614" s="27"/>
      <c r="B1614" s="20"/>
      <c r="C1614" s="24" t="str">
        <f aca="false">IF(B1614="","",IFERROR(INDEX(Items!$B$5:$B$304,MATCH(B1614,Items!$A$5:$A$304,0)),"Unknown code"))</f>
        <v/>
      </c>
      <c r="D1614" s="20"/>
      <c r="E1614" s="21"/>
      <c r="F1614" s="22"/>
      <c r="G1614" s="25" t="str">
        <f aca="false">IF(OR(D1614="Purchase",D1614="Production in"),ROUND(N(E1614)*N(F1614),2),"")</f>
        <v/>
      </c>
      <c r="H1614" s="20"/>
      <c r="I1614" s="24" t="str">
        <f aca="false">IF(B1614="","",IFERROR(INDEX(Items!$D$5:$D$304,MATCH(B1614,Items!$A$5:$A$304,0)),""))</f>
        <v/>
      </c>
      <c r="J1614" s="26" t="n">
        <f aca="false">N(E1614)*IF(OR(D1614="Purchase",D1614="Sales return",D1614="Production in",D1614="Adjustment +"),1,IF(D1614="",0,-1))</f>
        <v>0</v>
      </c>
    </row>
    <row r="1615" customFormat="false" ht="15" hidden="false" customHeight="true" outlineLevel="0" collapsed="false">
      <c r="A1615" s="27"/>
      <c r="B1615" s="20"/>
      <c r="C1615" s="24" t="str">
        <f aca="false">IF(B1615="","",IFERROR(INDEX(Items!$B$5:$B$304,MATCH(B1615,Items!$A$5:$A$304,0)),"Unknown code"))</f>
        <v/>
      </c>
      <c r="D1615" s="20"/>
      <c r="E1615" s="21"/>
      <c r="F1615" s="22"/>
      <c r="G1615" s="25" t="str">
        <f aca="false">IF(OR(D1615="Purchase",D1615="Production in"),ROUND(N(E1615)*N(F1615),2),"")</f>
        <v/>
      </c>
      <c r="H1615" s="20"/>
      <c r="I1615" s="24" t="str">
        <f aca="false">IF(B1615="","",IFERROR(INDEX(Items!$D$5:$D$304,MATCH(B1615,Items!$A$5:$A$304,0)),""))</f>
        <v/>
      </c>
      <c r="J1615" s="26" t="n">
        <f aca="false">N(E1615)*IF(OR(D1615="Purchase",D1615="Sales return",D1615="Production in",D1615="Adjustment +"),1,IF(D1615="",0,-1))</f>
        <v>0</v>
      </c>
    </row>
    <row r="1616" customFormat="false" ht="15" hidden="false" customHeight="true" outlineLevel="0" collapsed="false">
      <c r="A1616" s="27"/>
      <c r="B1616" s="20"/>
      <c r="C1616" s="24" t="str">
        <f aca="false">IF(B1616="","",IFERROR(INDEX(Items!$B$5:$B$304,MATCH(B1616,Items!$A$5:$A$304,0)),"Unknown code"))</f>
        <v/>
      </c>
      <c r="D1616" s="20"/>
      <c r="E1616" s="21"/>
      <c r="F1616" s="22"/>
      <c r="G1616" s="25" t="str">
        <f aca="false">IF(OR(D1616="Purchase",D1616="Production in"),ROUND(N(E1616)*N(F1616),2),"")</f>
        <v/>
      </c>
      <c r="H1616" s="20"/>
      <c r="I1616" s="24" t="str">
        <f aca="false">IF(B1616="","",IFERROR(INDEX(Items!$D$5:$D$304,MATCH(B1616,Items!$A$5:$A$304,0)),""))</f>
        <v/>
      </c>
      <c r="J1616" s="26" t="n">
        <f aca="false">N(E1616)*IF(OR(D1616="Purchase",D1616="Sales return",D1616="Production in",D1616="Adjustment +"),1,IF(D1616="",0,-1))</f>
        <v>0</v>
      </c>
    </row>
    <row r="1617" customFormat="false" ht="15" hidden="false" customHeight="true" outlineLevel="0" collapsed="false">
      <c r="A1617" s="27"/>
      <c r="B1617" s="20"/>
      <c r="C1617" s="24" t="str">
        <f aca="false">IF(B1617="","",IFERROR(INDEX(Items!$B$5:$B$304,MATCH(B1617,Items!$A$5:$A$304,0)),"Unknown code"))</f>
        <v/>
      </c>
      <c r="D1617" s="20"/>
      <c r="E1617" s="21"/>
      <c r="F1617" s="22"/>
      <c r="G1617" s="25" t="str">
        <f aca="false">IF(OR(D1617="Purchase",D1617="Production in"),ROUND(N(E1617)*N(F1617),2),"")</f>
        <v/>
      </c>
      <c r="H1617" s="20"/>
      <c r="I1617" s="24" t="str">
        <f aca="false">IF(B1617="","",IFERROR(INDEX(Items!$D$5:$D$304,MATCH(B1617,Items!$A$5:$A$304,0)),""))</f>
        <v/>
      </c>
      <c r="J1617" s="26" t="n">
        <f aca="false">N(E1617)*IF(OR(D1617="Purchase",D1617="Sales return",D1617="Production in",D1617="Adjustment +"),1,IF(D1617="",0,-1))</f>
        <v>0</v>
      </c>
    </row>
    <row r="1618" customFormat="false" ht="15" hidden="false" customHeight="true" outlineLevel="0" collapsed="false">
      <c r="A1618" s="27"/>
      <c r="B1618" s="20"/>
      <c r="C1618" s="24" t="str">
        <f aca="false">IF(B1618="","",IFERROR(INDEX(Items!$B$5:$B$304,MATCH(B1618,Items!$A$5:$A$304,0)),"Unknown code"))</f>
        <v/>
      </c>
      <c r="D1618" s="20"/>
      <c r="E1618" s="21"/>
      <c r="F1618" s="22"/>
      <c r="G1618" s="25" t="str">
        <f aca="false">IF(OR(D1618="Purchase",D1618="Production in"),ROUND(N(E1618)*N(F1618),2),"")</f>
        <v/>
      </c>
      <c r="H1618" s="20"/>
      <c r="I1618" s="24" t="str">
        <f aca="false">IF(B1618="","",IFERROR(INDEX(Items!$D$5:$D$304,MATCH(B1618,Items!$A$5:$A$304,0)),""))</f>
        <v/>
      </c>
      <c r="J1618" s="26" t="n">
        <f aca="false">N(E1618)*IF(OR(D1618="Purchase",D1618="Sales return",D1618="Production in",D1618="Adjustment +"),1,IF(D1618="",0,-1))</f>
        <v>0</v>
      </c>
    </row>
    <row r="1619" customFormat="false" ht="15" hidden="false" customHeight="true" outlineLevel="0" collapsed="false">
      <c r="A1619" s="27"/>
      <c r="B1619" s="20"/>
      <c r="C1619" s="24" t="str">
        <f aca="false">IF(B1619="","",IFERROR(INDEX(Items!$B$5:$B$304,MATCH(B1619,Items!$A$5:$A$304,0)),"Unknown code"))</f>
        <v/>
      </c>
      <c r="D1619" s="20"/>
      <c r="E1619" s="21"/>
      <c r="F1619" s="22"/>
      <c r="G1619" s="25" t="str">
        <f aca="false">IF(OR(D1619="Purchase",D1619="Production in"),ROUND(N(E1619)*N(F1619),2),"")</f>
        <v/>
      </c>
      <c r="H1619" s="20"/>
      <c r="I1619" s="24" t="str">
        <f aca="false">IF(B1619="","",IFERROR(INDEX(Items!$D$5:$D$304,MATCH(B1619,Items!$A$5:$A$304,0)),""))</f>
        <v/>
      </c>
      <c r="J1619" s="26" t="n">
        <f aca="false">N(E1619)*IF(OR(D1619="Purchase",D1619="Sales return",D1619="Production in",D1619="Adjustment +"),1,IF(D1619="",0,-1))</f>
        <v>0</v>
      </c>
    </row>
    <row r="1620" customFormat="false" ht="15" hidden="false" customHeight="true" outlineLevel="0" collapsed="false">
      <c r="A1620" s="27"/>
      <c r="B1620" s="20"/>
      <c r="C1620" s="24" t="str">
        <f aca="false">IF(B1620="","",IFERROR(INDEX(Items!$B$5:$B$304,MATCH(B1620,Items!$A$5:$A$304,0)),"Unknown code"))</f>
        <v/>
      </c>
      <c r="D1620" s="20"/>
      <c r="E1620" s="21"/>
      <c r="F1620" s="22"/>
      <c r="G1620" s="25" t="str">
        <f aca="false">IF(OR(D1620="Purchase",D1620="Production in"),ROUND(N(E1620)*N(F1620),2),"")</f>
        <v/>
      </c>
      <c r="H1620" s="20"/>
      <c r="I1620" s="24" t="str">
        <f aca="false">IF(B1620="","",IFERROR(INDEX(Items!$D$5:$D$304,MATCH(B1620,Items!$A$5:$A$304,0)),""))</f>
        <v/>
      </c>
      <c r="J1620" s="26" t="n">
        <f aca="false">N(E1620)*IF(OR(D1620="Purchase",D1620="Sales return",D1620="Production in",D1620="Adjustment +"),1,IF(D1620="",0,-1))</f>
        <v>0</v>
      </c>
    </row>
    <row r="1621" customFormat="false" ht="15" hidden="false" customHeight="true" outlineLevel="0" collapsed="false">
      <c r="A1621" s="27"/>
      <c r="B1621" s="20"/>
      <c r="C1621" s="24" t="str">
        <f aca="false">IF(B1621="","",IFERROR(INDEX(Items!$B$5:$B$304,MATCH(B1621,Items!$A$5:$A$304,0)),"Unknown code"))</f>
        <v/>
      </c>
      <c r="D1621" s="20"/>
      <c r="E1621" s="21"/>
      <c r="F1621" s="22"/>
      <c r="G1621" s="25" t="str">
        <f aca="false">IF(OR(D1621="Purchase",D1621="Production in"),ROUND(N(E1621)*N(F1621),2),"")</f>
        <v/>
      </c>
      <c r="H1621" s="20"/>
      <c r="I1621" s="24" t="str">
        <f aca="false">IF(B1621="","",IFERROR(INDEX(Items!$D$5:$D$304,MATCH(B1621,Items!$A$5:$A$304,0)),""))</f>
        <v/>
      </c>
      <c r="J1621" s="26" t="n">
        <f aca="false">N(E1621)*IF(OR(D1621="Purchase",D1621="Sales return",D1621="Production in",D1621="Adjustment +"),1,IF(D1621="",0,-1))</f>
        <v>0</v>
      </c>
    </row>
    <row r="1622" customFormat="false" ht="15" hidden="false" customHeight="true" outlineLevel="0" collapsed="false">
      <c r="A1622" s="27"/>
      <c r="B1622" s="20"/>
      <c r="C1622" s="24" t="str">
        <f aca="false">IF(B1622="","",IFERROR(INDEX(Items!$B$5:$B$304,MATCH(B1622,Items!$A$5:$A$304,0)),"Unknown code"))</f>
        <v/>
      </c>
      <c r="D1622" s="20"/>
      <c r="E1622" s="21"/>
      <c r="F1622" s="22"/>
      <c r="G1622" s="25" t="str">
        <f aca="false">IF(OR(D1622="Purchase",D1622="Production in"),ROUND(N(E1622)*N(F1622),2),"")</f>
        <v/>
      </c>
      <c r="H1622" s="20"/>
      <c r="I1622" s="24" t="str">
        <f aca="false">IF(B1622="","",IFERROR(INDEX(Items!$D$5:$D$304,MATCH(B1622,Items!$A$5:$A$304,0)),""))</f>
        <v/>
      </c>
      <c r="J1622" s="26" t="n">
        <f aca="false">N(E1622)*IF(OR(D1622="Purchase",D1622="Sales return",D1622="Production in",D1622="Adjustment +"),1,IF(D1622="",0,-1))</f>
        <v>0</v>
      </c>
    </row>
    <row r="1623" customFormat="false" ht="15" hidden="false" customHeight="true" outlineLevel="0" collapsed="false">
      <c r="A1623" s="27"/>
      <c r="B1623" s="20"/>
      <c r="C1623" s="24" t="str">
        <f aca="false">IF(B1623="","",IFERROR(INDEX(Items!$B$5:$B$304,MATCH(B1623,Items!$A$5:$A$304,0)),"Unknown code"))</f>
        <v/>
      </c>
      <c r="D1623" s="20"/>
      <c r="E1623" s="21"/>
      <c r="F1623" s="22"/>
      <c r="G1623" s="25" t="str">
        <f aca="false">IF(OR(D1623="Purchase",D1623="Production in"),ROUND(N(E1623)*N(F1623),2),"")</f>
        <v/>
      </c>
      <c r="H1623" s="20"/>
      <c r="I1623" s="24" t="str">
        <f aca="false">IF(B1623="","",IFERROR(INDEX(Items!$D$5:$D$304,MATCH(B1623,Items!$A$5:$A$304,0)),""))</f>
        <v/>
      </c>
      <c r="J1623" s="26" t="n">
        <f aca="false">N(E1623)*IF(OR(D1623="Purchase",D1623="Sales return",D1623="Production in",D1623="Adjustment +"),1,IF(D1623="",0,-1))</f>
        <v>0</v>
      </c>
    </row>
    <row r="1624" customFormat="false" ht="15" hidden="false" customHeight="true" outlineLevel="0" collapsed="false">
      <c r="A1624" s="27"/>
      <c r="B1624" s="20"/>
      <c r="C1624" s="24" t="str">
        <f aca="false">IF(B1624="","",IFERROR(INDEX(Items!$B$5:$B$304,MATCH(B1624,Items!$A$5:$A$304,0)),"Unknown code"))</f>
        <v/>
      </c>
      <c r="D1624" s="20"/>
      <c r="E1624" s="21"/>
      <c r="F1624" s="22"/>
      <c r="G1624" s="25" t="str">
        <f aca="false">IF(OR(D1624="Purchase",D1624="Production in"),ROUND(N(E1624)*N(F1624),2),"")</f>
        <v/>
      </c>
      <c r="H1624" s="20"/>
      <c r="I1624" s="24" t="str">
        <f aca="false">IF(B1624="","",IFERROR(INDEX(Items!$D$5:$D$304,MATCH(B1624,Items!$A$5:$A$304,0)),""))</f>
        <v/>
      </c>
      <c r="J1624" s="26" t="n">
        <f aca="false">N(E1624)*IF(OR(D1624="Purchase",D1624="Sales return",D1624="Production in",D1624="Adjustment +"),1,IF(D1624="",0,-1))</f>
        <v>0</v>
      </c>
    </row>
    <row r="1625" customFormat="false" ht="15" hidden="false" customHeight="true" outlineLevel="0" collapsed="false">
      <c r="A1625" s="27"/>
      <c r="B1625" s="20"/>
      <c r="C1625" s="24" t="str">
        <f aca="false">IF(B1625="","",IFERROR(INDEX(Items!$B$5:$B$304,MATCH(B1625,Items!$A$5:$A$304,0)),"Unknown code"))</f>
        <v/>
      </c>
      <c r="D1625" s="20"/>
      <c r="E1625" s="21"/>
      <c r="F1625" s="22"/>
      <c r="G1625" s="25" t="str">
        <f aca="false">IF(OR(D1625="Purchase",D1625="Production in"),ROUND(N(E1625)*N(F1625),2),"")</f>
        <v/>
      </c>
      <c r="H1625" s="20"/>
      <c r="I1625" s="24" t="str">
        <f aca="false">IF(B1625="","",IFERROR(INDEX(Items!$D$5:$D$304,MATCH(B1625,Items!$A$5:$A$304,0)),""))</f>
        <v/>
      </c>
      <c r="J1625" s="26" t="n">
        <f aca="false">N(E1625)*IF(OR(D1625="Purchase",D1625="Sales return",D1625="Production in",D1625="Adjustment +"),1,IF(D1625="",0,-1))</f>
        <v>0</v>
      </c>
    </row>
    <row r="1626" customFormat="false" ht="15" hidden="false" customHeight="true" outlineLevel="0" collapsed="false">
      <c r="A1626" s="27"/>
      <c r="B1626" s="20"/>
      <c r="C1626" s="24" t="str">
        <f aca="false">IF(B1626="","",IFERROR(INDEX(Items!$B$5:$B$304,MATCH(B1626,Items!$A$5:$A$304,0)),"Unknown code"))</f>
        <v/>
      </c>
      <c r="D1626" s="20"/>
      <c r="E1626" s="21"/>
      <c r="F1626" s="22"/>
      <c r="G1626" s="25" t="str">
        <f aca="false">IF(OR(D1626="Purchase",D1626="Production in"),ROUND(N(E1626)*N(F1626),2),"")</f>
        <v/>
      </c>
      <c r="H1626" s="20"/>
      <c r="I1626" s="24" t="str">
        <f aca="false">IF(B1626="","",IFERROR(INDEX(Items!$D$5:$D$304,MATCH(B1626,Items!$A$5:$A$304,0)),""))</f>
        <v/>
      </c>
      <c r="J1626" s="26" t="n">
        <f aca="false">N(E1626)*IF(OR(D1626="Purchase",D1626="Sales return",D1626="Production in",D1626="Adjustment +"),1,IF(D1626="",0,-1))</f>
        <v>0</v>
      </c>
    </row>
    <row r="1627" customFormat="false" ht="15" hidden="false" customHeight="true" outlineLevel="0" collapsed="false">
      <c r="A1627" s="27"/>
      <c r="B1627" s="20"/>
      <c r="C1627" s="24" t="str">
        <f aca="false">IF(B1627="","",IFERROR(INDEX(Items!$B$5:$B$304,MATCH(B1627,Items!$A$5:$A$304,0)),"Unknown code"))</f>
        <v/>
      </c>
      <c r="D1627" s="20"/>
      <c r="E1627" s="21"/>
      <c r="F1627" s="22"/>
      <c r="G1627" s="25" t="str">
        <f aca="false">IF(OR(D1627="Purchase",D1627="Production in"),ROUND(N(E1627)*N(F1627),2),"")</f>
        <v/>
      </c>
      <c r="H1627" s="20"/>
      <c r="I1627" s="24" t="str">
        <f aca="false">IF(B1627="","",IFERROR(INDEX(Items!$D$5:$D$304,MATCH(B1627,Items!$A$5:$A$304,0)),""))</f>
        <v/>
      </c>
      <c r="J1627" s="26" t="n">
        <f aca="false">N(E1627)*IF(OR(D1627="Purchase",D1627="Sales return",D1627="Production in",D1627="Adjustment +"),1,IF(D1627="",0,-1))</f>
        <v>0</v>
      </c>
    </row>
    <row r="1628" customFormat="false" ht="15" hidden="false" customHeight="true" outlineLevel="0" collapsed="false">
      <c r="A1628" s="27"/>
      <c r="B1628" s="20"/>
      <c r="C1628" s="24" t="str">
        <f aca="false">IF(B1628="","",IFERROR(INDEX(Items!$B$5:$B$304,MATCH(B1628,Items!$A$5:$A$304,0)),"Unknown code"))</f>
        <v/>
      </c>
      <c r="D1628" s="20"/>
      <c r="E1628" s="21"/>
      <c r="F1628" s="22"/>
      <c r="G1628" s="25" t="str">
        <f aca="false">IF(OR(D1628="Purchase",D1628="Production in"),ROUND(N(E1628)*N(F1628),2),"")</f>
        <v/>
      </c>
      <c r="H1628" s="20"/>
      <c r="I1628" s="24" t="str">
        <f aca="false">IF(B1628="","",IFERROR(INDEX(Items!$D$5:$D$304,MATCH(B1628,Items!$A$5:$A$304,0)),""))</f>
        <v/>
      </c>
      <c r="J1628" s="26" t="n">
        <f aca="false">N(E1628)*IF(OR(D1628="Purchase",D1628="Sales return",D1628="Production in",D1628="Adjustment +"),1,IF(D1628="",0,-1))</f>
        <v>0</v>
      </c>
    </row>
    <row r="1629" customFormat="false" ht="15" hidden="false" customHeight="true" outlineLevel="0" collapsed="false">
      <c r="A1629" s="27"/>
      <c r="B1629" s="20"/>
      <c r="C1629" s="24" t="str">
        <f aca="false">IF(B1629="","",IFERROR(INDEX(Items!$B$5:$B$304,MATCH(B1629,Items!$A$5:$A$304,0)),"Unknown code"))</f>
        <v/>
      </c>
      <c r="D1629" s="20"/>
      <c r="E1629" s="21"/>
      <c r="F1629" s="22"/>
      <c r="G1629" s="25" t="str">
        <f aca="false">IF(OR(D1629="Purchase",D1629="Production in"),ROUND(N(E1629)*N(F1629),2),"")</f>
        <v/>
      </c>
      <c r="H1629" s="20"/>
      <c r="I1629" s="24" t="str">
        <f aca="false">IF(B1629="","",IFERROR(INDEX(Items!$D$5:$D$304,MATCH(B1629,Items!$A$5:$A$304,0)),""))</f>
        <v/>
      </c>
      <c r="J1629" s="26" t="n">
        <f aca="false">N(E1629)*IF(OR(D1629="Purchase",D1629="Sales return",D1629="Production in",D1629="Adjustment +"),1,IF(D1629="",0,-1))</f>
        <v>0</v>
      </c>
    </row>
    <row r="1630" customFormat="false" ht="15" hidden="false" customHeight="true" outlineLevel="0" collapsed="false">
      <c r="A1630" s="27"/>
      <c r="B1630" s="20"/>
      <c r="C1630" s="24" t="str">
        <f aca="false">IF(B1630="","",IFERROR(INDEX(Items!$B$5:$B$304,MATCH(B1630,Items!$A$5:$A$304,0)),"Unknown code"))</f>
        <v/>
      </c>
      <c r="D1630" s="20"/>
      <c r="E1630" s="21"/>
      <c r="F1630" s="22"/>
      <c r="G1630" s="25" t="str">
        <f aca="false">IF(OR(D1630="Purchase",D1630="Production in"),ROUND(N(E1630)*N(F1630),2),"")</f>
        <v/>
      </c>
      <c r="H1630" s="20"/>
      <c r="I1630" s="24" t="str">
        <f aca="false">IF(B1630="","",IFERROR(INDEX(Items!$D$5:$D$304,MATCH(B1630,Items!$A$5:$A$304,0)),""))</f>
        <v/>
      </c>
      <c r="J1630" s="26" t="n">
        <f aca="false">N(E1630)*IF(OR(D1630="Purchase",D1630="Sales return",D1630="Production in",D1630="Adjustment +"),1,IF(D1630="",0,-1))</f>
        <v>0</v>
      </c>
    </row>
    <row r="1631" customFormat="false" ht="15" hidden="false" customHeight="true" outlineLevel="0" collapsed="false">
      <c r="A1631" s="27"/>
      <c r="B1631" s="20"/>
      <c r="C1631" s="24" t="str">
        <f aca="false">IF(B1631="","",IFERROR(INDEX(Items!$B$5:$B$304,MATCH(B1631,Items!$A$5:$A$304,0)),"Unknown code"))</f>
        <v/>
      </c>
      <c r="D1631" s="20"/>
      <c r="E1631" s="21"/>
      <c r="F1631" s="22"/>
      <c r="G1631" s="25" t="str">
        <f aca="false">IF(OR(D1631="Purchase",D1631="Production in"),ROUND(N(E1631)*N(F1631),2),"")</f>
        <v/>
      </c>
      <c r="H1631" s="20"/>
      <c r="I1631" s="24" t="str">
        <f aca="false">IF(B1631="","",IFERROR(INDEX(Items!$D$5:$D$304,MATCH(B1631,Items!$A$5:$A$304,0)),""))</f>
        <v/>
      </c>
      <c r="J1631" s="26" t="n">
        <f aca="false">N(E1631)*IF(OR(D1631="Purchase",D1631="Sales return",D1631="Production in",D1631="Adjustment +"),1,IF(D1631="",0,-1))</f>
        <v>0</v>
      </c>
    </row>
    <row r="1632" customFormat="false" ht="15" hidden="false" customHeight="true" outlineLevel="0" collapsed="false">
      <c r="A1632" s="27"/>
      <c r="B1632" s="20"/>
      <c r="C1632" s="24" t="str">
        <f aca="false">IF(B1632="","",IFERROR(INDEX(Items!$B$5:$B$304,MATCH(B1632,Items!$A$5:$A$304,0)),"Unknown code"))</f>
        <v/>
      </c>
      <c r="D1632" s="20"/>
      <c r="E1632" s="21"/>
      <c r="F1632" s="22"/>
      <c r="G1632" s="25" t="str">
        <f aca="false">IF(OR(D1632="Purchase",D1632="Production in"),ROUND(N(E1632)*N(F1632),2),"")</f>
        <v/>
      </c>
      <c r="H1632" s="20"/>
      <c r="I1632" s="24" t="str">
        <f aca="false">IF(B1632="","",IFERROR(INDEX(Items!$D$5:$D$304,MATCH(B1632,Items!$A$5:$A$304,0)),""))</f>
        <v/>
      </c>
      <c r="J1632" s="26" t="n">
        <f aca="false">N(E1632)*IF(OR(D1632="Purchase",D1632="Sales return",D1632="Production in",D1632="Adjustment +"),1,IF(D1632="",0,-1))</f>
        <v>0</v>
      </c>
    </row>
    <row r="1633" customFormat="false" ht="15" hidden="false" customHeight="true" outlineLevel="0" collapsed="false">
      <c r="A1633" s="27"/>
      <c r="B1633" s="20"/>
      <c r="C1633" s="24" t="str">
        <f aca="false">IF(B1633="","",IFERROR(INDEX(Items!$B$5:$B$304,MATCH(B1633,Items!$A$5:$A$304,0)),"Unknown code"))</f>
        <v/>
      </c>
      <c r="D1633" s="20"/>
      <c r="E1633" s="21"/>
      <c r="F1633" s="22"/>
      <c r="G1633" s="25" t="str">
        <f aca="false">IF(OR(D1633="Purchase",D1633="Production in"),ROUND(N(E1633)*N(F1633),2),"")</f>
        <v/>
      </c>
      <c r="H1633" s="20"/>
      <c r="I1633" s="24" t="str">
        <f aca="false">IF(B1633="","",IFERROR(INDEX(Items!$D$5:$D$304,MATCH(B1633,Items!$A$5:$A$304,0)),""))</f>
        <v/>
      </c>
      <c r="J1633" s="26" t="n">
        <f aca="false">N(E1633)*IF(OR(D1633="Purchase",D1633="Sales return",D1633="Production in",D1633="Adjustment +"),1,IF(D1633="",0,-1))</f>
        <v>0</v>
      </c>
    </row>
    <row r="1634" customFormat="false" ht="15" hidden="false" customHeight="true" outlineLevel="0" collapsed="false">
      <c r="A1634" s="27"/>
      <c r="B1634" s="20"/>
      <c r="C1634" s="24" t="str">
        <f aca="false">IF(B1634="","",IFERROR(INDEX(Items!$B$5:$B$304,MATCH(B1634,Items!$A$5:$A$304,0)),"Unknown code"))</f>
        <v/>
      </c>
      <c r="D1634" s="20"/>
      <c r="E1634" s="21"/>
      <c r="F1634" s="22"/>
      <c r="G1634" s="25" t="str">
        <f aca="false">IF(OR(D1634="Purchase",D1634="Production in"),ROUND(N(E1634)*N(F1634),2),"")</f>
        <v/>
      </c>
      <c r="H1634" s="20"/>
      <c r="I1634" s="24" t="str">
        <f aca="false">IF(B1634="","",IFERROR(INDEX(Items!$D$5:$D$304,MATCH(B1634,Items!$A$5:$A$304,0)),""))</f>
        <v/>
      </c>
      <c r="J1634" s="26" t="n">
        <f aca="false">N(E1634)*IF(OR(D1634="Purchase",D1634="Sales return",D1634="Production in",D1634="Adjustment +"),1,IF(D1634="",0,-1))</f>
        <v>0</v>
      </c>
    </row>
    <row r="1635" customFormat="false" ht="15" hidden="false" customHeight="true" outlineLevel="0" collapsed="false">
      <c r="A1635" s="27"/>
      <c r="B1635" s="20"/>
      <c r="C1635" s="24" t="str">
        <f aca="false">IF(B1635="","",IFERROR(INDEX(Items!$B$5:$B$304,MATCH(B1635,Items!$A$5:$A$304,0)),"Unknown code"))</f>
        <v/>
      </c>
      <c r="D1635" s="20"/>
      <c r="E1635" s="21"/>
      <c r="F1635" s="22"/>
      <c r="G1635" s="25" t="str">
        <f aca="false">IF(OR(D1635="Purchase",D1635="Production in"),ROUND(N(E1635)*N(F1635),2),"")</f>
        <v/>
      </c>
      <c r="H1635" s="20"/>
      <c r="I1635" s="24" t="str">
        <f aca="false">IF(B1635="","",IFERROR(INDEX(Items!$D$5:$D$304,MATCH(B1635,Items!$A$5:$A$304,0)),""))</f>
        <v/>
      </c>
      <c r="J1635" s="26" t="n">
        <f aca="false">N(E1635)*IF(OR(D1635="Purchase",D1635="Sales return",D1635="Production in",D1635="Adjustment +"),1,IF(D1635="",0,-1))</f>
        <v>0</v>
      </c>
    </row>
    <row r="1636" customFormat="false" ht="15" hidden="false" customHeight="true" outlineLevel="0" collapsed="false">
      <c r="A1636" s="27"/>
      <c r="B1636" s="20"/>
      <c r="C1636" s="24" t="str">
        <f aca="false">IF(B1636="","",IFERROR(INDEX(Items!$B$5:$B$304,MATCH(B1636,Items!$A$5:$A$304,0)),"Unknown code"))</f>
        <v/>
      </c>
      <c r="D1636" s="20"/>
      <c r="E1636" s="21"/>
      <c r="F1636" s="22"/>
      <c r="G1636" s="25" t="str">
        <f aca="false">IF(OR(D1636="Purchase",D1636="Production in"),ROUND(N(E1636)*N(F1636),2),"")</f>
        <v/>
      </c>
      <c r="H1636" s="20"/>
      <c r="I1636" s="24" t="str">
        <f aca="false">IF(B1636="","",IFERROR(INDEX(Items!$D$5:$D$304,MATCH(B1636,Items!$A$5:$A$304,0)),""))</f>
        <v/>
      </c>
      <c r="J1636" s="26" t="n">
        <f aca="false">N(E1636)*IF(OR(D1636="Purchase",D1636="Sales return",D1636="Production in",D1636="Adjustment +"),1,IF(D1636="",0,-1))</f>
        <v>0</v>
      </c>
    </row>
    <row r="1637" customFormat="false" ht="15" hidden="false" customHeight="true" outlineLevel="0" collapsed="false">
      <c r="A1637" s="27"/>
      <c r="B1637" s="20"/>
      <c r="C1637" s="24" t="str">
        <f aca="false">IF(B1637="","",IFERROR(INDEX(Items!$B$5:$B$304,MATCH(B1637,Items!$A$5:$A$304,0)),"Unknown code"))</f>
        <v/>
      </c>
      <c r="D1637" s="20"/>
      <c r="E1637" s="21"/>
      <c r="F1637" s="22"/>
      <c r="G1637" s="25" t="str">
        <f aca="false">IF(OR(D1637="Purchase",D1637="Production in"),ROUND(N(E1637)*N(F1637),2),"")</f>
        <v/>
      </c>
      <c r="H1637" s="20"/>
      <c r="I1637" s="24" t="str">
        <f aca="false">IF(B1637="","",IFERROR(INDEX(Items!$D$5:$D$304,MATCH(B1637,Items!$A$5:$A$304,0)),""))</f>
        <v/>
      </c>
      <c r="J1637" s="26" t="n">
        <f aca="false">N(E1637)*IF(OR(D1637="Purchase",D1637="Sales return",D1637="Production in",D1637="Adjustment +"),1,IF(D1637="",0,-1))</f>
        <v>0</v>
      </c>
    </row>
    <row r="1638" customFormat="false" ht="15" hidden="false" customHeight="true" outlineLevel="0" collapsed="false">
      <c r="A1638" s="27"/>
      <c r="B1638" s="20"/>
      <c r="C1638" s="24" t="str">
        <f aca="false">IF(B1638="","",IFERROR(INDEX(Items!$B$5:$B$304,MATCH(B1638,Items!$A$5:$A$304,0)),"Unknown code"))</f>
        <v/>
      </c>
      <c r="D1638" s="20"/>
      <c r="E1638" s="21"/>
      <c r="F1638" s="22"/>
      <c r="G1638" s="25" t="str">
        <f aca="false">IF(OR(D1638="Purchase",D1638="Production in"),ROUND(N(E1638)*N(F1638),2),"")</f>
        <v/>
      </c>
      <c r="H1638" s="20"/>
      <c r="I1638" s="24" t="str">
        <f aca="false">IF(B1638="","",IFERROR(INDEX(Items!$D$5:$D$304,MATCH(B1638,Items!$A$5:$A$304,0)),""))</f>
        <v/>
      </c>
      <c r="J1638" s="26" t="n">
        <f aca="false">N(E1638)*IF(OR(D1638="Purchase",D1638="Sales return",D1638="Production in",D1638="Adjustment +"),1,IF(D1638="",0,-1))</f>
        <v>0</v>
      </c>
    </row>
    <row r="1639" customFormat="false" ht="15" hidden="false" customHeight="true" outlineLevel="0" collapsed="false">
      <c r="A1639" s="27"/>
      <c r="B1639" s="20"/>
      <c r="C1639" s="24" t="str">
        <f aca="false">IF(B1639="","",IFERROR(INDEX(Items!$B$5:$B$304,MATCH(B1639,Items!$A$5:$A$304,0)),"Unknown code"))</f>
        <v/>
      </c>
      <c r="D1639" s="20"/>
      <c r="E1639" s="21"/>
      <c r="F1639" s="22"/>
      <c r="G1639" s="25" t="str">
        <f aca="false">IF(OR(D1639="Purchase",D1639="Production in"),ROUND(N(E1639)*N(F1639),2),"")</f>
        <v/>
      </c>
      <c r="H1639" s="20"/>
      <c r="I1639" s="24" t="str">
        <f aca="false">IF(B1639="","",IFERROR(INDEX(Items!$D$5:$D$304,MATCH(B1639,Items!$A$5:$A$304,0)),""))</f>
        <v/>
      </c>
      <c r="J1639" s="26" t="n">
        <f aca="false">N(E1639)*IF(OR(D1639="Purchase",D1639="Sales return",D1639="Production in",D1639="Adjustment +"),1,IF(D1639="",0,-1))</f>
        <v>0</v>
      </c>
    </row>
    <row r="1640" customFormat="false" ht="15" hidden="false" customHeight="true" outlineLevel="0" collapsed="false">
      <c r="A1640" s="27"/>
      <c r="B1640" s="20"/>
      <c r="C1640" s="24" t="str">
        <f aca="false">IF(B1640="","",IFERROR(INDEX(Items!$B$5:$B$304,MATCH(B1640,Items!$A$5:$A$304,0)),"Unknown code"))</f>
        <v/>
      </c>
      <c r="D1640" s="20"/>
      <c r="E1640" s="21"/>
      <c r="F1640" s="22"/>
      <c r="G1640" s="25" t="str">
        <f aca="false">IF(OR(D1640="Purchase",D1640="Production in"),ROUND(N(E1640)*N(F1640),2),"")</f>
        <v/>
      </c>
      <c r="H1640" s="20"/>
      <c r="I1640" s="24" t="str">
        <f aca="false">IF(B1640="","",IFERROR(INDEX(Items!$D$5:$D$304,MATCH(B1640,Items!$A$5:$A$304,0)),""))</f>
        <v/>
      </c>
      <c r="J1640" s="26" t="n">
        <f aca="false">N(E1640)*IF(OR(D1640="Purchase",D1640="Sales return",D1640="Production in",D1640="Adjustment +"),1,IF(D1640="",0,-1))</f>
        <v>0</v>
      </c>
    </row>
    <row r="1641" customFormat="false" ht="15" hidden="false" customHeight="true" outlineLevel="0" collapsed="false">
      <c r="A1641" s="27"/>
      <c r="B1641" s="20"/>
      <c r="C1641" s="24" t="str">
        <f aca="false">IF(B1641="","",IFERROR(INDEX(Items!$B$5:$B$304,MATCH(B1641,Items!$A$5:$A$304,0)),"Unknown code"))</f>
        <v/>
      </c>
      <c r="D1641" s="20"/>
      <c r="E1641" s="21"/>
      <c r="F1641" s="22"/>
      <c r="G1641" s="25" t="str">
        <f aca="false">IF(OR(D1641="Purchase",D1641="Production in"),ROUND(N(E1641)*N(F1641),2),"")</f>
        <v/>
      </c>
      <c r="H1641" s="20"/>
      <c r="I1641" s="24" t="str">
        <f aca="false">IF(B1641="","",IFERROR(INDEX(Items!$D$5:$D$304,MATCH(B1641,Items!$A$5:$A$304,0)),""))</f>
        <v/>
      </c>
      <c r="J1641" s="26" t="n">
        <f aca="false">N(E1641)*IF(OR(D1641="Purchase",D1641="Sales return",D1641="Production in",D1641="Adjustment +"),1,IF(D1641="",0,-1))</f>
        <v>0</v>
      </c>
    </row>
    <row r="1642" customFormat="false" ht="15" hidden="false" customHeight="true" outlineLevel="0" collapsed="false">
      <c r="A1642" s="27"/>
      <c r="B1642" s="20"/>
      <c r="C1642" s="24" t="str">
        <f aca="false">IF(B1642="","",IFERROR(INDEX(Items!$B$5:$B$304,MATCH(B1642,Items!$A$5:$A$304,0)),"Unknown code"))</f>
        <v/>
      </c>
      <c r="D1642" s="20"/>
      <c r="E1642" s="21"/>
      <c r="F1642" s="22"/>
      <c r="G1642" s="25" t="str">
        <f aca="false">IF(OR(D1642="Purchase",D1642="Production in"),ROUND(N(E1642)*N(F1642),2),"")</f>
        <v/>
      </c>
      <c r="H1642" s="20"/>
      <c r="I1642" s="24" t="str">
        <f aca="false">IF(B1642="","",IFERROR(INDEX(Items!$D$5:$D$304,MATCH(B1642,Items!$A$5:$A$304,0)),""))</f>
        <v/>
      </c>
      <c r="J1642" s="26" t="n">
        <f aca="false">N(E1642)*IF(OR(D1642="Purchase",D1642="Sales return",D1642="Production in",D1642="Adjustment +"),1,IF(D1642="",0,-1))</f>
        <v>0</v>
      </c>
    </row>
    <row r="1643" customFormat="false" ht="15" hidden="false" customHeight="true" outlineLevel="0" collapsed="false">
      <c r="A1643" s="27"/>
      <c r="B1643" s="20"/>
      <c r="C1643" s="24" t="str">
        <f aca="false">IF(B1643="","",IFERROR(INDEX(Items!$B$5:$B$304,MATCH(B1643,Items!$A$5:$A$304,0)),"Unknown code"))</f>
        <v/>
      </c>
      <c r="D1643" s="20"/>
      <c r="E1643" s="21"/>
      <c r="F1643" s="22"/>
      <c r="G1643" s="25" t="str">
        <f aca="false">IF(OR(D1643="Purchase",D1643="Production in"),ROUND(N(E1643)*N(F1643),2),"")</f>
        <v/>
      </c>
      <c r="H1643" s="20"/>
      <c r="I1643" s="24" t="str">
        <f aca="false">IF(B1643="","",IFERROR(INDEX(Items!$D$5:$D$304,MATCH(B1643,Items!$A$5:$A$304,0)),""))</f>
        <v/>
      </c>
      <c r="J1643" s="26" t="n">
        <f aca="false">N(E1643)*IF(OR(D1643="Purchase",D1643="Sales return",D1643="Production in",D1643="Adjustment +"),1,IF(D1643="",0,-1))</f>
        <v>0</v>
      </c>
    </row>
    <row r="1644" customFormat="false" ht="15" hidden="false" customHeight="true" outlineLevel="0" collapsed="false">
      <c r="A1644" s="27"/>
      <c r="B1644" s="20"/>
      <c r="C1644" s="24" t="str">
        <f aca="false">IF(B1644="","",IFERROR(INDEX(Items!$B$5:$B$304,MATCH(B1644,Items!$A$5:$A$304,0)),"Unknown code"))</f>
        <v/>
      </c>
      <c r="D1644" s="20"/>
      <c r="E1644" s="21"/>
      <c r="F1644" s="22"/>
      <c r="G1644" s="25" t="str">
        <f aca="false">IF(OR(D1644="Purchase",D1644="Production in"),ROUND(N(E1644)*N(F1644),2),"")</f>
        <v/>
      </c>
      <c r="H1644" s="20"/>
      <c r="I1644" s="24" t="str">
        <f aca="false">IF(B1644="","",IFERROR(INDEX(Items!$D$5:$D$304,MATCH(B1644,Items!$A$5:$A$304,0)),""))</f>
        <v/>
      </c>
      <c r="J1644" s="26" t="n">
        <f aca="false">N(E1644)*IF(OR(D1644="Purchase",D1644="Sales return",D1644="Production in",D1644="Adjustment +"),1,IF(D1644="",0,-1))</f>
        <v>0</v>
      </c>
    </row>
    <row r="1645" customFormat="false" ht="15" hidden="false" customHeight="true" outlineLevel="0" collapsed="false">
      <c r="A1645" s="27"/>
      <c r="B1645" s="20"/>
      <c r="C1645" s="24" t="str">
        <f aca="false">IF(B1645="","",IFERROR(INDEX(Items!$B$5:$B$304,MATCH(B1645,Items!$A$5:$A$304,0)),"Unknown code"))</f>
        <v/>
      </c>
      <c r="D1645" s="20"/>
      <c r="E1645" s="21"/>
      <c r="F1645" s="22"/>
      <c r="G1645" s="25" t="str">
        <f aca="false">IF(OR(D1645="Purchase",D1645="Production in"),ROUND(N(E1645)*N(F1645),2),"")</f>
        <v/>
      </c>
      <c r="H1645" s="20"/>
      <c r="I1645" s="24" t="str">
        <f aca="false">IF(B1645="","",IFERROR(INDEX(Items!$D$5:$D$304,MATCH(B1645,Items!$A$5:$A$304,0)),""))</f>
        <v/>
      </c>
      <c r="J1645" s="26" t="n">
        <f aca="false">N(E1645)*IF(OR(D1645="Purchase",D1645="Sales return",D1645="Production in",D1645="Adjustment +"),1,IF(D1645="",0,-1))</f>
        <v>0</v>
      </c>
    </row>
    <row r="1646" customFormat="false" ht="15" hidden="false" customHeight="true" outlineLevel="0" collapsed="false">
      <c r="A1646" s="27"/>
      <c r="B1646" s="20"/>
      <c r="C1646" s="24" t="str">
        <f aca="false">IF(B1646="","",IFERROR(INDEX(Items!$B$5:$B$304,MATCH(B1646,Items!$A$5:$A$304,0)),"Unknown code"))</f>
        <v/>
      </c>
      <c r="D1646" s="20"/>
      <c r="E1646" s="21"/>
      <c r="F1646" s="22"/>
      <c r="G1646" s="25" t="str">
        <f aca="false">IF(OR(D1646="Purchase",D1646="Production in"),ROUND(N(E1646)*N(F1646),2),"")</f>
        <v/>
      </c>
      <c r="H1646" s="20"/>
      <c r="I1646" s="24" t="str">
        <f aca="false">IF(B1646="","",IFERROR(INDEX(Items!$D$5:$D$304,MATCH(B1646,Items!$A$5:$A$304,0)),""))</f>
        <v/>
      </c>
      <c r="J1646" s="26" t="n">
        <f aca="false">N(E1646)*IF(OR(D1646="Purchase",D1646="Sales return",D1646="Production in",D1646="Adjustment +"),1,IF(D1646="",0,-1))</f>
        <v>0</v>
      </c>
    </row>
    <row r="1647" customFormat="false" ht="15" hidden="false" customHeight="true" outlineLevel="0" collapsed="false">
      <c r="A1647" s="27"/>
      <c r="B1647" s="20"/>
      <c r="C1647" s="24" t="str">
        <f aca="false">IF(B1647="","",IFERROR(INDEX(Items!$B$5:$B$304,MATCH(B1647,Items!$A$5:$A$304,0)),"Unknown code"))</f>
        <v/>
      </c>
      <c r="D1647" s="20"/>
      <c r="E1647" s="21"/>
      <c r="F1647" s="22"/>
      <c r="G1647" s="25" t="str">
        <f aca="false">IF(OR(D1647="Purchase",D1647="Production in"),ROUND(N(E1647)*N(F1647),2),"")</f>
        <v/>
      </c>
      <c r="H1647" s="20"/>
      <c r="I1647" s="24" t="str">
        <f aca="false">IF(B1647="","",IFERROR(INDEX(Items!$D$5:$D$304,MATCH(B1647,Items!$A$5:$A$304,0)),""))</f>
        <v/>
      </c>
      <c r="J1647" s="26" t="n">
        <f aca="false">N(E1647)*IF(OR(D1647="Purchase",D1647="Sales return",D1647="Production in",D1647="Adjustment +"),1,IF(D1647="",0,-1))</f>
        <v>0</v>
      </c>
    </row>
    <row r="1648" customFormat="false" ht="15" hidden="false" customHeight="true" outlineLevel="0" collapsed="false">
      <c r="A1648" s="27"/>
      <c r="B1648" s="20"/>
      <c r="C1648" s="24" t="str">
        <f aca="false">IF(B1648="","",IFERROR(INDEX(Items!$B$5:$B$304,MATCH(B1648,Items!$A$5:$A$304,0)),"Unknown code"))</f>
        <v/>
      </c>
      <c r="D1648" s="20"/>
      <c r="E1648" s="21"/>
      <c r="F1648" s="22"/>
      <c r="G1648" s="25" t="str">
        <f aca="false">IF(OR(D1648="Purchase",D1648="Production in"),ROUND(N(E1648)*N(F1648),2),"")</f>
        <v/>
      </c>
      <c r="H1648" s="20"/>
      <c r="I1648" s="24" t="str">
        <f aca="false">IF(B1648="","",IFERROR(INDEX(Items!$D$5:$D$304,MATCH(B1648,Items!$A$5:$A$304,0)),""))</f>
        <v/>
      </c>
      <c r="J1648" s="26" t="n">
        <f aca="false">N(E1648)*IF(OR(D1648="Purchase",D1648="Sales return",D1648="Production in",D1648="Adjustment +"),1,IF(D1648="",0,-1))</f>
        <v>0</v>
      </c>
    </row>
    <row r="1649" customFormat="false" ht="15" hidden="false" customHeight="true" outlineLevel="0" collapsed="false">
      <c r="A1649" s="27"/>
      <c r="B1649" s="20"/>
      <c r="C1649" s="24" t="str">
        <f aca="false">IF(B1649="","",IFERROR(INDEX(Items!$B$5:$B$304,MATCH(B1649,Items!$A$5:$A$304,0)),"Unknown code"))</f>
        <v/>
      </c>
      <c r="D1649" s="20"/>
      <c r="E1649" s="21"/>
      <c r="F1649" s="22"/>
      <c r="G1649" s="25" t="str">
        <f aca="false">IF(OR(D1649="Purchase",D1649="Production in"),ROUND(N(E1649)*N(F1649),2),"")</f>
        <v/>
      </c>
      <c r="H1649" s="20"/>
      <c r="I1649" s="24" t="str">
        <f aca="false">IF(B1649="","",IFERROR(INDEX(Items!$D$5:$D$304,MATCH(B1649,Items!$A$5:$A$304,0)),""))</f>
        <v/>
      </c>
      <c r="J1649" s="26" t="n">
        <f aca="false">N(E1649)*IF(OR(D1649="Purchase",D1649="Sales return",D1649="Production in",D1649="Adjustment +"),1,IF(D1649="",0,-1))</f>
        <v>0</v>
      </c>
    </row>
    <row r="1650" customFormat="false" ht="15" hidden="false" customHeight="true" outlineLevel="0" collapsed="false">
      <c r="A1650" s="27"/>
      <c r="B1650" s="20"/>
      <c r="C1650" s="24" t="str">
        <f aca="false">IF(B1650="","",IFERROR(INDEX(Items!$B$5:$B$304,MATCH(B1650,Items!$A$5:$A$304,0)),"Unknown code"))</f>
        <v/>
      </c>
      <c r="D1650" s="20"/>
      <c r="E1650" s="21"/>
      <c r="F1650" s="22"/>
      <c r="G1650" s="25" t="str">
        <f aca="false">IF(OR(D1650="Purchase",D1650="Production in"),ROUND(N(E1650)*N(F1650),2),"")</f>
        <v/>
      </c>
      <c r="H1650" s="20"/>
      <c r="I1650" s="24" t="str">
        <f aca="false">IF(B1650="","",IFERROR(INDEX(Items!$D$5:$D$304,MATCH(B1650,Items!$A$5:$A$304,0)),""))</f>
        <v/>
      </c>
      <c r="J1650" s="26" t="n">
        <f aca="false">N(E1650)*IF(OR(D1650="Purchase",D1650="Sales return",D1650="Production in",D1650="Adjustment +"),1,IF(D1650="",0,-1))</f>
        <v>0</v>
      </c>
    </row>
    <row r="1651" customFormat="false" ht="15" hidden="false" customHeight="true" outlineLevel="0" collapsed="false">
      <c r="A1651" s="27"/>
      <c r="B1651" s="20"/>
      <c r="C1651" s="24" t="str">
        <f aca="false">IF(B1651="","",IFERROR(INDEX(Items!$B$5:$B$304,MATCH(B1651,Items!$A$5:$A$304,0)),"Unknown code"))</f>
        <v/>
      </c>
      <c r="D1651" s="20"/>
      <c r="E1651" s="21"/>
      <c r="F1651" s="22"/>
      <c r="G1651" s="25" t="str">
        <f aca="false">IF(OR(D1651="Purchase",D1651="Production in"),ROUND(N(E1651)*N(F1651),2),"")</f>
        <v/>
      </c>
      <c r="H1651" s="20"/>
      <c r="I1651" s="24" t="str">
        <f aca="false">IF(B1651="","",IFERROR(INDEX(Items!$D$5:$D$304,MATCH(B1651,Items!$A$5:$A$304,0)),""))</f>
        <v/>
      </c>
      <c r="J1651" s="26" t="n">
        <f aca="false">N(E1651)*IF(OR(D1651="Purchase",D1651="Sales return",D1651="Production in",D1651="Adjustment +"),1,IF(D1651="",0,-1))</f>
        <v>0</v>
      </c>
    </row>
    <row r="1652" customFormat="false" ht="15" hidden="false" customHeight="true" outlineLevel="0" collapsed="false">
      <c r="A1652" s="27"/>
      <c r="B1652" s="20"/>
      <c r="C1652" s="24" t="str">
        <f aca="false">IF(B1652="","",IFERROR(INDEX(Items!$B$5:$B$304,MATCH(B1652,Items!$A$5:$A$304,0)),"Unknown code"))</f>
        <v/>
      </c>
      <c r="D1652" s="20"/>
      <c r="E1652" s="21"/>
      <c r="F1652" s="22"/>
      <c r="G1652" s="25" t="str">
        <f aca="false">IF(OR(D1652="Purchase",D1652="Production in"),ROUND(N(E1652)*N(F1652),2),"")</f>
        <v/>
      </c>
      <c r="H1652" s="20"/>
      <c r="I1652" s="24" t="str">
        <f aca="false">IF(B1652="","",IFERROR(INDEX(Items!$D$5:$D$304,MATCH(B1652,Items!$A$5:$A$304,0)),""))</f>
        <v/>
      </c>
      <c r="J1652" s="26" t="n">
        <f aca="false">N(E1652)*IF(OR(D1652="Purchase",D1652="Sales return",D1652="Production in",D1652="Adjustment +"),1,IF(D1652="",0,-1))</f>
        <v>0</v>
      </c>
    </row>
    <row r="1653" customFormat="false" ht="15" hidden="false" customHeight="true" outlineLevel="0" collapsed="false">
      <c r="A1653" s="27"/>
      <c r="B1653" s="20"/>
      <c r="C1653" s="24" t="str">
        <f aca="false">IF(B1653="","",IFERROR(INDEX(Items!$B$5:$B$304,MATCH(B1653,Items!$A$5:$A$304,0)),"Unknown code"))</f>
        <v/>
      </c>
      <c r="D1653" s="20"/>
      <c r="E1653" s="21"/>
      <c r="F1653" s="22"/>
      <c r="G1653" s="25" t="str">
        <f aca="false">IF(OR(D1653="Purchase",D1653="Production in"),ROUND(N(E1653)*N(F1653),2),"")</f>
        <v/>
      </c>
      <c r="H1653" s="20"/>
      <c r="I1653" s="24" t="str">
        <f aca="false">IF(B1653="","",IFERROR(INDEX(Items!$D$5:$D$304,MATCH(B1653,Items!$A$5:$A$304,0)),""))</f>
        <v/>
      </c>
      <c r="J1653" s="26" t="n">
        <f aca="false">N(E1653)*IF(OR(D1653="Purchase",D1653="Sales return",D1653="Production in",D1653="Adjustment +"),1,IF(D1653="",0,-1))</f>
        <v>0</v>
      </c>
    </row>
    <row r="1654" customFormat="false" ht="15" hidden="false" customHeight="true" outlineLevel="0" collapsed="false">
      <c r="A1654" s="27"/>
      <c r="B1654" s="20"/>
      <c r="C1654" s="24" t="str">
        <f aca="false">IF(B1654="","",IFERROR(INDEX(Items!$B$5:$B$304,MATCH(B1654,Items!$A$5:$A$304,0)),"Unknown code"))</f>
        <v/>
      </c>
      <c r="D1654" s="20"/>
      <c r="E1654" s="21"/>
      <c r="F1654" s="22"/>
      <c r="G1654" s="25" t="str">
        <f aca="false">IF(OR(D1654="Purchase",D1654="Production in"),ROUND(N(E1654)*N(F1654),2),"")</f>
        <v/>
      </c>
      <c r="H1654" s="20"/>
      <c r="I1654" s="24" t="str">
        <f aca="false">IF(B1654="","",IFERROR(INDEX(Items!$D$5:$D$304,MATCH(B1654,Items!$A$5:$A$304,0)),""))</f>
        <v/>
      </c>
      <c r="J1654" s="26" t="n">
        <f aca="false">N(E1654)*IF(OR(D1654="Purchase",D1654="Sales return",D1654="Production in",D1654="Adjustment +"),1,IF(D1654="",0,-1))</f>
        <v>0</v>
      </c>
    </row>
    <row r="1655" customFormat="false" ht="15" hidden="false" customHeight="true" outlineLevel="0" collapsed="false">
      <c r="A1655" s="27"/>
      <c r="B1655" s="20"/>
      <c r="C1655" s="24" t="str">
        <f aca="false">IF(B1655="","",IFERROR(INDEX(Items!$B$5:$B$304,MATCH(B1655,Items!$A$5:$A$304,0)),"Unknown code"))</f>
        <v/>
      </c>
      <c r="D1655" s="20"/>
      <c r="E1655" s="21"/>
      <c r="F1655" s="22"/>
      <c r="G1655" s="25" t="str">
        <f aca="false">IF(OR(D1655="Purchase",D1655="Production in"),ROUND(N(E1655)*N(F1655),2),"")</f>
        <v/>
      </c>
      <c r="H1655" s="20"/>
      <c r="I1655" s="24" t="str">
        <f aca="false">IF(B1655="","",IFERROR(INDEX(Items!$D$5:$D$304,MATCH(B1655,Items!$A$5:$A$304,0)),""))</f>
        <v/>
      </c>
      <c r="J1655" s="26" t="n">
        <f aca="false">N(E1655)*IF(OR(D1655="Purchase",D1655="Sales return",D1655="Production in",D1655="Adjustment +"),1,IF(D1655="",0,-1))</f>
        <v>0</v>
      </c>
    </row>
    <row r="1656" customFormat="false" ht="15" hidden="false" customHeight="true" outlineLevel="0" collapsed="false">
      <c r="A1656" s="27"/>
      <c r="B1656" s="20"/>
      <c r="C1656" s="24" t="str">
        <f aca="false">IF(B1656="","",IFERROR(INDEX(Items!$B$5:$B$304,MATCH(B1656,Items!$A$5:$A$304,0)),"Unknown code"))</f>
        <v/>
      </c>
      <c r="D1656" s="20"/>
      <c r="E1656" s="21"/>
      <c r="F1656" s="22"/>
      <c r="G1656" s="25" t="str">
        <f aca="false">IF(OR(D1656="Purchase",D1656="Production in"),ROUND(N(E1656)*N(F1656),2),"")</f>
        <v/>
      </c>
      <c r="H1656" s="20"/>
      <c r="I1656" s="24" t="str">
        <f aca="false">IF(B1656="","",IFERROR(INDEX(Items!$D$5:$D$304,MATCH(B1656,Items!$A$5:$A$304,0)),""))</f>
        <v/>
      </c>
      <c r="J1656" s="26" t="n">
        <f aca="false">N(E1656)*IF(OR(D1656="Purchase",D1656="Sales return",D1656="Production in",D1656="Adjustment +"),1,IF(D1656="",0,-1))</f>
        <v>0</v>
      </c>
    </row>
    <row r="1657" customFormat="false" ht="15" hidden="false" customHeight="true" outlineLevel="0" collapsed="false">
      <c r="A1657" s="27"/>
      <c r="B1657" s="20"/>
      <c r="C1657" s="24" t="str">
        <f aca="false">IF(B1657="","",IFERROR(INDEX(Items!$B$5:$B$304,MATCH(B1657,Items!$A$5:$A$304,0)),"Unknown code"))</f>
        <v/>
      </c>
      <c r="D1657" s="20"/>
      <c r="E1657" s="21"/>
      <c r="F1657" s="22"/>
      <c r="G1657" s="25" t="str">
        <f aca="false">IF(OR(D1657="Purchase",D1657="Production in"),ROUND(N(E1657)*N(F1657),2),"")</f>
        <v/>
      </c>
      <c r="H1657" s="20"/>
      <c r="I1657" s="24" t="str">
        <f aca="false">IF(B1657="","",IFERROR(INDEX(Items!$D$5:$D$304,MATCH(B1657,Items!$A$5:$A$304,0)),""))</f>
        <v/>
      </c>
      <c r="J1657" s="26" t="n">
        <f aca="false">N(E1657)*IF(OR(D1657="Purchase",D1657="Sales return",D1657="Production in",D1657="Adjustment +"),1,IF(D1657="",0,-1))</f>
        <v>0</v>
      </c>
    </row>
    <row r="1658" customFormat="false" ht="15" hidden="false" customHeight="true" outlineLevel="0" collapsed="false">
      <c r="A1658" s="27"/>
      <c r="B1658" s="20"/>
      <c r="C1658" s="24" t="str">
        <f aca="false">IF(B1658="","",IFERROR(INDEX(Items!$B$5:$B$304,MATCH(B1658,Items!$A$5:$A$304,0)),"Unknown code"))</f>
        <v/>
      </c>
      <c r="D1658" s="20"/>
      <c r="E1658" s="21"/>
      <c r="F1658" s="22"/>
      <c r="G1658" s="25" t="str">
        <f aca="false">IF(OR(D1658="Purchase",D1658="Production in"),ROUND(N(E1658)*N(F1658),2),"")</f>
        <v/>
      </c>
      <c r="H1658" s="20"/>
      <c r="I1658" s="24" t="str">
        <f aca="false">IF(B1658="","",IFERROR(INDEX(Items!$D$5:$D$304,MATCH(B1658,Items!$A$5:$A$304,0)),""))</f>
        <v/>
      </c>
      <c r="J1658" s="26" t="n">
        <f aca="false">N(E1658)*IF(OR(D1658="Purchase",D1658="Sales return",D1658="Production in",D1658="Adjustment +"),1,IF(D1658="",0,-1))</f>
        <v>0</v>
      </c>
    </row>
    <row r="1659" customFormat="false" ht="15" hidden="false" customHeight="true" outlineLevel="0" collapsed="false">
      <c r="A1659" s="27"/>
      <c r="B1659" s="20"/>
      <c r="C1659" s="24" t="str">
        <f aca="false">IF(B1659="","",IFERROR(INDEX(Items!$B$5:$B$304,MATCH(B1659,Items!$A$5:$A$304,0)),"Unknown code"))</f>
        <v/>
      </c>
      <c r="D1659" s="20"/>
      <c r="E1659" s="21"/>
      <c r="F1659" s="22"/>
      <c r="G1659" s="25" t="str">
        <f aca="false">IF(OR(D1659="Purchase",D1659="Production in"),ROUND(N(E1659)*N(F1659),2),"")</f>
        <v/>
      </c>
      <c r="H1659" s="20"/>
      <c r="I1659" s="24" t="str">
        <f aca="false">IF(B1659="","",IFERROR(INDEX(Items!$D$5:$D$304,MATCH(B1659,Items!$A$5:$A$304,0)),""))</f>
        <v/>
      </c>
      <c r="J1659" s="26" t="n">
        <f aca="false">N(E1659)*IF(OR(D1659="Purchase",D1659="Sales return",D1659="Production in",D1659="Adjustment +"),1,IF(D1659="",0,-1))</f>
        <v>0</v>
      </c>
    </row>
    <row r="1660" customFormat="false" ht="15" hidden="false" customHeight="true" outlineLevel="0" collapsed="false">
      <c r="A1660" s="27"/>
      <c r="B1660" s="20"/>
      <c r="C1660" s="24" t="str">
        <f aca="false">IF(B1660="","",IFERROR(INDEX(Items!$B$5:$B$304,MATCH(B1660,Items!$A$5:$A$304,0)),"Unknown code"))</f>
        <v/>
      </c>
      <c r="D1660" s="20"/>
      <c r="E1660" s="21"/>
      <c r="F1660" s="22"/>
      <c r="G1660" s="25" t="str">
        <f aca="false">IF(OR(D1660="Purchase",D1660="Production in"),ROUND(N(E1660)*N(F1660),2),"")</f>
        <v/>
      </c>
      <c r="H1660" s="20"/>
      <c r="I1660" s="24" t="str">
        <f aca="false">IF(B1660="","",IFERROR(INDEX(Items!$D$5:$D$304,MATCH(B1660,Items!$A$5:$A$304,0)),""))</f>
        <v/>
      </c>
      <c r="J1660" s="26" t="n">
        <f aca="false">N(E1660)*IF(OR(D1660="Purchase",D1660="Sales return",D1660="Production in",D1660="Adjustment +"),1,IF(D1660="",0,-1))</f>
        <v>0</v>
      </c>
    </row>
    <row r="1661" customFormat="false" ht="15" hidden="false" customHeight="true" outlineLevel="0" collapsed="false">
      <c r="A1661" s="27"/>
      <c r="B1661" s="20"/>
      <c r="C1661" s="24" t="str">
        <f aca="false">IF(B1661="","",IFERROR(INDEX(Items!$B$5:$B$304,MATCH(B1661,Items!$A$5:$A$304,0)),"Unknown code"))</f>
        <v/>
      </c>
      <c r="D1661" s="20"/>
      <c r="E1661" s="21"/>
      <c r="F1661" s="22"/>
      <c r="G1661" s="25" t="str">
        <f aca="false">IF(OR(D1661="Purchase",D1661="Production in"),ROUND(N(E1661)*N(F1661),2),"")</f>
        <v/>
      </c>
      <c r="H1661" s="20"/>
      <c r="I1661" s="24" t="str">
        <f aca="false">IF(B1661="","",IFERROR(INDEX(Items!$D$5:$D$304,MATCH(B1661,Items!$A$5:$A$304,0)),""))</f>
        <v/>
      </c>
      <c r="J1661" s="26" t="n">
        <f aca="false">N(E1661)*IF(OR(D1661="Purchase",D1661="Sales return",D1661="Production in",D1661="Adjustment +"),1,IF(D1661="",0,-1))</f>
        <v>0</v>
      </c>
    </row>
    <row r="1662" customFormat="false" ht="15" hidden="false" customHeight="true" outlineLevel="0" collapsed="false">
      <c r="A1662" s="27"/>
      <c r="B1662" s="20"/>
      <c r="C1662" s="24" t="str">
        <f aca="false">IF(B1662="","",IFERROR(INDEX(Items!$B$5:$B$304,MATCH(B1662,Items!$A$5:$A$304,0)),"Unknown code"))</f>
        <v/>
      </c>
      <c r="D1662" s="20"/>
      <c r="E1662" s="21"/>
      <c r="F1662" s="22"/>
      <c r="G1662" s="25" t="str">
        <f aca="false">IF(OR(D1662="Purchase",D1662="Production in"),ROUND(N(E1662)*N(F1662),2),"")</f>
        <v/>
      </c>
      <c r="H1662" s="20"/>
      <c r="I1662" s="24" t="str">
        <f aca="false">IF(B1662="","",IFERROR(INDEX(Items!$D$5:$D$304,MATCH(B1662,Items!$A$5:$A$304,0)),""))</f>
        <v/>
      </c>
      <c r="J1662" s="26" t="n">
        <f aca="false">N(E1662)*IF(OR(D1662="Purchase",D1662="Sales return",D1662="Production in",D1662="Adjustment +"),1,IF(D1662="",0,-1))</f>
        <v>0</v>
      </c>
    </row>
    <row r="1663" customFormat="false" ht="15" hidden="false" customHeight="true" outlineLevel="0" collapsed="false">
      <c r="A1663" s="27"/>
      <c r="B1663" s="20"/>
      <c r="C1663" s="24" t="str">
        <f aca="false">IF(B1663="","",IFERROR(INDEX(Items!$B$5:$B$304,MATCH(B1663,Items!$A$5:$A$304,0)),"Unknown code"))</f>
        <v/>
      </c>
      <c r="D1663" s="20"/>
      <c r="E1663" s="21"/>
      <c r="F1663" s="22"/>
      <c r="G1663" s="25" t="str">
        <f aca="false">IF(OR(D1663="Purchase",D1663="Production in"),ROUND(N(E1663)*N(F1663),2),"")</f>
        <v/>
      </c>
      <c r="H1663" s="20"/>
      <c r="I1663" s="24" t="str">
        <f aca="false">IF(B1663="","",IFERROR(INDEX(Items!$D$5:$D$304,MATCH(B1663,Items!$A$5:$A$304,0)),""))</f>
        <v/>
      </c>
      <c r="J1663" s="26" t="n">
        <f aca="false">N(E1663)*IF(OR(D1663="Purchase",D1663="Sales return",D1663="Production in",D1663="Adjustment +"),1,IF(D1663="",0,-1))</f>
        <v>0</v>
      </c>
    </row>
    <row r="1664" customFormat="false" ht="15" hidden="false" customHeight="true" outlineLevel="0" collapsed="false">
      <c r="A1664" s="27"/>
      <c r="B1664" s="20"/>
      <c r="C1664" s="24" t="str">
        <f aca="false">IF(B1664="","",IFERROR(INDEX(Items!$B$5:$B$304,MATCH(B1664,Items!$A$5:$A$304,0)),"Unknown code"))</f>
        <v/>
      </c>
      <c r="D1664" s="20"/>
      <c r="E1664" s="21"/>
      <c r="F1664" s="22"/>
      <c r="G1664" s="25" t="str">
        <f aca="false">IF(OR(D1664="Purchase",D1664="Production in"),ROUND(N(E1664)*N(F1664),2),"")</f>
        <v/>
      </c>
      <c r="H1664" s="20"/>
      <c r="I1664" s="24" t="str">
        <f aca="false">IF(B1664="","",IFERROR(INDEX(Items!$D$5:$D$304,MATCH(B1664,Items!$A$5:$A$304,0)),""))</f>
        <v/>
      </c>
      <c r="J1664" s="26" t="n">
        <f aca="false">N(E1664)*IF(OR(D1664="Purchase",D1664="Sales return",D1664="Production in",D1664="Adjustment +"),1,IF(D1664="",0,-1))</f>
        <v>0</v>
      </c>
    </row>
    <row r="1665" customFormat="false" ht="15" hidden="false" customHeight="true" outlineLevel="0" collapsed="false">
      <c r="A1665" s="27"/>
      <c r="B1665" s="20"/>
      <c r="C1665" s="24" t="str">
        <f aca="false">IF(B1665="","",IFERROR(INDEX(Items!$B$5:$B$304,MATCH(B1665,Items!$A$5:$A$304,0)),"Unknown code"))</f>
        <v/>
      </c>
      <c r="D1665" s="20"/>
      <c r="E1665" s="21"/>
      <c r="F1665" s="22"/>
      <c r="G1665" s="25" t="str">
        <f aca="false">IF(OR(D1665="Purchase",D1665="Production in"),ROUND(N(E1665)*N(F1665),2),"")</f>
        <v/>
      </c>
      <c r="H1665" s="20"/>
      <c r="I1665" s="24" t="str">
        <f aca="false">IF(B1665="","",IFERROR(INDEX(Items!$D$5:$D$304,MATCH(B1665,Items!$A$5:$A$304,0)),""))</f>
        <v/>
      </c>
      <c r="J1665" s="26" t="n">
        <f aca="false">N(E1665)*IF(OR(D1665="Purchase",D1665="Sales return",D1665="Production in",D1665="Adjustment +"),1,IF(D1665="",0,-1))</f>
        <v>0</v>
      </c>
    </row>
    <row r="1666" customFormat="false" ht="15" hidden="false" customHeight="true" outlineLevel="0" collapsed="false">
      <c r="A1666" s="27"/>
      <c r="B1666" s="20"/>
      <c r="C1666" s="24" t="str">
        <f aca="false">IF(B1666="","",IFERROR(INDEX(Items!$B$5:$B$304,MATCH(B1666,Items!$A$5:$A$304,0)),"Unknown code"))</f>
        <v/>
      </c>
      <c r="D1666" s="20"/>
      <c r="E1666" s="21"/>
      <c r="F1666" s="22"/>
      <c r="G1666" s="25" t="str">
        <f aca="false">IF(OR(D1666="Purchase",D1666="Production in"),ROUND(N(E1666)*N(F1666),2),"")</f>
        <v/>
      </c>
      <c r="H1666" s="20"/>
      <c r="I1666" s="24" t="str">
        <f aca="false">IF(B1666="","",IFERROR(INDEX(Items!$D$5:$D$304,MATCH(B1666,Items!$A$5:$A$304,0)),""))</f>
        <v/>
      </c>
      <c r="J1666" s="26" t="n">
        <f aca="false">N(E1666)*IF(OR(D1666="Purchase",D1666="Sales return",D1666="Production in",D1666="Adjustment +"),1,IF(D1666="",0,-1))</f>
        <v>0</v>
      </c>
    </row>
    <row r="1667" customFormat="false" ht="15" hidden="false" customHeight="true" outlineLevel="0" collapsed="false">
      <c r="A1667" s="27"/>
      <c r="B1667" s="20"/>
      <c r="C1667" s="24" t="str">
        <f aca="false">IF(B1667="","",IFERROR(INDEX(Items!$B$5:$B$304,MATCH(B1667,Items!$A$5:$A$304,0)),"Unknown code"))</f>
        <v/>
      </c>
      <c r="D1667" s="20"/>
      <c r="E1667" s="21"/>
      <c r="F1667" s="22"/>
      <c r="G1667" s="25" t="str">
        <f aca="false">IF(OR(D1667="Purchase",D1667="Production in"),ROUND(N(E1667)*N(F1667),2),"")</f>
        <v/>
      </c>
      <c r="H1667" s="20"/>
      <c r="I1667" s="24" t="str">
        <f aca="false">IF(B1667="","",IFERROR(INDEX(Items!$D$5:$D$304,MATCH(B1667,Items!$A$5:$A$304,0)),""))</f>
        <v/>
      </c>
      <c r="J1667" s="26" t="n">
        <f aca="false">N(E1667)*IF(OR(D1667="Purchase",D1667="Sales return",D1667="Production in",D1667="Adjustment +"),1,IF(D1667="",0,-1))</f>
        <v>0</v>
      </c>
    </row>
    <row r="1668" customFormat="false" ht="15" hidden="false" customHeight="true" outlineLevel="0" collapsed="false">
      <c r="A1668" s="27"/>
      <c r="B1668" s="20"/>
      <c r="C1668" s="24" t="str">
        <f aca="false">IF(B1668="","",IFERROR(INDEX(Items!$B$5:$B$304,MATCH(B1668,Items!$A$5:$A$304,0)),"Unknown code"))</f>
        <v/>
      </c>
      <c r="D1668" s="20"/>
      <c r="E1668" s="21"/>
      <c r="F1668" s="22"/>
      <c r="G1668" s="25" t="str">
        <f aca="false">IF(OR(D1668="Purchase",D1668="Production in"),ROUND(N(E1668)*N(F1668),2),"")</f>
        <v/>
      </c>
      <c r="H1668" s="20"/>
      <c r="I1668" s="24" t="str">
        <f aca="false">IF(B1668="","",IFERROR(INDEX(Items!$D$5:$D$304,MATCH(B1668,Items!$A$5:$A$304,0)),""))</f>
        <v/>
      </c>
      <c r="J1668" s="26" t="n">
        <f aca="false">N(E1668)*IF(OR(D1668="Purchase",D1668="Sales return",D1668="Production in",D1668="Adjustment +"),1,IF(D1668="",0,-1))</f>
        <v>0</v>
      </c>
    </row>
    <row r="1669" customFormat="false" ht="15" hidden="false" customHeight="true" outlineLevel="0" collapsed="false">
      <c r="A1669" s="27"/>
      <c r="B1669" s="20"/>
      <c r="C1669" s="24" t="str">
        <f aca="false">IF(B1669="","",IFERROR(INDEX(Items!$B$5:$B$304,MATCH(B1669,Items!$A$5:$A$304,0)),"Unknown code"))</f>
        <v/>
      </c>
      <c r="D1669" s="20"/>
      <c r="E1669" s="21"/>
      <c r="F1669" s="22"/>
      <c r="G1669" s="25" t="str">
        <f aca="false">IF(OR(D1669="Purchase",D1669="Production in"),ROUND(N(E1669)*N(F1669),2),"")</f>
        <v/>
      </c>
      <c r="H1669" s="20"/>
      <c r="I1669" s="24" t="str">
        <f aca="false">IF(B1669="","",IFERROR(INDEX(Items!$D$5:$D$304,MATCH(B1669,Items!$A$5:$A$304,0)),""))</f>
        <v/>
      </c>
      <c r="J1669" s="26" t="n">
        <f aca="false">N(E1669)*IF(OR(D1669="Purchase",D1669="Sales return",D1669="Production in",D1669="Adjustment +"),1,IF(D1669="",0,-1))</f>
        <v>0</v>
      </c>
    </row>
    <row r="1670" customFormat="false" ht="15" hidden="false" customHeight="true" outlineLevel="0" collapsed="false">
      <c r="A1670" s="27"/>
      <c r="B1670" s="20"/>
      <c r="C1670" s="24" t="str">
        <f aca="false">IF(B1670="","",IFERROR(INDEX(Items!$B$5:$B$304,MATCH(B1670,Items!$A$5:$A$304,0)),"Unknown code"))</f>
        <v/>
      </c>
      <c r="D1670" s="20"/>
      <c r="E1670" s="21"/>
      <c r="F1670" s="22"/>
      <c r="G1670" s="25" t="str">
        <f aca="false">IF(OR(D1670="Purchase",D1670="Production in"),ROUND(N(E1670)*N(F1670),2),"")</f>
        <v/>
      </c>
      <c r="H1670" s="20"/>
      <c r="I1670" s="24" t="str">
        <f aca="false">IF(B1670="","",IFERROR(INDEX(Items!$D$5:$D$304,MATCH(B1670,Items!$A$5:$A$304,0)),""))</f>
        <v/>
      </c>
      <c r="J1670" s="26" t="n">
        <f aca="false">N(E1670)*IF(OR(D1670="Purchase",D1670="Sales return",D1670="Production in",D1670="Adjustment +"),1,IF(D1670="",0,-1))</f>
        <v>0</v>
      </c>
    </row>
    <row r="1671" customFormat="false" ht="15" hidden="false" customHeight="true" outlineLevel="0" collapsed="false">
      <c r="A1671" s="27"/>
      <c r="B1671" s="20"/>
      <c r="C1671" s="24" t="str">
        <f aca="false">IF(B1671="","",IFERROR(INDEX(Items!$B$5:$B$304,MATCH(B1671,Items!$A$5:$A$304,0)),"Unknown code"))</f>
        <v/>
      </c>
      <c r="D1671" s="20"/>
      <c r="E1671" s="21"/>
      <c r="F1671" s="22"/>
      <c r="G1671" s="25" t="str">
        <f aca="false">IF(OR(D1671="Purchase",D1671="Production in"),ROUND(N(E1671)*N(F1671),2),"")</f>
        <v/>
      </c>
      <c r="H1671" s="20"/>
      <c r="I1671" s="24" t="str">
        <f aca="false">IF(B1671="","",IFERROR(INDEX(Items!$D$5:$D$304,MATCH(B1671,Items!$A$5:$A$304,0)),""))</f>
        <v/>
      </c>
      <c r="J1671" s="26" t="n">
        <f aca="false">N(E1671)*IF(OR(D1671="Purchase",D1671="Sales return",D1671="Production in",D1671="Adjustment +"),1,IF(D1671="",0,-1))</f>
        <v>0</v>
      </c>
    </row>
    <row r="1672" customFormat="false" ht="15" hidden="false" customHeight="true" outlineLevel="0" collapsed="false">
      <c r="A1672" s="27"/>
      <c r="B1672" s="20"/>
      <c r="C1672" s="24" t="str">
        <f aca="false">IF(B1672="","",IFERROR(INDEX(Items!$B$5:$B$304,MATCH(B1672,Items!$A$5:$A$304,0)),"Unknown code"))</f>
        <v/>
      </c>
      <c r="D1672" s="20"/>
      <c r="E1672" s="21"/>
      <c r="F1672" s="22"/>
      <c r="G1672" s="25" t="str">
        <f aca="false">IF(OR(D1672="Purchase",D1672="Production in"),ROUND(N(E1672)*N(F1672),2),"")</f>
        <v/>
      </c>
      <c r="H1672" s="20"/>
      <c r="I1672" s="24" t="str">
        <f aca="false">IF(B1672="","",IFERROR(INDEX(Items!$D$5:$D$304,MATCH(B1672,Items!$A$5:$A$304,0)),""))</f>
        <v/>
      </c>
      <c r="J1672" s="26" t="n">
        <f aca="false">N(E1672)*IF(OR(D1672="Purchase",D1672="Sales return",D1672="Production in",D1672="Adjustment +"),1,IF(D1672="",0,-1))</f>
        <v>0</v>
      </c>
    </row>
    <row r="1673" customFormat="false" ht="15" hidden="false" customHeight="true" outlineLevel="0" collapsed="false">
      <c r="A1673" s="27"/>
      <c r="B1673" s="20"/>
      <c r="C1673" s="24" t="str">
        <f aca="false">IF(B1673="","",IFERROR(INDEX(Items!$B$5:$B$304,MATCH(B1673,Items!$A$5:$A$304,0)),"Unknown code"))</f>
        <v/>
      </c>
      <c r="D1673" s="20"/>
      <c r="E1673" s="21"/>
      <c r="F1673" s="22"/>
      <c r="G1673" s="25" t="str">
        <f aca="false">IF(OR(D1673="Purchase",D1673="Production in"),ROUND(N(E1673)*N(F1673),2),"")</f>
        <v/>
      </c>
      <c r="H1673" s="20"/>
      <c r="I1673" s="24" t="str">
        <f aca="false">IF(B1673="","",IFERROR(INDEX(Items!$D$5:$D$304,MATCH(B1673,Items!$A$5:$A$304,0)),""))</f>
        <v/>
      </c>
      <c r="J1673" s="26" t="n">
        <f aca="false">N(E1673)*IF(OR(D1673="Purchase",D1673="Sales return",D1673="Production in",D1673="Adjustment +"),1,IF(D1673="",0,-1))</f>
        <v>0</v>
      </c>
    </row>
    <row r="1674" customFormat="false" ht="15" hidden="false" customHeight="true" outlineLevel="0" collapsed="false">
      <c r="A1674" s="27"/>
      <c r="B1674" s="20"/>
      <c r="C1674" s="24" t="str">
        <f aca="false">IF(B1674="","",IFERROR(INDEX(Items!$B$5:$B$304,MATCH(B1674,Items!$A$5:$A$304,0)),"Unknown code"))</f>
        <v/>
      </c>
      <c r="D1674" s="20"/>
      <c r="E1674" s="21"/>
      <c r="F1674" s="22"/>
      <c r="G1674" s="25" t="str">
        <f aca="false">IF(OR(D1674="Purchase",D1674="Production in"),ROUND(N(E1674)*N(F1674),2),"")</f>
        <v/>
      </c>
      <c r="H1674" s="20"/>
      <c r="I1674" s="24" t="str">
        <f aca="false">IF(B1674="","",IFERROR(INDEX(Items!$D$5:$D$304,MATCH(B1674,Items!$A$5:$A$304,0)),""))</f>
        <v/>
      </c>
      <c r="J1674" s="26" t="n">
        <f aca="false">N(E1674)*IF(OR(D1674="Purchase",D1674="Sales return",D1674="Production in",D1674="Adjustment +"),1,IF(D1674="",0,-1))</f>
        <v>0</v>
      </c>
    </row>
    <row r="1675" customFormat="false" ht="15" hidden="false" customHeight="true" outlineLevel="0" collapsed="false">
      <c r="A1675" s="27"/>
      <c r="B1675" s="20"/>
      <c r="C1675" s="24" t="str">
        <f aca="false">IF(B1675="","",IFERROR(INDEX(Items!$B$5:$B$304,MATCH(B1675,Items!$A$5:$A$304,0)),"Unknown code"))</f>
        <v/>
      </c>
      <c r="D1675" s="20"/>
      <c r="E1675" s="21"/>
      <c r="F1675" s="22"/>
      <c r="G1675" s="25" t="str">
        <f aca="false">IF(OR(D1675="Purchase",D1675="Production in"),ROUND(N(E1675)*N(F1675),2),"")</f>
        <v/>
      </c>
      <c r="H1675" s="20"/>
      <c r="I1675" s="24" t="str">
        <f aca="false">IF(B1675="","",IFERROR(INDEX(Items!$D$5:$D$304,MATCH(B1675,Items!$A$5:$A$304,0)),""))</f>
        <v/>
      </c>
      <c r="J1675" s="26" t="n">
        <f aca="false">N(E1675)*IF(OR(D1675="Purchase",D1675="Sales return",D1675="Production in",D1675="Adjustment +"),1,IF(D1675="",0,-1))</f>
        <v>0</v>
      </c>
    </row>
    <row r="1676" customFormat="false" ht="15" hidden="false" customHeight="true" outlineLevel="0" collapsed="false">
      <c r="A1676" s="27"/>
      <c r="B1676" s="20"/>
      <c r="C1676" s="24" t="str">
        <f aca="false">IF(B1676="","",IFERROR(INDEX(Items!$B$5:$B$304,MATCH(B1676,Items!$A$5:$A$304,0)),"Unknown code"))</f>
        <v/>
      </c>
      <c r="D1676" s="20"/>
      <c r="E1676" s="21"/>
      <c r="F1676" s="22"/>
      <c r="G1676" s="25" t="str">
        <f aca="false">IF(OR(D1676="Purchase",D1676="Production in"),ROUND(N(E1676)*N(F1676),2),"")</f>
        <v/>
      </c>
      <c r="H1676" s="20"/>
      <c r="I1676" s="24" t="str">
        <f aca="false">IF(B1676="","",IFERROR(INDEX(Items!$D$5:$D$304,MATCH(B1676,Items!$A$5:$A$304,0)),""))</f>
        <v/>
      </c>
      <c r="J1676" s="26" t="n">
        <f aca="false">N(E1676)*IF(OR(D1676="Purchase",D1676="Sales return",D1676="Production in",D1676="Adjustment +"),1,IF(D1676="",0,-1))</f>
        <v>0</v>
      </c>
    </row>
    <row r="1677" customFormat="false" ht="15" hidden="false" customHeight="true" outlineLevel="0" collapsed="false">
      <c r="A1677" s="27"/>
      <c r="B1677" s="20"/>
      <c r="C1677" s="24" t="str">
        <f aca="false">IF(B1677="","",IFERROR(INDEX(Items!$B$5:$B$304,MATCH(B1677,Items!$A$5:$A$304,0)),"Unknown code"))</f>
        <v/>
      </c>
      <c r="D1677" s="20"/>
      <c r="E1677" s="21"/>
      <c r="F1677" s="22"/>
      <c r="G1677" s="25" t="str">
        <f aca="false">IF(OR(D1677="Purchase",D1677="Production in"),ROUND(N(E1677)*N(F1677),2),"")</f>
        <v/>
      </c>
      <c r="H1677" s="20"/>
      <c r="I1677" s="24" t="str">
        <f aca="false">IF(B1677="","",IFERROR(INDEX(Items!$D$5:$D$304,MATCH(B1677,Items!$A$5:$A$304,0)),""))</f>
        <v/>
      </c>
      <c r="J1677" s="26" t="n">
        <f aca="false">N(E1677)*IF(OR(D1677="Purchase",D1677="Sales return",D1677="Production in",D1677="Adjustment +"),1,IF(D1677="",0,-1))</f>
        <v>0</v>
      </c>
    </row>
    <row r="1678" customFormat="false" ht="15" hidden="false" customHeight="true" outlineLevel="0" collapsed="false">
      <c r="A1678" s="27"/>
      <c r="B1678" s="20"/>
      <c r="C1678" s="24" t="str">
        <f aca="false">IF(B1678="","",IFERROR(INDEX(Items!$B$5:$B$304,MATCH(B1678,Items!$A$5:$A$304,0)),"Unknown code"))</f>
        <v/>
      </c>
      <c r="D1678" s="20"/>
      <c r="E1678" s="21"/>
      <c r="F1678" s="22"/>
      <c r="G1678" s="25" t="str">
        <f aca="false">IF(OR(D1678="Purchase",D1678="Production in"),ROUND(N(E1678)*N(F1678),2),"")</f>
        <v/>
      </c>
      <c r="H1678" s="20"/>
      <c r="I1678" s="24" t="str">
        <f aca="false">IF(B1678="","",IFERROR(INDEX(Items!$D$5:$D$304,MATCH(B1678,Items!$A$5:$A$304,0)),""))</f>
        <v/>
      </c>
      <c r="J1678" s="26" t="n">
        <f aca="false">N(E1678)*IF(OR(D1678="Purchase",D1678="Sales return",D1678="Production in",D1678="Adjustment +"),1,IF(D1678="",0,-1))</f>
        <v>0</v>
      </c>
    </row>
    <row r="1679" customFormat="false" ht="15" hidden="false" customHeight="true" outlineLevel="0" collapsed="false">
      <c r="A1679" s="27"/>
      <c r="B1679" s="20"/>
      <c r="C1679" s="24" t="str">
        <f aca="false">IF(B1679="","",IFERROR(INDEX(Items!$B$5:$B$304,MATCH(B1679,Items!$A$5:$A$304,0)),"Unknown code"))</f>
        <v/>
      </c>
      <c r="D1679" s="20"/>
      <c r="E1679" s="21"/>
      <c r="F1679" s="22"/>
      <c r="G1679" s="25" t="str">
        <f aca="false">IF(OR(D1679="Purchase",D1679="Production in"),ROUND(N(E1679)*N(F1679),2),"")</f>
        <v/>
      </c>
      <c r="H1679" s="20"/>
      <c r="I1679" s="24" t="str">
        <f aca="false">IF(B1679="","",IFERROR(INDEX(Items!$D$5:$D$304,MATCH(B1679,Items!$A$5:$A$304,0)),""))</f>
        <v/>
      </c>
      <c r="J1679" s="26" t="n">
        <f aca="false">N(E1679)*IF(OR(D1679="Purchase",D1679="Sales return",D1679="Production in",D1679="Adjustment +"),1,IF(D1679="",0,-1))</f>
        <v>0</v>
      </c>
    </row>
    <row r="1680" customFormat="false" ht="15" hidden="false" customHeight="true" outlineLevel="0" collapsed="false">
      <c r="A1680" s="27"/>
      <c r="B1680" s="20"/>
      <c r="C1680" s="24" t="str">
        <f aca="false">IF(B1680="","",IFERROR(INDEX(Items!$B$5:$B$304,MATCH(B1680,Items!$A$5:$A$304,0)),"Unknown code"))</f>
        <v/>
      </c>
      <c r="D1680" s="20"/>
      <c r="E1680" s="21"/>
      <c r="F1680" s="22"/>
      <c r="G1680" s="25" t="str">
        <f aca="false">IF(OR(D1680="Purchase",D1680="Production in"),ROUND(N(E1680)*N(F1680),2),"")</f>
        <v/>
      </c>
      <c r="H1680" s="20"/>
      <c r="I1680" s="24" t="str">
        <f aca="false">IF(B1680="","",IFERROR(INDEX(Items!$D$5:$D$304,MATCH(B1680,Items!$A$5:$A$304,0)),""))</f>
        <v/>
      </c>
      <c r="J1680" s="26" t="n">
        <f aca="false">N(E1680)*IF(OR(D1680="Purchase",D1680="Sales return",D1680="Production in",D1680="Adjustment +"),1,IF(D1680="",0,-1))</f>
        <v>0</v>
      </c>
    </row>
    <row r="1681" customFormat="false" ht="15" hidden="false" customHeight="true" outlineLevel="0" collapsed="false">
      <c r="A1681" s="27"/>
      <c r="B1681" s="20"/>
      <c r="C1681" s="24" t="str">
        <f aca="false">IF(B1681="","",IFERROR(INDEX(Items!$B$5:$B$304,MATCH(B1681,Items!$A$5:$A$304,0)),"Unknown code"))</f>
        <v/>
      </c>
      <c r="D1681" s="20"/>
      <c r="E1681" s="21"/>
      <c r="F1681" s="22"/>
      <c r="G1681" s="25" t="str">
        <f aca="false">IF(OR(D1681="Purchase",D1681="Production in"),ROUND(N(E1681)*N(F1681),2),"")</f>
        <v/>
      </c>
      <c r="H1681" s="20"/>
      <c r="I1681" s="24" t="str">
        <f aca="false">IF(B1681="","",IFERROR(INDEX(Items!$D$5:$D$304,MATCH(B1681,Items!$A$5:$A$304,0)),""))</f>
        <v/>
      </c>
      <c r="J1681" s="26" t="n">
        <f aca="false">N(E1681)*IF(OR(D1681="Purchase",D1681="Sales return",D1681="Production in",D1681="Adjustment +"),1,IF(D1681="",0,-1))</f>
        <v>0</v>
      </c>
    </row>
    <row r="1682" customFormat="false" ht="15" hidden="false" customHeight="true" outlineLevel="0" collapsed="false">
      <c r="A1682" s="27"/>
      <c r="B1682" s="20"/>
      <c r="C1682" s="24" t="str">
        <f aca="false">IF(B1682="","",IFERROR(INDEX(Items!$B$5:$B$304,MATCH(B1682,Items!$A$5:$A$304,0)),"Unknown code"))</f>
        <v/>
      </c>
      <c r="D1682" s="20"/>
      <c r="E1682" s="21"/>
      <c r="F1682" s="22"/>
      <c r="G1682" s="25" t="str">
        <f aca="false">IF(OR(D1682="Purchase",D1682="Production in"),ROUND(N(E1682)*N(F1682),2),"")</f>
        <v/>
      </c>
      <c r="H1682" s="20"/>
      <c r="I1682" s="24" t="str">
        <f aca="false">IF(B1682="","",IFERROR(INDEX(Items!$D$5:$D$304,MATCH(B1682,Items!$A$5:$A$304,0)),""))</f>
        <v/>
      </c>
      <c r="J1682" s="26" t="n">
        <f aca="false">N(E1682)*IF(OR(D1682="Purchase",D1682="Sales return",D1682="Production in",D1682="Adjustment +"),1,IF(D1682="",0,-1))</f>
        <v>0</v>
      </c>
    </row>
    <row r="1683" customFormat="false" ht="15" hidden="false" customHeight="true" outlineLevel="0" collapsed="false">
      <c r="A1683" s="27"/>
      <c r="B1683" s="20"/>
      <c r="C1683" s="24" t="str">
        <f aca="false">IF(B1683="","",IFERROR(INDEX(Items!$B$5:$B$304,MATCH(B1683,Items!$A$5:$A$304,0)),"Unknown code"))</f>
        <v/>
      </c>
      <c r="D1683" s="20"/>
      <c r="E1683" s="21"/>
      <c r="F1683" s="22"/>
      <c r="G1683" s="25" t="str">
        <f aca="false">IF(OR(D1683="Purchase",D1683="Production in"),ROUND(N(E1683)*N(F1683),2),"")</f>
        <v/>
      </c>
      <c r="H1683" s="20"/>
      <c r="I1683" s="24" t="str">
        <f aca="false">IF(B1683="","",IFERROR(INDEX(Items!$D$5:$D$304,MATCH(B1683,Items!$A$5:$A$304,0)),""))</f>
        <v/>
      </c>
      <c r="J1683" s="26" t="n">
        <f aca="false">N(E1683)*IF(OR(D1683="Purchase",D1683="Sales return",D1683="Production in",D1683="Adjustment +"),1,IF(D1683="",0,-1))</f>
        <v>0</v>
      </c>
    </row>
    <row r="1684" customFormat="false" ht="15" hidden="false" customHeight="true" outlineLevel="0" collapsed="false">
      <c r="A1684" s="27"/>
      <c r="B1684" s="20"/>
      <c r="C1684" s="24" t="str">
        <f aca="false">IF(B1684="","",IFERROR(INDEX(Items!$B$5:$B$304,MATCH(B1684,Items!$A$5:$A$304,0)),"Unknown code"))</f>
        <v/>
      </c>
      <c r="D1684" s="20"/>
      <c r="E1684" s="21"/>
      <c r="F1684" s="22"/>
      <c r="G1684" s="25" t="str">
        <f aca="false">IF(OR(D1684="Purchase",D1684="Production in"),ROUND(N(E1684)*N(F1684),2),"")</f>
        <v/>
      </c>
      <c r="H1684" s="20"/>
      <c r="I1684" s="24" t="str">
        <f aca="false">IF(B1684="","",IFERROR(INDEX(Items!$D$5:$D$304,MATCH(B1684,Items!$A$5:$A$304,0)),""))</f>
        <v/>
      </c>
      <c r="J1684" s="26" t="n">
        <f aca="false">N(E1684)*IF(OR(D1684="Purchase",D1684="Sales return",D1684="Production in",D1684="Adjustment +"),1,IF(D1684="",0,-1))</f>
        <v>0</v>
      </c>
    </row>
    <row r="1685" customFormat="false" ht="15" hidden="false" customHeight="true" outlineLevel="0" collapsed="false">
      <c r="A1685" s="27"/>
      <c r="B1685" s="20"/>
      <c r="C1685" s="24" t="str">
        <f aca="false">IF(B1685="","",IFERROR(INDEX(Items!$B$5:$B$304,MATCH(B1685,Items!$A$5:$A$304,0)),"Unknown code"))</f>
        <v/>
      </c>
      <c r="D1685" s="20"/>
      <c r="E1685" s="21"/>
      <c r="F1685" s="22"/>
      <c r="G1685" s="25" t="str">
        <f aca="false">IF(OR(D1685="Purchase",D1685="Production in"),ROUND(N(E1685)*N(F1685),2),"")</f>
        <v/>
      </c>
      <c r="H1685" s="20"/>
      <c r="I1685" s="24" t="str">
        <f aca="false">IF(B1685="","",IFERROR(INDEX(Items!$D$5:$D$304,MATCH(B1685,Items!$A$5:$A$304,0)),""))</f>
        <v/>
      </c>
      <c r="J1685" s="26" t="n">
        <f aca="false">N(E1685)*IF(OR(D1685="Purchase",D1685="Sales return",D1685="Production in",D1685="Adjustment +"),1,IF(D1685="",0,-1))</f>
        <v>0</v>
      </c>
    </row>
    <row r="1686" customFormat="false" ht="15" hidden="false" customHeight="true" outlineLevel="0" collapsed="false">
      <c r="A1686" s="27"/>
      <c r="B1686" s="20"/>
      <c r="C1686" s="24" t="str">
        <f aca="false">IF(B1686="","",IFERROR(INDEX(Items!$B$5:$B$304,MATCH(B1686,Items!$A$5:$A$304,0)),"Unknown code"))</f>
        <v/>
      </c>
      <c r="D1686" s="20"/>
      <c r="E1686" s="21"/>
      <c r="F1686" s="22"/>
      <c r="G1686" s="25" t="str">
        <f aca="false">IF(OR(D1686="Purchase",D1686="Production in"),ROUND(N(E1686)*N(F1686),2),"")</f>
        <v/>
      </c>
      <c r="H1686" s="20"/>
      <c r="I1686" s="24" t="str">
        <f aca="false">IF(B1686="","",IFERROR(INDEX(Items!$D$5:$D$304,MATCH(B1686,Items!$A$5:$A$304,0)),""))</f>
        <v/>
      </c>
      <c r="J1686" s="26" t="n">
        <f aca="false">N(E1686)*IF(OR(D1686="Purchase",D1686="Sales return",D1686="Production in",D1686="Adjustment +"),1,IF(D1686="",0,-1))</f>
        <v>0</v>
      </c>
    </row>
    <row r="1687" customFormat="false" ht="15" hidden="false" customHeight="true" outlineLevel="0" collapsed="false">
      <c r="A1687" s="27"/>
      <c r="B1687" s="20"/>
      <c r="C1687" s="24" t="str">
        <f aca="false">IF(B1687="","",IFERROR(INDEX(Items!$B$5:$B$304,MATCH(B1687,Items!$A$5:$A$304,0)),"Unknown code"))</f>
        <v/>
      </c>
      <c r="D1687" s="20"/>
      <c r="E1687" s="21"/>
      <c r="F1687" s="22"/>
      <c r="G1687" s="25" t="str">
        <f aca="false">IF(OR(D1687="Purchase",D1687="Production in"),ROUND(N(E1687)*N(F1687),2),"")</f>
        <v/>
      </c>
      <c r="H1687" s="20"/>
      <c r="I1687" s="24" t="str">
        <f aca="false">IF(B1687="","",IFERROR(INDEX(Items!$D$5:$D$304,MATCH(B1687,Items!$A$5:$A$304,0)),""))</f>
        <v/>
      </c>
      <c r="J1687" s="26" t="n">
        <f aca="false">N(E1687)*IF(OR(D1687="Purchase",D1687="Sales return",D1687="Production in",D1687="Adjustment +"),1,IF(D1687="",0,-1))</f>
        <v>0</v>
      </c>
    </row>
    <row r="1688" customFormat="false" ht="15" hidden="false" customHeight="true" outlineLevel="0" collapsed="false">
      <c r="A1688" s="27"/>
      <c r="B1688" s="20"/>
      <c r="C1688" s="24" t="str">
        <f aca="false">IF(B1688="","",IFERROR(INDEX(Items!$B$5:$B$304,MATCH(B1688,Items!$A$5:$A$304,0)),"Unknown code"))</f>
        <v/>
      </c>
      <c r="D1688" s="20"/>
      <c r="E1688" s="21"/>
      <c r="F1688" s="22"/>
      <c r="G1688" s="25" t="str">
        <f aca="false">IF(OR(D1688="Purchase",D1688="Production in"),ROUND(N(E1688)*N(F1688),2),"")</f>
        <v/>
      </c>
      <c r="H1688" s="20"/>
      <c r="I1688" s="24" t="str">
        <f aca="false">IF(B1688="","",IFERROR(INDEX(Items!$D$5:$D$304,MATCH(B1688,Items!$A$5:$A$304,0)),""))</f>
        <v/>
      </c>
      <c r="J1688" s="26" t="n">
        <f aca="false">N(E1688)*IF(OR(D1688="Purchase",D1688="Sales return",D1688="Production in",D1688="Adjustment +"),1,IF(D1688="",0,-1))</f>
        <v>0</v>
      </c>
    </row>
    <row r="1689" customFormat="false" ht="15" hidden="false" customHeight="true" outlineLevel="0" collapsed="false">
      <c r="A1689" s="27"/>
      <c r="B1689" s="20"/>
      <c r="C1689" s="24" t="str">
        <f aca="false">IF(B1689="","",IFERROR(INDEX(Items!$B$5:$B$304,MATCH(B1689,Items!$A$5:$A$304,0)),"Unknown code"))</f>
        <v/>
      </c>
      <c r="D1689" s="20"/>
      <c r="E1689" s="21"/>
      <c r="F1689" s="22"/>
      <c r="G1689" s="25" t="str">
        <f aca="false">IF(OR(D1689="Purchase",D1689="Production in"),ROUND(N(E1689)*N(F1689),2),"")</f>
        <v/>
      </c>
      <c r="H1689" s="20"/>
      <c r="I1689" s="24" t="str">
        <f aca="false">IF(B1689="","",IFERROR(INDEX(Items!$D$5:$D$304,MATCH(B1689,Items!$A$5:$A$304,0)),""))</f>
        <v/>
      </c>
      <c r="J1689" s="26" t="n">
        <f aca="false">N(E1689)*IF(OR(D1689="Purchase",D1689="Sales return",D1689="Production in",D1689="Adjustment +"),1,IF(D1689="",0,-1))</f>
        <v>0</v>
      </c>
    </row>
    <row r="1690" customFormat="false" ht="15" hidden="false" customHeight="true" outlineLevel="0" collapsed="false">
      <c r="A1690" s="27"/>
      <c r="B1690" s="20"/>
      <c r="C1690" s="24" t="str">
        <f aca="false">IF(B1690="","",IFERROR(INDEX(Items!$B$5:$B$304,MATCH(B1690,Items!$A$5:$A$304,0)),"Unknown code"))</f>
        <v/>
      </c>
      <c r="D1690" s="20"/>
      <c r="E1690" s="21"/>
      <c r="F1690" s="22"/>
      <c r="G1690" s="25" t="str">
        <f aca="false">IF(OR(D1690="Purchase",D1690="Production in"),ROUND(N(E1690)*N(F1690),2),"")</f>
        <v/>
      </c>
      <c r="H1690" s="20"/>
      <c r="I1690" s="24" t="str">
        <f aca="false">IF(B1690="","",IFERROR(INDEX(Items!$D$5:$D$304,MATCH(B1690,Items!$A$5:$A$304,0)),""))</f>
        <v/>
      </c>
      <c r="J1690" s="26" t="n">
        <f aca="false">N(E1690)*IF(OR(D1690="Purchase",D1690="Sales return",D1690="Production in",D1690="Adjustment +"),1,IF(D1690="",0,-1))</f>
        <v>0</v>
      </c>
    </row>
    <row r="1691" customFormat="false" ht="15" hidden="false" customHeight="true" outlineLevel="0" collapsed="false">
      <c r="A1691" s="27"/>
      <c r="B1691" s="20"/>
      <c r="C1691" s="24" t="str">
        <f aca="false">IF(B1691="","",IFERROR(INDEX(Items!$B$5:$B$304,MATCH(B1691,Items!$A$5:$A$304,0)),"Unknown code"))</f>
        <v/>
      </c>
      <c r="D1691" s="20"/>
      <c r="E1691" s="21"/>
      <c r="F1691" s="22"/>
      <c r="G1691" s="25" t="str">
        <f aca="false">IF(OR(D1691="Purchase",D1691="Production in"),ROUND(N(E1691)*N(F1691),2),"")</f>
        <v/>
      </c>
      <c r="H1691" s="20"/>
      <c r="I1691" s="24" t="str">
        <f aca="false">IF(B1691="","",IFERROR(INDEX(Items!$D$5:$D$304,MATCH(B1691,Items!$A$5:$A$304,0)),""))</f>
        <v/>
      </c>
      <c r="J1691" s="26" t="n">
        <f aca="false">N(E1691)*IF(OR(D1691="Purchase",D1691="Sales return",D1691="Production in",D1691="Adjustment +"),1,IF(D1691="",0,-1))</f>
        <v>0</v>
      </c>
    </row>
    <row r="1692" customFormat="false" ht="15" hidden="false" customHeight="true" outlineLevel="0" collapsed="false">
      <c r="A1692" s="27"/>
      <c r="B1692" s="20"/>
      <c r="C1692" s="24" t="str">
        <f aca="false">IF(B1692="","",IFERROR(INDEX(Items!$B$5:$B$304,MATCH(B1692,Items!$A$5:$A$304,0)),"Unknown code"))</f>
        <v/>
      </c>
      <c r="D1692" s="20"/>
      <c r="E1692" s="21"/>
      <c r="F1692" s="22"/>
      <c r="G1692" s="25" t="str">
        <f aca="false">IF(OR(D1692="Purchase",D1692="Production in"),ROUND(N(E1692)*N(F1692),2),"")</f>
        <v/>
      </c>
      <c r="H1692" s="20"/>
      <c r="I1692" s="24" t="str">
        <f aca="false">IF(B1692="","",IFERROR(INDEX(Items!$D$5:$D$304,MATCH(B1692,Items!$A$5:$A$304,0)),""))</f>
        <v/>
      </c>
      <c r="J1692" s="26" t="n">
        <f aca="false">N(E1692)*IF(OR(D1692="Purchase",D1692="Sales return",D1692="Production in",D1692="Adjustment +"),1,IF(D1692="",0,-1))</f>
        <v>0</v>
      </c>
    </row>
    <row r="1693" customFormat="false" ht="15" hidden="false" customHeight="true" outlineLevel="0" collapsed="false">
      <c r="A1693" s="27"/>
      <c r="B1693" s="20"/>
      <c r="C1693" s="24" t="str">
        <f aca="false">IF(B1693="","",IFERROR(INDEX(Items!$B$5:$B$304,MATCH(B1693,Items!$A$5:$A$304,0)),"Unknown code"))</f>
        <v/>
      </c>
      <c r="D1693" s="20"/>
      <c r="E1693" s="21"/>
      <c r="F1693" s="22"/>
      <c r="G1693" s="25" t="str">
        <f aca="false">IF(OR(D1693="Purchase",D1693="Production in"),ROUND(N(E1693)*N(F1693),2),"")</f>
        <v/>
      </c>
      <c r="H1693" s="20"/>
      <c r="I1693" s="24" t="str">
        <f aca="false">IF(B1693="","",IFERROR(INDEX(Items!$D$5:$D$304,MATCH(B1693,Items!$A$5:$A$304,0)),""))</f>
        <v/>
      </c>
      <c r="J1693" s="26" t="n">
        <f aca="false">N(E1693)*IF(OR(D1693="Purchase",D1693="Sales return",D1693="Production in",D1693="Adjustment +"),1,IF(D1693="",0,-1))</f>
        <v>0</v>
      </c>
    </row>
    <row r="1694" customFormat="false" ht="15" hidden="false" customHeight="true" outlineLevel="0" collapsed="false">
      <c r="A1694" s="27"/>
      <c r="B1694" s="20"/>
      <c r="C1694" s="24" t="str">
        <f aca="false">IF(B1694="","",IFERROR(INDEX(Items!$B$5:$B$304,MATCH(B1694,Items!$A$5:$A$304,0)),"Unknown code"))</f>
        <v/>
      </c>
      <c r="D1694" s="20"/>
      <c r="E1694" s="21"/>
      <c r="F1694" s="22"/>
      <c r="G1694" s="25" t="str">
        <f aca="false">IF(OR(D1694="Purchase",D1694="Production in"),ROUND(N(E1694)*N(F1694),2),"")</f>
        <v/>
      </c>
      <c r="H1694" s="20"/>
      <c r="I1694" s="24" t="str">
        <f aca="false">IF(B1694="","",IFERROR(INDEX(Items!$D$5:$D$304,MATCH(B1694,Items!$A$5:$A$304,0)),""))</f>
        <v/>
      </c>
      <c r="J1694" s="26" t="n">
        <f aca="false">N(E1694)*IF(OR(D1694="Purchase",D1694="Sales return",D1694="Production in",D1694="Adjustment +"),1,IF(D1694="",0,-1))</f>
        <v>0</v>
      </c>
    </row>
    <row r="1695" customFormat="false" ht="15" hidden="false" customHeight="true" outlineLevel="0" collapsed="false">
      <c r="A1695" s="27"/>
      <c r="B1695" s="20"/>
      <c r="C1695" s="24" t="str">
        <f aca="false">IF(B1695="","",IFERROR(INDEX(Items!$B$5:$B$304,MATCH(B1695,Items!$A$5:$A$304,0)),"Unknown code"))</f>
        <v/>
      </c>
      <c r="D1695" s="20"/>
      <c r="E1695" s="21"/>
      <c r="F1695" s="22"/>
      <c r="G1695" s="25" t="str">
        <f aca="false">IF(OR(D1695="Purchase",D1695="Production in"),ROUND(N(E1695)*N(F1695),2),"")</f>
        <v/>
      </c>
      <c r="H1695" s="20"/>
      <c r="I1695" s="24" t="str">
        <f aca="false">IF(B1695="","",IFERROR(INDEX(Items!$D$5:$D$304,MATCH(B1695,Items!$A$5:$A$304,0)),""))</f>
        <v/>
      </c>
      <c r="J1695" s="26" t="n">
        <f aca="false">N(E1695)*IF(OR(D1695="Purchase",D1695="Sales return",D1695="Production in",D1695="Adjustment +"),1,IF(D1695="",0,-1))</f>
        <v>0</v>
      </c>
    </row>
    <row r="1696" customFormat="false" ht="15" hidden="false" customHeight="true" outlineLevel="0" collapsed="false">
      <c r="A1696" s="27"/>
      <c r="B1696" s="20"/>
      <c r="C1696" s="24" t="str">
        <f aca="false">IF(B1696="","",IFERROR(INDEX(Items!$B$5:$B$304,MATCH(B1696,Items!$A$5:$A$304,0)),"Unknown code"))</f>
        <v/>
      </c>
      <c r="D1696" s="20"/>
      <c r="E1696" s="21"/>
      <c r="F1696" s="22"/>
      <c r="G1696" s="25" t="str">
        <f aca="false">IF(OR(D1696="Purchase",D1696="Production in"),ROUND(N(E1696)*N(F1696),2),"")</f>
        <v/>
      </c>
      <c r="H1696" s="20"/>
      <c r="I1696" s="24" t="str">
        <f aca="false">IF(B1696="","",IFERROR(INDEX(Items!$D$5:$D$304,MATCH(B1696,Items!$A$5:$A$304,0)),""))</f>
        <v/>
      </c>
      <c r="J1696" s="26" t="n">
        <f aca="false">N(E1696)*IF(OR(D1696="Purchase",D1696="Sales return",D1696="Production in",D1696="Adjustment +"),1,IF(D1696="",0,-1))</f>
        <v>0</v>
      </c>
    </row>
    <row r="1697" customFormat="false" ht="15" hidden="false" customHeight="true" outlineLevel="0" collapsed="false">
      <c r="A1697" s="27"/>
      <c r="B1697" s="20"/>
      <c r="C1697" s="24" t="str">
        <f aca="false">IF(B1697="","",IFERROR(INDEX(Items!$B$5:$B$304,MATCH(B1697,Items!$A$5:$A$304,0)),"Unknown code"))</f>
        <v/>
      </c>
      <c r="D1697" s="20"/>
      <c r="E1697" s="21"/>
      <c r="F1697" s="22"/>
      <c r="G1697" s="25" t="str">
        <f aca="false">IF(OR(D1697="Purchase",D1697="Production in"),ROUND(N(E1697)*N(F1697),2),"")</f>
        <v/>
      </c>
      <c r="H1697" s="20"/>
      <c r="I1697" s="24" t="str">
        <f aca="false">IF(B1697="","",IFERROR(INDEX(Items!$D$5:$D$304,MATCH(B1697,Items!$A$5:$A$304,0)),""))</f>
        <v/>
      </c>
      <c r="J1697" s="26" t="n">
        <f aca="false">N(E1697)*IF(OR(D1697="Purchase",D1697="Sales return",D1697="Production in",D1697="Adjustment +"),1,IF(D1697="",0,-1))</f>
        <v>0</v>
      </c>
    </row>
    <row r="1698" customFormat="false" ht="15" hidden="false" customHeight="true" outlineLevel="0" collapsed="false">
      <c r="A1698" s="27"/>
      <c r="B1698" s="20"/>
      <c r="C1698" s="24" t="str">
        <f aca="false">IF(B1698="","",IFERROR(INDEX(Items!$B$5:$B$304,MATCH(B1698,Items!$A$5:$A$304,0)),"Unknown code"))</f>
        <v/>
      </c>
      <c r="D1698" s="20"/>
      <c r="E1698" s="21"/>
      <c r="F1698" s="22"/>
      <c r="G1698" s="25" t="str">
        <f aca="false">IF(OR(D1698="Purchase",D1698="Production in"),ROUND(N(E1698)*N(F1698),2),"")</f>
        <v/>
      </c>
      <c r="H1698" s="20"/>
      <c r="I1698" s="24" t="str">
        <f aca="false">IF(B1698="","",IFERROR(INDEX(Items!$D$5:$D$304,MATCH(B1698,Items!$A$5:$A$304,0)),""))</f>
        <v/>
      </c>
      <c r="J1698" s="26" t="n">
        <f aca="false">N(E1698)*IF(OR(D1698="Purchase",D1698="Sales return",D1698="Production in",D1698="Adjustment +"),1,IF(D1698="",0,-1))</f>
        <v>0</v>
      </c>
    </row>
    <row r="1699" customFormat="false" ht="15" hidden="false" customHeight="true" outlineLevel="0" collapsed="false">
      <c r="A1699" s="27"/>
      <c r="B1699" s="20"/>
      <c r="C1699" s="24" t="str">
        <f aca="false">IF(B1699="","",IFERROR(INDEX(Items!$B$5:$B$304,MATCH(B1699,Items!$A$5:$A$304,0)),"Unknown code"))</f>
        <v/>
      </c>
      <c r="D1699" s="20"/>
      <c r="E1699" s="21"/>
      <c r="F1699" s="22"/>
      <c r="G1699" s="25" t="str">
        <f aca="false">IF(OR(D1699="Purchase",D1699="Production in"),ROUND(N(E1699)*N(F1699),2),"")</f>
        <v/>
      </c>
      <c r="H1699" s="20"/>
      <c r="I1699" s="24" t="str">
        <f aca="false">IF(B1699="","",IFERROR(INDEX(Items!$D$5:$D$304,MATCH(B1699,Items!$A$5:$A$304,0)),""))</f>
        <v/>
      </c>
      <c r="J1699" s="26" t="n">
        <f aca="false">N(E1699)*IF(OR(D1699="Purchase",D1699="Sales return",D1699="Production in",D1699="Adjustment +"),1,IF(D1699="",0,-1))</f>
        <v>0</v>
      </c>
    </row>
    <row r="1700" customFormat="false" ht="15" hidden="false" customHeight="true" outlineLevel="0" collapsed="false">
      <c r="A1700" s="27"/>
      <c r="B1700" s="20"/>
      <c r="C1700" s="24" t="str">
        <f aca="false">IF(B1700="","",IFERROR(INDEX(Items!$B$5:$B$304,MATCH(B1700,Items!$A$5:$A$304,0)),"Unknown code"))</f>
        <v/>
      </c>
      <c r="D1700" s="20"/>
      <c r="E1700" s="21"/>
      <c r="F1700" s="22"/>
      <c r="G1700" s="25" t="str">
        <f aca="false">IF(OR(D1700="Purchase",D1700="Production in"),ROUND(N(E1700)*N(F1700),2),"")</f>
        <v/>
      </c>
      <c r="H1700" s="20"/>
      <c r="I1700" s="24" t="str">
        <f aca="false">IF(B1700="","",IFERROR(INDEX(Items!$D$5:$D$304,MATCH(B1700,Items!$A$5:$A$304,0)),""))</f>
        <v/>
      </c>
      <c r="J1700" s="26" t="n">
        <f aca="false">N(E1700)*IF(OR(D1700="Purchase",D1700="Sales return",D1700="Production in",D1700="Adjustment +"),1,IF(D1700="",0,-1))</f>
        <v>0</v>
      </c>
    </row>
    <row r="1701" customFormat="false" ht="15" hidden="false" customHeight="true" outlineLevel="0" collapsed="false">
      <c r="A1701" s="27"/>
      <c r="B1701" s="20"/>
      <c r="C1701" s="24" t="str">
        <f aca="false">IF(B1701="","",IFERROR(INDEX(Items!$B$5:$B$304,MATCH(B1701,Items!$A$5:$A$304,0)),"Unknown code"))</f>
        <v/>
      </c>
      <c r="D1701" s="20"/>
      <c r="E1701" s="21"/>
      <c r="F1701" s="22"/>
      <c r="G1701" s="25" t="str">
        <f aca="false">IF(OR(D1701="Purchase",D1701="Production in"),ROUND(N(E1701)*N(F1701),2),"")</f>
        <v/>
      </c>
      <c r="H1701" s="20"/>
      <c r="I1701" s="24" t="str">
        <f aca="false">IF(B1701="","",IFERROR(INDEX(Items!$D$5:$D$304,MATCH(B1701,Items!$A$5:$A$304,0)),""))</f>
        <v/>
      </c>
      <c r="J1701" s="26" t="n">
        <f aca="false">N(E1701)*IF(OR(D1701="Purchase",D1701="Sales return",D1701="Production in",D1701="Adjustment +"),1,IF(D1701="",0,-1))</f>
        <v>0</v>
      </c>
    </row>
    <row r="1702" customFormat="false" ht="15" hidden="false" customHeight="true" outlineLevel="0" collapsed="false">
      <c r="A1702" s="27"/>
      <c r="B1702" s="20"/>
      <c r="C1702" s="24" t="str">
        <f aca="false">IF(B1702="","",IFERROR(INDEX(Items!$B$5:$B$304,MATCH(B1702,Items!$A$5:$A$304,0)),"Unknown code"))</f>
        <v/>
      </c>
      <c r="D1702" s="20"/>
      <c r="E1702" s="21"/>
      <c r="F1702" s="22"/>
      <c r="G1702" s="25" t="str">
        <f aca="false">IF(OR(D1702="Purchase",D1702="Production in"),ROUND(N(E1702)*N(F1702),2),"")</f>
        <v/>
      </c>
      <c r="H1702" s="20"/>
      <c r="I1702" s="24" t="str">
        <f aca="false">IF(B1702="","",IFERROR(INDEX(Items!$D$5:$D$304,MATCH(B1702,Items!$A$5:$A$304,0)),""))</f>
        <v/>
      </c>
      <c r="J1702" s="26" t="n">
        <f aca="false">N(E1702)*IF(OR(D1702="Purchase",D1702="Sales return",D1702="Production in",D1702="Adjustment +"),1,IF(D1702="",0,-1))</f>
        <v>0</v>
      </c>
    </row>
    <row r="1703" customFormat="false" ht="15" hidden="false" customHeight="true" outlineLevel="0" collapsed="false">
      <c r="A1703" s="27"/>
      <c r="B1703" s="20"/>
      <c r="C1703" s="24" t="str">
        <f aca="false">IF(B1703="","",IFERROR(INDEX(Items!$B$5:$B$304,MATCH(B1703,Items!$A$5:$A$304,0)),"Unknown code"))</f>
        <v/>
      </c>
      <c r="D1703" s="20"/>
      <c r="E1703" s="21"/>
      <c r="F1703" s="22"/>
      <c r="G1703" s="25" t="str">
        <f aca="false">IF(OR(D1703="Purchase",D1703="Production in"),ROUND(N(E1703)*N(F1703),2),"")</f>
        <v/>
      </c>
      <c r="H1703" s="20"/>
      <c r="I1703" s="24" t="str">
        <f aca="false">IF(B1703="","",IFERROR(INDEX(Items!$D$5:$D$304,MATCH(B1703,Items!$A$5:$A$304,0)),""))</f>
        <v/>
      </c>
      <c r="J1703" s="26" t="n">
        <f aca="false">N(E1703)*IF(OR(D1703="Purchase",D1703="Sales return",D1703="Production in",D1703="Adjustment +"),1,IF(D1703="",0,-1))</f>
        <v>0</v>
      </c>
    </row>
    <row r="1704" customFormat="false" ht="15" hidden="false" customHeight="true" outlineLevel="0" collapsed="false">
      <c r="A1704" s="27"/>
      <c r="B1704" s="20"/>
      <c r="C1704" s="24" t="str">
        <f aca="false">IF(B1704="","",IFERROR(INDEX(Items!$B$5:$B$304,MATCH(B1704,Items!$A$5:$A$304,0)),"Unknown code"))</f>
        <v/>
      </c>
      <c r="D1704" s="20"/>
      <c r="E1704" s="21"/>
      <c r="F1704" s="22"/>
      <c r="G1704" s="25" t="str">
        <f aca="false">IF(OR(D1704="Purchase",D1704="Production in"),ROUND(N(E1704)*N(F1704),2),"")</f>
        <v/>
      </c>
      <c r="H1704" s="20"/>
      <c r="I1704" s="24" t="str">
        <f aca="false">IF(B1704="","",IFERROR(INDEX(Items!$D$5:$D$304,MATCH(B1704,Items!$A$5:$A$304,0)),""))</f>
        <v/>
      </c>
      <c r="J1704" s="26" t="n">
        <f aca="false">N(E1704)*IF(OR(D1704="Purchase",D1704="Sales return",D1704="Production in",D1704="Adjustment +"),1,IF(D1704="",0,-1))</f>
        <v>0</v>
      </c>
    </row>
    <row r="1705" customFormat="false" ht="15" hidden="false" customHeight="true" outlineLevel="0" collapsed="false">
      <c r="A1705" s="27"/>
      <c r="B1705" s="20"/>
      <c r="C1705" s="24" t="str">
        <f aca="false">IF(B1705="","",IFERROR(INDEX(Items!$B$5:$B$304,MATCH(B1705,Items!$A$5:$A$304,0)),"Unknown code"))</f>
        <v/>
      </c>
      <c r="D1705" s="20"/>
      <c r="E1705" s="21"/>
      <c r="F1705" s="22"/>
      <c r="G1705" s="25" t="str">
        <f aca="false">IF(OR(D1705="Purchase",D1705="Production in"),ROUND(N(E1705)*N(F1705),2),"")</f>
        <v/>
      </c>
      <c r="H1705" s="20"/>
      <c r="I1705" s="24" t="str">
        <f aca="false">IF(B1705="","",IFERROR(INDEX(Items!$D$5:$D$304,MATCH(B1705,Items!$A$5:$A$304,0)),""))</f>
        <v/>
      </c>
      <c r="J1705" s="26" t="n">
        <f aca="false">N(E1705)*IF(OR(D1705="Purchase",D1705="Sales return",D1705="Production in",D1705="Adjustment +"),1,IF(D1705="",0,-1))</f>
        <v>0</v>
      </c>
    </row>
    <row r="1706" customFormat="false" ht="15" hidden="false" customHeight="true" outlineLevel="0" collapsed="false">
      <c r="A1706" s="27"/>
      <c r="B1706" s="20"/>
      <c r="C1706" s="24" t="str">
        <f aca="false">IF(B1706="","",IFERROR(INDEX(Items!$B$5:$B$304,MATCH(B1706,Items!$A$5:$A$304,0)),"Unknown code"))</f>
        <v/>
      </c>
      <c r="D1706" s="20"/>
      <c r="E1706" s="21"/>
      <c r="F1706" s="22"/>
      <c r="G1706" s="25" t="str">
        <f aca="false">IF(OR(D1706="Purchase",D1706="Production in"),ROUND(N(E1706)*N(F1706),2),"")</f>
        <v/>
      </c>
      <c r="H1706" s="20"/>
      <c r="I1706" s="24" t="str">
        <f aca="false">IF(B1706="","",IFERROR(INDEX(Items!$D$5:$D$304,MATCH(B1706,Items!$A$5:$A$304,0)),""))</f>
        <v/>
      </c>
      <c r="J1706" s="26" t="n">
        <f aca="false">N(E1706)*IF(OR(D1706="Purchase",D1706="Sales return",D1706="Production in",D1706="Adjustment +"),1,IF(D1706="",0,-1))</f>
        <v>0</v>
      </c>
    </row>
    <row r="1707" customFormat="false" ht="15" hidden="false" customHeight="true" outlineLevel="0" collapsed="false">
      <c r="A1707" s="27"/>
      <c r="B1707" s="20"/>
      <c r="C1707" s="24" t="str">
        <f aca="false">IF(B1707="","",IFERROR(INDEX(Items!$B$5:$B$304,MATCH(B1707,Items!$A$5:$A$304,0)),"Unknown code"))</f>
        <v/>
      </c>
      <c r="D1707" s="20"/>
      <c r="E1707" s="21"/>
      <c r="F1707" s="22"/>
      <c r="G1707" s="25" t="str">
        <f aca="false">IF(OR(D1707="Purchase",D1707="Production in"),ROUND(N(E1707)*N(F1707),2),"")</f>
        <v/>
      </c>
      <c r="H1707" s="20"/>
      <c r="I1707" s="24" t="str">
        <f aca="false">IF(B1707="","",IFERROR(INDEX(Items!$D$5:$D$304,MATCH(B1707,Items!$A$5:$A$304,0)),""))</f>
        <v/>
      </c>
      <c r="J1707" s="26" t="n">
        <f aca="false">N(E1707)*IF(OR(D1707="Purchase",D1707="Sales return",D1707="Production in",D1707="Adjustment +"),1,IF(D1707="",0,-1))</f>
        <v>0</v>
      </c>
    </row>
    <row r="1708" customFormat="false" ht="15" hidden="false" customHeight="true" outlineLevel="0" collapsed="false">
      <c r="A1708" s="27"/>
      <c r="B1708" s="20"/>
      <c r="C1708" s="24" t="str">
        <f aca="false">IF(B1708="","",IFERROR(INDEX(Items!$B$5:$B$304,MATCH(B1708,Items!$A$5:$A$304,0)),"Unknown code"))</f>
        <v/>
      </c>
      <c r="D1708" s="20"/>
      <c r="E1708" s="21"/>
      <c r="F1708" s="22"/>
      <c r="G1708" s="25" t="str">
        <f aca="false">IF(OR(D1708="Purchase",D1708="Production in"),ROUND(N(E1708)*N(F1708),2),"")</f>
        <v/>
      </c>
      <c r="H1708" s="20"/>
      <c r="I1708" s="24" t="str">
        <f aca="false">IF(B1708="","",IFERROR(INDEX(Items!$D$5:$D$304,MATCH(B1708,Items!$A$5:$A$304,0)),""))</f>
        <v/>
      </c>
      <c r="J1708" s="26" t="n">
        <f aca="false">N(E1708)*IF(OR(D1708="Purchase",D1708="Sales return",D1708="Production in",D1708="Adjustment +"),1,IF(D1708="",0,-1))</f>
        <v>0</v>
      </c>
    </row>
    <row r="1709" customFormat="false" ht="15" hidden="false" customHeight="true" outlineLevel="0" collapsed="false">
      <c r="A1709" s="27"/>
      <c r="B1709" s="20"/>
      <c r="C1709" s="24" t="str">
        <f aca="false">IF(B1709="","",IFERROR(INDEX(Items!$B$5:$B$304,MATCH(B1709,Items!$A$5:$A$304,0)),"Unknown code"))</f>
        <v/>
      </c>
      <c r="D1709" s="20"/>
      <c r="E1709" s="21"/>
      <c r="F1709" s="22"/>
      <c r="G1709" s="25" t="str">
        <f aca="false">IF(OR(D1709="Purchase",D1709="Production in"),ROUND(N(E1709)*N(F1709),2),"")</f>
        <v/>
      </c>
      <c r="H1709" s="20"/>
      <c r="I1709" s="24" t="str">
        <f aca="false">IF(B1709="","",IFERROR(INDEX(Items!$D$5:$D$304,MATCH(B1709,Items!$A$5:$A$304,0)),""))</f>
        <v/>
      </c>
      <c r="J1709" s="26" t="n">
        <f aca="false">N(E1709)*IF(OR(D1709="Purchase",D1709="Sales return",D1709="Production in",D1709="Adjustment +"),1,IF(D1709="",0,-1))</f>
        <v>0</v>
      </c>
    </row>
    <row r="1710" customFormat="false" ht="15" hidden="false" customHeight="true" outlineLevel="0" collapsed="false">
      <c r="A1710" s="27"/>
      <c r="B1710" s="20"/>
      <c r="C1710" s="24" t="str">
        <f aca="false">IF(B1710="","",IFERROR(INDEX(Items!$B$5:$B$304,MATCH(B1710,Items!$A$5:$A$304,0)),"Unknown code"))</f>
        <v/>
      </c>
      <c r="D1710" s="20"/>
      <c r="E1710" s="21"/>
      <c r="F1710" s="22"/>
      <c r="G1710" s="25" t="str">
        <f aca="false">IF(OR(D1710="Purchase",D1710="Production in"),ROUND(N(E1710)*N(F1710),2),"")</f>
        <v/>
      </c>
      <c r="H1710" s="20"/>
      <c r="I1710" s="24" t="str">
        <f aca="false">IF(B1710="","",IFERROR(INDEX(Items!$D$5:$D$304,MATCH(B1710,Items!$A$5:$A$304,0)),""))</f>
        <v/>
      </c>
      <c r="J1710" s="26" t="n">
        <f aca="false">N(E1710)*IF(OR(D1710="Purchase",D1710="Sales return",D1710="Production in",D1710="Adjustment +"),1,IF(D1710="",0,-1))</f>
        <v>0</v>
      </c>
    </row>
    <row r="1711" customFormat="false" ht="15" hidden="false" customHeight="true" outlineLevel="0" collapsed="false">
      <c r="A1711" s="27"/>
      <c r="B1711" s="20"/>
      <c r="C1711" s="24" t="str">
        <f aca="false">IF(B1711="","",IFERROR(INDEX(Items!$B$5:$B$304,MATCH(B1711,Items!$A$5:$A$304,0)),"Unknown code"))</f>
        <v/>
      </c>
      <c r="D1711" s="20"/>
      <c r="E1711" s="21"/>
      <c r="F1711" s="22"/>
      <c r="G1711" s="25" t="str">
        <f aca="false">IF(OR(D1711="Purchase",D1711="Production in"),ROUND(N(E1711)*N(F1711),2),"")</f>
        <v/>
      </c>
      <c r="H1711" s="20"/>
      <c r="I1711" s="24" t="str">
        <f aca="false">IF(B1711="","",IFERROR(INDEX(Items!$D$5:$D$304,MATCH(B1711,Items!$A$5:$A$304,0)),""))</f>
        <v/>
      </c>
      <c r="J1711" s="26" t="n">
        <f aca="false">N(E1711)*IF(OR(D1711="Purchase",D1711="Sales return",D1711="Production in",D1711="Adjustment +"),1,IF(D1711="",0,-1))</f>
        <v>0</v>
      </c>
    </row>
    <row r="1712" customFormat="false" ht="15" hidden="false" customHeight="true" outlineLevel="0" collapsed="false">
      <c r="A1712" s="27"/>
      <c r="B1712" s="20"/>
      <c r="C1712" s="24" t="str">
        <f aca="false">IF(B1712="","",IFERROR(INDEX(Items!$B$5:$B$304,MATCH(B1712,Items!$A$5:$A$304,0)),"Unknown code"))</f>
        <v/>
      </c>
      <c r="D1712" s="20"/>
      <c r="E1712" s="21"/>
      <c r="F1712" s="22"/>
      <c r="G1712" s="25" t="str">
        <f aca="false">IF(OR(D1712="Purchase",D1712="Production in"),ROUND(N(E1712)*N(F1712),2),"")</f>
        <v/>
      </c>
      <c r="H1712" s="20"/>
      <c r="I1712" s="24" t="str">
        <f aca="false">IF(B1712="","",IFERROR(INDEX(Items!$D$5:$D$304,MATCH(B1712,Items!$A$5:$A$304,0)),""))</f>
        <v/>
      </c>
      <c r="J1712" s="26" t="n">
        <f aca="false">N(E1712)*IF(OR(D1712="Purchase",D1712="Sales return",D1712="Production in",D1712="Adjustment +"),1,IF(D1712="",0,-1))</f>
        <v>0</v>
      </c>
    </row>
    <row r="1713" customFormat="false" ht="15" hidden="false" customHeight="true" outlineLevel="0" collapsed="false">
      <c r="A1713" s="27"/>
      <c r="B1713" s="20"/>
      <c r="C1713" s="24" t="str">
        <f aca="false">IF(B1713="","",IFERROR(INDEX(Items!$B$5:$B$304,MATCH(B1713,Items!$A$5:$A$304,0)),"Unknown code"))</f>
        <v/>
      </c>
      <c r="D1713" s="20"/>
      <c r="E1713" s="21"/>
      <c r="F1713" s="22"/>
      <c r="G1713" s="25" t="str">
        <f aca="false">IF(OR(D1713="Purchase",D1713="Production in"),ROUND(N(E1713)*N(F1713),2),"")</f>
        <v/>
      </c>
      <c r="H1713" s="20"/>
      <c r="I1713" s="24" t="str">
        <f aca="false">IF(B1713="","",IFERROR(INDEX(Items!$D$5:$D$304,MATCH(B1713,Items!$A$5:$A$304,0)),""))</f>
        <v/>
      </c>
      <c r="J1713" s="26" t="n">
        <f aca="false">N(E1713)*IF(OR(D1713="Purchase",D1713="Sales return",D1713="Production in",D1713="Adjustment +"),1,IF(D1713="",0,-1))</f>
        <v>0</v>
      </c>
    </row>
    <row r="1714" customFormat="false" ht="15" hidden="false" customHeight="true" outlineLevel="0" collapsed="false">
      <c r="A1714" s="27"/>
      <c r="B1714" s="20"/>
      <c r="C1714" s="24" t="str">
        <f aca="false">IF(B1714="","",IFERROR(INDEX(Items!$B$5:$B$304,MATCH(B1714,Items!$A$5:$A$304,0)),"Unknown code"))</f>
        <v/>
      </c>
      <c r="D1714" s="20"/>
      <c r="E1714" s="21"/>
      <c r="F1714" s="22"/>
      <c r="G1714" s="25" t="str">
        <f aca="false">IF(OR(D1714="Purchase",D1714="Production in"),ROUND(N(E1714)*N(F1714),2),"")</f>
        <v/>
      </c>
      <c r="H1714" s="20"/>
      <c r="I1714" s="24" t="str">
        <f aca="false">IF(B1714="","",IFERROR(INDEX(Items!$D$5:$D$304,MATCH(B1714,Items!$A$5:$A$304,0)),""))</f>
        <v/>
      </c>
      <c r="J1714" s="26" t="n">
        <f aca="false">N(E1714)*IF(OR(D1714="Purchase",D1714="Sales return",D1714="Production in",D1714="Adjustment +"),1,IF(D1714="",0,-1))</f>
        <v>0</v>
      </c>
    </row>
    <row r="1715" customFormat="false" ht="15" hidden="false" customHeight="true" outlineLevel="0" collapsed="false">
      <c r="A1715" s="27"/>
      <c r="B1715" s="20"/>
      <c r="C1715" s="24" t="str">
        <f aca="false">IF(B1715="","",IFERROR(INDEX(Items!$B$5:$B$304,MATCH(B1715,Items!$A$5:$A$304,0)),"Unknown code"))</f>
        <v/>
      </c>
      <c r="D1715" s="20"/>
      <c r="E1715" s="21"/>
      <c r="F1715" s="22"/>
      <c r="G1715" s="25" t="str">
        <f aca="false">IF(OR(D1715="Purchase",D1715="Production in"),ROUND(N(E1715)*N(F1715),2),"")</f>
        <v/>
      </c>
      <c r="H1715" s="20"/>
      <c r="I1715" s="24" t="str">
        <f aca="false">IF(B1715="","",IFERROR(INDEX(Items!$D$5:$D$304,MATCH(B1715,Items!$A$5:$A$304,0)),""))</f>
        <v/>
      </c>
      <c r="J1715" s="26" t="n">
        <f aca="false">N(E1715)*IF(OR(D1715="Purchase",D1715="Sales return",D1715="Production in",D1715="Adjustment +"),1,IF(D1715="",0,-1))</f>
        <v>0</v>
      </c>
    </row>
    <row r="1716" customFormat="false" ht="15" hidden="false" customHeight="true" outlineLevel="0" collapsed="false">
      <c r="A1716" s="27"/>
      <c r="B1716" s="20"/>
      <c r="C1716" s="24" t="str">
        <f aca="false">IF(B1716="","",IFERROR(INDEX(Items!$B$5:$B$304,MATCH(B1716,Items!$A$5:$A$304,0)),"Unknown code"))</f>
        <v/>
      </c>
      <c r="D1716" s="20"/>
      <c r="E1716" s="21"/>
      <c r="F1716" s="22"/>
      <c r="G1716" s="25" t="str">
        <f aca="false">IF(OR(D1716="Purchase",D1716="Production in"),ROUND(N(E1716)*N(F1716),2),"")</f>
        <v/>
      </c>
      <c r="H1716" s="20"/>
      <c r="I1716" s="24" t="str">
        <f aca="false">IF(B1716="","",IFERROR(INDEX(Items!$D$5:$D$304,MATCH(B1716,Items!$A$5:$A$304,0)),""))</f>
        <v/>
      </c>
      <c r="J1716" s="26" t="n">
        <f aca="false">N(E1716)*IF(OR(D1716="Purchase",D1716="Sales return",D1716="Production in",D1716="Adjustment +"),1,IF(D1716="",0,-1))</f>
        <v>0</v>
      </c>
    </row>
    <row r="1717" customFormat="false" ht="15" hidden="false" customHeight="true" outlineLevel="0" collapsed="false">
      <c r="A1717" s="27"/>
      <c r="B1717" s="20"/>
      <c r="C1717" s="24" t="str">
        <f aca="false">IF(B1717="","",IFERROR(INDEX(Items!$B$5:$B$304,MATCH(B1717,Items!$A$5:$A$304,0)),"Unknown code"))</f>
        <v/>
      </c>
      <c r="D1717" s="20"/>
      <c r="E1717" s="21"/>
      <c r="F1717" s="22"/>
      <c r="G1717" s="25" t="str">
        <f aca="false">IF(OR(D1717="Purchase",D1717="Production in"),ROUND(N(E1717)*N(F1717),2),"")</f>
        <v/>
      </c>
      <c r="H1717" s="20"/>
      <c r="I1717" s="24" t="str">
        <f aca="false">IF(B1717="","",IFERROR(INDEX(Items!$D$5:$D$304,MATCH(B1717,Items!$A$5:$A$304,0)),""))</f>
        <v/>
      </c>
      <c r="J1717" s="26" t="n">
        <f aca="false">N(E1717)*IF(OR(D1717="Purchase",D1717="Sales return",D1717="Production in",D1717="Adjustment +"),1,IF(D1717="",0,-1))</f>
        <v>0</v>
      </c>
    </row>
    <row r="1718" customFormat="false" ht="15" hidden="false" customHeight="true" outlineLevel="0" collapsed="false">
      <c r="A1718" s="27"/>
      <c r="B1718" s="20"/>
      <c r="C1718" s="24" t="str">
        <f aca="false">IF(B1718="","",IFERROR(INDEX(Items!$B$5:$B$304,MATCH(B1718,Items!$A$5:$A$304,0)),"Unknown code"))</f>
        <v/>
      </c>
      <c r="D1718" s="20"/>
      <c r="E1718" s="21"/>
      <c r="F1718" s="22"/>
      <c r="G1718" s="25" t="str">
        <f aca="false">IF(OR(D1718="Purchase",D1718="Production in"),ROUND(N(E1718)*N(F1718),2),"")</f>
        <v/>
      </c>
      <c r="H1718" s="20"/>
      <c r="I1718" s="24" t="str">
        <f aca="false">IF(B1718="","",IFERROR(INDEX(Items!$D$5:$D$304,MATCH(B1718,Items!$A$5:$A$304,0)),""))</f>
        <v/>
      </c>
      <c r="J1718" s="26" t="n">
        <f aca="false">N(E1718)*IF(OR(D1718="Purchase",D1718="Sales return",D1718="Production in",D1718="Adjustment +"),1,IF(D1718="",0,-1))</f>
        <v>0</v>
      </c>
    </row>
    <row r="1719" customFormat="false" ht="15" hidden="false" customHeight="true" outlineLevel="0" collapsed="false">
      <c r="A1719" s="27"/>
      <c r="B1719" s="20"/>
      <c r="C1719" s="24" t="str">
        <f aca="false">IF(B1719="","",IFERROR(INDEX(Items!$B$5:$B$304,MATCH(B1719,Items!$A$5:$A$304,0)),"Unknown code"))</f>
        <v/>
      </c>
      <c r="D1719" s="20"/>
      <c r="E1719" s="21"/>
      <c r="F1719" s="22"/>
      <c r="G1719" s="25" t="str">
        <f aca="false">IF(OR(D1719="Purchase",D1719="Production in"),ROUND(N(E1719)*N(F1719),2),"")</f>
        <v/>
      </c>
      <c r="H1719" s="20"/>
      <c r="I1719" s="24" t="str">
        <f aca="false">IF(B1719="","",IFERROR(INDEX(Items!$D$5:$D$304,MATCH(B1719,Items!$A$5:$A$304,0)),""))</f>
        <v/>
      </c>
      <c r="J1719" s="26" t="n">
        <f aca="false">N(E1719)*IF(OR(D1719="Purchase",D1719="Sales return",D1719="Production in",D1719="Adjustment +"),1,IF(D1719="",0,-1))</f>
        <v>0</v>
      </c>
    </row>
    <row r="1720" customFormat="false" ht="15" hidden="false" customHeight="true" outlineLevel="0" collapsed="false">
      <c r="A1720" s="27"/>
      <c r="B1720" s="20"/>
      <c r="C1720" s="24" t="str">
        <f aca="false">IF(B1720="","",IFERROR(INDEX(Items!$B$5:$B$304,MATCH(B1720,Items!$A$5:$A$304,0)),"Unknown code"))</f>
        <v/>
      </c>
      <c r="D1720" s="20"/>
      <c r="E1720" s="21"/>
      <c r="F1720" s="22"/>
      <c r="G1720" s="25" t="str">
        <f aca="false">IF(OR(D1720="Purchase",D1720="Production in"),ROUND(N(E1720)*N(F1720),2),"")</f>
        <v/>
      </c>
      <c r="H1720" s="20"/>
      <c r="I1720" s="24" t="str">
        <f aca="false">IF(B1720="","",IFERROR(INDEX(Items!$D$5:$D$304,MATCH(B1720,Items!$A$5:$A$304,0)),""))</f>
        <v/>
      </c>
      <c r="J1720" s="26" t="n">
        <f aca="false">N(E1720)*IF(OR(D1720="Purchase",D1720="Sales return",D1720="Production in",D1720="Adjustment +"),1,IF(D1720="",0,-1))</f>
        <v>0</v>
      </c>
    </row>
    <row r="1721" customFormat="false" ht="15" hidden="false" customHeight="true" outlineLevel="0" collapsed="false">
      <c r="A1721" s="27"/>
      <c r="B1721" s="20"/>
      <c r="C1721" s="24" t="str">
        <f aca="false">IF(B1721="","",IFERROR(INDEX(Items!$B$5:$B$304,MATCH(B1721,Items!$A$5:$A$304,0)),"Unknown code"))</f>
        <v/>
      </c>
      <c r="D1721" s="20"/>
      <c r="E1721" s="21"/>
      <c r="F1721" s="22"/>
      <c r="G1721" s="25" t="str">
        <f aca="false">IF(OR(D1721="Purchase",D1721="Production in"),ROUND(N(E1721)*N(F1721),2),"")</f>
        <v/>
      </c>
      <c r="H1721" s="20"/>
      <c r="I1721" s="24" t="str">
        <f aca="false">IF(B1721="","",IFERROR(INDEX(Items!$D$5:$D$304,MATCH(B1721,Items!$A$5:$A$304,0)),""))</f>
        <v/>
      </c>
      <c r="J1721" s="26" t="n">
        <f aca="false">N(E1721)*IF(OR(D1721="Purchase",D1721="Sales return",D1721="Production in",D1721="Adjustment +"),1,IF(D1721="",0,-1))</f>
        <v>0</v>
      </c>
    </row>
    <row r="1722" customFormat="false" ht="15" hidden="false" customHeight="true" outlineLevel="0" collapsed="false">
      <c r="A1722" s="27"/>
      <c r="B1722" s="20"/>
      <c r="C1722" s="24" t="str">
        <f aca="false">IF(B1722="","",IFERROR(INDEX(Items!$B$5:$B$304,MATCH(B1722,Items!$A$5:$A$304,0)),"Unknown code"))</f>
        <v/>
      </c>
      <c r="D1722" s="20"/>
      <c r="E1722" s="21"/>
      <c r="F1722" s="22"/>
      <c r="G1722" s="25" t="str">
        <f aca="false">IF(OR(D1722="Purchase",D1722="Production in"),ROUND(N(E1722)*N(F1722),2),"")</f>
        <v/>
      </c>
      <c r="H1722" s="20"/>
      <c r="I1722" s="24" t="str">
        <f aca="false">IF(B1722="","",IFERROR(INDEX(Items!$D$5:$D$304,MATCH(B1722,Items!$A$5:$A$304,0)),""))</f>
        <v/>
      </c>
      <c r="J1722" s="26" t="n">
        <f aca="false">N(E1722)*IF(OR(D1722="Purchase",D1722="Sales return",D1722="Production in",D1722="Adjustment +"),1,IF(D1722="",0,-1))</f>
        <v>0</v>
      </c>
    </row>
    <row r="1723" customFormat="false" ht="15" hidden="false" customHeight="true" outlineLevel="0" collapsed="false">
      <c r="A1723" s="27"/>
      <c r="B1723" s="20"/>
      <c r="C1723" s="24" t="str">
        <f aca="false">IF(B1723="","",IFERROR(INDEX(Items!$B$5:$B$304,MATCH(B1723,Items!$A$5:$A$304,0)),"Unknown code"))</f>
        <v/>
      </c>
      <c r="D1723" s="20"/>
      <c r="E1723" s="21"/>
      <c r="F1723" s="22"/>
      <c r="G1723" s="25" t="str">
        <f aca="false">IF(OR(D1723="Purchase",D1723="Production in"),ROUND(N(E1723)*N(F1723),2),"")</f>
        <v/>
      </c>
      <c r="H1723" s="20"/>
      <c r="I1723" s="24" t="str">
        <f aca="false">IF(B1723="","",IFERROR(INDEX(Items!$D$5:$D$304,MATCH(B1723,Items!$A$5:$A$304,0)),""))</f>
        <v/>
      </c>
      <c r="J1723" s="26" t="n">
        <f aca="false">N(E1723)*IF(OR(D1723="Purchase",D1723="Sales return",D1723="Production in",D1723="Adjustment +"),1,IF(D1723="",0,-1))</f>
        <v>0</v>
      </c>
    </row>
    <row r="1724" customFormat="false" ht="15" hidden="false" customHeight="true" outlineLevel="0" collapsed="false">
      <c r="A1724" s="27"/>
      <c r="B1724" s="20"/>
      <c r="C1724" s="24" t="str">
        <f aca="false">IF(B1724="","",IFERROR(INDEX(Items!$B$5:$B$304,MATCH(B1724,Items!$A$5:$A$304,0)),"Unknown code"))</f>
        <v/>
      </c>
      <c r="D1724" s="20"/>
      <c r="E1724" s="21"/>
      <c r="F1724" s="22"/>
      <c r="G1724" s="25" t="str">
        <f aca="false">IF(OR(D1724="Purchase",D1724="Production in"),ROUND(N(E1724)*N(F1724),2),"")</f>
        <v/>
      </c>
      <c r="H1724" s="20"/>
      <c r="I1724" s="24" t="str">
        <f aca="false">IF(B1724="","",IFERROR(INDEX(Items!$D$5:$D$304,MATCH(B1724,Items!$A$5:$A$304,0)),""))</f>
        <v/>
      </c>
      <c r="J1724" s="26" t="n">
        <f aca="false">N(E1724)*IF(OR(D1724="Purchase",D1724="Sales return",D1724="Production in",D1724="Adjustment +"),1,IF(D1724="",0,-1))</f>
        <v>0</v>
      </c>
    </row>
    <row r="1725" customFormat="false" ht="15" hidden="false" customHeight="true" outlineLevel="0" collapsed="false">
      <c r="A1725" s="27"/>
      <c r="B1725" s="20"/>
      <c r="C1725" s="24" t="str">
        <f aca="false">IF(B1725="","",IFERROR(INDEX(Items!$B$5:$B$304,MATCH(B1725,Items!$A$5:$A$304,0)),"Unknown code"))</f>
        <v/>
      </c>
      <c r="D1725" s="20"/>
      <c r="E1725" s="21"/>
      <c r="F1725" s="22"/>
      <c r="G1725" s="25" t="str">
        <f aca="false">IF(OR(D1725="Purchase",D1725="Production in"),ROUND(N(E1725)*N(F1725),2),"")</f>
        <v/>
      </c>
      <c r="H1725" s="20"/>
      <c r="I1725" s="24" t="str">
        <f aca="false">IF(B1725="","",IFERROR(INDEX(Items!$D$5:$D$304,MATCH(B1725,Items!$A$5:$A$304,0)),""))</f>
        <v/>
      </c>
      <c r="J1725" s="26" t="n">
        <f aca="false">N(E1725)*IF(OR(D1725="Purchase",D1725="Sales return",D1725="Production in",D1725="Adjustment +"),1,IF(D1725="",0,-1))</f>
        <v>0</v>
      </c>
    </row>
    <row r="1726" customFormat="false" ht="15" hidden="false" customHeight="true" outlineLevel="0" collapsed="false">
      <c r="A1726" s="27"/>
      <c r="B1726" s="20"/>
      <c r="C1726" s="24" t="str">
        <f aca="false">IF(B1726="","",IFERROR(INDEX(Items!$B$5:$B$304,MATCH(B1726,Items!$A$5:$A$304,0)),"Unknown code"))</f>
        <v/>
      </c>
      <c r="D1726" s="20"/>
      <c r="E1726" s="21"/>
      <c r="F1726" s="22"/>
      <c r="G1726" s="25" t="str">
        <f aca="false">IF(OR(D1726="Purchase",D1726="Production in"),ROUND(N(E1726)*N(F1726),2),"")</f>
        <v/>
      </c>
      <c r="H1726" s="20"/>
      <c r="I1726" s="24" t="str">
        <f aca="false">IF(B1726="","",IFERROR(INDEX(Items!$D$5:$D$304,MATCH(B1726,Items!$A$5:$A$304,0)),""))</f>
        <v/>
      </c>
      <c r="J1726" s="26" t="n">
        <f aca="false">N(E1726)*IF(OR(D1726="Purchase",D1726="Sales return",D1726="Production in",D1726="Adjustment +"),1,IF(D1726="",0,-1))</f>
        <v>0</v>
      </c>
    </row>
    <row r="1727" customFormat="false" ht="15" hidden="false" customHeight="true" outlineLevel="0" collapsed="false">
      <c r="A1727" s="27"/>
      <c r="B1727" s="20"/>
      <c r="C1727" s="24" t="str">
        <f aca="false">IF(B1727="","",IFERROR(INDEX(Items!$B$5:$B$304,MATCH(B1727,Items!$A$5:$A$304,0)),"Unknown code"))</f>
        <v/>
      </c>
      <c r="D1727" s="20"/>
      <c r="E1727" s="21"/>
      <c r="F1727" s="22"/>
      <c r="G1727" s="25" t="str">
        <f aca="false">IF(OR(D1727="Purchase",D1727="Production in"),ROUND(N(E1727)*N(F1727),2),"")</f>
        <v/>
      </c>
      <c r="H1727" s="20"/>
      <c r="I1727" s="24" t="str">
        <f aca="false">IF(B1727="","",IFERROR(INDEX(Items!$D$5:$D$304,MATCH(B1727,Items!$A$5:$A$304,0)),""))</f>
        <v/>
      </c>
      <c r="J1727" s="26" t="n">
        <f aca="false">N(E1727)*IF(OR(D1727="Purchase",D1727="Sales return",D1727="Production in",D1727="Adjustment +"),1,IF(D1727="",0,-1))</f>
        <v>0</v>
      </c>
    </row>
    <row r="1728" customFormat="false" ht="15" hidden="false" customHeight="true" outlineLevel="0" collapsed="false">
      <c r="A1728" s="27"/>
      <c r="B1728" s="20"/>
      <c r="C1728" s="24" t="str">
        <f aca="false">IF(B1728="","",IFERROR(INDEX(Items!$B$5:$B$304,MATCH(B1728,Items!$A$5:$A$304,0)),"Unknown code"))</f>
        <v/>
      </c>
      <c r="D1728" s="20"/>
      <c r="E1728" s="21"/>
      <c r="F1728" s="22"/>
      <c r="G1728" s="25" t="str">
        <f aca="false">IF(OR(D1728="Purchase",D1728="Production in"),ROUND(N(E1728)*N(F1728),2),"")</f>
        <v/>
      </c>
      <c r="H1728" s="20"/>
      <c r="I1728" s="24" t="str">
        <f aca="false">IF(B1728="","",IFERROR(INDEX(Items!$D$5:$D$304,MATCH(B1728,Items!$A$5:$A$304,0)),""))</f>
        <v/>
      </c>
      <c r="J1728" s="26" t="n">
        <f aca="false">N(E1728)*IF(OR(D1728="Purchase",D1728="Sales return",D1728="Production in",D1728="Adjustment +"),1,IF(D1728="",0,-1))</f>
        <v>0</v>
      </c>
    </row>
    <row r="1729" customFormat="false" ht="15" hidden="false" customHeight="true" outlineLevel="0" collapsed="false">
      <c r="A1729" s="27"/>
      <c r="B1729" s="20"/>
      <c r="C1729" s="24" t="str">
        <f aca="false">IF(B1729="","",IFERROR(INDEX(Items!$B$5:$B$304,MATCH(B1729,Items!$A$5:$A$304,0)),"Unknown code"))</f>
        <v/>
      </c>
      <c r="D1729" s="20"/>
      <c r="E1729" s="21"/>
      <c r="F1729" s="22"/>
      <c r="G1729" s="25" t="str">
        <f aca="false">IF(OR(D1729="Purchase",D1729="Production in"),ROUND(N(E1729)*N(F1729),2),"")</f>
        <v/>
      </c>
      <c r="H1729" s="20"/>
      <c r="I1729" s="24" t="str">
        <f aca="false">IF(B1729="","",IFERROR(INDEX(Items!$D$5:$D$304,MATCH(B1729,Items!$A$5:$A$304,0)),""))</f>
        <v/>
      </c>
      <c r="J1729" s="26" t="n">
        <f aca="false">N(E1729)*IF(OR(D1729="Purchase",D1729="Sales return",D1729="Production in",D1729="Adjustment +"),1,IF(D1729="",0,-1))</f>
        <v>0</v>
      </c>
    </row>
    <row r="1730" customFormat="false" ht="15" hidden="false" customHeight="true" outlineLevel="0" collapsed="false">
      <c r="A1730" s="27"/>
      <c r="B1730" s="20"/>
      <c r="C1730" s="24" t="str">
        <f aca="false">IF(B1730="","",IFERROR(INDEX(Items!$B$5:$B$304,MATCH(B1730,Items!$A$5:$A$304,0)),"Unknown code"))</f>
        <v/>
      </c>
      <c r="D1730" s="20"/>
      <c r="E1730" s="21"/>
      <c r="F1730" s="22"/>
      <c r="G1730" s="25" t="str">
        <f aca="false">IF(OR(D1730="Purchase",D1730="Production in"),ROUND(N(E1730)*N(F1730),2),"")</f>
        <v/>
      </c>
      <c r="H1730" s="20"/>
      <c r="I1730" s="24" t="str">
        <f aca="false">IF(B1730="","",IFERROR(INDEX(Items!$D$5:$D$304,MATCH(B1730,Items!$A$5:$A$304,0)),""))</f>
        <v/>
      </c>
      <c r="J1730" s="26" t="n">
        <f aca="false">N(E1730)*IF(OR(D1730="Purchase",D1730="Sales return",D1730="Production in",D1730="Adjustment +"),1,IF(D1730="",0,-1))</f>
        <v>0</v>
      </c>
    </row>
    <row r="1731" customFormat="false" ht="15" hidden="false" customHeight="true" outlineLevel="0" collapsed="false">
      <c r="A1731" s="27"/>
      <c r="B1731" s="20"/>
      <c r="C1731" s="24" t="str">
        <f aca="false">IF(B1731="","",IFERROR(INDEX(Items!$B$5:$B$304,MATCH(B1731,Items!$A$5:$A$304,0)),"Unknown code"))</f>
        <v/>
      </c>
      <c r="D1731" s="20"/>
      <c r="E1731" s="21"/>
      <c r="F1731" s="22"/>
      <c r="G1731" s="25" t="str">
        <f aca="false">IF(OR(D1731="Purchase",D1731="Production in"),ROUND(N(E1731)*N(F1731),2),"")</f>
        <v/>
      </c>
      <c r="H1731" s="20"/>
      <c r="I1731" s="24" t="str">
        <f aca="false">IF(B1731="","",IFERROR(INDEX(Items!$D$5:$D$304,MATCH(B1731,Items!$A$5:$A$304,0)),""))</f>
        <v/>
      </c>
      <c r="J1731" s="26" t="n">
        <f aca="false">N(E1731)*IF(OR(D1731="Purchase",D1731="Sales return",D1731="Production in",D1731="Adjustment +"),1,IF(D1731="",0,-1))</f>
        <v>0</v>
      </c>
    </row>
    <row r="1732" customFormat="false" ht="15" hidden="false" customHeight="true" outlineLevel="0" collapsed="false">
      <c r="A1732" s="27"/>
      <c r="B1732" s="20"/>
      <c r="C1732" s="24" t="str">
        <f aca="false">IF(B1732="","",IFERROR(INDEX(Items!$B$5:$B$304,MATCH(B1732,Items!$A$5:$A$304,0)),"Unknown code"))</f>
        <v/>
      </c>
      <c r="D1732" s="20"/>
      <c r="E1732" s="21"/>
      <c r="F1732" s="22"/>
      <c r="G1732" s="25" t="str">
        <f aca="false">IF(OR(D1732="Purchase",D1732="Production in"),ROUND(N(E1732)*N(F1732),2),"")</f>
        <v/>
      </c>
      <c r="H1732" s="20"/>
      <c r="I1732" s="24" t="str">
        <f aca="false">IF(B1732="","",IFERROR(INDEX(Items!$D$5:$D$304,MATCH(B1732,Items!$A$5:$A$304,0)),""))</f>
        <v/>
      </c>
      <c r="J1732" s="26" t="n">
        <f aca="false">N(E1732)*IF(OR(D1732="Purchase",D1732="Sales return",D1732="Production in",D1732="Adjustment +"),1,IF(D1732="",0,-1))</f>
        <v>0</v>
      </c>
    </row>
    <row r="1733" customFormat="false" ht="15" hidden="false" customHeight="true" outlineLevel="0" collapsed="false">
      <c r="A1733" s="27"/>
      <c r="B1733" s="20"/>
      <c r="C1733" s="24" t="str">
        <f aca="false">IF(B1733="","",IFERROR(INDEX(Items!$B$5:$B$304,MATCH(B1733,Items!$A$5:$A$304,0)),"Unknown code"))</f>
        <v/>
      </c>
      <c r="D1733" s="20"/>
      <c r="E1733" s="21"/>
      <c r="F1733" s="22"/>
      <c r="G1733" s="25" t="str">
        <f aca="false">IF(OR(D1733="Purchase",D1733="Production in"),ROUND(N(E1733)*N(F1733),2),"")</f>
        <v/>
      </c>
      <c r="H1733" s="20"/>
      <c r="I1733" s="24" t="str">
        <f aca="false">IF(B1733="","",IFERROR(INDEX(Items!$D$5:$D$304,MATCH(B1733,Items!$A$5:$A$304,0)),""))</f>
        <v/>
      </c>
      <c r="J1733" s="26" t="n">
        <f aca="false">N(E1733)*IF(OR(D1733="Purchase",D1733="Sales return",D1733="Production in",D1733="Adjustment +"),1,IF(D1733="",0,-1))</f>
        <v>0</v>
      </c>
    </row>
    <row r="1734" customFormat="false" ht="15" hidden="false" customHeight="true" outlineLevel="0" collapsed="false">
      <c r="A1734" s="27"/>
      <c r="B1734" s="20"/>
      <c r="C1734" s="24" t="str">
        <f aca="false">IF(B1734="","",IFERROR(INDEX(Items!$B$5:$B$304,MATCH(B1734,Items!$A$5:$A$304,0)),"Unknown code"))</f>
        <v/>
      </c>
      <c r="D1734" s="20"/>
      <c r="E1734" s="21"/>
      <c r="F1734" s="22"/>
      <c r="G1734" s="25" t="str">
        <f aca="false">IF(OR(D1734="Purchase",D1734="Production in"),ROUND(N(E1734)*N(F1734),2),"")</f>
        <v/>
      </c>
      <c r="H1734" s="20"/>
      <c r="I1734" s="24" t="str">
        <f aca="false">IF(B1734="","",IFERROR(INDEX(Items!$D$5:$D$304,MATCH(B1734,Items!$A$5:$A$304,0)),""))</f>
        <v/>
      </c>
      <c r="J1734" s="26" t="n">
        <f aca="false">N(E1734)*IF(OR(D1734="Purchase",D1734="Sales return",D1734="Production in",D1734="Adjustment +"),1,IF(D1734="",0,-1))</f>
        <v>0</v>
      </c>
    </row>
    <row r="1735" customFormat="false" ht="15" hidden="false" customHeight="true" outlineLevel="0" collapsed="false">
      <c r="A1735" s="27"/>
      <c r="B1735" s="20"/>
      <c r="C1735" s="24" t="str">
        <f aca="false">IF(B1735="","",IFERROR(INDEX(Items!$B$5:$B$304,MATCH(B1735,Items!$A$5:$A$304,0)),"Unknown code"))</f>
        <v/>
      </c>
      <c r="D1735" s="20"/>
      <c r="E1735" s="21"/>
      <c r="F1735" s="22"/>
      <c r="G1735" s="25" t="str">
        <f aca="false">IF(OR(D1735="Purchase",D1735="Production in"),ROUND(N(E1735)*N(F1735),2),"")</f>
        <v/>
      </c>
      <c r="H1735" s="20"/>
      <c r="I1735" s="24" t="str">
        <f aca="false">IF(B1735="","",IFERROR(INDEX(Items!$D$5:$D$304,MATCH(B1735,Items!$A$5:$A$304,0)),""))</f>
        <v/>
      </c>
      <c r="J1735" s="26" t="n">
        <f aca="false">N(E1735)*IF(OR(D1735="Purchase",D1735="Sales return",D1735="Production in",D1735="Adjustment +"),1,IF(D1735="",0,-1))</f>
        <v>0</v>
      </c>
    </row>
    <row r="1736" customFormat="false" ht="15" hidden="false" customHeight="true" outlineLevel="0" collapsed="false">
      <c r="A1736" s="27"/>
      <c r="B1736" s="20"/>
      <c r="C1736" s="24" t="str">
        <f aca="false">IF(B1736="","",IFERROR(INDEX(Items!$B$5:$B$304,MATCH(B1736,Items!$A$5:$A$304,0)),"Unknown code"))</f>
        <v/>
      </c>
      <c r="D1736" s="20"/>
      <c r="E1736" s="21"/>
      <c r="F1736" s="22"/>
      <c r="G1736" s="25" t="str">
        <f aca="false">IF(OR(D1736="Purchase",D1736="Production in"),ROUND(N(E1736)*N(F1736),2),"")</f>
        <v/>
      </c>
      <c r="H1736" s="20"/>
      <c r="I1736" s="24" t="str">
        <f aca="false">IF(B1736="","",IFERROR(INDEX(Items!$D$5:$D$304,MATCH(B1736,Items!$A$5:$A$304,0)),""))</f>
        <v/>
      </c>
      <c r="J1736" s="26" t="n">
        <f aca="false">N(E1736)*IF(OR(D1736="Purchase",D1736="Sales return",D1736="Production in",D1736="Adjustment +"),1,IF(D1736="",0,-1))</f>
        <v>0</v>
      </c>
    </row>
    <row r="1737" customFormat="false" ht="15" hidden="false" customHeight="true" outlineLevel="0" collapsed="false">
      <c r="A1737" s="27"/>
      <c r="B1737" s="20"/>
      <c r="C1737" s="24" t="str">
        <f aca="false">IF(B1737="","",IFERROR(INDEX(Items!$B$5:$B$304,MATCH(B1737,Items!$A$5:$A$304,0)),"Unknown code"))</f>
        <v/>
      </c>
      <c r="D1737" s="20"/>
      <c r="E1737" s="21"/>
      <c r="F1737" s="22"/>
      <c r="G1737" s="25" t="str">
        <f aca="false">IF(OR(D1737="Purchase",D1737="Production in"),ROUND(N(E1737)*N(F1737),2),"")</f>
        <v/>
      </c>
      <c r="H1737" s="20"/>
      <c r="I1737" s="24" t="str">
        <f aca="false">IF(B1737="","",IFERROR(INDEX(Items!$D$5:$D$304,MATCH(B1737,Items!$A$5:$A$304,0)),""))</f>
        <v/>
      </c>
      <c r="J1737" s="26" t="n">
        <f aca="false">N(E1737)*IF(OR(D1737="Purchase",D1737="Sales return",D1737="Production in",D1737="Adjustment +"),1,IF(D1737="",0,-1))</f>
        <v>0</v>
      </c>
    </row>
    <row r="1738" customFormat="false" ht="15" hidden="false" customHeight="true" outlineLevel="0" collapsed="false">
      <c r="A1738" s="27"/>
      <c r="B1738" s="20"/>
      <c r="C1738" s="24" t="str">
        <f aca="false">IF(B1738="","",IFERROR(INDEX(Items!$B$5:$B$304,MATCH(B1738,Items!$A$5:$A$304,0)),"Unknown code"))</f>
        <v/>
      </c>
      <c r="D1738" s="20"/>
      <c r="E1738" s="21"/>
      <c r="F1738" s="22"/>
      <c r="G1738" s="25" t="str">
        <f aca="false">IF(OR(D1738="Purchase",D1738="Production in"),ROUND(N(E1738)*N(F1738),2),"")</f>
        <v/>
      </c>
      <c r="H1738" s="20"/>
      <c r="I1738" s="24" t="str">
        <f aca="false">IF(B1738="","",IFERROR(INDEX(Items!$D$5:$D$304,MATCH(B1738,Items!$A$5:$A$304,0)),""))</f>
        <v/>
      </c>
      <c r="J1738" s="26" t="n">
        <f aca="false">N(E1738)*IF(OR(D1738="Purchase",D1738="Sales return",D1738="Production in",D1738="Adjustment +"),1,IF(D1738="",0,-1))</f>
        <v>0</v>
      </c>
    </row>
    <row r="1739" customFormat="false" ht="15" hidden="false" customHeight="true" outlineLevel="0" collapsed="false">
      <c r="A1739" s="27"/>
      <c r="B1739" s="20"/>
      <c r="C1739" s="24" t="str">
        <f aca="false">IF(B1739="","",IFERROR(INDEX(Items!$B$5:$B$304,MATCH(B1739,Items!$A$5:$A$304,0)),"Unknown code"))</f>
        <v/>
      </c>
      <c r="D1739" s="20"/>
      <c r="E1739" s="21"/>
      <c r="F1739" s="22"/>
      <c r="G1739" s="25" t="str">
        <f aca="false">IF(OR(D1739="Purchase",D1739="Production in"),ROUND(N(E1739)*N(F1739),2),"")</f>
        <v/>
      </c>
      <c r="H1739" s="20"/>
      <c r="I1739" s="24" t="str">
        <f aca="false">IF(B1739="","",IFERROR(INDEX(Items!$D$5:$D$304,MATCH(B1739,Items!$A$5:$A$304,0)),""))</f>
        <v/>
      </c>
      <c r="J1739" s="26" t="n">
        <f aca="false">N(E1739)*IF(OR(D1739="Purchase",D1739="Sales return",D1739="Production in",D1739="Adjustment +"),1,IF(D1739="",0,-1))</f>
        <v>0</v>
      </c>
    </row>
    <row r="1740" customFormat="false" ht="15" hidden="false" customHeight="true" outlineLevel="0" collapsed="false">
      <c r="A1740" s="27"/>
      <c r="B1740" s="20"/>
      <c r="C1740" s="24" t="str">
        <f aca="false">IF(B1740="","",IFERROR(INDEX(Items!$B$5:$B$304,MATCH(B1740,Items!$A$5:$A$304,0)),"Unknown code"))</f>
        <v/>
      </c>
      <c r="D1740" s="20"/>
      <c r="E1740" s="21"/>
      <c r="F1740" s="22"/>
      <c r="G1740" s="25" t="str">
        <f aca="false">IF(OR(D1740="Purchase",D1740="Production in"),ROUND(N(E1740)*N(F1740),2),"")</f>
        <v/>
      </c>
      <c r="H1740" s="20"/>
      <c r="I1740" s="24" t="str">
        <f aca="false">IF(B1740="","",IFERROR(INDEX(Items!$D$5:$D$304,MATCH(B1740,Items!$A$5:$A$304,0)),""))</f>
        <v/>
      </c>
      <c r="J1740" s="26" t="n">
        <f aca="false">N(E1740)*IF(OR(D1740="Purchase",D1740="Sales return",D1740="Production in",D1740="Adjustment +"),1,IF(D1740="",0,-1))</f>
        <v>0</v>
      </c>
    </row>
    <row r="1741" customFormat="false" ht="15" hidden="false" customHeight="true" outlineLevel="0" collapsed="false">
      <c r="A1741" s="27"/>
      <c r="B1741" s="20"/>
      <c r="C1741" s="24" t="str">
        <f aca="false">IF(B1741="","",IFERROR(INDEX(Items!$B$5:$B$304,MATCH(B1741,Items!$A$5:$A$304,0)),"Unknown code"))</f>
        <v/>
      </c>
      <c r="D1741" s="20"/>
      <c r="E1741" s="21"/>
      <c r="F1741" s="22"/>
      <c r="G1741" s="25" t="str">
        <f aca="false">IF(OR(D1741="Purchase",D1741="Production in"),ROUND(N(E1741)*N(F1741),2),"")</f>
        <v/>
      </c>
      <c r="H1741" s="20"/>
      <c r="I1741" s="24" t="str">
        <f aca="false">IF(B1741="","",IFERROR(INDEX(Items!$D$5:$D$304,MATCH(B1741,Items!$A$5:$A$304,0)),""))</f>
        <v/>
      </c>
      <c r="J1741" s="26" t="n">
        <f aca="false">N(E1741)*IF(OR(D1741="Purchase",D1741="Sales return",D1741="Production in",D1741="Adjustment +"),1,IF(D1741="",0,-1))</f>
        <v>0</v>
      </c>
    </row>
    <row r="1742" customFormat="false" ht="15" hidden="false" customHeight="true" outlineLevel="0" collapsed="false">
      <c r="A1742" s="27"/>
      <c r="B1742" s="20"/>
      <c r="C1742" s="24" t="str">
        <f aca="false">IF(B1742="","",IFERROR(INDEX(Items!$B$5:$B$304,MATCH(B1742,Items!$A$5:$A$304,0)),"Unknown code"))</f>
        <v/>
      </c>
      <c r="D1742" s="20"/>
      <c r="E1742" s="21"/>
      <c r="F1742" s="22"/>
      <c r="G1742" s="25" t="str">
        <f aca="false">IF(OR(D1742="Purchase",D1742="Production in"),ROUND(N(E1742)*N(F1742),2),"")</f>
        <v/>
      </c>
      <c r="H1742" s="20"/>
      <c r="I1742" s="24" t="str">
        <f aca="false">IF(B1742="","",IFERROR(INDEX(Items!$D$5:$D$304,MATCH(B1742,Items!$A$5:$A$304,0)),""))</f>
        <v/>
      </c>
      <c r="J1742" s="26" t="n">
        <f aca="false">N(E1742)*IF(OR(D1742="Purchase",D1742="Sales return",D1742="Production in",D1742="Adjustment +"),1,IF(D1742="",0,-1))</f>
        <v>0</v>
      </c>
    </row>
    <row r="1743" customFormat="false" ht="15" hidden="false" customHeight="true" outlineLevel="0" collapsed="false">
      <c r="A1743" s="27"/>
      <c r="B1743" s="20"/>
      <c r="C1743" s="24" t="str">
        <f aca="false">IF(B1743="","",IFERROR(INDEX(Items!$B$5:$B$304,MATCH(B1743,Items!$A$5:$A$304,0)),"Unknown code"))</f>
        <v/>
      </c>
      <c r="D1743" s="20"/>
      <c r="E1743" s="21"/>
      <c r="F1743" s="22"/>
      <c r="G1743" s="25" t="str">
        <f aca="false">IF(OR(D1743="Purchase",D1743="Production in"),ROUND(N(E1743)*N(F1743),2),"")</f>
        <v/>
      </c>
      <c r="H1743" s="20"/>
      <c r="I1743" s="24" t="str">
        <f aca="false">IF(B1743="","",IFERROR(INDEX(Items!$D$5:$D$304,MATCH(B1743,Items!$A$5:$A$304,0)),""))</f>
        <v/>
      </c>
      <c r="J1743" s="26" t="n">
        <f aca="false">N(E1743)*IF(OR(D1743="Purchase",D1743="Sales return",D1743="Production in",D1743="Adjustment +"),1,IF(D1743="",0,-1))</f>
        <v>0</v>
      </c>
    </row>
    <row r="1744" customFormat="false" ht="15" hidden="false" customHeight="true" outlineLevel="0" collapsed="false">
      <c r="A1744" s="27"/>
      <c r="B1744" s="20"/>
      <c r="C1744" s="24" t="str">
        <f aca="false">IF(B1744="","",IFERROR(INDEX(Items!$B$5:$B$304,MATCH(B1744,Items!$A$5:$A$304,0)),"Unknown code"))</f>
        <v/>
      </c>
      <c r="D1744" s="20"/>
      <c r="E1744" s="21"/>
      <c r="F1744" s="22"/>
      <c r="G1744" s="25" t="str">
        <f aca="false">IF(OR(D1744="Purchase",D1744="Production in"),ROUND(N(E1744)*N(F1744),2),"")</f>
        <v/>
      </c>
      <c r="H1744" s="20"/>
      <c r="I1744" s="24" t="str">
        <f aca="false">IF(B1744="","",IFERROR(INDEX(Items!$D$5:$D$304,MATCH(B1744,Items!$A$5:$A$304,0)),""))</f>
        <v/>
      </c>
      <c r="J1744" s="26" t="n">
        <f aca="false">N(E1744)*IF(OR(D1744="Purchase",D1744="Sales return",D1744="Production in",D1744="Adjustment +"),1,IF(D1744="",0,-1))</f>
        <v>0</v>
      </c>
    </row>
    <row r="1745" customFormat="false" ht="15" hidden="false" customHeight="true" outlineLevel="0" collapsed="false">
      <c r="A1745" s="27"/>
      <c r="B1745" s="20"/>
      <c r="C1745" s="24" t="str">
        <f aca="false">IF(B1745="","",IFERROR(INDEX(Items!$B$5:$B$304,MATCH(B1745,Items!$A$5:$A$304,0)),"Unknown code"))</f>
        <v/>
      </c>
      <c r="D1745" s="20"/>
      <c r="E1745" s="21"/>
      <c r="F1745" s="22"/>
      <c r="G1745" s="25" t="str">
        <f aca="false">IF(OR(D1745="Purchase",D1745="Production in"),ROUND(N(E1745)*N(F1745),2),"")</f>
        <v/>
      </c>
      <c r="H1745" s="20"/>
      <c r="I1745" s="24" t="str">
        <f aca="false">IF(B1745="","",IFERROR(INDEX(Items!$D$5:$D$304,MATCH(B1745,Items!$A$5:$A$304,0)),""))</f>
        <v/>
      </c>
      <c r="J1745" s="26" t="n">
        <f aca="false">N(E1745)*IF(OR(D1745="Purchase",D1745="Sales return",D1745="Production in",D1745="Adjustment +"),1,IF(D1745="",0,-1))</f>
        <v>0</v>
      </c>
    </row>
    <row r="1746" customFormat="false" ht="15" hidden="false" customHeight="true" outlineLevel="0" collapsed="false">
      <c r="A1746" s="27"/>
      <c r="B1746" s="20"/>
      <c r="C1746" s="24" t="str">
        <f aca="false">IF(B1746="","",IFERROR(INDEX(Items!$B$5:$B$304,MATCH(B1746,Items!$A$5:$A$304,0)),"Unknown code"))</f>
        <v/>
      </c>
      <c r="D1746" s="20"/>
      <c r="E1746" s="21"/>
      <c r="F1746" s="22"/>
      <c r="G1746" s="25" t="str">
        <f aca="false">IF(OR(D1746="Purchase",D1746="Production in"),ROUND(N(E1746)*N(F1746),2),"")</f>
        <v/>
      </c>
      <c r="H1746" s="20"/>
      <c r="I1746" s="24" t="str">
        <f aca="false">IF(B1746="","",IFERROR(INDEX(Items!$D$5:$D$304,MATCH(B1746,Items!$A$5:$A$304,0)),""))</f>
        <v/>
      </c>
      <c r="J1746" s="26" t="n">
        <f aca="false">N(E1746)*IF(OR(D1746="Purchase",D1746="Sales return",D1746="Production in",D1746="Adjustment +"),1,IF(D1746="",0,-1))</f>
        <v>0</v>
      </c>
    </row>
    <row r="1747" customFormat="false" ht="15" hidden="false" customHeight="true" outlineLevel="0" collapsed="false">
      <c r="A1747" s="27"/>
      <c r="B1747" s="20"/>
      <c r="C1747" s="24" t="str">
        <f aca="false">IF(B1747="","",IFERROR(INDEX(Items!$B$5:$B$304,MATCH(B1747,Items!$A$5:$A$304,0)),"Unknown code"))</f>
        <v/>
      </c>
      <c r="D1747" s="20"/>
      <c r="E1747" s="21"/>
      <c r="F1747" s="22"/>
      <c r="G1747" s="25" t="str">
        <f aca="false">IF(OR(D1747="Purchase",D1747="Production in"),ROUND(N(E1747)*N(F1747),2),"")</f>
        <v/>
      </c>
      <c r="H1747" s="20"/>
      <c r="I1747" s="24" t="str">
        <f aca="false">IF(B1747="","",IFERROR(INDEX(Items!$D$5:$D$304,MATCH(B1747,Items!$A$5:$A$304,0)),""))</f>
        <v/>
      </c>
      <c r="J1747" s="26" t="n">
        <f aca="false">N(E1747)*IF(OR(D1747="Purchase",D1747="Sales return",D1747="Production in",D1747="Adjustment +"),1,IF(D1747="",0,-1))</f>
        <v>0</v>
      </c>
    </row>
    <row r="1748" customFormat="false" ht="15" hidden="false" customHeight="true" outlineLevel="0" collapsed="false">
      <c r="A1748" s="27"/>
      <c r="B1748" s="20"/>
      <c r="C1748" s="24" t="str">
        <f aca="false">IF(B1748="","",IFERROR(INDEX(Items!$B$5:$B$304,MATCH(B1748,Items!$A$5:$A$304,0)),"Unknown code"))</f>
        <v/>
      </c>
      <c r="D1748" s="20"/>
      <c r="E1748" s="21"/>
      <c r="F1748" s="22"/>
      <c r="G1748" s="25" t="str">
        <f aca="false">IF(OR(D1748="Purchase",D1748="Production in"),ROUND(N(E1748)*N(F1748),2),"")</f>
        <v/>
      </c>
      <c r="H1748" s="20"/>
      <c r="I1748" s="24" t="str">
        <f aca="false">IF(B1748="","",IFERROR(INDEX(Items!$D$5:$D$304,MATCH(B1748,Items!$A$5:$A$304,0)),""))</f>
        <v/>
      </c>
      <c r="J1748" s="26" t="n">
        <f aca="false">N(E1748)*IF(OR(D1748="Purchase",D1748="Sales return",D1748="Production in",D1748="Adjustment +"),1,IF(D1748="",0,-1))</f>
        <v>0</v>
      </c>
    </row>
    <row r="1749" customFormat="false" ht="15" hidden="false" customHeight="true" outlineLevel="0" collapsed="false">
      <c r="A1749" s="27"/>
      <c r="B1749" s="20"/>
      <c r="C1749" s="24" t="str">
        <f aca="false">IF(B1749="","",IFERROR(INDEX(Items!$B$5:$B$304,MATCH(B1749,Items!$A$5:$A$304,0)),"Unknown code"))</f>
        <v/>
      </c>
      <c r="D1749" s="20"/>
      <c r="E1749" s="21"/>
      <c r="F1749" s="22"/>
      <c r="G1749" s="25" t="str">
        <f aca="false">IF(OR(D1749="Purchase",D1749="Production in"),ROUND(N(E1749)*N(F1749),2),"")</f>
        <v/>
      </c>
      <c r="H1749" s="20"/>
      <c r="I1749" s="24" t="str">
        <f aca="false">IF(B1749="","",IFERROR(INDEX(Items!$D$5:$D$304,MATCH(B1749,Items!$A$5:$A$304,0)),""))</f>
        <v/>
      </c>
      <c r="J1749" s="26" t="n">
        <f aca="false">N(E1749)*IF(OR(D1749="Purchase",D1749="Sales return",D1749="Production in",D1749="Adjustment +"),1,IF(D1749="",0,-1))</f>
        <v>0</v>
      </c>
    </row>
    <row r="1750" customFormat="false" ht="15" hidden="false" customHeight="true" outlineLevel="0" collapsed="false">
      <c r="A1750" s="27"/>
      <c r="B1750" s="20"/>
      <c r="C1750" s="24" t="str">
        <f aca="false">IF(B1750="","",IFERROR(INDEX(Items!$B$5:$B$304,MATCH(B1750,Items!$A$5:$A$304,0)),"Unknown code"))</f>
        <v/>
      </c>
      <c r="D1750" s="20"/>
      <c r="E1750" s="21"/>
      <c r="F1750" s="22"/>
      <c r="G1750" s="25" t="str">
        <f aca="false">IF(OR(D1750="Purchase",D1750="Production in"),ROUND(N(E1750)*N(F1750),2),"")</f>
        <v/>
      </c>
      <c r="H1750" s="20"/>
      <c r="I1750" s="24" t="str">
        <f aca="false">IF(B1750="","",IFERROR(INDEX(Items!$D$5:$D$304,MATCH(B1750,Items!$A$5:$A$304,0)),""))</f>
        <v/>
      </c>
      <c r="J1750" s="26" t="n">
        <f aca="false">N(E1750)*IF(OR(D1750="Purchase",D1750="Sales return",D1750="Production in",D1750="Adjustment +"),1,IF(D1750="",0,-1))</f>
        <v>0</v>
      </c>
    </row>
    <row r="1751" customFormat="false" ht="15" hidden="false" customHeight="true" outlineLevel="0" collapsed="false">
      <c r="A1751" s="27"/>
      <c r="B1751" s="20"/>
      <c r="C1751" s="24" t="str">
        <f aca="false">IF(B1751="","",IFERROR(INDEX(Items!$B$5:$B$304,MATCH(B1751,Items!$A$5:$A$304,0)),"Unknown code"))</f>
        <v/>
      </c>
      <c r="D1751" s="20"/>
      <c r="E1751" s="21"/>
      <c r="F1751" s="22"/>
      <c r="G1751" s="25" t="str">
        <f aca="false">IF(OR(D1751="Purchase",D1751="Production in"),ROUND(N(E1751)*N(F1751),2),"")</f>
        <v/>
      </c>
      <c r="H1751" s="20"/>
      <c r="I1751" s="24" t="str">
        <f aca="false">IF(B1751="","",IFERROR(INDEX(Items!$D$5:$D$304,MATCH(B1751,Items!$A$5:$A$304,0)),""))</f>
        <v/>
      </c>
      <c r="J1751" s="26" t="n">
        <f aca="false">N(E1751)*IF(OR(D1751="Purchase",D1751="Sales return",D1751="Production in",D1751="Adjustment +"),1,IF(D1751="",0,-1))</f>
        <v>0</v>
      </c>
    </row>
    <row r="1752" customFormat="false" ht="15" hidden="false" customHeight="true" outlineLevel="0" collapsed="false">
      <c r="A1752" s="27"/>
      <c r="B1752" s="20"/>
      <c r="C1752" s="24" t="str">
        <f aca="false">IF(B1752="","",IFERROR(INDEX(Items!$B$5:$B$304,MATCH(B1752,Items!$A$5:$A$304,0)),"Unknown code"))</f>
        <v/>
      </c>
      <c r="D1752" s="20"/>
      <c r="E1752" s="21"/>
      <c r="F1752" s="22"/>
      <c r="G1752" s="25" t="str">
        <f aca="false">IF(OR(D1752="Purchase",D1752="Production in"),ROUND(N(E1752)*N(F1752),2),"")</f>
        <v/>
      </c>
      <c r="H1752" s="20"/>
      <c r="I1752" s="24" t="str">
        <f aca="false">IF(B1752="","",IFERROR(INDEX(Items!$D$5:$D$304,MATCH(B1752,Items!$A$5:$A$304,0)),""))</f>
        <v/>
      </c>
      <c r="J1752" s="26" t="n">
        <f aca="false">N(E1752)*IF(OR(D1752="Purchase",D1752="Sales return",D1752="Production in",D1752="Adjustment +"),1,IF(D1752="",0,-1))</f>
        <v>0</v>
      </c>
    </row>
    <row r="1753" customFormat="false" ht="15" hidden="false" customHeight="true" outlineLevel="0" collapsed="false">
      <c r="A1753" s="27"/>
      <c r="B1753" s="20"/>
      <c r="C1753" s="24" t="str">
        <f aca="false">IF(B1753="","",IFERROR(INDEX(Items!$B$5:$B$304,MATCH(B1753,Items!$A$5:$A$304,0)),"Unknown code"))</f>
        <v/>
      </c>
      <c r="D1753" s="20"/>
      <c r="E1753" s="21"/>
      <c r="F1753" s="22"/>
      <c r="G1753" s="25" t="str">
        <f aca="false">IF(OR(D1753="Purchase",D1753="Production in"),ROUND(N(E1753)*N(F1753),2),"")</f>
        <v/>
      </c>
      <c r="H1753" s="20"/>
      <c r="I1753" s="24" t="str">
        <f aca="false">IF(B1753="","",IFERROR(INDEX(Items!$D$5:$D$304,MATCH(B1753,Items!$A$5:$A$304,0)),""))</f>
        <v/>
      </c>
      <c r="J1753" s="26" t="n">
        <f aca="false">N(E1753)*IF(OR(D1753="Purchase",D1753="Sales return",D1753="Production in",D1753="Adjustment +"),1,IF(D1753="",0,-1))</f>
        <v>0</v>
      </c>
    </row>
    <row r="1754" customFormat="false" ht="15" hidden="false" customHeight="true" outlineLevel="0" collapsed="false">
      <c r="A1754" s="27"/>
      <c r="B1754" s="20"/>
      <c r="C1754" s="24" t="str">
        <f aca="false">IF(B1754="","",IFERROR(INDEX(Items!$B$5:$B$304,MATCH(B1754,Items!$A$5:$A$304,0)),"Unknown code"))</f>
        <v/>
      </c>
      <c r="D1754" s="20"/>
      <c r="E1754" s="21"/>
      <c r="F1754" s="22"/>
      <c r="G1754" s="25" t="str">
        <f aca="false">IF(OR(D1754="Purchase",D1754="Production in"),ROUND(N(E1754)*N(F1754),2),"")</f>
        <v/>
      </c>
      <c r="H1754" s="20"/>
      <c r="I1754" s="24" t="str">
        <f aca="false">IF(B1754="","",IFERROR(INDEX(Items!$D$5:$D$304,MATCH(B1754,Items!$A$5:$A$304,0)),""))</f>
        <v/>
      </c>
      <c r="J1754" s="26" t="n">
        <f aca="false">N(E1754)*IF(OR(D1754="Purchase",D1754="Sales return",D1754="Production in",D1754="Adjustment +"),1,IF(D1754="",0,-1))</f>
        <v>0</v>
      </c>
    </row>
    <row r="1755" customFormat="false" ht="15" hidden="false" customHeight="true" outlineLevel="0" collapsed="false">
      <c r="A1755" s="27"/>
      <c r="B1755" s="20"/>
      <c r="C1755" s="24" t="str">
        <f aca="false">IF(B1755="","",IFERROR(INDEX(Items!$B$5:$B$304,MATCH(B1755,Items!$A$5:$A$304,0)),"Unknown code"))</f>
        <v/>
      </c>
      <c r="D1755" s="20"/>
      <c r="E1755" s="21"/>
      <c r="F1755" s="22"/>
      <c r="G1755" s="25" t="str">
        <f aca="false">IF(OR(D1755="Purchase",D1755="Production in"),ROUND(N(E1755)*N(F1755),2),"")</f>
        <v/>
      </c>
      <c r="H1755" s="20"/>
      <c r="I1755" s="24" t="str">
        <f aca="false">IF(B1755="","",IFERROR(INDEX(Items!$D$5:$D$304,MATCH(B1755,Items!$A$5:$A$304,0)),""))</f>
        <v/>
      </c>
      <c r="J1755" s="26" t="n">
        <f aca="false">N(E1755)*IF(OR(D1755="Purchase",D1755="Sales return",D1755="Production in",D1755="Adjustment +"),1,IF(D1755="",0,-1))</f>
        <v>0</v>
      </c>
    </row>
    <row r="1756" customFormat="false" ht="15" hidden="false" customHeight="true" outlineLevel="0" collapsed="false">
      <c r="A1756" s="27"/>
      <c r="B1756" s="20"/>
      <c r="C1756" s="24" t="str">
        <f aca="false">IF(B1756="","",IFERROR(INDEX(Items!$B$5:$B$304,MATCH(B1756,Items!$A$5:$A$304,0)),"Unknown code"))</f>
        <v/>
      </c>
      <c r="D1756" s="20"/>
      <c r="E1756" s="21"/>
      <c r="F1756" s="22"/>
      <c r="G1756" s="25" t="str">
        <f aca="false">IF(OR(D1756="Purchase",D1756="Production in"),ROUND(N(E1756)*N(F1756),2),"")</f>
        <v/>
      </c>
      <c r="H1756" s="20"/>
      <c r="I1756" s="24" t="str">
        <f aca="false">IF(B1756="","",IFERROR(INDEX(Items!$D$5:$D$304,MATCH(B1756,Items!$A$5:$A$304,0)),""))</f>
        <v/>
      </c>
      <c r="J1756" s="26" t="n">
        <f aca="false">N(E1756)*IF(OR(D1756="Purchase",D1756="Sales return",D1756="Production in",D1756="Adjustment +"),1,IF(D1756="",0,-1))</f>
        <v>0</v>
      </c>
    </row>
    <row r="1757" customFormat="false" ht="15" hidden="false" customHeight="true" outlineLevel="0" collapsed="false">
      <c r="A1757" s="27"/>
      <c r="B1757" s="20"/>
      <c r="C1757" s="24" t="str">
        <f aca="false">IF(B1757="","",IFERROR(INDEX(Items!$B$5:$B$304,MATCH(B1757,Items!$A$5:$A$304,0)),"Unknown code"))</f>
        <v/>
      </c>
      <c r="D1757" s="20"/>
      <c r="E1757" s="21"/>
      <c r="F1757" s="22"/>
      <c r="G1757" s="25" t="str">
        <f aca="false">IF(OR(D1757="Purchase",D1757="Production in"),ROUND(N(E1757)*N(F1757),2),"")</f>
        <v/>
      </c>
      <c r="H1757" s="20"/>
      <c r="I1757" s="24" t="str">
        <f aca="false">IF(B1757="","",IFERROR(INDEX(Items!$D$5:$D$304,MATCH(B1757,Items!$A$5:$A$304,0)),""))</f>
        <v/>
      </c>
      <c r="J1757" s="26" t="n">
        <f aca="false">N(E1757)*IF(OR(D1757="Purchase",D1757="Sales return",D1757="Production in",D1757="Adjustment +"),1,IF(D1757="",0,-1))</f>
        <v>0</v>
      </c>
    </row>
    <row r="1758" customFormat="false" ht="15" hidden="false" customHeight="true" outlineLevel="0" collapsed="false">
      <c r="A1758" s="27"/>
      <c r="B1758" s="20"/>
      <c r="C1758" s="24" t="str">
        <f aca="false">IF(B1758="","",IFERROR(INDEX(Items!$B$5:$B$304,MATCH(B1758,Items!$A$5:$A$304,0)),"Unknown code"))</f>
        <v/>
      </c>
      <c r="D1758" s="20"/>
      <c r="E1758" s="21"/>
      <c r="F1758" s="22"/>
      <c r="G1758" s="25" t="str">
        <f aca="false">IF(OR(D1758="Purchase",D1758="Production in"),ROUND(N(E1758)*N(F1758),2),"")</f>
        <v/>
      </c>
      <c r="H1758" s="20"/>
      <c r="I1758" s="24" t="str">
        <f aca="false">IF(B1758="","",IFERROR(INDEX(Items!$D$5:$D$304,MATCH(B1758,Items!$A$5:$A$304,0)),""))</f>
        <v/>
      </c>
      <c r="J1758" s="26" t="n">
        <f aca="false">N(E1758)*IF(OR(D1758="Purchase",D1758="Sales return",D1758="Production in",D1758="Adjustment +"),1,IF(D1758="",0,-1))</f>
        <v>0</v>
      </c>
    </row>
    <row r="1759" customFormat="false" ht="15" hidden="false" customHeight="true" outlineLevel="0" collapsed="false">
      <c r="A1759" s="27"/>
      <c r="B1759" s="20"/>
      <c r="C1759" s="24" t="str">
        <f aca="false">IF(B1759="","",IFERROR(INDEX(Items!$B$5:$B$304,MATCH(B1759,Items!$A$5:$A$304,0)),"Unknown code"))</f>
        <v/>
      </c>
      <c r="D1759" s="20"/>
      <c r="E1759" s="21"/>
      <c r="F1759" s="22"/>
      <c r="G1759" s="25" t="str">
        <f aca="false">IF(OR(D1759="Purchase",D1759="Production in"),ROUND(N(E1759)*N(F1759),2),"")</f>
        <v/>
      </c>
      <c r="H1759" s="20"/>
      <c r="I1759" s="24" t="str">
        <f aca="false">IF(B1759="","",IFERROR(INDEX(Items!$D$5:$D$304,MATCH(B1759,Items!$A$5:$A$304,0)),""))</f>
        <v/>
      </c>
      <c r="J1759" s="26" t="n">
        <f aca="false">N(E1759)*IF(OR(D1759="Purchase",D1759="Sales return",D1759="Production in",D1759="Adjustment +"),1,IF(D1759="",0,-1))</f>
        <v>0</v>
      </c>
    </row>
    <row r="1760" customFormat="false" ht="15" hidden="false" customHeight="true" outlineLevel="0" collapsed="false">
      <c r="A1760" s="27"/>
      <c r="B1760" s="20"/>
      <c r="C1760" s="24" t="str">
        <f aca="false">IF(B1760="","",IFERROR(INDEX(Items!$B$5:$B$304,MATCH(B1760,Items!$A$5:$A$304,0)),"Unknown code"))</f>
        <v/>
      </c>
      <c r="D1760" s="20"/>
      <c r="E1760" s="21"/>
      <c r="F1760" s="22"/>
      <c r="G1760" s="25" t="str">
        <f aca="false">IF(OR(D1760="Purchase",D1760="Production in"),ROUND(N(E1760)*N(F1760),2),"")</f>
        <v/>
      </c>
      <c r="H1760" s="20"/>
      <c r="I1760" s="24" t="str">
        <f aca="false">IF(B1760="","",IFERROR(INDEX(Items!$D$5:$D$304,MATCH(B1760,Items!$A$5:$A$304,0)),""))</f>
        <v/>
      </c>
      <c r="J1760" s="26" t="n">
        <f aca="false">N(E1760)*IF(OR(D1760="Purchase",D1760="Sales return",D1760="Production in",D1760="Adjustment +"),1,IF(D1760="",0,-1))</f>
        <v>0</v>
      </c>
    </row>
    <row r="1761" customFormat="false" ht="15" hidden="false" customHeight="true" outlineLevel="0" collapsed="false">
      <c r="A1761" s="27"/>
      <c r="B1761" s="20"/>
      <c r="C1761" s="24" t="str">
        <f aca="false">IF(B1761="","",IFERROR(INDEX(Items!$B$5:$B$304,MATCH(B1761,Items!$A$5:$A$304,0)),"Unknown code"))</f>
        <v/>
      </c>
      <c r="D1761" s="20"/>
      <c r="E1761" s="21"/>
      <c r="F1761" s="22"/>
      <c r="G1761" s="25" t="str">
        <f aca="false">IF(OR(D1761="Purchase",D1761="Production in"),ROUND(N(E1761)*N(F1761),2),"")</f>
        <v/>
      </c>
      <c r="H1761" s="20"/>
      <c r="I1761" s="24" t="str">
        <f aca="false">IF(B1761="","",IFERROR(INDEX(Items!$D$5:$D$304,MATCH(B1761,Items!$A$5:$A$304,0)),""))</f>
        <v/>
      </c>
      <c r="J1761" s="26" t="n">
        <f aca="false">N(E1761)*IF(OR(D1761="Purchase",D1761="Sales return",D1761="Production in",D1761="Adjustment +"),1,IF(D1761="",0,-1))</f>
        <v>0</v>
      </c>
    </row>
    <row r="1762" customFormat="false" ht="15" hidden="false" customHeight="true" outlineLevel="0" collapsed="false">
      <c r="A1762" s="27"/>
      <c r="B1762" s="20"/>
      <c r="C1762" s="24" t="str">
        <f aca="false">IF(B1762="","",IFERROR(INDEX(Items!$B$5:$B$304,MATCH(B1762,Items!$A$5:$A$304,0)),"Unknown code"))</f>
        <v/>
      </c>
      <c r="D1762" s="20"/>
      <c r="E1762" s="21"/>
      <c r="F1762" s="22"/>
      <c r="G1762" s="25" t="str">
        <f aca="false">IF(OR(D1762="Purchase",D1762="Production in"),ROUND(N(E1762)*N(F1762),2),"")</f>
        <v/>
      </c>
      <c r="H1762" s="20"/>
      <c r="I1762" s="24" t="str">
        <f aca="false">IF(B1762="","",IFERROR(INDEX(Items!$D$5:$D$304,MATCH(B1762,Items!$A$5:$A$304,0)),""))</f>
        <v/>
      </c>
      <c r="J1762" s="26" t="n">
        <f aca="false">N(E1762)*IF(OR(D1762="Purchase",D1762="Sales return",D1762="Production in",D1762="Adjustment +"),1,IF(D1762="",0,-1))</f>
        <v>0</v>
      </c>
    </row>
    <row r="1763" customFormat="false" ht="15" hidden="false" customHeight="true" outlineLevel="0" collapsed="false">
      <c r="A1763" s="27"/>
      <c r="B1763" s="20"/>
      <c r="C1763" s="24" t="str">
        <f aca="false">IF(B1763="","",IFERROR(INDEX(Items!$B$5:$B$304,MATCH(B1763,Items!$A$5:$A$304,0)),"Unknown code"))</f>
        <v/>
      </c>
      <c r="D1763" s="20"/>
      <c r="E1763" s="21"/>
      <c r="F1763" s="22"/>
      <c r="G1763" s="25" t="str">
        <f aca="false">IF(OR(D1763="Purchase",D1763="Production in"),ROUND(N(E1763)*N(F1763),2),"")</f>
        <v/>
      </c>
      <c r="H1763" s="20"/>
      <c r="I1763" s="24" t="str">
        <f aca="false">IF(B1763="","",IFERROR(INDEX(Items!$D$5:$D$304,MATCH(B1763,Items!$A$5:$A$304,0)),""))</f>
        <v/>
      </c>
      <c r="J1763" s="26" t="n">
        <f aca="false">N(E1763)*IF(OR(D1763="Purchase",D1763="Sales return",D1763="Production in",D1763="Adjustment +"),1,IF(D1763="",0,-1))</f>
        <v>0</v>
      </c>
    </row>
    <row r="1764" customFormat="false" ht="15" hidden="false" customHeight="true" outlineLevel="0" collapsed="false">
      <c r="A1764" s="27"/>
      <c r="B1764" s="20"/>
      <c r="C1764" s="24" t="str">
        <f aca="false">IF(B1764="","",IFERROR(INDEX(Items!$B$5:$B$304,MATCH(B1764,Items!$A$5:$A$304,0)),"Unknown code"))</f>
        <v/>
      </c>
      <c r="D1764" s="20"/>
      <c r="E1764" s="21"/>
      <c r="F1764" s="22"/>
      <c r="G1764" s="25" t="str">
        <f aca="false">IF(OR(D1764="Purchase",D1764="Production in"),ROUND(N(E1764)*N(F1764),2),"")</f>
        <v/>
      </c>
      <c r="H1764" s="20"/>
      <c r="I1764" s="24" t="str">
        <f aca="false">IF(B1764="","",IFERROR(INDEX(Items!$D$5:$D$304,MATCH(B1764,Items!$A$5:$A$304,0)),""))</f>
        <v/>
      </c>
      <c r="J1764" s="26" t="n">
        <f aca="false">N(E1764)*IF(OR(D1764="Purchase",D1764="Sales return",D1764="Production in",D1764="Adjustment +"),1,IF(D1764="",0,-1))</f>
        <v>0</v>
      </c>
    </row>
    <row r="1765" customFormat="false" ht="15" hidden="false" customHeight="true" outlineLevel="0" collapsed="false">
      <c r="A1765" s="27"/>
      <c r="B1765" s="20"/>
      <c r="C1765" s="24" t="str">
        <f aca="false">IF(B1765="","",IFERROR(INDEX(Items!$B$5:$B$304,MATCH(B1765,Items!$A$5:$A$304,0)),"Unknown code"))</f>
        <v/>
      </c>
      <c r="D1765" s="20"/>
      <c r="E1765" s="21"/>
      <c r="F1765" s="22"/>
      <c r="G1765" s="25" t="str">
        <f aca="false">IF(OR(D1765="Purchase",D1765="Production in"),ROUND(N(E1765)*N(F1765),2),"")</f>
        <v/>
      </c>
      <c r="H1765" s="20"/>
      <c r="I1765" s="24" t="str">
        <f aca="false">IF(B1765="","",IFERROR(INDEX(Items!$D$5:$D$304,MATCH(B1765,Items!$A$5:$A$304,0)),""))</f>
        <v/>
      </c>
      <c r="J1765" s="26" t="n">
        <f aca="false">N(E1765)*IF(OR(D1765="Purchase",D1765="Sales return",D1765="Production in",D1765="Adjustment +"),1,IF(D1765="",0,-1))</f>
        <v>0</v>
      </c>
    </row>
    <row r="1766" customFormat="false" ht="15" hidden="false" customHeight="true" outlineLevel="0" collapsed="false">
      <c r="A1766" s="27"/>
      <c r="B1766" s="20"/>
      <c r="C1766" s="24" t="str">
        <f aca="false">IF(B1766="","",IFERROR(INDEX(Items!$B$5:$B$304,MATCH(B1766,Items!$A$5:$A$304,0)),"Unknown code"))</f>
        <v/>
      </c>
      <c r="D1766" s="20"/>
      <c r="E1766" s="21"/>
      <c r="F1766" s="22"/>
      <c r="G1766" s="25" t="str">
        <f aca="false">IF(OR(D1766="Purchase",D1766="Production in"),ROUND(N(E1766)*N(F1766),2),"")</f>
        <v/>
      </c>
      <c r="H1766" s="20"/>
      <c r="I1766" s="24" t="str">
        <f aca="false">IF(B1766="","",IFERROR(INDEX(Items!$D$5:$D$304,MATCH(B1766,Items!$A$5:$A$304,0)),""))</f>
        <v/>
      </c>
      <c r="J1766" s="26" t="n">
        <f aca="false">N(E1766)*IF(OR(D1766="Purchase",D1766="Sales return",D1766="Production in",D1766="Adjustment +"),1,IF(D1766="",0,-1))</f>
        <v>0</v>
      </c>
    </row>
    <row r="1767" customFormat="false" ht="15" hidden="false" customHeight="true" outlineLevel="0" collapsed="false">
      <c r="A1767" s="27"/>
      <c r="B1767" s="20"/>
      <c r="C1767" s="24" t="str">
        <f aca="false">IF(B1767="","",IFERROR(INDEX(Items!$B$5:$B$304,MATCH(B1767,Items!$A$5:$A$304,0)),"Unknown code"))</f>
        <v/>
      </c>
      <c r="D1767" s="20"/>
      <c r="E1767" s="21"/>
      <c r="F1767" s="22"/>
      <c r="G1767" s="25" t="str">
        <f aca="false">IF(OR(D1767="Purchase",D1767="Production in"),ROUND(N(E1767)*N(F1767),2),"")</f>
        <v/>
      </c>
      <c r="H1767" s="20"/>
      <c r="I1767" s="24" t="str">
        <f aca="false">IF(B1767="","",IFERROR(INDEX(Items!$D$5:$D$304,MATCH(B1767,Items!$A$5:$A$304,0)),""))</f>
        <v/>
      </c>
      <c r="J1767" s="26" t="n">
        <f aca="false">N(E1767)*IF(OR(D1767="Purchase",D1767="Sales return",D1767="Production in",D1767="Adjustment +"),1,IF(D1767="",0,-1))</f>
        <v>0</v>
      </c>
    </row>
    <row r="1768" customFormat="false" ht="15" hidden="false" customHeight="true" outlineLevel="0" collapsed="false">
      <c r="A1768" s="27"/>
      <c r="B1768" s="20"/>
      <c r="C1768" s="24" t="str">
        <f aca="false">IF(B1768="","",IFERROR(INDEX(Items!$B$5:$B$304,MATCH(B1768,Items!$A$5:$A$304,0)),"Unknown code"))</f>
        <v/>
      </c>
      <c r="D1768" s="20"/>
      <c r="E1768" s="21"/>
      <c r="F1768" s="22"/>
      <c r="G1768" s="25" t="str">
        <f aca="false">IF(OR(D1768="Purchase",D1768="Production in"),ROUND(N(E1768)*N(F1768),2),"")</f>
        <v/>
      </c>
      <c r="H1768" s="20"/>
      <c r="I1768" s="24" t="str">
        <f aca="false">IF(B1768="","",IFERROR(INDEX(Items!$D$5:$D$304,MATCH(B1768,Items!$A$5:$A$304,0)),""))</f>
        <v/>
      </c>
      <c r="J1768" s="26" t="n">
        <f aca="false">N(E1768)*IF(OR(D1768="Purchase",D1768="Sales return",D1768="Production in",D1768="Adjustment +"),1,IF(D1768="",0,-1))</f>
        <v>0</v>
      </c>
    </row>
    <row r="1769" customFormat="false" ht="15" hidden="false" customHeight="true" outlineLevel="0" collapsed="false">
      <c r="A1769" s="27"/>
      <c r="B1769" s="20"/>
      <c r="C1769" s="24" t="str">
        <f aca="false">IF(B1769="","",IFERROR(INDEX(Items!$B$5:$B$304,MATCH(B1769,Items!$A$5:$A$304,0)),"Unknown code"))</f>
        <v/>
      </c>
      <c r="D1769" s="20"/>
      <c r="E1769" s="21"/>
      <c r="F1769" s="22"/>
      <c r="G1769" s="25" t="str">
        <f aca="false">IF(OR(D1769="Purchase",D1769="Production in"),ROUND(N(E1769)*N(F1769),2),"")</f>
        <v/>
      </c>
      <c r="H1769" s="20"/>
      <c r="I1769" s="24" t="str">
        <f aca="false">IF(B1769="","",IFERROR(INDEX(Items!$D$5:$D$304,MATCH(B1769,Items!$A$5:$A$304,0)),""))</f>
        <v/>
      </c>
      <c r="J1769" s="26" t="n">
        <f aca="false">N(E1769)*IF(OR(D1769="Purchase",D1769="Sales return",D1769="Production in",D1769="Adjustment +"),1,IF(D1769="",0,-1))</f>
        <v>0</v>
      </c>
    </row>
    <row r="1770" customFormat="false" ht="15" hidden="false" customHeight="true" outlineLevel="0" collapsed="false">
      <c r="A1770" s="27"/>
      <c r="B1770" s="20"/>
      <c r="C1770" s="24" t="str">
        <f aca="false">IF(B1770="","",IFERROR(INDEX(Items!$B$5:$B$304,MATCH(B1770,Items!$A$5:$A$304,0)),"Unknown code"))</f>
        <v/>
      </c>
      <c r="D1770" s="20"/>
      <c r="E1770" s="21"/>
      <c r="F1770" s="22"/>
      <c r="G1770" s="25" t="str">
        <f aca="false">IF(OR(D1770="Purchase",D1770="Production in"),ROUND(N(E1770)*N(F1770),2),"")</f>
        <v/>
      </c>
      <c r="H1770" s="20"/>
      <c r="I1770" s="24" t="str">
        <f aca="false">IF(B1770="","",IFERROR(INDEX(Items!$D$5:$D$304,MATCH(B1770,Items!$A$5:$A$304,0)),""))</f>
        <v/>
      </c>
      <c r="J1770" s="26" t="n">
        <f aca="false">N(E1770)*IF(OR(D1770="Purchase",D1770="Sales return",D1770="Production in",D1770="Adjustment +"),1,IF(D1770="",0,-1))</f>
        <v>0</v>
      </c>
    </row>
    <row r="1771" customFormat="false" ht="15" hidden="false" customHeight="true" outlineLevel="0" collapsed="false">
      <c r="A1771" s="27"/>
      <c r="B1771" s="20"/>
      <c r="C1771" s="24" t="str">
        <f aca="false">IF(B1771="","",IFERROR(INDEX(Items!$B$5:$B$304,MATCH(B1771,Items!$A$5:$A$304,0)),"Unknown code"))</f>
        <v/>
      </c>
      <c r="D1771" s="20"/>
      <c r="E1771" s="21"/>
      <c r="F1771" s="22"/>
      <c r="G1771" s="25" t="str">
        <f aca="false">IF(OR(D1771="Purchase",D1771="Production in"),ROUND(N(E1771)*N(F1771),2),"")</f>
        <v/>
      </c>
      <c r="H1771" s="20"/>
      <c r="I1771" s="24" t="str">
        <f aca="false">IF(B1771="","",IFERROR(INDEX(Items!$D$5:$D$304,MATCH(B1771,Items!$A$5:$A$304,0)),""))</f>
        <v/>
      </c>
      <c r="J1771" s="26" t="n">
        <f aca="false">N(E1771)*IF(OR(D1771="Purchase",D1771="Sales return",D1771="Production in",D1771="Adjustment +"),1,IF(D1771="",0,-1))</f>
        <v>0</v>
      </c>
    </row>
    <row r="1772" customFormat="false" ht="15" hidden="false" customHeight="true" outlineLevel="0" collapsed="false">
      <c r="A1772" s="27"/>
      <c r="B1772" s="20"/>
      <c r="C1772" s="24" t="str">
        <f aca="false">IF(B1772="","",IFERROR(INDEX(Items!$B$5:$B$304,MATCH(B1772,Items!$A$5:$A$304,0)),"Unknown code"))</f>
        <v/>
      </c>
      <c r="D1772" s="20"/>
      <c r="E1772" s="21"/>
      <c r="F1772" s="22"/>
      <c r="G1772" s="25" t="str">
        <f aca="false">IF(OR(D1772="Purchase",D1772="Production in"),ROUND(N(E1772)*N(F1772),2),"")</f>
        <v/>
      </c>
      <c r="H1772" s="20"/>
      <c r="I1772" s="24" t="str">
        <f aca="false">IF(B1772="","",IFERROR(INDEX(Items!$D$5:$D$304,MATCH(B1772,Items!$A$5:$A$304,0)),""))</f>
        <v/>
      </c>
      <c r="J1772" s="26" t="n">
        <f aca="false">N(E1772)*IF(OR(D1772="Purchase",D1772="Sales return",D1772="Production in",D1772="Adjustment +"),1,IF(D1772="",0,-1))</f>
        <v>0</v>
      </c>
    </row>
    <row r="1773" customFormat="false" ht="15" hidden="false" customHeight="true" outlineLevel="0" collapsed="false">
      <c r="A1773" s="27"/>
      <c r="B1773" s="20"/>
      <c r="C1773" s="24" t="str">
        <f aca="false">IF(B1773="","",IFERROR(INDEX(Items!$B$5:$B$304,MATCH(B1773,Items!$A$5:$A$304,0)),"Unknown code"))</f>
        <v/>
      </c>
      <c r="D1773" s="20"/>
      <c r="E1773" s="21"/>
      <c r="F1773" s="22"/>
      <c r="G1773" s="25" t="str">
        <f aca="false">IF(OR(D1773="Purchase",D1773="Production in"),ROUND(N(E1773)*N(F1773),2),"")</f>
        <v/>
      </c>
      <c r="H1773" s="20"/>
      <c r="I1773" s="24" t="str">
        <f aca="false">IF(B1773="","",IFERROR(INDEX(Items!$D$5:$D$304,MATCH(B1773,Items!$A$5:$A$304,0)),""))</f>
        <v/>
      </c>
      <c r="J1773" s="26" t="n">
        <f aca="false">N(E1773)*IF(OR(D1773="Purchase",D1773="Sales return",D1773="Production in",D1773="Adjustment +"),1,IF(D1773="",0,-1))</f>
        <v>0</v>
      </c>
    </row>
    <row r="1774" customFormat="false" ht="15" hidden="false" customHeight="true" outlineLevel="0" collapsed="false">
      <c r="A1774" s="27"/>
      <c r="B1774" s="20"/>
      <c r="C1774" s="24" t="str">
        <f aca="false">IF(B1774="","",IFERROR(INDEX(Items!$B$5:$B$304,MATCH(B1774,Items!$A$5:$A$304,0)),"Unknown code"))</f>
        <v/>
      </c>
      <c r="D1774" s="20"/>
      <c r="E1774" s="21"/>
      <c r="F1774" s="22"/>
      <c r="G1774" s="25" t="str">
        <f aca="false">IF(OR(D1774="Purchase",D1774="Production in"),ROUND(N(E1774)*N(F1774),2),"")</f>
        <v/>
      </c>
      <c r="H1774" s="20"/>
      <c r="I1774" s="24" t="str">
        <f aca="false">IF(B1774="","",IFERROR(INDEX(Items!$D$5:$D$304,MATCH(B1774,Items!$A$5:$A$304,0)),""))</f>
        <v/>
      </c>
      <c r="J1774" s="26" t="n">
        <f aca="false">N(E1774)*IF(OR(D1774="Purchase",D1774="Sales return",D1774="Production in",D1774="Adjustment +"),1,IF(D1774="",0,-1))</f>
        <v>0</v>
      </c>
    </row>
    <row r="1775" customFormat="false" ht="15" hidden="false" customHeight="true" outlineLevel="0" collapsed="false">
      <c r="A1775" s="27"/>
      <c r="B1775" s="20"/>
      <c r="C1775" s="24" t="str">
        <f aca="false">IF(B1775="","",IFERROR(INDEX(Items!$B$5:$B$304,MATCH(B1775,Items!$A$5:$A$304,0)),"Unknown code"))</f>
        <v/>
      </c>
      <c r="D1775" s="20"/>
      <c r="E1775" s="21"/>
      <c r="F1775" s="22"/>
      <c r="G1775" s="25" t="str">
        <f aca="false">IF(OR(D1775="Purchase",D1775="Production in"),ROUND(N(E1775)*N(F1775),2),"")</f>
        <v/>
      </c>
      <c r="H1775" s="20"/>
      <c r="I1775" s="24" t="str">
        <f aca="false">IF(B1775="","",IFERROR(INDEX(Items!$D$5:$D$304,MATCH(B1775,Items!$A$5:$A$304,0)),""))</f>
        <v/>
      </c>
      <c r="J1775" s="26" t="n">
        <f aca="false">N(E1775)*IF(OR(D1775="Purchase",D1775="Sales return",D1775="Production in",D1775="Adjustment +"),1,IF(D1775="",0,-1))</f>
        <v>0</v>
      </c>
    </row>
    <row r="1776" customFormat="false" ht="15" hidden="false" customHeight="true" outlineLevel="0" collapsed="false">
      <c r="A1776" s="27"/>
      <c r="B1776" s="20"/>
      <c r="C1776" s="24" t="str">
        <f aca="false">IF(B1776="","",IFERROR(INDEX(Items!$B$5:$B$304,MATCH(B1776,Items!$A$5:$A$304,0)),"Unknown code"))</f>
        <v/>
      </c>
      <c r="D1776" s="20"/>
      <c r="E1776" s="21"/>
      <c r="F1776" s="22"/>
      <c r="G1776" s="25" t="str">
        <f aca="false">IF(OR(D1776="Purchase",D1776="Production in"),ROUND(N(E1776)*N(F1776),2),"")</f>
        <v/>
      </c>
      <c r="H1776" s="20"/>
      <c r="I1776" s="24" t="str">
        <f aca="false">IF(B1776="","",IFERROR(INDEX(Items!$D$5:$D$304,MATCH(B1776,Items!$A$5:$A$304,0)),""))</f>
        <v/>
      </c>
      <c r="J1776" s="26" t="n">
        <f aca="false">N(E1776)*IF(OR(D1776="Purchase",D1776="Sales return",D1776="Production in",D1776="Adjustment +"),1,IF(D1776="",0,-1))</f>
        <v>0</v>
      </c>
    </row>
    <row r="1777" customFormat="false" ht="15" hidden="false" customHeight="true" outlineLevel="0" collapsed="false">
      <c r="A1777" s="27"/>
      <c r="B1777" s="20"/>
      <c r="C1777" s="24" t="str">
        <f aca="false">IF(B1777="","",IFERROR(INDEX(Items!$B$5:$B$304,MATCH(B1777,Items!$A$5:$A$304,0)),"Unknown code"))</f>
        <v/>
      </c>
      <c r="D1777" s="20"/>
      <c r="E1777" s="21"/>
      <c r="F1777" s="22"/>
      <c r="G1777" s="25" t="str">
        <f aca="false">IF(OR(D1777="Purchase",D1777="Production in"),ROUND(N(E1777)*N(F1777),2),"")</f>
        <v/>
      </c>
      <c r="H1777" s="20"/>
      <c r="I1777" s="24" t="str">
        <f aca="false">IF(B1777="","",IFERROR(INDEX(Items!$D$5:$D$304,MATCH(B1777,Items!$A$5:$A$304,0)),""))</f>
        <v/>
      </c>
      <c r="J1777" s="26" t="n">
        <f aca="false">N(E1777)*IF(OR(D1777="Purchase",D1777="Sales return",D1777="Production in",D1777="Adjustment +"),1,IF(D1777="",0,-1))</f>
        <v>0</v>
      </c>
    </row>
    <row r="1778" customFormat="false" ht="15" hidden="false" customHeight="true" outlineLevel="0" collapsed="false">
      <c r="A1778" s="27"/>
      <c r="B1778" s="20"/>
      <c r="C1778" s="24" t="str">
        <f aca="false">IF(B1778="","",IFERROR(INDEX(Items!$B$5:$B$304,MATCH(B1778,Items!$A$5:$A$304,0)),"Unknown code"))</f>
        <v/>
      </c>
      <c r="D1778" s="20"/>
      <c r="E1778" s="21"/>
      <c r="F1778" s="22"/>
      <c r="G1778" s="25" t="str">
        <f aca="false">IF(OR(D1778="Purchase",D1778="Production in"),ROUND(N(E1778)*N(F1778),2),"")</f>
        <v/>
      </c>
      <c r="H1778" s="20"/>
      <c r="I1778" s="24" t="str">
        <f aca="false">IF(B1778="","",IFERROR(INDEX(Items!$D$5:$D$304,MATCH(B1778,Items!$A$5:$A$304,0)),""))</f>
        <v/>
      </c>
      <c r="J1778" s="26" t="n">
        <f aca="false">N(E1778)*IF(OR(D1778="Purchase",D1778="Sales return",D1778="Production in",D1778="Adjustment +"),1,IF(D1778="",0,-1))</f>
        <v>0</v>
      </c>
    </row>
    <row r="1779" customFormat="false" ht="15" hidden="false" customHeight="true" outlineLevel="0" collapsed="false">
      <c r="A1779" s="27"/>
      <c r="B1779" s="20"/>
      <c r="C1779" s="24" t="str">
        <f aca="false">IF(B1779="","",IFERROR(INDEX(Items!$B$5:$B$304,MATCH(B1779,Items!$A$5:$A$304,0)),"Unknown code"))</f>
        <v/>
      </c>
      <c r="D1779" s="20"/>
      <c r="E1779" s="21"/>
      <c r="F1779" s="22"/>
      <c r="G1779" s="25" t="str">
        <f aca="false">IF(OR(D1779="Purchase",D1779="Production in"),ROUND(N(E1779)*N(F1779),2),"")</f>
        <v/>
      </c>
      <c r="H1779" s="20"/>
      <c r="I1779" s="24" t="str">
        <f aca="false">IF(B1779="","",IFERROR(INDEX(Items!$D$5:$D$304,MATCH(B1779,Items!$A$5:$A$304,0)),""))</f>
        <v/>
      </c>
      <c r="J1779" s="26" t="n">
        <f aca="false">N(E1779)*IF(OR(D1779="Purchase",D1779="Sales return",D1779="Production in",D1779="Adjustment +"),1,IF(D1779="",0,-1))</f>
        <v>0</v>
      </c>
    </row>
    <row r="1780" customFormat="false" ht="15" hidden="false" customHeight="true" outlineLevel="0" collapsed="false">
      <c r="A1780" s="27"/>
      <c r="B1780" s="20"/>
      <c r="C1780" s="24" t="str">
        <f aca="false">IF(B1780="","",IFERROR(INDEX(Items!$B$5:$B$304,MATCH(B1780,Items!$A$5:$A$304,0)),"Unknown code"))</f>
        <v/>
      </c>
      <c r="D1780" s="20"/>
      <c r="E1780" s="21"/>
      <c r="F1780" s="22"/>
      <c r="G1780" s="25" t="str">
        <f aca="false">IF(OR(D1780="Purchase",D1780="Production in"),ROUND(N(E1780)*N(F1780),2),"")</f>
        <v/>
      </c>
      <c r="H1780" s="20"/>
      <c r="I1780" s="24" t="str">
        <f aca="false">IF(B1780="","",IFERROR(INDEX(Items!$D$5:$D$304,MATCH(B1780,Items!$A$5:$A$304,0)),""))</f>
        <v/>
      </c>
      <c r="J1780" s="26" t="n">
        <f aca="false">N(E1780)*IF(OR(D1780="Purchase",D1780="Sales return",D1780="Production in",D1780="Adjustment +"),1,IF(D1780="",0,-1))</f>
        <v>0</v>
      </c>
    </row>
    <row r="1781" customFormat="false" ht="15" hidden="false" customHeight="true" outlineLevel="0" collapsed="false">
      <c r="A1781" s="27"/>
      <c r="B1781" s="20"/>
      <c r="C1781" s="24" t="str">
        <f aca="false">IF(B1781="","",IFERROR(INDEX(Items!$B$5:$B$304,MATCH(B1781,Items!$A$5:$A$304,0)),"Unknown code"))</f>
        <v/>
      </c>
      <c r="D1781" s="20"/>
      <c r="E1781" s="21"/>
      <c r="F1781" s="22"/>
      <c r="G1781" s="25" t="str">
        <f aca="false">IF(OR(D1781="Purchase",D1781="Production in"),ROUND(N(E1781)*N(F1781),2),"")</f>
        <v/>
      </c>
      <c r="H1781" s="20"/>
      <c r="I1781" s="24" t="str">
        <f aca="false">IF(B1781="","",IFERROR(INDEX(Items!$D$5:$D$304,MATCH(B1781,Items!$A$5:$A$304,0)),""))</f>
        <v/>
      </c>
      <c r="J1781" s="26" t="n">
        <f aca="false">N(E1781)*IF(OR(D1781="Purchase",D1781="Sales return",D1781="Production in",D1781="Adjustment +"),1,IF(D1781="",0,-1))</f>
        <v>0</v>
      </c>
    </row>
    <row r="1782" customFormat="false" ht="15" hidden="false" customHeight="true" outlineLevel="0" collapsed="false">
      <c r="A1782" s="27"/>
      <c r="B1782" s="20"/>
      <c r="C1782" s="24" t="str">
        <f aca="false">IF(B1782="","",IFERROR(INDEX(Items!$B$5:$B$304,MATCH(B1782,Items!$A$5:$A$304,0)),"Unknown code"))</f>
        <v/>
      </c>
      <c r="D1782" s="20"/>
      <c r="E1782" s="21"/>
      <c r="F1782" s="22"/>
      <c r="G1782" s="25" t="str">
        <f aca="false">IF(OR(D1782="Purchase",D1782="Production in"),ROUND(N(E1782)*N(F1782),2),"")</f>
        <v/>
      </c>
      <c r="H1782" s="20"/>
      <c r="I1782" s="24" t="str">
        <f aca="false">IF(B1782="","",IFERROR(INDEX(Items!$D$5:$D$304,MATCH(B1782,Items!$A$5:$A$304,0)),""))</f>
        <v/>
      </c>
      <c r="J1782" s="26" t="n">
        <f aca="false">N(E1782)*IF(OR(D1782="Purchase",D1782="Sales return",D1782="Production in",D1782="Adjustment +"),1,IF(D1782="",0,-1))</f>
        <v>0</v>
      </c>
    </row>
    <row r="1783" customFormat="false" ht="15" hidden="false" customHeight="true" outlineLevel="0" collapsed="false">
      <c r="A1783" s="27"/>
      <c r="B1783" s="20"/>
      <c r="C1783" s="24" t="str">
        <f aca="false">IF(B1783="","",IFERROR(INDEX(Items!$B$5:$B$304,MATCH(B1783,Items!$A$5:$A$304,0)),"Unknown code"))</f>
        <v/>
      </c>
      <c r="D1783" s="20"/>
      <c r="E1783" s="21"/>
      <c r="F1783" s="22"/>
      <c r="G1783" s="25" t="str">
        <f aca="false">IF(OR(D1783="Purchase",D1783="Production in"),ROUND(N(E1783)*N(F1783),2),"")</f>
        <v/>
      </c>
      <c r="H1783" s="20"/>
      <c r="I1783" s="24" t="str">
        <f aca="false">IF(B1783="","",IFERROR(INDEX(Items!$D$5:$D$304,MATCH(B1783,Items!$A$5:$A$304,0)),""))</f>
        <v/>
      </c>
      <c r="J1783" s="26" t="n">
        <f aca="false">N(E1783)*IF(OR(D1783="Purchase",D1783="Sales return",D1783="Production in",D1783="Adjustment +"),1,IF(D1783="",0,-1))</f>
        <v>0</v>
      </c>
    </row>
    <row r="1784" customFormat="false" ht="15" hidden="false" customHeight="true" outlineLevel="0" collapsed="false">
      <c r="A1784" s="27"/>
      <c r="B1784" s="20"/>
      <c r="C1784" s="24" t="str">
        <f aca="false">IF(B1784="","",IFERROR(INDEX(Items!$B$5:$B$304,MATCH(B1784,Items!$A$5:$A$304,0)),"Unknown code"))</f>
        <v/>
      </c>
      <c r="D1784" s="20"/>
      <c r="E1784" s="21"/>
      <c r="F1784" s="22"/>
      <c r="G1784" s="25" t="str">
        <f aca="false">IF(OR(D1784="Purchase",D1784="Production in"),ROUND(N(E1784)*N(F1784),2),"")</f>
        <v/>
      </c>
      <c r="H1784" s="20"/>
      <c r="I1784" s="24" t="str">
        <f aca="false">IF(B1784="","",IFERROR(INDEX(Items!$D$5:$D$304,MATCH(B1784,Items!$A$5:$A$304,0)),""))</f>
        <v/>
      </c>
      <c r="J1784" s="26" t="n">
        <f aca="false">N(E1784)*IF(OR(D1784="Purchase",D1784="Sales return",D1784="Production in",D1784="Adjustment +"),1,IF(D1784="",0,-1))</f>
        <v>0</v>
      </c>
    </row>
    <row r="1785" customFormat="false" ht="15" hidden="false" customHeight="true" outlineLevel="0" collapsed="false">
      <c r="A1785" s="27"/>
      <c r="B1785" s="20"/>
      <c r="C1785" s="24" t="str">
        <f aca="false">IF(B1785="","",IFERROR(INDEX(Items!$B$5:$B$304,MATCH(B1785,Items!$A$5:$A$304,0)),"Unknown code"))</f>
        <v/>
      </c>
      <c r="D1785" s="20"/>
      <c r="E1785" s="21"/>
      <c r="F1785" s="22"/>
      <c r="G1785" s="25" t="str">
        <f aca="false">IF(OR(D1785="Purchase",D1785="Production in"),ROUND(N(E1785)*N(F1785),2),"")</f>
        <v/>
      </c>
      <c r="H1785" s="20"/>
      <c r="I1785" s="24" t="str">
        <f aca="false">IF(B1785="","",IFERROR(INDEX(Items!$D$5:$D$304,MATCH(B1785,Items!$A$5:$A$304,0)),""))</f>
        <v/>
      </c>
      <c r="J1785" s="26" t="n">
        <f aca="false">N(E1785)*IF(OR(D1785="Purchase",D1785="Sales return",D1785="Production in",D1785="Adjustment +"),1,IF(D1785="",0,-1))</f>
        <v>0</v>
      </c>
    </row>
    <row r="1786" customFormat="false" ht="15" hidden="false" customHeight="true" outlineLevel="0" collapsed="false">
      <c r="A1786" s="27"/>
      <c r="B1786" s="20"/>
      <c r="C1786" s="24" t="str">
        <f aca="false">IF(B1786="","",IFERROR(INDEX(Items!$B$5:$B$304,MATCH(B1786,Items!$A$5:$A$304,0)),"Unknown code"))</f>
        <v/>
      </c>
      <c r="D1786" s="20"/>
      <c r="E1786" s="21"/>
      <c r="F1786" s="22"/>
      <c r="G1786" s="25" t="str">
        <f aca="false">IF(OR(D1786="Purchase",D1786="Production in"),ROUND(N(E1786)*N(F1786),2),"")</f>
        <v/>
      </c>
      <c r="H1786" s="20"/>
      <c r="I1786" s="24" t="str">
        <f aca="false">IF(B1786="","",IFERROR(INDEX(Items!$D$5:$D$304,MATCH(B1786,Items!$A$5:$A$304,0)),""))</f>
        <v/>
      </c>
      <c r="J1786" s="26" t="n">
        <f aca="false">N(E1786)*IF(OR(D1786="Purchase",D1786="Sales return",D1786="Production in",D1786="Adjustment +"),1,IF(D1786="",0,-1))</f>
        <v>0</v>
      </c>
    </row>
    <row r="1787" customFormat="false" ht="15" hidden="false" customHeight="true" outlineLevel="0" collapsed="false">
      <c r="A1787" s="27"/>
      <c r="B1787" s="20"/>
      <c r="C1787" s="24" t="str">
        <f aca="false">IF(B1787="","",IFERROR(INDEX(Items!$B$5:$B$304,MATCH(B1787,Items!$A$5:$A$304,0)),"Unknown code"))</f>
        <v/>
      </c>
      <c r="D1787" s="20"/>
      <c r="E1787" s="21"/>
      <c r="F1787" s="22"/>
      <c r="G1787" s="25" t="str">
        <f aca="false">IF(OR(D1787="Purchase",D1787="Production in"),ROUND(N(E1787)*N(F1787),2),"")</f>
        <v/>
      </c>
      <c r="H1787" s="20"/>
      <c r="I1787" s="24" t="str">
        <f aca="false">IF(B1787="","",IFERROR(INDEX(Items!$D$5:$D$304,MATCH(B1787,Items!$A$5:$A$304,0)),""))</f>
        <v/>
      </c>
      <c r="J1787" s="26" t="n">
        <f aca="false">N(E1787)*IF(OR(D1787="Purchase",D1787="Sales return",D1787="Production in",D1787="Adjustment +"),1,IF(D1787="",0,-1))</f>
        <v>0</v>
      </c>
    </row>
    <row r="1788" customFormat="false" ht="15" hidden="false" customHeight="true" outlineLevel="0" collapsed="false">
      <c r="A1788" s="27"/>
      <c r="B1788" s="20"/>
      <c r="C1788" s="24" t="str">
        <f aca="false">IF(B1788="","",IFERROR(INDEX(Items!$B$5:$B$304,MATCH(B1788,Items!$A$5:$A$304,0)),"Unknown code"))</f>
        <v/>
      </c>
      <c r="D1788" s="20"/>
      <c r="E1788" s="21"/>
      <c r="F1788" s="22"/>
      <c r="G1788" s="25" t="str">
        <f aca="false">IF(OR(D1788="Purchase",D1788="Production in"),ROUND(N(E1788)*N(F1788),2),"")</f>
        <v/>
      </c>
      <c r="H1788" s="20"/>
      <c r="I1788" s="24" t="str">
        <f aca="false">IF(B1788="","",IFERROR(INDEX(Items!$D$5:$D$304,MATCH(B1788,Items!$A$5:$A$304,0)),""))</f>
        <v/>
      </c>
      <c r="J1788" s="26" t="n">
        <f aca="false">N(E1788)*IF(OR(D1788="Purchase",D1788="Sales return",D1788="Production in",D1788="Adjustment +"),1,IF(D1788="",0,-1))</f>
        <v>0</v>
      </c>
    </row>
    <row r="1789" customFormat="false" ht="15" hidden="false" customHeight="true" outlineLevel="0" collapsed="false">
      <c r="A1789" s="27"/>
      <c r="B1789" s="20"/>
      <c r="C1789" s="24" t="str">
        <f aca="false">IF(B1789="","",IFERROR(INDEX(Items!$B$5:$B$304,MATCH(B1789,Items!$A$5:$A$304,0)),"Unknown code"))</f>
        <v/>
      </c>
      <c r="D1789" s="20"/>
      <c r="E1789" s="21"/>
      <c r="F1789" s="22"/>
      <c r="G1789" s="25" t="str">
        <f aca="false">IF(OR(D1789="Purchase",D1789="Production in"),ROUND(N(E1789)*N(F1789),2),"")</f>
        <v/>
      </c>
      <c r="H1789" s="20"/>
      <c r="I1789" s="24" t="str">
        <f aca="false">IF(B1789="","",IFERROR(INDEX(Items!$D$5:$D$304,MATCH(B1789,Items!$A$5:$A$304,0)),""))</f>
        <v/>
      </c>
      <c r="J1789" s="26" t="n">
        <f aca="false">N(E1789)*IF(OR(D1789="Purchase",D1789="Sales return",D1789="Production in",D1789="Adjustment +"),1,IF(D1789="",0,-1))</f>
        <v>0</v>
      </c>
    </row>
    <row r="1790" customFormat="false" ht="15" hidden="false" customHeight="true" outlineLevel="0" collapsed="false">
      <c r="A1790" s="27"/>
      <c r="B1790" s="20"/>
      <c r="C1790" s="24" t="str">
        <f aca="false">IF(B1790="","",IFERROR(INDEX(Items!$B$5:$B$304,MATCH(B1790,Items!$A$5:$A$304,0)),"Unknown code"))</f>
        <v/>
      </c>
      <c r="D1790" s="20"/>
      <c r="E1790" s="21"/>
      <c r="F1790" s="22"/>
      <c r="G1790" s="25" t="str">
        <f aca="false">IF(OR(D1790="Purchase",D1790="Production in"),ROUND(N(E1790)*N(F1790),2),"")</f>
        <v/>
      </c>
      <c r="H1790" s="20"/>
      <c r="I1790" s="24" t="str">
        <f aca="false">IF(B1790="","",IFERROR(INDEX(Items!$D$5:$D$304,MATCH(B1790,Items!$A$5:$A$304,0)),""))</f>
        <v/>
      </c>
      <c r="J1790" s="26" t="n">
        <f aca="false">N(E1790)*IF(OR(D1790="Purchase",D1790="Sales return",D1790="Production in",D1790="Adjustment +"),1,IF(D1790="",0,-1))</f>
        <v>0</v>
      </c>
    </row>
    <row r="1791" customFormat="false" ht="15" hidden="false" customHeight="true" outlineLevel="0" collapsed="false">
      <c r="A1791" s="27"/>
      <c r="B1791" s="20"/>
      <c r="C1791" s="24" t="str">
        <f aca="false">IF(B1791="","",IFERROR(INDEX(Items!$B$5:$B$304,MATCH(B1791,Items!$A$5:$A$304,0)),"Unknown code"))</f>
        <v/>
      </c>
      <c r="D1791" s="20"/>
      <c r="E1791" s="21"/>
      <c r="F1791" s="22"/>
      <c r="G1791" s="25" t="str">
        <f aca="false">IF(OR(D1791="Purchase",D1791="Production in"),ROUND(N(E1791)*N(F1791),2),"")</f>
        <v/>
      </c>
      <c r="H1791" s="20"/>
      <c r="I1791" s="24" t="str">
        <f aca="false">IF(B1791="","",IFERROR(INDEX(Items!$D$5:$D$304,MATCH(B1791,Items!$A$5:$A$304,0)),""))</f>
        <v/>
      </c>
      <c r="J1791" s="26" t="n">
        <f aca="false">N(E1791)*IF(OR(D1791="Purchase",D1791="Sales return",D1791="Production in",D1791="Adjustment +"),1,IF(D1791="",0,-1))</f>
        <v>0</v>
      </c>
    </row>
    <row r="1792" customFormat="false" ht="15" hidden="false" customHeight="true" outlineLevel="0" collapsed="false">
      <c r="A1792" s="27"/>
      <c r="B1792" s="20"/>
      <c r="C1792" s="24" t="str">
        <f aca="false">IF(B1792="","",IFERROR(INDEX(Items!$B$5:$B$304,MATCH(B1792,Items!$A$5:$A$304,0)),"Unknown code"))</f>
        <v/>
      </c>
      <c r="D1792" s="20"/>
      <c r="E1792" s="21"/>
      <c r="F1792" s="22"/>
      <c r="G1792" s="25" t="str">
        <f aca="false">IF(OR(D1792="Purchase",D1792="Production in"),ROUND(N(E1792)*N(F1792),2),"")</f>
        <v/>
      </c>
      <c r="H1792" s="20"/>
      <c r="I1792" s="24" t="str">
        <f aca="false">IF(B1792="","",IFERROR(INDEX(Items!$D$5:$D$304,MATCH(B1792,Items!$A$5:$A$304,0)),""))</f>
        <v/>
      </c>
      <c r="J1792" s="26" t="n">
        <f aca="false">N(E1792)*IF(OR(D1792="Purchase",D1792="Sales return",D1792="Production in",D1792="Adjustment +"),1,IF(D1792="",0,-1))</f>
        <v>0</v>
      </c>
    </row>
    <row r="1793" customFormat="false" ht="15" hidden="false" customHeight="true" outlineLevel="0" collapsed="false">
      <c r="A1793" s="27"/>
      <c r="B1793" s="20"/>
      <c r="C1793" s="24" t="str">
        <f aca="false">IF(B1793="","",IFERROR(INDEX(Items!$B$5:$B$304,MATCH(B1793,Items!$A$5:$A$304,0)),"Unknown code"))</f>
        <v/>
      </c>
      <c r="D1793" s="20"/>
      <c r="E1793" s="21"/>
      <c r="F1793" s="22"/>
      <c r="G1793" s="25" t="str">
        <f aca="false">IF(OR(D1793="Purchase",D1793="Production in"),ROUND(N(E1793)*N(F1793),2),"")</f>
        <v/>
      </c>
      <c r="H1793" s="20"/>
      <c r="I1793" s="24" t="str">
        <f aca="false">IF(B1793="","",IFERROR(INDEX(Items!$D$5:$D$304,MATCH(B1793,Items!$A$5:$A$304,0)),""))</f>
        <v/>
      </c>
      <c r="J1793" s="26" t="n">
        <f aca="false">N(E1793)*IF(OR(D1793="Purchase",D1793="Sales return",D1793="Production in",D1793="Adjustment +"),1,IF(D1793="",0,-1))</f>
        <v>0</v>
      </c>
    </row>
    <row r="1794" customFormat="false" ht="15" hidden="false" customHeight="true" outlineLevel="0" collapsed="false">
      <c r="A1794" s="27"/>
      <c r="B1794" s="20"/>
      <c r="C1794" s="24" t="str">
        <f aca="false">IF(B1794="","",IFERROR(INDEX(Items!$B$5:$B$304,MATCH(B1794,Items!$A$5:$A$304,0)),"Unknown code"))</f>
        <v/>
      </c>
      <c r="D1794" s="20"/>
      <c r="E1794" s="21"/>
      <c r="F1794" s="22"/>
      <c r="G1794" s="25" t="str">
        <f aca="false">IF(OR(D1794="Purchase",D1794="Production in"),ROUND(N(E1794)*N(F1794),2),"")</f>
        <v/>
      </c>
      <c r="H1794" s="20"/>
      <c r="I1794" s="24" t="str">
        <f aca="false">IF(B1794="","",IFERROR(INDEX(Items!$D$5:$D$304,MATCH(B1794,Items!$A$5:$A$304,0)),""))</f>
        <v/>
      </c>
      <c r="J1794" s="26" t="n">
        <f aca="false">N(E1794)*IF(OR(D1794="Purchase",D1794="Sales return",D1794="Production in",D1794="Adjustment +"),1,IF(D1794="",0,-1))</f>
        <v>0</v>
      </c>
    </row>
    <row r="1795" customFormat="false" ht="15" hidden="false" customHeight="true" outlineLevel="0" collapsed="false">
      <c r="A1795" s="27"/>
      <c r="B1795" s="20"/>
      <c r="C1795" s="24" t="str">
        <f aca="false">IF(B1795="","",IFERROR(INDEX(Items!$B$5:$B$304,MATCH(B1795,Items!$A$5:$A$304,0)),"Unknown code"))</f>
        <v/>
      </c>
      <c r="D1795" s="20"/>
      <c r="E1795" s="21"/>
      <c r="F1795" s="22"/>
      <c r="G1795" s="25" t="str">
        <f aca="false">IF(OR(D1795="Purchase",D1795="Production in"),ROUND(N(E1795)*N(F1795),2),"")</f>
        <v/>
      </c>
      <c r="H1795" s="20"/>
      <c r="I1795" s="24" t="str">
        <f aca="false">IF(B1795="","",IFERROR(INDEX(Items!$D$5:$D$304,MATCH(B1795,Items!$A$5:$A$304,0)),""))</f>
        <v/>
      </c>
      <c r="J1795" s="26" t="n">
        <f aca="false">N(E1795)*IF(OR(D1795="Purchase",D1795="Sales return",D1795="Production in",D1795="Adjustment +"),1,IF(D1795="",0,-1))</f>
        <v>0</v>
      </c>
    </row>
    <row r="1796" customFormat="false" ht="15" hidden="false" customHeight="true" outlineLevel="0" collapsed="false">
      <c r="A1796" s="27"/>
      <c r="B1796" s="20"/>
      <c r="C1796" s="24" t="str">
        <f aca="false">IF(B1796="","",IFERROR(INDEX(Items!$B$5:$B$304,MATCH(B1796,Items!$A$5:$A$304,0)),"Unknown code"))</f>
        <v/>
      </c>
      <c r="D1796" s="20"/>
      <c r="E1796" s="21"/>
      <c r="F1796" s="22"/>
      <c r="G1796" s="25" t="str">
        <f aca="false">IF(OR(D1796="Purchase",D1796="Production in"),ROUND(N(E1796)*N(F1796),2),"")</f>
        <v/>
      </c>
      <c r="H1796" s="20"/>
      <c r="I1796" s="24" t="str">
        <f aca="false">IF(B1796="","",IFERROR(INDEX(Items!$D$5:$D$304,MATCH(B1796,Items!$A$5:$A$304,0)),""))</f>
        <v/>
      </c>
      <c r="J1796" s="26" t="n">
        <f aca="false">N(E1796)*IF(OR(D1796="Purchase",D1796="Sales return",D1796="Production in",D1796="Adjustment +"),1,IF(D1796="",0,-1))</f>
        <v>0</v>
      </c>
    </row>
    <row r="1797" customFormat="false" ht="15" hidden="false" customHeight="true" outlineLevel="0" collapsed="false">
      <c r="A1797" s="27"/>
      <c r="B1797" s="20"/>
      <c r="C1797" s="24" t="str">
        <f aca="false">IF(B1797="","",IFERROR(INDEX(Items!$B$5:$B$304,MATCH(B1797,Items!$A$5:$A$304,0)),"Unknown code"))</f>
        <v/>
      </c>
      <c r="D1797" s="20"/>
      <c r="E1797" s="21"/>
      <c r="F1797" s="22"/>
      <c r="G1797" s="25" t="str">
        <f aca="false">IF(OR(D1797="Purchase",D1797="Production in"),ROUND(N(E1797)*N(F1797),2),"")</f>
        <v/>
      </c>
      <c r="H1797" s="20"/>
      <c r="I1797" s="24" t="str">
        <f aca="false">IF(B1797="","",IFERROR(INDEX(Items!$D$5:$D$304,MATCH(B1797,Items!$A$5:$A$304,0)),""))</f>
        <v/>
      </c>
      <c r="J1797" s="26" t="n">
        <f aca="false">N(E1797)*IF(OR(D1797="Purchase",D1797="Sales return",D1797="Production in",D1797="Adjustment +"),1,IF(D1797="",0,-1))</f>
        <v>0</v>
      </c>
    </row>
    <row r="1798" customFormat="false" ht="15" hidden="false" customHeight="true" outlineLevel="0" collapsed="false">
      <c r="A1798" s="27"/>
      <c r="B1798" s="20"/>
      <c r="C1798" s="24" t="str">
        <f aca="false">IF(B1798="","",IFERROR(INDEX(Items!$B$5:$B$304,MATCH(B1798,Items!$A$5:$A$304,0)),"Unknown code"))</f>
        <v/>
      </c>
      <c r="D1798" s="20"/>
      <c r="E1798" s="21"/>
      <c r="F1798" s="22"/>
      <c r="G1798" s="25" t="str">
        <f aca="false">IF(OR(D1798="Purchase",D1798="Production in"),ROUND(N(E1798)*N(F1798),2),"")</f>
        <v/>
      </c>
      <c r="H1798" s="20"/>
      <c r="I1798" s="24" t="str">
        <f aca="false">IF(B1798="","",IFERROR(INDEX(Items!$D$5:$D$304,MATCH(B1798,Items!$A$5:$A$304,0)),""))</f>
        <v/>
      </c>
      <c r="J1798" s="26" t="n">
        <f aca="false">N(E1798)*IF(OR(D1798="Purchase",D1798="Sales return",D1798="Production in",D1798="Adjustment +"),1,IF(D1798="",0,-1))</f>
        <v>0</v>
      </c>
    </row>
    <row r="1799" customFormat="false" ht="15" hidden="false" customHeight="true" outlineLevel="0" collapsed="false">
      <c r="A1799" s="27"/>
      <c r="B1799" s="20"/>
      <c r="C1799" s="24" t="str">
        <f aca="false">IF(B1799="","",IFERROR(INDEX(Items!$B$5:$B$304,MATCH(B1799,Items!$A$5:$A$304,0)),"Unknown code"))</f>
        <v/>
      </c>
      <c r="D1799" s="20"/>
      <c r="E1799" s="21"/>
      <c r="F1799" s="22"/>
      <c r="G1799" s="25" t="str">
        <f aca="false">IF(OR(D1799="Purchase",D1799="Production in"),ROUND(N(E1799)*N(F1799),2),"")</f>
        <v/>
      </c>
      <c r="H1799" s="20"/>
      <c r="I1799" s="24" t="str">
        <f aca="false">IF(B1799="","",IFERROR(INDEX(Items!$D$5:$D$304,MATCH(B1799,Items!$A$5:$A$304,0)),""))</f>
        <v/>
      </c>
      <c r="J1799" s="26" t="n">
        <f aca="false">N(E1799)*IF(OR(D1799="Purchase",D1799="Sales return",D1799="Production in",D1799="Adjustment +"),1,IF(D1799="",0,-1))</f>
        <v>0</v>
      </c>
    </row>
    <row r="1800" customFormat="false" ht="15" hidden="false" customHeight="true" outlineLevel="0" collapsed="false">
      <c r="A1800" s="27"/>
      <c r="B1800" s="20"/>
      <c r="C1800" s="24" t="str">
        <f aca="false">IF(B1800="","",IFERROR(INDEX(Items!$B$5:$B$304,MATCH(B1800,Items!$A$5:$A$304,0)),"Unknown code"))</f>
        <v/>
      </c>
      <c r="D1800" s="20"/>
      <c r="E1800" s="21"/>
      <c r="F1800" s="22"/>
      <c r="G1800" s="25" t="str">
        <f aca="false">IF(OR(D1800="Purchase",D1800="Production in"),ROUND(N(E1800)*N(F1800),2),"")</f>
        <v/>
      </c>
      <c r="H1800" s="20"/>
      <c r="I1800" s="24" t="str">
        <f aca="false">IF(B1800="","",IFERROR(INDEX(Items!$D$5:$D$304,MATCH(B1800,Items!$A$5:$A$304,0)),""))</f>
        <v/>
      </c>
      <c r="J1800" s="26" t="n">
        <f aca="false">N(E1800)*IF(OR(D1800="Purchase",D1800="Sales return",D1800="Production in",D1800="Adjustment +"),1,IF(D1800="",0,-1))</f>
        <v>0</v>
      </c>
    </row>
    <row r="1801" customFormat="false" ht="15" hidden="false" customHeight="true" outlineLevel="0" collapsed="false">
      <c r="A1801" s="27"/>
      <c r="B1801" s="20"/>
      <c r="C1801" s="24" t="str">
        <f aca="false">IF(B1801="","",IFERROR(INDEX(Items!$B$5:$B$304,MATCH(B1801,Items!$A$5:$A$304,0)),"Unknown code"))</f>
        <v/>
      </c>
      <c r="D1801" s="20"/>
      <c r="E1801" s="21"/>
      <c r="F1801" s="22"/>
      <c r="G1801" s="25" t="str">
        <f aca="false">IF(OR(D1801="Purchase",D1801="Production in"),ROUND(N(E1801)*N(F1801),2),"")</f>
        <v/>
      </c>
      <c r="H1801" s="20"/>
      <c r="I1801" s="24" t="str">
        <f aca="false">IF(B1801="","",IFERROR(INDEX(Items!$D$5:$D$304,MATCH(B1801,Items!$A$5:$A$304,0)),""))</f>
        <v/>
      </c>
      <c r="J1801" s="26" t="n">
        <f aca="false">N(E1801)*IF(OR(D1801="Purchase",D1801="Sales return",D1801="Production in",D1801="Adjustment +"),1,IF(D1801="",0,-1))</f>
        <v>0</v>
      </c>
    </row>
    <row r="1802" customFormat="false" ht="15" hidden="false" customHeight="true" outlineLevel="0" collapsed="false">
      <c r="A1802" s="27"/>
      <c r="B1802" s="20"/>
      <c r="C1802" s="24" t="str">
        <f aca="false">IF(B1802="","",IFERROR(INDEX(Items!$B$5:$B$304,MATCH(B1802,Items!$A$5:$A$304,0)),"Unknown code"))</f>
        <v/>
      </c>
      <c r="D1802" s="20"/>
      <c r="E1802" s="21"/>
      <c r="F1802" s="22"/>
      <c r="G1802" s="25" t="str">
        <f aca="false">IF(OR(D1802="Purchase",D1802="Production in"),ROUND(N(E1802)*N(F1802),2),"")</f>
        <v/>
      </c>
      <c r="H1802" s="20"/>
      <c r="I1802" s="24" t="str">
        <f aca="false">IF(B1802="","",IFERROR(INDEX(Items!$D$5:$D$304,MATCH(B1802,Items!$A$5:$A$304,0)),""))</f>
        <v/>
      </c>
      <c r="J1802" s="26" t="n">
        <f aca="false">N(E1802)*IF(OR(D1802="Purchase",D1802="Sales return",D1802="Production in",D1802="Adjustment +"),1,IF(D1802="",0,-1))</f>
        <v>0</v>
      </c>
    </row>
    <row r="1803" customFormat="false" ht="15" hidden="false" customHeight="true" outlineLevel="0" collapsed="false">
      <c r="A1803" s="27"/>
      <c r="B1803" s="20"/>
      <c r="C1803" s="24" t="str">
        <f aca="false">IF(B1803="","",IFERROR(INDEX(Items!$B$5:$B$304,MATCH(B1803,Items!$A$5:$A$304,0)),"Unknown code"))</f>
        <v/>
      </c>
      <c r="D1803" s="20"/>
      <c r="E1803" s="21"/>
      <c r="F1803" s="22"/>
      <c r="G1803" s="25" t="str">
        <f aca="false">IF(OR(D1803="Purchase",D1803="Production in"),ROUND(N(E1803)*N(F1803),2),"")</f>
        <v/>
      </c>
      <c r="H1803" s="20"/>
      <c r="I1803" s="24" t="str">
        <f aca="false">IF(B1803="","",IFERROR(INDEX(Items!$D$5:$D$304,MATCH(B1803,Items!$A$5:$A$304,0)),""))</f>
        <v/>
      </c>
      <c r="J1803" s="26" t="n">
        <f aca="false">N(E1803)*IF(OR(D1803="Purchase",D1803="Sales return",D1803="Production in",D1803="Adjustment +"),1,IF(D1803="",0,-1))</f>
        <v>0</v>
      </c>
    </row>
    <row r="1804" customFormat="false" ht="15" hidden="false" customHeight="true" outlineLevel="0" collapsed="false">
      <c r="A1804" s="27"/>
      <c r="B1804" s="20"/>
      <c r="C1804" s="24" t="str">
        <f aca="false">IF(B1804="","",IFERROR(INDEX(Items!$B$5:$B$304,MATCH(B1804,Items!$A$5:$A$304,0)),"Unknown code"))</f>
        <v/>
      </c>
      <c r="D1804" s="20"/>
      <c r="E1804" s="21"/>
      <c r="F1804" s="22"/>
      <c r="G1804" s="25" t="str">
        <f aca="false">IF(OR(D1804="Purchase",D1804="Production in"),ROUND(N(E1804)*N(F1804),2),"")</f>
        <v/>
      </c>
      <c r="H1804" s="20"/>
      <c r="I1804" s="24" t="str">
        <f aca="false">IF(B1804="","",IFERROR(INDEX(Items!$D$5:$D$304,MATCH(B1804,Items!$A$5:$A$304,0)),""))</f>
        <v/>
      </c>
      <c r="J1804" s="26" t="n">
        <f aca="false">N(E1804)*IF(OR(D1804="Purchase",D1804="Sales return",D1804="Production in",D1804="Adjustment +"),1,IF(D1804="",0,-1))</f>
        <v>0</v>
      </c>
    </row>
    <row r="1805" customFormat="false" ht="15" hidden="false" customHeight="true" outlineLevel="0" collapsed="false">
      <c r="A1805" s="27"/>
      <c r="B1805" s="20"/>
      <c r="C1805" s="24" t="str">
        <f aca="false">IF(B1805="","",IFERROR(INDEX(Items!$B$5:$B$304,MATCH(B1805,Items!$A$5:$A$304,0)),"Unknown code"))</f>
        <v/>
      </c>
      <c r="D1805" s="20"/>
      <c r="E1805" s="21"/>
      <c r="F1805" s="22"/>
      <c r="G1805" s="25" t="str">
        <f aca="false">IF(OR(D1805="Purchase",D1805="Production in"),ROUND(N(E1805)*N(F1805),2),"")</f>
        <v/>
      </c>
      <c r="H1805" s="20"/>
      <c r="I1805" s="24" t="str">
        <f aca="false">IF(B1805="","",IFERROR(INDEX(Items!$D$5:$D$304,MATCH(B1805,Items!$A$5:$A$304,0)),""))</f>
        <v/>
      </c>
      <c r="J1805" s="26" t="n">
        <f aca="false">N(E1805)*IF(OR(D1805="Purchase",D1805="Sales return",D1805="Production in",D1805="Adjustment +"),1,IF(D1805="",0,-1))</f>
        <v>0</v>
      </c>
    </row>
    <row r="1806" customFormat="false" ht="15" hidden="false" customHeight="true" outlineLevel="0" collapsed="false">
      <c r="A1806" s="27"/>
      <c r="B1806" s="20"/>
      <c r="C1806" s="24" t="str">
        <f aca="false">IF(B1806="","",IFERROR(INDEX(Items!$B$5:$B$304,MATCH(B1806,Items!$A$5:$A$304,0)),"Unknown code"))</f>
        <v/>
      </c>
      <c r="D1806" s="20"/>
      <c r="E1806" s="21"/>
      <c r="F1806" s="22"/>
      <c r="G1806" s="25" t="str">
        <f aca="false">IF(OR(D1806="Purchase",D1806="Production in"),ROUND(N(E1806)*N(F1806),2),"")</f>
        <v/>
      </c>
      <c r="H1806" s="20"/>
      <c r="I1806" s="24" t="str">
        <f aca="false">IF(B1806="","",IFERROR(INDEX(Items!$D$5:$D$304,MATCH(B1806,Items!$A$5:$A$304,0)),""))</f>
        <v/>
      </c>
      <c r="J1806" s="26" t="n">
        <f aca="false">N(E1806)*IF(OR(D1806="Purchase",D1806="Sales return",D1806="Production in",D1806="Adjustment +"),1,IF(D1806="",0,-1))</f>
        <v>0</v>
      </c>
    </row>
    <row r="1807" customFormat="false" ht="15" hidden="false" customHeight="true" outlineLevel="0" collapsed="false">
      <c r="A1807" s="27"/>
      <c r="B1807" s="20"/>
      <c r="C1807" s="24" t="str">
        <f aca="false">IF(B1807="","",IFERROR(INDEX(Items!$B$5:$B$304,MATCH(B1807,Items!$A$5:$A$304,0)),"Unknown code"))</f>
        <v/>
      </c>
      <c r="D1807" s="20"/>
      <c r="E1807" s="21"/>
      <c r="F1807" s="22"/>
      <c r="G1807" s="25" t="str">
        <f aca="false">IF(OR(D1807="Purchase",D1807="Production in"),ROUND(N(E1807)*N(F1807),2),"")</f>
        <v/>
      </c>
      <c r="H1807" s="20"/>
      <c r="I1807" s="24" t="str">
        <f aca="false">IF(B1807="","",IFERROR(INDEX(Items!$D$5:$D$304,MATCH(B1807,Items!$A$5:$A$304,0)),""))</f>
        <v/>
      </c>
      <c r="J1807" s="26" t="n">
        <f aca="false">N(E1807)*IF(OR(D1807="Purchase",D1807="Sales return",D1807="Production in",D1807="Adjustment +"),1,IF(D1807="",0,-1))</f>
        <v>0</v>
      </c>
    </row>
    <row r="1808" customFormat="false" ht="15" hidden="false" customHeight="true" outlineLevel="0" collapsed="false">
      <c r="A1808" s="27"/>
      <c r="B1808" s="20"/>
      <c r="C1808" s="24" t="str">
        <f aca="false">IF(B1808="","",IFERROR(INDEX(Items!$B$5:$B$304,MATCH(B1808,Items!$A$5:$A$304,0)),"Unknown code"))</f>
        <v/>
      </c>
      <c r="D1808" s="20"/>
      <c r="E1808" s="21"/>
      <c r="F1808" s="22"/>
      <c r="G1808" s="25" t="str">
        <f aca="false">IF(OR(D1808="Purchase",D1808="Production in"),ROUND(N(E1808)*N(F1808),2),"")</f>
        <v/>
      </c>
      <c r="H1808" s="20"/>
      <c r="I1808" s="24" t="str">
        <f aca="false">IF(B1808="","",IFERROR(INDEX(Items!$D$5:$D$304,MATCH(B1808,Items!$A$5:$A$304,0)),""))</f>
        <v/>
      </c>
      <c r="J1808" s="26" t="n">
        <f aca="false">N(E1808)*IF(OR(D1808="Purchase",D1808="Sales return",D1808="Production in",D1808="Adjustment +"),1,IF(D1808="",0,-1))</f>
        <v>0</v>
      </c>
    </row>
    <row r="1809" customFormat="false" ht="15" hidden="false" customHeight="true" outlineLevel="0" collapsed="false">
      <c r="A1809" s="27"/>
      <c r="B1809" s="20"/>
      <c r="C1809" s="24" t="str">
        <f aca="false">IF(B1809="","",IFERROR(INDEX(Items!$B$5:$B$304,MATCH(B1809,Items!$A$5:$A$304,0)),"Unknown code"))</f>
        <v/>
      </c>
      <c r="D1809" s="20"/>
      <c r="E1809" s="21"/>
      <c r="F1809" s="22"/>
      <c r="G1809" s="25" t="str">
        <f aca="false">IF(OR(D1809="Purchase",D1809="Production in"),ROUND(N(E1809)*N(F1809),2),"")</f>
        <v/>
      </c>
      <c r="H1809" s="20"/>
      <c r="I1809" s="24" t="str">
        <f aca="false">IF(B1809="","",IFERROR(INDEX(Items!$D$5:$D$304,MATCH(B1809,Items!$A$5:$A$304,0)),""))</f>
        <v/>
      </c>
      <c r="J1809" s="26" t="n">
        <f aca="false">N(E1809)*IF(OR(D1809="Purchase",D1809="Sales return",D1809="Production in",D1809="Adjustment +"),1,IF(D1809="",0,-1))</f>
        <v>0</v>
      </c>
    </row>
    <row r="1810" customFormat="false" ht="15" hidden="false" customHeight="true" outlineLevel="0" collapsed="false">
      <c r="A1810" s="27"/>
      <c r="B1810" s="20"/>
      <c r="C1810" s="24" t="str">
        <f aca="false">IF(B1810="","",IFERROR(INDEX(Items!$B$5:$B$304,MATCH(B1810,Items!$A$5:$A$304,0)),"Unknown code"))</f>
        <v/>
      </c>
      <c r="D1810" s="20"/>
      <c r="E1810" s="21"/>
      <c r="F1810" s="22"/>
      <c r="G1810" s="25" t="str">
        <f aca="false">IF(OR(D1810="Purchase",D1810="Production in"),ROUND(N(E1810)*N(F1810),2),"")</f>
        <v/>
      </c>
      <c r="H1810" s="20"/>
      <c r="I1810" s="24" t="str">
        <f aca="false">IF(B1810="","",IFERROR(INDEX(Items!$D$5:$D$304,MATCH(B1810,Items!$A$5:$A$304,0)),""))</f>
        <v/>
      </c>
      <c r="J1810" s="26" t="n">
        <f aca="false">N(E1810)*IF(OR(D1810="Purchase",D1810="Sales return",D1810="Production in",D1810="Adjustment +"),1,IF(D1810="",0,-1))</f>
        <v>0</v>
      </c>
    </row>
    <row r="1811" customFormat="false" ht="15" hidden="false" customHeight="true" outlineLevel="0" collapsed="false">
      <c r="A1811" s="27"/>
      <c r="B1811" s="20"/>
      <c r="C1811" s="24" t="str">
        <f aca="false">IF(B1811="","",IFERROR(INDEX(Items!$B$5:$B$304,MATCH(B1811,Items!$A$5:$A$304,0)),"Unknown code"))</f>
        <v/>
      </c>
      <c r="D1811" s="20"/>
      <c r="E1811" s="21"/>
      <c r="F1811" s="22"/>
      <c r="G1811" s="25" t="str">
        <f aca="false">IF(OR(D1811="Purchase",D1811="Production in"),ROUND(N(E1811)*N(F1811),2),"")</f>
        <v/>
      </c>
      <c r="H1811" s="20"/>
      <c r="I1811" s="24" t="str">
        <f aca="false">IF(B1811="","",IFERROR(INDEX(Items!$D$5:$D$304,MATCH(B1811,Items!$A$5:$A$304,0)),""))</f>
        <v/>
      </c>
      <c r="J1811" s="26" t="n">
        <f aca="false">N(E1811)*IF(OR(D1811="Purchase",D1811="Sales return",D1811="Production in",D1811="Adjustment +"),1,IF(D1811="",0,-1))</f>
        <v>0</v>
      </c>
    </row>
    <row r="1812" customFormat="false" ht="15" hidden="false" customHeight="true" outlineLevel="0" collapsed="false">
      <c r="A1812" s="27"/>
      <c r="B1812" s="20"/>
      <c r="C1812" s="24" t="str">
        <f aca="false">IF(B1812="","",IFERROR(INDEX(Items!$B$5:$B$304,MATCH(B1812,Items!$A$5:$A$304,0)),"Unknown code"))</f>
        <v/>
      </c>
      <c r="D1812" s="20"/>
      <c r="E1812" s="21"/>
      <c r="F1812" s="22"/>
      <c r="G1812" s="25" t="str">
        <f aca="false">IF(OR(D1812="Purchase",D1812="Production in"),ROUND(N(E1812)*N(F1812),2),"")</f>
        <v/>
      </c>
      <c r="H1812" s="20"/>
      <c r="I1812" s="24" t="str">
        <f aca="false">IF(B1812="","",IFERROR(INDEX(Items!$D$5:$D$304,MATCH(B1812,Items!$A$5:$A$304,0)),""))</f>
        <v/>
      </c>
      <c r="J1812" s="26" t="n">
        <f aca="false">N(E1812)*IF(OR(D1812="Purchase",D1812="Sales return",D1812="Production in",D1812="Adjustment +"),1,IF(D1812="",0,-1))</f>
        <v>0</v>
      </c>
    </row>
    <row r="1813" customFormat="false" ht="15" hidden="false" customHeight="true" outlineLevel="0" collapsed="false">
      <c r="A1813" s="27"/>
      <c r="B1813" s="20"/>
      <c r="C1813" s="24" t="str">
        <f aca="false">IF(B1813="","",IFERROR(INDEX(Items!$B$5:$B$304,MATCH(B1813,Items!$A$5:$A$304,0)),"Unknown code"))</f>
        <v/>
      </c>
      <c r="D1813" s="20"/>
      <c r="E1813" s="21"/>
      <c r="F1813" s="22"/>
      <c r="G1813" s="25" t="str">
        <f aca="false">IF(OR(D1813="Purchase",D1813="Production in"),ROUND(N(E1813)*N(F1813),2),"")</f>
        <v/>
      </c>
      <c r="H1813" s="20"/>
      <c r="I1813" s="24" t="str">
        <f aca="false">IF(B1813="","",IFERROR(INDEX(Items!$D$5:$D$304,MATCH(B1813,Items!$A$5:$A$304,0)),""))</f>
        <v/>
      </c>
      <c r="J1813" s="26" t="n">
        <f aca="false">N(E1813)*IF(OR(D1813="Purchase",D1813="Sales return",D1813="Production in",D1813="Adjustment +"),1,IF(D1813="",0,-1))</f>
        <v>0</v>
      </c>
    </row>
    <row r="1814" customFormat="false" ht="15" hidden="false" customHeight="true" outlineLevel="0" collapsed="false">
      <c r="A1814" s="27"/>
      <c r="B1814" s="20"/>
      <c r="C1814" s="24" t="str">
        <f aca="false">IF(B1814="","",IFERROR(INDEX(Items!$B$5:$B$304,MATCH(B1814,Items!$A$5:$A$304,0)),"Unknown code"))</f>
        <v/>
      </c>
      <c r="D1814" s="20"/>
      <c r="E1814" s="21"/>
      <c r="F1814" s="22"/>
      <c r="G1814" s="25" t="str">
        <f aca="false">IF(OR(D1814="Purchase",D1814="Production in"),ROUND(N(E1814)*N(F1814),2),"")</f>
        <v/>
      </c>
      <c r="H1814" s="20"/>
      <c r="I1814" s="24" t="str">
        <f aca="false">IF(B1814="","",IFERROR(INDEX(Items!$D$5:$D$304,MATCH(B1814,Items!$A$5:$A$304,0)),""))</f>
        <v/>
      </c>
      <c r="J1814" s="26" t="n">
        <f aca="false">N(E1814)*IF(OR(D1814="Purchase",D1814="Sales return",D1814="Production in",D1814="Adjustment +"),1,IF(D1814="",0,-1))</f>
        <v>0</v>
      </c>
    </row>
    <row r="1815" customFormat="false" ht="15" hidden="false" customHeight="true" outlineLevel="0" collapsed="false">
      <c r="A1815" s="27"/>
      <c r="B1815" s="20"/>
      <c r="C1815" s="24" t="str">
        <f aca="false">IF(B1815="","",IFERROR(INDEX(Items!$B$5:$B$304,MATCH(B1815,Items!$A$5:$A$304,0)),"Unknown code"))</f>
        <v/>
      </c>
      <c r="D1815" s="20"/>
      <c r="E1815" s="21"/>
      <c r="F1815" s="22"/>
      <c r="G1815" s="25" t="str">
        <f aca="false">IF(OR(D1815="Purchase",D1815="Production in"),ROUND(N(E1815)*N(F1815),2),"")</f>
        <v/>
      </c>
      <c r="H1815" s="20"/>
      <c r="I1815" s="24" t="str">
        <f aca="false">IF(B1815="","",IFERROR(INDEX(Items!$D$5:$D$304,MATCH(B1815,Items!$A$5:$A$304,0)),""))</f>
        <v/>
      </c>
      <c r="J1815" s="26" t="n">
        <f aca="false">N(E1815)*IF(OR(D1815="Purchase",D1815="Sales return",D1815="Production in",D1815="Adjustment +"),1,IF(D1815="",0,-1))</f>
        <v>0</v>
      </c>
    </row>
    <row r="1816" customFormat="false" ht="15" hidden="false" customHeight="true" outlineLevel="0" collapsed="false">
      <c r="A1816" s="27"/>
      <c r="B1816" s="20"/>
      <c r="C1816" s="24" t="str">
        <f aca="false">IF(B1816="","",IFERROR(INDEX(Items!$B$5:$B$304,MATCH(B1816,Items!$A$5:$A$304,0)),"Unknown code"))</f>
        <v/>
      </c>
      <c r="D1816" s="20"/>
      <c r="E1816" s="21"/>
      <c r="F1816" s="22"/>
      <c r="G1816" s="25" t="str">
        <f aca="false">IF(OR(D1816="Purchase",D1816="Production in"),ROUND(N(E1816)*N(F1816),2),"")</f>
        <v/>
      </c>
      <c r="H1816" s="20"/>
      <c r="I1816" s="24" t="str">
        <f aca="false">IF(B1816="","",IFERROR(INDEX(Items!$D$5:$D$304,MATCH(B1816,Items!$A$5:$A$304,0)),""))</f>
        <v/>
      </c>
      <c r="J1816" s="26" t="n">
        <f aca="false">N(E1816)*IF(OR(D1816="Purchase",D1816="Sales return",D1816="Production in",D1816="Adjustment +"),1,IF(D1816="",0,-1))</f>
        <v>0</v>
      </c>
    </row>
    <row r="1817" customFormat="false" ht="15" hidden="false" customHeight="true" outlineLevel="0" collapsed="false">
      <c r="A1817" s="27"/>
      <c r="B1817" s="20"/>
      <c r="C1817" s="24" t="str">
        <f aca="false">IF(B1817="","",IFERROR(INDEX(Items!$B$5:$B$304,MATCH(B1817,Items!$A$5:$A$304,0)),"Unknown code"))</f>
        <v/>
      </c>
      <c r="D1817" s="20"/>
      <c r="E1817" s="21"/>
      <c r="F1817" s="22"/>
      <c r="G1817" s="25" t="str">
        <f aca="false">IF(OR(D1817="Purchase",D1817="Production in"),ROUND(N(E1817)*N(F1817),2),"")</f>
        <v/>
      </c>
      <c r="H1817" s="20"/>
      <c r="I1817" s="24" t="str">
        <f aca="false">IF(B1817="","",IFERROR(INDEX(Items!$D$5:$D$304,MATCH(B1817,Items!$A$5:$A$304,0)),""))</f>
        <v/>
      </c>
      <c r="J1817" s="26" t="n">
        <f aca="false">N(E1817)*IF(OR(D1817="Purchase",D1817="Sales return",D1817="Production in",D1817="Adjustment +"),1,IF(D1817="",0,-1))</f>
        <v>0</v>
      </c>
    </row>
    <row r="1818" customFormat="false" ht="15" hidden="false" customHeight="true" outlineLevel="0" collapsed="false">
      <c r="A1818" s="27"/>
      <c r="B1818" s="20"/>
      <c r="C1818" s="24" t="str">
        <f aca="false">IF(B1818="","",IFERROR(INDEX(Items!$B$5:$B$304,MATCH(B1818,Items!$A$5:$A$304,0)),"Unknown code"))</f>
        <v/>
      </c>
      <c r="D1818" s="20"/>
      <c r="E1818" s="21"/>
      <c r="F1818" s="22"/>
      <c r="G1818" s="25" t="str">
        <f aca="false">IF(OR(D1818="Purchase",D1818="Production in"),ROUND(N(E1818)*N(F1818),2),"")</f>
        <v/>
      </c>
      <c r="H1818" s="20"/>
      <c r="I1818" s="24" t="str">
        <f aca="false">IF(B1818="","",IFERROR(INDEX(Items!$D$5:$D$304,MATCH(B1818,Items!$A$5:$A$304,0)),""))</f>
        <v/>
      </c>
      <c r="J1818" s="26" t="n">
        <f aca="false">N(E1818)*IF(OR(D1818="Purchase",D1818="Sales return",D1818="Production in",D1818="Adjustment +"),1,IF(D1818="",0,-1))</f>
        <v>0</v>
      </c>
    </row>
    <row r="1819" customFormat="false" ht="15" hidden="false" customHeight="true" outlineLevel="0" collapsed="false">
      <c r="A1819" s="27"/>
      <c r="B1819" s="20"/>
      <c r="C1819" s="24" t="str">
        <f aca="false">IF(B1819="","",IFERROR(INDEX(Items!$B$5:$B$304,MATCH(B1819,Items!$A$5:$A$304,0)),"Unknown code"))</f>
        <v/>
      </c>
      <c r="D1819" s="20"/>
      <c r="E1819" s="21"/>
      <c r="F1819" s="22"/>
      <c r="G1819" s="25" t="str">
        <f aca="false">IF(OR(D1819="Purchase",D1819="Production in"),ROUND(N(E1819)*N(F1819),2),"")</f>
        <v/>
      </c>
      <c r="H1819" s="20"/>
      <c r="I1819" s="24" t="str">
        <f aca="false">IF(B1819="","",IFERROR(INDEX(Items!$D$5:$D$304,MATCH(B1819,Items!$A$5:$A$304,0)),""))</f>
        <v/>
      </c>
      <c r="J1819" s="26" t="n">
        <f aca="false">N(E1819)*IF(OR(D1819="Purchase",D1819="Sales return",D1819="Production in",D1819="Adjustment +"),1,IF(D1819="",0,-1))</f>
        <v>0</v>
      </c>
    </row>
    <row r="1820" customFormat="false" ht="15" hidden="false" customHeight="true" outlineLevel="0" collapsed="false">
      <c r="A1820" s="27"/>
      <c r="B1820" s="20"/>
      <c r="C1820" s="24" t="str">
        <f aca="false">IF(B1820="","",IFERROR(INDEX(Items!$B$5:$B$304,MATCH(B1820,Items!$A$5:$A$304,0)),"Unknown code"))</f>
        <v/>
      </c>
      <c r="D1820" s="20"/>
      <c r="E1820" s="21"/>
      <c r="F1820" s="22"/>
      <c r="G1820" s="25" t="str">
        <f aca="false">IF(OR(D1820="Purchase",D1820="Production in"),ROUND(N(E1820)*N(F1820),2),"")</f>
        <v/>
      </c>
      <c r="H1820" s="20"/>
      <c r="I1820" s="24" t="str">
        <f aca="false">IF(B1820="","",IFERROR(INDEX(Items!$D$5:$D$304,MATCH(B1820,Items!$A$5:$A$304,0)),""))</f>
        <v/>
      </c>
      <c r="J1820" s="26" t="n">
        <f aca="false">N(E1820)*IF(OR(D1820="Purchase",D1820="Sales return",D1820="Production in",D1820="Adjustment +"),1,IF(D1820="",0,-1))</f>
        <v>0</v>
      </c>
    </row>
    <row r="1821" customFormat="false" ht="15" hidden="false" customHeight="true" outlineLevel="0" collapsed="false">
      <c r="A1821" s="27"/>
      <c r="B1821" s="20"/>
      <c r="C1821" s="24" t="str">
        <f aca="false">IF(B1821="","",IFERROR(INDEX(Items!$B$5:$B$304,MATCH(B1821,Items!$A$5:$A$304,0)),"Unknown code"))</f>
        <v/>
      </c>
      <c r="D1821" s="20"/>
      <c r="E1821" s="21"/>
      <c r="F1821" s="22"/>
      <c r="G1821" s="25" t="str">
        <f aca="false">IF(OR(D1821="Purchase",D1821="Production in"),ROUND(N(E1821)*N(F1821),2),"")</f>
        <v/>
      </c>
      <c r="H1821" s="20"/>
      <c r="I1821" s="24" t="str">
        <f aca="false">IF(B1821="","",IFERROR(INDEX(Items!$D$5:$D$304,MATCH(B1821,Items!$A$5:$A$304,0)),""))</f>
        <v/>
      </c>
      <c r="J1821" s="26" t="n">
        <f aca="false">N(E1821)*IF(OR(D1821="Purchase",D1821="Sales return",D1821="Production in",D1821="Adjustment +"),1,IF(D1821="",0,-1))</f>
        <v>0</v>
      </c>
    </row>
    <row r="1822" customFormat="false" ht="15" hidden="false" customHeight="true" outlineLevel="0" collapsed="false">
      <c r="A1822" s="27"/>
      <c r="B1822" s="20"/>
      <c r="C1822" s="24" t="str">
        <f aca="false">IF(B1822="","",IFERROR(INDEX(Items!$B$5:$B$304,MATCH(B1822,Items!$A$5:$A$304,0)),"Unknown code"))</f>
        <v/>
      </c>
      <c r="D1822" s="20"/>
      <c r="E1822" s="21"/>
      <c r="F1822" s="22"/>
      <c r="G1822" s="25" t="str">
        <f aca="false">IF(OR(D1822="Purchase",D1822="Production in"),ROUND(N(E1822)*N(F1822),2),"")</f>
        <v/>
      </c>
      <c r="H1822" s="20"/>
      <c r="I1822" s="24" t="str">
        <f aca="false">IF(B1822="","",IFERROR(INDEX(Items!$D$5:$D$304,MATCH(B1822,Items!$A$5:$A$304,0)),""))</f>
        <v/>
      </c>
      <c r="J1822" s="26" t="n">
        <f aca="false">N(E1822)*IF(OR(D1822="Purchase",D1822="Sales return",D1822="Production in",D1822="Adjustment +"),1,IF(D1822="",0,-1))</f>
        <v>0</v>
      </c>
    </row>
    <row r="1823" customFormat="false" ht="15" hidden="false" customHeight="true" outlineLevel="0" collapsed="false">
      <c r="A1823" s="27"/>
      <c r="B1823" s="20"/>
      <c r="C1823" s="24" t="str">
        <f aca="false">IF(B1823="","",IFERROR(INDEX(Items!$B$5:$B$304,MATCH(B1823,Items!$A$5:$A$304,0)),"Unknown code"))</f>
        <v/>
      </c>
      <c r="D1823" s="20"/>
      <c r="E1823" s="21"/>
      <c r="F1823" s="22"/>
      <c r="G1823" s="25" t="str">
        <f aca="false">IF(OR(D1823="Purchase",D1823="Production in"),ROUND(N(E1823)*N(F1823),2),"")</f>
        <v/>
      </c>
      <c r="H1823" s="20"/>
      <c r="I1823" s="24" t="str">
        <f aca="false">IF(B1823="","",IFERROR(INDEX(Items!$D$5:$D$304,MATCH(B1823,Items!$A$5:$A$304,0)),""))</f>
        <v/>
      </c>
      <c r="J1823" s="26" t="n">
        <f aca="false">N(E1823)*IF(OR(D1823="Purchase",D1823="Sales return",D1823="Production in",D1823="Adjustment +"),1,IF(D1823="",0,-1))</f>
        <v>0</v>
      </c>
    </row>
    <row r="1824" customFormat="false" ht="15" hidden="false" customHeight="true" outlineLevel="0" collapsed="false">
      <c r="A1824" s="27"/>
      <c r="B1824" s="20"/>
      <c r="C1824" s="24" t="str">
        <f aca="false">IF(B1824="","",IFERROR(INDEX(Items!$B$5:$B$304,MATCH(B1824,Items!$A$5:$A$304,0)),"Unknown code"))</f>
        <v/>
      </c>
      <c r="D1824" s="20"/>
      <c r="E1824" s="21"/>
      <c r="F1824" s="22"/>
      <c r="G1824" s="25" t="str">
        <f aca="false">IF(OR(D1824="Purchase",D1824="Production in"),ROUND(N(E1824)*N(F1824),2),"")</f>
        <v/>
      </c>
      <c r="H1824" s="20"/>
      <c r="I1824" s="24" t="str">
        <f aca="false">IF(B1824="","",IFERROR(INDEX(Items!$D$5:$D$304,MATCH(B1824,Items!$A$5:$A$304,0)),""))</f>
        <v/>
      </c>
      <c r="J1824" s="26" t="n">
        <f aca="false">N(E1824)*IF(OR(D1824="Purchase",D1824="Sales return",D1824="Production in",D1824="Adjustment +"),1,IF(D1824="",0,-1))</f>
        <v>0</v>
      </c>
    </row>
    <row r="1825" customFormat="false" ht="15" hidden="false" customHeight="true" outlineLevel="0" collapsed="false">
      <c r="A1825" s="27"/>
      <c r="B1825" s="20"/>
      <c r="C1825" s="24" t="str">
        <f aca="false">IF(B1825="","",IFERROR(INDEX(Items!$B$5:$B$304,MATCH(B1825,Items!$A$5:$A$304,0)),"Unknown code"))</f>
        <v/>
      </c>
      <c r="D1825" s="20"/>
      <c r="E1825" s="21"/>
      <c r="F1825" s="22"/>
      <c r="G1825" s="25" t="str">
        <f aca="false">IF(OR(D1825="Purchase",D1825="Production in"),ROUND(N(E1825)*N(F1825),2),"")</f>
        <v/>
      </c>
      <c r="H1825" s="20"/>
      <c r="I1825" s="24" t="str">
        <f aca="false">IF(B1825="","",IFERROR(INDEX(Items!$D$5:$D$304,MATCH(B1825,Items!$A$5:$A$304,0)),""))</f>
        <v/>
      </c>
      <c r="J1825" s="26" t="n">
        <f aca="false">N(E1825)*IF(OR(D1825="Purchase",D1825="Sales return",D1825="Production in",D1825="Adjustment +"),1,IF(D1825="",0,-1))</f>
        <v>0</v>
      </c>
    </row>
    <row r="1826" customFormat="false" ht="15" hidden="false" customHeight="true" outlineLevel="0" collapsed="false">
      <c r="A1826" s="27"/>
      <c r="B1826" s="20"/>
      <c r="C1826" s="24" t="str">
        <f aca="false">IF(B1826="","",IFERROR(INDEX(Items!$B$5:$B$304,MATCH(B1826,Items!$A$5:$A$304,0)),"Unknown code"))</f>
        <v/>
      </c>
      <c r="D1826" s="20"/>
      <c r="E1826" s="21"/>
      <c r="F1826" s="22"/>
      <c r="G1826" s="25" t="str">
        <f aca="false">IF(OR(D1826="Purchase",D1826="Production in"),ROUND(N(E1826)*N(F1826),2),"")</f>
        <v/>
      </c>
      <c r="H1826" s="20"/>
      <c r="I1826" s="24" t="str">
        <f aca="false">IF(B1826="","",IFERROR(INDEX(Items!$D$5:$D$304,MATCH(B1826,Items!$A$5:$A$304,0)),""))</f>
        <v/>
      </c>
      <c r="J1826" s="26" t="n">
        <f aca="false">N(E1826)*IF(OR(D1826="Purchase",D1826="Sales return",D1826="Production in",D1826="Adjustment +"),1,IF(D1826="",0,-1))</f>
        <v>0</v>
      </c>
    </row>
    <row r="1827" customFormat="false" ht="15" hidden="false" customHeight="true" outlineLevel="0" collapsed="false">
      <c r="A1827" s="27"/>
      <c r="B1827" s="20"/>
      <c r="C1827" s="24" t="str">
        <f aca="false">IF(B1827="","",IFERROR(INDEX(Items!$B$5:$B$304,MATCH(B1827,Items!$A$5:$A$304,0)),"Unknown code"))</f>
        <v/>
      </c>
      <c r="D1827" s="20"/>
      <c r="E1827" s="21"/>
      <c r="F1827" s="22"/>
      <c r="G1827" s="25" t="str">
        <f aca="false">IF(OR(D1827="Purchase",D1827="Production in"),ROUND(N(E1827)*N(F1827),2),"")</f>
        <v/>
      </c>
      <c r="H1827" s="20"/>
      <c r="I1827" s="24" t="str">
        <f aca="false">IF(B1827="","",IFERROR(INDEX(Items!$D$5:$D$304,MATCH(B1827,Items!$A$5:$A$304,0)),""))</f>
        <v/>
      </c>
      <c r="J1827" s="26" t="n">
        <f aca="false">N(E1827)*IF(OR(D1827="Purchase",D1827="Sales return",D1827="Production in",D1827="Adjustment +"),1,IF(D1827="",0,-1))</f>
        <v>0</v>
      </c>
    </row>
    <row r="1828" customFormat="false" ht="15" hidden="false" customHeight="true" outlineLevel="0" collapsed="false">
      <c r="A1828" s="27"/>
      <c r="B1828" s="20"/>
      <c r="C1828" s="24" t="str">
        <f aca="false">IF(B1828="","",IFERROR(INDEX(Items!$B$5:$B$304,MATCH(B1828,Items!$A$5:$A$304,0)),"Unknown code"))</f>
        <v/>
      </c>
      <c r="D1828" s="20"/>
      <c r="E1828" s="21"/>
      <c r="F1828" s="22"/>
      <c r="G1828" s="25" t="str">
        <f aca="false">IF(OR(D1828="Purchase",D1828="Production in"),ROUND(N(E1828)*N(F1828),2),"")</f>
        <v/>
      </c>
      <c r="H1828" s="20"/>
      <c r="I1828" s="24" t="str">
        <f aca="false">IF(B1828="","",IFERROR(INDEX(Items!$D$5:$D$304,MATCH(B1828,Items!$A$5:$A$304,0)),""))</f>
        <v/>
      </c>
      <c r="J1828" s="26" t="n">
        <f aca="false">N(E1828)*IF(OR(D1828="Purchase",D1828="Sales return",D1828="Production in",D1828="Adjustment +"),1,IF(D1828="",0,-1))</f>
        <v>0</v>
      </c>
    </row>
    <row r="1829" customFormat="false" ht="15" hidden="false" customHeight="true" outlineLevel="0" collapsed="false">
      <c r="A1829" s="27"/>
      <c r="B1829" s="20"/>
      <c r="C1829" s="24" t="str">
        <f aca="false">IF(B1829="","",IFERROR(INDEX(Items!$B$5:$B$304,MATCH(B1829,Items!$A$5:$A$304,0)),"Unknown code"))</f>
        <v/>
      </c>
      <c r="D1829" s="20"/>
      <c r="E1829" s="21"/>
      <c r="F1829" s="22"/>
      <c r="G1829" s="25" t="str">
        <f aca="false">IF(OR(D1829="Purchase",D1829="Production in"),ROUND(N(E1829)*N(F1829),2),"")</f>
        <v/>
      </c>
      <c r="H1829" s="20"/>
      <c r="I1829" s="24" t="str">
        <f aca="false">IF(B1829="","",IFERROR(INDEX(Items!$D$5:$D$304,MATCH(B1829,Items!$A$5:$A$304,0)),""))</f>
        <v/>
      </c>
      <c r="J1829" s="26" t="n">
        <f aca="false">N(E1829)*IF(OR(D1829="Purchase",D1829="Sales return",D1829="Production in",D1829="Adjustment +"),1,IF(D1829="",0,-1))</f>
        <v>0</v>
      </c>
    </row>
    <row r="1830" customFormat="false" ht="15" hidden="false" customHeight="true" outlineLevel="0" collapsed="false">
      <c r="A1830" s="27"/>
      <c r="B1830" s="20"/>
      <c r="C1830" s="24" t="str">
        <f aca="false">IF(B1830="","",IFERROR(INDEX(Items!$B$5:$B$304,MATCH(B1830,Items!$A$5:$A$304,0)),"Unknown code"))</f>
        <v/>
      </c>
      <c r="D1830" s="20"/>
      <c r="E1830" s="21"/>
      <c r="F1830" s="22"/>
      <c r="G1830" s="25" t="str">
        <f aca="false">IF(OR(D1830="Purchase",D1830="Production in"),ROUND(N(E1830)*N(F1830),2),"")</f>
        <v/>
      </c>
      <c r="H1830" s="20"/>
      <c r="I1830" s="24" t="str">
        <f aca="false">IF(B1830="","",IFERROR(INDEX(Items!$D$5:$D$304,MATCH(B1830,Items!$A$5:$A$304,0)),""))</f>
        <v/>
      </c>
      <c r="J1830" s="26" t="n">
        <f aca="false">N(E1830)*IF(OR(D1830="Purchase",D1830="Sales return",D1830="Production in",D1830="Adjustment +"),1,IF(D1830="",0,-1))</f>
        <v>0</v>
      </c>
    </row>
    <row r="1831" customFormat="false" ht="15" hidden="false" customHeight="true" outlineLevel="0" collapsed="false">
      <c r="A1831" s="27"/>
      <c r="B1831" s="20"/>
      <c r="C1831" s="24" t="str">
        <f aca="false">IF(B1831="","",IFERROR(INDEX(Items!$B$5:$B$304,MATCH(B1831,Items!$A$5:$A$304,0)),"Unknown code"))</f>
        <v/>
      </c>
      <c r="D1831" s="20"/>
      <c r="E1831" s="21"/>
      <c r="F1831" s="22"/>
      <c r="G1831" s="25" t="str">
        <f aca="false">IF(OR(D1831="Purchase",D1831="Production in"),ROUND(N(E1831)*N(F1831),2),"")</f>
        <v/>
      </c>
      <c r="H1831" s="20"/>
      <c r="I1831" s="24" t="str">
        <f aca="false">IF(B1831="","",IFERROR(INDEX(Items!$D$5:$D$304,MATCH(B1831,Items!$A$5:$A$304,0)),""))</f>
        <v/>
      </c>
      <c r="J1831" s="26" t="n">
        <f aca="false">N(E1831)*IF(OR(D1831="Purchase",D1831="Sales return",D1831="Production in",D1831="Adjustment +"),1,IF(D1831="",0,-1))</f>
        <v>0</v>
      </c>
    </row>
    <row r="1832" customFormat="false" ht="15" hidden="false" customHeight="true" outlineLevel="0" collapsed="false">
      <c r="A1832" s="27"/>
      <c r="B1832" s="20"/>
      <c r="C1832" s="24" t="str">
        <f aca="false">IF(B1832="","",IFERROR(INDEX(Items!$B$5:$B$304,MATCH(B1832,Items!$A$5:$A$304,0)),"Unknown code"))</f>
        <v/>
      </c>
      <c r="D1832" s="20"/>
      <c r="E1832" s="21"/>
      <c r="F1832" s="22"/>
      <c r="G1832" s="25" t="str">
        <f aca="false">IF(OR(D1832="Purchase",D1832="Production in"),ROUND(N(E1832)*N(F1832),2),"")</f>
        <v/>
      </c>
      <c r="H1832" s="20"/>
      <c r="I1832" s="24" t="str">
        <f aca="false">IF(B1832="","",IFERROR(INDEX(Items!$D$5:$D$304,MATCH(B1832,Items!$A$5:$A$304,0)),""))</f>
        <v/>
      </c>
      <c r="J1832" s="26" t="n">
        <f aca="false">N(E1832)*IF(OR(D1832="Purchase",D1832="Sales return",D1832="Production in",D1832="Adjustment +"),1,IF(D1832="",0,-1))</f>
        <v>0</v>
      </c>
    </row>
    <row r="1833" customFormat="false" ht="15" hidden="false" customHeight="true" outlineLevel="0" collapsed="false">
      <c r="A1833" s="27"/>
      <c r="B1833" s="20"/>
      <c r="C1833" s="24" t="str">
        <f aca="false">IF(B1833="","",IFERROR(INDEX(Items!$B$5:$B$304,MATCH(B1833,Items!$A$5:$A$304,0)),"Unknown code"))</f>
        <v/>
      </c>
      <c r="D1833" s="20"/>
      <c r="E1833" s="21"/>
      <c r="F1833" s="22"/>
      <c r="G1833" s="25" t="str">
        <f aca="false">IF(OR(D1833="Purchase",D1833="Production in"),ROUND(N(E1833)*N(F1833),2),"")</f>
        <v/>
      </c>
      <c r="H1833" s="20"/>
      <c r="I1833" s="24" t="str">
        <f aca="false">IF(B1833="","",IFERROR(INDEX(Items!$D$5:$D$304,MATCH(B1833,Items!$A$5:$A$304,0)),""))</f>
        <v/>
      </c>
      <c r="J1833" s="26" t="n">
        <f aca="false">N(E1833)*IF(OR(D1833="Purchase",D1833="Sales return",D1833="Production in",D1833="Adjustment +"),1,IF(D1833="",0,-1))</f>
        <v>0</v>
      </c>
    </row>
    <row r="1834" customFormat="false" ht="15" hidden="false" customHeight="true" outlineLevel="0" collapsed="false">
      <c r="A1834" s="27"/>
      <c r="B1834" s="20"/>
      <c r="C1834" s="24" t="str">
        <f aca="false">IF(B1834="","",IFERROR(INDEX(Items!$B$5:$B$304,MATCH(B1834,Items!$A$5:$A$304,0)),"Unknown code"))</f>
        <v/>
      </c>
      <c r="D1834" s="20"/>
      <c r="E1834" s="21"/>
      <c r="F1834" s="22"/>
      <c r="G1834" s="25" t="str">
        <f aca="false">IF(OR(D1834="Purchase",D1834="Production in"),ROUND(N(E1834)*N(F1834),2),"")</f>
        <v/>
      </c>
      <c r="H1834" s="20"/>
      <c r="I1834" s="24" t="str">
        <f aca="false">IF(B1834="","",IFERROR(INDEX(Items!$D$5:$D$304,MATCH(B1834,Items!$A$5:$A$304,0)),""))</f>
        <v/>
      </c>
      <c r="J1834" s="26" t="n">
        <f aca="false">N(E1834)*IF(OR(D1834="Purchase",D1834="Sales return",D1834="Production in",D1834="Adjustment +"),1,IF(D1834="",0,-1))</f>
        <v>0</v>
      </c>
    </row>
    <row r="1835" customFormat="false" ht="15" hidden="false" customHeight="true" outlineLevel="0" collapsed="false">
      <c r="A1835" s="27"/>
      <c r="B1835" s="20"/>
      <c r="C1835" s="24" t="str">
        <f aca="false">IF(B1835="","",IFERROR(INDEX(Items!$B$5:$B$304,MATCH(B1835,Items!$A$5:$A$304,0)),"Unknown code"))</f>
        <v/>
      </c>
      <c r="D1835" s="20"/>
      <c r="E1835" s="21"/>
      <c r="F1835" s="22"/>
      <c r="G1835" s="25" t="str">
        <f aca="false">IF(OR(D1835="Purchase",D1835="Production in"),ROUND(N(E1835)*N(F1835),2),"")</f>
        <v/>
      </c>
      <c r="H1835" s="20"/>
      <c r="I1835" s="24" t="str">
        <f aca="false">IF(B1835="","",IFERROR(INDEX(Items!$D$5:$D$304,MATCH(B1835,Items!$A$5:$A$304,0)),""))</f>
        <v/>
      </c>
      <c r="J1835" s="26" t="n">
        <f aca="false">N(E1835)*IF(OR(D1835="Purchase",D1835="Sales return",D1835="Production in",D1835="Adjustment +"),1,IF(D1835="",0,-1))</f>
        <v>0</v>
      </c>
    </row>
    <row r="1836" customFormat="false" ht="15" hidden="false" customHeight="true" outlineLevel="0" collapsed="false">
      <c r="A1836" s="27"/>
      <c r="B1836" s="20"/>
      <c r="C1836" s="24" t="str">
        <f aca="false">IF(B1836="","",IFERROR(INDEX(Items!$B$5:$B$304,MATCH(B1836,Items!$A$5:$A$304,0)),"Unknown code"))</f>
        <v/>
      </c>
      <c r="D1836" s="20"/>
      <c r="E1836" s="21"/>
      <c r="F1836" s="22"/>
      <c r="G1836" s="25" t="str">
        <f aca="false">IF(OR(D1836="Purchase",D1836="Production in"),ROUND(N(E1836)*N(F1836),2),"")</f>
        <v/>
      </c>
      <c r="H1836" s="20"/>
      <c r="I1836" s="24" t="str">
        <f aca="false">IF(B1836="","",IFERROR(INDEX(Items!$D$5:$D$304,MATCH(B1836,Items!$A$5:$A$304,0)),""))</f>
        <v/>
      </c>
      <c r="J1836" s="26" t="n">
        <f aca="false">N(E1836)*IF(OR(D1836="Purchase",D1836="Sales return",D1836="Production in",D1836="Adjustment +"),1,IF(D1836="",0,-1))</f>
        <v>0</v>
      </c>
    </row>
    <row r="1837" customFormat="false" ht="15" hidden="false" customHeight="true" outlineLevel="0" collapsed="false">
      <c r="A1837" s="27"/>
      <c r="B1837" s="20"/>
      <c r="C1837" s="24" t="str">
        <f aca="false">IF(B1837="","",IFERROR(INDEX(Items!$B$5:$B$304,MATCH(B1837,Items!$A$5:$A$304,0)),"Unknown code"))</f>
        <v/>
      </c>
      <c r="D1837" s="20"/>
      <c r="E1837" s="21"/>
      <c r="F1837" s="22"/>
      <c r="G1837" s="25" t="str">
        <f aca="false">IF(OR(D1837="Purchase",D1837="Production in"),ROUND(N(E1837)*N(F1837),2),"")</f>
        <v/>
      </c>
      <c r="H1837" s="20"/>
      <c r="I1837" s="24" t="str">
        <f aca="false">IF(B1837="","",IFERROR(INDEX(Items!$D$5:$D$304,MATCH(B1837,Items!$A$5:$A$304,0)),""))</f>
        <v/>
      </c>
      <c r="J1837" s="26" t="n">
        <f aca="false">N(E1837)*IF(OR(D1837="Purchase",D1837="Sales return",D1837="Production in",D1837="Adjustment +"),1,IF(D1837="",0,-1))</f>
        <v>0</v>
      </c>
    </row>
    <row r="1838" customFormat="false" ht="15" hidden="false" customHeight="true" outlineLevel="0" collapsed="false">
      <c r="A1838" s="27"/>
      <c r="B1838" s="20"/>
      <c r="C1838" s="24" t="str">
        <f aca="false">IF(B1838="","",IFERROR(INDEX(Items!$B$5:$B$304,MATCH(B1838,Items!$A$5:$A$304,0)),"Unknown code"))</f>
        <v/>
      </c>
      <c r="D1838" s="20"/>
      <c r="E1838" s="21"/>
      <c r="F1838" s="22"/>
      <c r="G1838" s="25" t="str">
        <f aca="false">IF(OR(D1838="Purchase",D1838="Production in"),ROUND(N(E1838)*N(F1838),2),"")</f>
        <v/>
      </c>
      <c r="H1838" s="20"/>
      <c r="I1838" s="24" t="str">
        <f aca="false">IF(B1838="","",IFERROR(INDEX(Items!$D$5:$D$304,MATCH(B1838,Items!$A$5:$A$304,0)),""))</f>
        <v/>
      </c>
      <c r="J1838" s="26" t="n">
        <f aca="false">N(E1838)*IF(OR(D1838="Purchase",D1838="Sales return",D1838="Production in",D1838="Adjustment +"),1,IF(D1838="",0,-1))</f>
        <v>0</v>
      </c>
    </row>
    <row r="1839" customFormat="false" ht="15" hidden="false" customHeight="true" outlineLevel="0" collapsed="false">
      <c r="A1839" s="27"/>
      <c r="B1839" s="20"/>
      <c r="C1839" s="24" t="str">
        <f aca="false">IF(B1839="","",IFERROR(INDEX(Items!$B$5:$B$304,MATCH(B1839,Items!$A$5:$A$304,0)),"Unknown code"))</f>
        <v/>
      </c>
      <c r="D1839" s="20"/>
      <c r="E1839" s="21"/>
      <c r="F1839" s="22"/>
      <c r="G1839" s="25" t="str">
        <f aca="false">IF(OR(D1839="Purchase",D1839="Production in"),ROUND(N(E1839)*N(F1839),2),"")</f>
        <v/>
      </c>
      <c r="H1839" s="20"/>
      <c r="I1839" s="24" t="str">
        <f aca="false">IF(B1839="","",IFERROR(INDEX(Items!$D$5:$D$304,MATCH(B1839,Items!$A$5:$A$304,0)),""))</f>
        <v/>
      </c>
      <c r="J1839" s="26" t="n">
        <f aca="false">N(E1839)*IF(OR(D1839="Purchase",D1839="Sales return",D1839="Production in",D1839="Adjustment +"),1,IF(D1839="",0,-1))</f>
        <v>0</v>
      </c>
    </row>
    <row r="1840" customFormat="false" ht="15" hidden="false" customHeight="true" outlineLevel="0" collapsed="false">
      <c r="A1840" s="27"/>
      <c r="B1840" s="20"/>
      <c r="C1840" s="24" t="str">
        <f aca="false">IF(B1840="","",IFERROR(INDEX(Items!$B$5:$B$304,MATCH(B1840,Items!$A$5:$A$304,0)),"Unknown code"))</f>
        <v/>
      </c>
      <c r="D1840" s="20"/>
      <c r="E1840" s="21"/>
      <c r="F1840" s="22"/>
      <c r="G1840" s="25" t="str">
        <f aca="false">IF(OR(D1840="Purchase",D1840="Production in"),ROUND(N(E1840)*N(F1840),2),"")</f>
        <v/>
      </c>
      <c r="H1840" s="20"/>
      <c r="I1840" s="24" t="str">
        <f aca="false">IF(B1840="","",IFERROR(INDEX(Items!$D$5:$D$304,MATCH(B1840,Items!$A$5:$A$304,0)),""))</f>
        <v/>
      </c>
      <c r="J1840" s="26" t="n">
        <f aca="false">N(E1840)*IF(OR(D1840="Purchase",D1840="Sales return",D1840="Production in",D1840="Adjustment +"),1,IF(D1840="",0,-1))</f>
        <v>0</v>
      </c>
    </row>
    <row r="1841" customFormat="false" ht="15" hidden="false" customHeight="true" outlineLevel="0" collapsed="false">
      <c r="A1841" s="27"/>
      <c r="B1841" s="20"/>
      <c r="C1841" s="24" t="str">
        <f aca="false">IF(B1841="","",IFERROR(INDEX(Items!$B$5:$B$304,MATCH(B1841,Items!$A$5:$A$304,0)),"Unknown code"))</f>
        <v/>
      </c>
      <c r="D1841" s="20"/>
      <c r="E1841" s="21"/>
      <c r="F1841" s="22"/>
      <c r="G1841" s="25" t="str">
        <f aca="false">IF(OR(D1841="Purchase",D1841="Production in"),ROUND(N(E1841)*N(F1841),2),"")</f>
        <v/>
      </c>
      <c r="H1841" s="20"/>
      <c r="I1841" s="24" t="str">
        <f aca="false">IF(B1841="","",IFERROR(INDEX(Items!$D$5:$D$304,MATCH(B1841,Items!$A$5:$A$304,0)),""))</f>
        <v/>
      </c>
      <c r="J1841" s="26" t="n">
        <f aca="false">N(E1841)*IF(OR(D1841="Purchase",D1841="Sales return",D1841="Production in",D1841="Adjustment +"),1,IF(D1841="",0,-1))</f>
        <v>0</v>
      </c>
    </row>
    <row r="1842" customFormat="false" ht="15" hidden="false" customHeight="true" outlineLevel="0" collapsed="false">
      <c r="A1842" s="27"/>
      <c r="B1842" s="20"/>
      <c r="C1842" s="24" t="str">
        <f aca="false">IF(B1842="","",IFERROR(INDEX(Items!$B$5:$B$304,MATCH(B1842,Items!$A$5:$A$304,0)),"Unknown code"))</f>
        <v/>
      </c>
      <c r="D1842" s="20"/>
      <c r="E1842" s="21"/>
      <c r="F1842" s="22"/>
      <c r="G1842" s="25" t="str">
        <f aca="false">IF(OR(D1842="Purchase",D1842="Production in"),ROUND(N(E1842)*N(F1842),2),"")</f>
        <v/>
      </c>
      <c r="H1842" s="20"/>
      <c r="I1842" s="24" t="str">
        <f aca="false">IF(B1842="","",IFERROR(INDEX(Items!$D$5:$D$304,MATCH(B1842,Items!$A$5:$A$304,0)),""))</f>
        <v/>
      </c>
      <c r="J1842" s="26" t="n">
        <f aca="false">N(E1842)*IF(OR(D1842="Purchase",D1842="Sales return",D1842="Production in",D1842="Adjustment +"),1,IF(D1842="",0,-1))</f>
        <v>0</v>
      </c>
    </row>
    <row r="1843" customFormat="false" ht="15" hidden="false" customHeight="true" outlineLevel="0" collapsed="false">
      <c r="A1843" s="27"/>
      <c r="B1843" s="20"/>
      <c r="C1843" s="24" t="str">
        <f aca="false">IF(B1843="","",IFERROR(INDEX(Items!$B$5:$B$304,MATCH(B1843,Items!$A$5:$A$304,0)),"Unknown code"))</f>
        <v/>
      </c>
      <c r="D1843" s="20"/>
      <c r="E1843" s="21"/>
      <c r="F1843" s="22"/>
      <c r="G1843" s="25" t="str">
        <f aca="false">IF(OR(D1843="Purchase",D1843="Production in"),ROUND(N(E1843)*N(F1843),2),"")</f>
        <v/>
      </c>
      <c r="H1843" s="20"/>
      <c r="I1843" s="24" t="str">
        <f aca="false">IF(B1843="","",IFERROR(INDEX(Items!$D$5:$D$304,MATCH(B1843,Items!$A$5:$A$304,0)),""))</f>
        <v/>
      </c>
      <c r="J1843" s="26" t="n">
        <f aca="false">N(E1843)*IF(OR(D1843="Purchase",D1843="Sales return",D1843="Production in",D1843="Adjustment +"),1,IF(D1843="",0,-1))</f>
        <v>0</v>
      </c>
    </row>
    <row r="1844" customFormat="false" ht="15" hidden="false" customHeight="true" outlineLevel="0" collapsed="false">
      <c r="A1844" s="27"/>
      <c r="B1844" s="20"/>
      <c r="C1844" s="24" t="str">
        <f aca="false">IF(B1844="","",IFERROR(INDEX(Items!$B$5:$B$304,MATCH(B1844,Items!$A$5:$A$304,0)),"Unknown code"))</f>
        <v/>
      </c>
      <c r="D1844" s="20"/>
      <c r="E1844" s="21"/>
      <c r="F1844" s="22"/>
      <c r="G1844" s="25" t="str">
        <f aca="false">IF(OR(D1844="Purchase",D1844="Production in"),ROUND(N(E1844)*N(F1844),2),"")</f>
        <v/>
      </c>
      <c r="H1844" s="20"/>
      <c r="I1844" s="24" t="str">
        <f aca="false">IF(B1844="","",IFERROR(INDEX(Items!$D$5:$D$304,MATCH(B1844,Items!$A$5:$A$304,0)),""))</f>
        <v/>
      </c>
      <c r="J1844" s="26" t="n">
        <f aca="false">N(E1844)*IF(OR(D1844="Purchase",D1844="Sales return",D1844="Production in",D1844="Adjustment +"),1,IF(D1844="",0,-1))</f>
        <v>0</v>
      </c>
    </row>
    <row r="1845" customFormat="false" ht="15" hidden="false" customHeight="true" outlineLevel="0" collapsed="false">
      <c r="A1845" s="27"/>
      <c r="B1845" s="20"/>
      <c r="C1845" s="24" t="str">
        <f aca="false">IF(B1845="","",IFERROR(INDEX(Items!$B$5:$B$304,MATCH(B1845,Items!$A$5:$A$304,0)),"Unknown code"))</f>
        <v/>
      </c>
      <c r="D1845" s="20"/>
      <c r="E1845" s="21"/>
      <c r="F1845" s="22"/>
      <c r="G1845" s="25" t="str">
        <f aca="false">IF(OR(D1845="Purchase",D1845="Production in"),ROUND(N(E1845)*N(F1845),2),"")</f>
        <v/>
      </c>
      <c r="H1845" s="20"/>
      <c r="I1845" s="24" t="str">
        <f aca="false">IF(B1845="","",IFERROR(INDEX(Items!$D$5:$D$304,MATCH(B1845,Items!$A$5:$A$304,0)),""))</f>
        <v/>
      </c>
      <c r="J1845" s="26" t="n">
        <f aca="false">N(E1845)*IF(OR(D1845="Purchase",D1845="Sales return",D1845="Production in",D1845="Adjustment +"),1,IF(D1845="",0,-1))</f>
        <v>0</v>
      </c>
    </row>
    <row r="1846" customFormat="false" ht="15" hidden="false" customHeight="true" outlineLevel="0" collapsed="false">
      <c r="A1846" s="27"/>
      <c r="B1846" s="20"/>
      <c r="C1846" s="24" t="str">
        <f aca="false">IF(B1846="","",IFERROR(INDEX(Items!$B$5:$B$304,MATCH(B1846,Items!$A$5:$A$304,0)),"Unknown code"))</f>
        <v/>
      </c>
      <c r="D1846" s="20"/>
      <c r="E1846" s="21"/>
      <c r="F1846" s="22"/>
      <c r="G1846" s="25" t="str">
        <f aca="false">IF(OR(D1846="Purchase",D1846="Production in"),ROUND(N(E1846)*N(F1846),2),"")</f>
        <v/>
      </c>
      <c r="H1846" s="20"/>
      <c r="I1846" s="24" t="str">
        <f aca="false">IF(B1846="","",IFERROR(INDEX(Items!$D$5:$D$304,MATCH(B1846,Items!$A$5:$A$304,0)),""))</f>
        <v/>
      </c>
      <c r="J1846" s="26" t="n">
        <f aca="false">N(E1846)*IF(OR(D1846="Purchase",D1846="Sales return",D1846="Production in",D1846="Adjustment +"),1,IF(D1846="",0,-1))</f>
        <v>0</v>
      </c>
    </row>
    <row r="1847" customFormat="false" ht="15" hidden="false" customHeight="true" outlineLevel="0" collapsed="false">
      <c r="A1847" s="27"/>
      <c r="B1847" s="20"/>
      <c r="C1847" s="24" t="str">
        <f aca="false">IF(B1847="","",IFERROR(INDEX(Items!$B$5:$B$304,MATCH(B1847,Items!$A$5:$A$304,0)),"Unknown code"))</f>
        <v/>
      </c>
      <c r="D1847" s="20"/>
      <c r="E1847" s="21"/>
      <c r="F1847" s="22"/>
      <c r="G1847" s="25" t="str">
        <f aca="false">IF(OR(D1847="Purchase",D1847="Production in"),ROUND(N(E1847)*N(F1847),2),"")</f>
        <v/>
      </c>
      <c r="H1847" s="20"/>
      <c r="I1847" s="24" t="str">
        <f aca="false">IF(B1847="","",IFERROR(INDEX(Items!$D$5:$D$304,MATCH(B1847,Items!$A$5:$A$304,0)),""))</f>
        <v/>
      </c>
      <c r="J1847" s="26" t="n">
        <f aca="false">N(E1847)*IF(OR(D1847="Purchase",D1847="Sales return",D1847="Production in",D1847="Adjustment +"),1,IF(D1847="",0,-1))</f>
        <v>0</v>
      </c>
    </row>
    <row r="1848" customFormat="false" ht="15" hidden="false" customHeight="true" outlineLevel="0" collapsed="false">
      <c r="A1848" s="27"/>
      <c r="B1848" s="20"/>
      <c r="C1848" s="24" t="str">
        <f aca="false">IF(B1848="","",IFERROR(INDEX(Items!$B$5:$B$304,MATCH(B1848,Items!$A$5:$A$304,0)),"Unknown code"))</f>
        <v/>
      </c>
      <c r="D1848" s="20"/>
      <c r="E1848" s="21"/>
      <c r="F1848" s="22"/>
      <c r="G1848" s="25" t="str">
        <f aca="false">IF(OR(D1848="Purchase",D1848="Production in"),ROUND(N(E1848)*N(F1848),2),"")</f>
        <v/>
      </c>
      <c r="H1848" s="20"/>
      <c r="I1848" s="24" t="str">
        <f aca="false">IF(B1848="","",IFERROR(INDEX(Items!$D$5:$D$304,MATCH(B1848,Items!$A$5:$A$304,0)),""))</f>
        <v/>
      </c>
      <c r="J1848" s="26" t="n">
        <f aca="false">N(E1848)*IF(OR(D1848="Purchase",D1848="Sales return",D1848="Production in",D1848="Adjustment +"),1,IF(D1848="",0,-1))</f>
        <v>0</v>
      </c>
    </row>
    <row r="1849" customFormat="false" ht="15" hidden="false" customHeight="true" outlineLevel="0" collapsed="false">
      <c r="A1849" s="27"/>
      <c r="B1849" s="20"/>
      <c r="C1849" s="24" t="str">
        <f aca="false">IF(B1849="","",IFERROR(INDEX(Items!$B$5:$B$304,MATCH(B1849,Items!$A$5:$A$304,0)),"Unknown code"))</f>
        <v/>
      </c>
      <c r="D1849" s="20"/>
      <c r="E1849" s="21"/>
      <c r="F1849" s="22"/>
      <c r="G1849" s="25" t="str">
        <f aca="false">IF(OR(D1849="Purchase",D1849="Production in"),ROUND(N(E1849)*N(F1849),2),"")</f>
        <v/>
      </c>
      <c r="H1849" s="20"/>
      <c r="I1849" s="24" t="str">
        <f aca="false">IF(B1849="","",IFERROR(INDEX(Items!$D$5:$D$304,MATCH(B1849,Items!$A$5:$A$304,0)),""))</f>
        <v/>
      </c>
      <c r="J1849" s="26" t="n">
        <f aca="false">N(E1849)*IF(OR(D1849="Purchase",D1849="Sales return",D1849="Production in",D1849="Adjustment +"),1,IF(D1849="",0,-1))</f>
        <v>0</v>
      </c>
    </row>
    <row r="1850" customFormat="false" ht="15" hidden="false" customHeight="true" outlineLevel="0" collapsed="false">
      <c r="A1850" s="27"/>
      <c r="B1850" s="20"/>
      <c r="C1850" s="24" t="str">
        <f aca="false">IF(B1850="","",IFERROR(INDEX(Items!$B$5:$B$304,MATCH(B1850,Items!$A$5:$A$304,0)),"Unknown code"))</f>
        <v/>
      </c>
      <c r="D1850" s="20"/>
      <c r="E1850" s="21"/>
      <c r="F1850" s="22"/>
      <c r="G1850" s="25" t="str">
        <f aca="false">IF(OR(D1850="Purchase",D1850="Production in"),ROUND(N(E1850)*N(F1850),2),"")</f>
        <v/>
      </c>
      <c r="H1850" s="20"/>
      <c r="I1850" s="24" t="str">
        <f aca="false">IF(B1850="","",IFERROR(INDEX(Items!$D$5:$D$304,MATCH(B1850,Items!$A$5:$A$304,0)),""))</f>
        <v/>
      </c>
      <c r="J1850" s="26" t="n">
        <f aca="false">N(E1850)*IF(OR(D1850="Purchase",D1850="Sales return",D1850="Production in",D1850="Adjustment +"),1,IF(D1850="",0,-1))</f>
        <v>0</v>
      </c>
    </row>
    <row r="1851" customFormat="false" ht="15" hidden="false" customHeight="true" outlineLevel="0" collapsed="false">
      <c r="A1851" s="27"/>
      <c r="B1851" s="20"/>
      <c r="C1851" s="24" t="str">
        <f aca="false">IF(B1851="","",IFERROR(INDEX(Items!$B$5:$B$304,MATCH(B1851,Items!$A$5:$A$304,0)),"Unknown code"))</f>
        <v/>
      </c>
      <c r="D1851" s="20"/>
      <c r="E1851" s="21"/>
      <c r="F1851" s="22"/>
      <c r="G1851" s="25" t="str">
        <f aca="false">IF(OR(D1851="Purchase",D1851="Production in"),ROUND(N(E1851)*N(F1851),2),"")</f>
        <v/>
      </c>
      <c r="H1851" s="20"/>
      <c r="I1851" s="24" t="str">
        <f aca="false">IF(B1851="","",IFERROR(INDEX(Items!$D$5:$D$304,MATCH(B1851,Items!$A$5:$A$304,0)),""))</f>
        <v/>
      </c>
      <c r="J1851" s="26" t="n">
        <f aca="false">N(E1851)*IF(OR(D1851="Purchase",D1851="Sales return",D1851="Production in",D1851="Adjustment +"),1,IF(D1851="",0,-1))</f>
        <v>0</v>
      </c>
    </row>
    <row r="1852" customFormat="false" ht="15" hidden="false" customHeight="true" outlineLevel="0" collapsed="false">
      <c r="A1852" s="27"/>
      <c r="B1852" s="20"/>
      <c r="C1852" s="24" t="str">
        <f aca="false">IF(B1852="","",IFERROR(INDEX(Items!$B$5:$B$304,MATCH(B1852,Items!$A$5:$A$304,0)),"Unknown code"))</f>
        <v/>
      </c>
      <c r="D1852" s="20"/>
      <c r="E1852" s="21"/>
      <c r="F1852" s="22"/>
      <c r="G1852" s="25" t="str">
        <f aca="false">IF(OR(D1852="Purchase",D1852="Production in"),ROUND(N(E1852)*N(F1852),2),"")</f>
        <v/>
      </c>
      <c r="H1852" s="20"/>
      <c r="I1852" s="24" t="str">
        <f aca="false">IF(B1852="","",IFERROR(INDEX(Items!$D$5:$D$304,MATCH(B1852,Items!$A$5:$A$304,0)),""))</f>
        <v/>
      </c>
      <c r="J1852" s="26" t="n">
        <f aca="false">N(E1852)*IF(OR(D1852="Purchase",D1852="Sales return",D1852="Production in",D1852="Adjustment +"),1,IF(D1852="",0,-1))</f>
        <v>0</v>
      </c>
    </row>
    <row r="1853" customFormat="false" ht="15" hidden="false" customHeight="true" outlineLevel="0" collapsed="false">
      <c r="A1853" s="27"/>
      <c r="B1853" s="20"/>
      <c r="C1853" s="24" t="str">
        <f aca="false">IF(B1853="","",IFERROR(INDEX(Items!$B$5:$B$304,MATCH(B1853,Items!$A$5:$A$304,0)),"Unknown code"))</f>
        <v/>
      </c>
      <c r="D1853" s="20"/>
      <c r="E1853" s="21"/>
      <c r="F1853" s="22"/>
      <c r="G1853" s="25" t="str">
        <f aca="false">IF(OR(D1853="Purchase",D1853="Production in"),ROUND(N(E1853)*N(F1853),2),"")</f>
        <v/>
      </c>
      <c r="H1853" s="20"/>
      <c r="I1853" s="24" t="str">
        <f aca="false">IF(B1853="","",IFERROR(INDEX(Items!$D$5:$D$304,MATCH(B1853,Items!$A$5:$A$304,0)),""))</f>
        <v/>
      </c>
      <c r="J1853" s="26" t="n">
        <f aca="false">N(E1853)*IF(OR(D1853="Purchase",D1853="Sales return",D1853="Production in",D1853="Adjustment +"),1,IF(D1853="",0,-1))</f>
        <v>0</v>
      </c>
    </row>
    <row r="1854" customFormat="false" ht="15" hidden="false" customHeight="true" outlineLevel="0" collapsed="false">
      <c r="A1854" s="27"/>
      <c r="B1854" s="20"/>
      <c r="C1854" s="24" t="str">
        <f aca="false">IF(B1854="","",IFERROR(INDEX(Items!$B$5:$B$304,MATCH(B1854,Items!$A$5:$A$304,0)),"Unknown code"))</f>
        <v/>
      </c>
      <c r="D1854" s="20"/>
      <c r="E1854" s="21"/>
      <c r="F1854" s="22"/>
      <c r="G1854" s="25" t="str">
        <f aca="false">IF(OR(D1854="Purchase",D1854="Production in"),ROUND(N(E1854)*N(F1854),2),"")</f>
        <v/>
      </c>
      <c r="H1854" s="20"/>
      <c r="I1854" s="24" t="str">
        <f aca="false">IF(B1854="","",IFERROR(INDEX(Items!$D$5:$D$304,MATCH(B1854,Items!$A$5:$A$304,0)),""))</f>
        <v/>
      </c>
      <c r="J1854" s="26" t="n">
        <f aca="false">N(E1854)*IF(OR(D1854="Purchase",D1854="Sales return",D1854="Production in",D1854="Adjustment +"),1,IF(D1854="",0,-1))</f>
        <v>0</v>
      </c>
    </row>
    <row r="1855" customFormat="false" ht="15" hidden="false" customHeight="true" outlineLevel="0" collapsed="false">
      <c r="A1855" s="27"/>
      <c r="B1855" s="20"/>
      <c r="C1855" s="24" t="str">
        <f aca="false">IF(B1855="","",IFERROR(INDEX(Items!$B$5:$B$304,MATCH(B1855,Items!$A$5:$A$304,0)),"Unknown code"))</f>
        <v/>
      </c>
      <c r="D1855" s="20"/>
      <c r="E1855" s="21"/>
      <c r="F1855" s="22"/>
      <c r="G1855" s="25" t="str">
        <f aca="false">IF(OR(D1855="Purchase",D1855="Production in"),ROUND(N(E1855)*N(F1855),2),"")</f>
        <v/>
      </c>
      <c r="H1855" s="20"/>
      <c r="I1855" s="24" t="str">
        <f aca="false">IF(B1855="","",IFERROR(INDEX(Items!$D$5:$D$304,MATCH(B1855,Items!$A$5:$A$304,0)),""))</f>
        <v/>
      </c>
      <c r="J1855" s="26" t="n">
        <f aca="false">N(E1855)*IF(OR(D1855="Purchase",D1855="Sales return",D1855="Production in",D1855="Adjustment +"),1,IF(D1855="",0,-1))</f>
        <v>0</v>
      </c>
    </row>
    <row r="1856" customFormat="false" ht="15" hidden="false" customHeight="true" outlineLevel="0" collapsed="false">
      <c r="A1856" s="27"/>
      <c r="B1856" s="20"/>
      <c r="C1856" s="24" t="str">
        <f aca="false">IF(B1856="","",IFERROR(INDEX(Items!$B$5:$B$304,MATCH(B1856,Items!$A$5:$A$304,0)),"Unknown code"))</f>
        <v/>
      </c>
      <c r="D1856" s="20"/>
      <c r="E1856" s="21"/>
      <c r="F1856" s="22"/>
      <c r="G1856" s="25" t="str">
        <f aca="false">IF(OR(D1856="Purchase",D1856="Production in"),ROUND(N(E1856)*N(F1856),2),"")</f>
        <v/>
      </c>
      <c r="H1856" s="20"/>
      <c r="I1856" s="24" t="str">
        <f aca="false">IF(B1856="","",IFERROR(INDEX(Items!$D$5:$D$304,MATCH(B1856,Items!$A$5:$A$304,0)),""))</f>
        <v/>
      </c>
      <c r="J1856" s="26" t="n">
        <f aca="false">N(E1856)*IF(OR(D1856="Purchase",D1856="Sales return",D1856="Production in",D1856="Adjustment +"),1,IF(D1856="",0,-1))</f>
        <v>0</v>
      </c>
    </row>
    <row r="1857" customFormat="false" ht="15" hidden="false" customHeight="true" outlineLevel="0" collapsed="false">
      <c r="A1857" s="27"/>
      <c r="B1857" s="20"/>
      <c r="C1857" s="24" t="str">
        <f aca="false">IF(B1857="","",IFERROR(INDEX(Items!$B$5:$B$304,MATCH(B1857,Items!$A$5:$A$304,0)),"Unknown code"))</f>
        <v/>
      </c>
      <c r="D1857" s="20"/>
      <c r="E1857" s="21"/>
      <c r="F1857" s="22"/>
      <c r="G1857" s="25" t="str">
        <f aca="false">IF(OR(D1857="Purchase",D1857="Production in"),ROUND(N(E1857)*N(F1857),2),"")</f>
        <v/>
      </c>
      <c r="H1857" s="20"/>
      <c r="I1857" s="24" t="str">
        <f aca="false">IF(B1857="","",IFERROR(INDEX(Items!$D$5:$D$304,MATCH(B1857,Items!$A$5:$A$304,0)),""))</f>
        <v/>
      </c>
      <c r="J1857" s="26" t="n">
        <f aca="false">N(E1857)*IF(OR(D1857="Purchase",D1857="Sales return",D1857="Production in",D1857="Adjustment +"),1,IF(D1857="",0,-1))</f>
        <v>0</v>
      </c>
    </row>
    <row r="1858" customFormat="false" ht="15" hidden="false" customHeight="true" outlineLevel="0" collapsed="false">
      <c r="A1858" s="27"/>
      <c r="B1858" s="20"/>
      <c r="C1858" s="24" t="str">
        <f aca="false">IF(B1858="","",IFERROR(INDEX(Items!$B$5:$B$304,MATCH(B1858,Items!$A$5:$A$304,0)),"Unknown code"))</f>
        <v/>
      </c>
      <c r="D1858" s="20"/>
      <c r="E1858" s="21"/>
      <c r="F1858" s="22"/>
      <c r="G1858" s="25" t="str">
        <f aca="false">IF(OR(D1858="Purchase",D1858="Production in"),ROUND(N(E1858)*N(F1858),2),"")</f>
        <v/>
      </c>
      <c r="H1858" s="20"/>
      <c r="I1858" s="24" t="str">
        <f aca="false">IF(B1858="","",IFERROR(INDEX(Items!$D$5:$D$304,MATCH(B1858,Items!$A$5:$A$304,0)),""))</f>
        <v/>
      </c>
      <c r="J1858" s="26" t="n">
        <f aca="false">N(E1858)*IF(OR(D1858="Purchase",D1858="Sales return",D1858="Production in",D1858="Adjustment +"),1,IF(D1858="",0,-1))</f>
        <v>0</v>
      </c>
    </row>
    <row r="1859" customFormat="false" ht="15" hidden="false" customHeight="true" outlineLevel="0" collapsed="false">
      <c r="A1859" s="27"/>
      <c r="B1859" s="20"/>
      <c r="C1859" s="24" t="str">
        <f aca="false">IF(B1859="","",IFERROR(INDEX(Items!$B$5:$B$304,MATCH(B1859,Items!$A$5:$A$304,0)),"Unknown code"))</f>
        <v/>
      </c>
      <c r="D1859" s="20"/>
      <c r="E1859" s="21"/>
      <c r="F1859" s="22"/>
      <c r="G1859" s="25" t="str">
        <f aca="false">IF(OR(D1859="Purchase",D1859="Production in"),ROUND(N(E1859)*N(F1859),2),"")</f>
        <v/>
      </c>
      <c r="H1859" s="20"/>
      <c r="I1859" s="24" t="str">
        <f aca="false">IF(B1859="","",IFERROR(INDEX(Items!$D$5:$D$304,MATCH(B1859,Items!$A$5:$A$304,0)),""))</f>
        <v/>
      </c>
      <c r="J1859" s="26" t="n">
        <f aca="false">N(E1859)*IF(OR(D1859="Purchase",D1859="Sales return",D1859="Production in",D1859="Adjustment +"),1,IF(D1859="",0,-1))</f>
        <v>0</v>
      </c>
    </row>
    <row r="1860" customFormat="false" ht="15" hidden="false" customHeight="true" outlineLevel="0" collapsed="false">
      <c r="A1860" s="27"/>
      <c r="B1860" s="20"/>
      <c r="C1860" s="24" t="str">
        <f aca="false">IF(B1860="","",IFERROR(INDEX(Items!$B$5:$B$304,MATCH(B1860,Items!$A$5:$A$304,0)),"Unknown code"))</f>
        <v/>
      </c>
      <c r="D1860" s="20"/>
      <c r="E1860" s="21"/>
      <c r="F1860" s="22"/>
      <c r="G1860" s="25" t="str">
        <f aca="false">IF(OR(D1860="Purchase",D1860="Production in"),ROUND(N(E1860)*N(F1860),2),"")</f>
        <v/>
      </c>
      <c r="H1860" s="20"/>
      <c r="I1860" s="24" t="str">
        <f aca="false">IF(B1860="","",IFERROR(INDEX(Items!$D$5:$D$304,MATCH(B1860,Items!$A$5:$A$304,0)),""))</f>
        <v/>
      </c>
      <c r="J1860" s="26" t="n">
        <f aca="false">N(E1860)*IF(OR(D1860="Purchase",D1860="Sales return",D1860="Production in",D1860="Adjustment +"),1,IF(D1860="",0,-1))</f>
        <v>0</v>
      </c>
    </row>
    <row r="1861" customFormat="false" ht="15" hidden="false" customHeight="true" outlineLevel="0" collapsed="false">
      <c r="A1861" s="27"/>
      <c r="B1861" s="20"/>
      <c r="C1861" s="24" t="str">
        <f aca="false">IF(B1861="","",IFERROR(INDEX(Items!$B$5:$B$304,MATCH(B1861,Items!$A$5:$A$304,0)),"Unknown code"))</f>
        <v/>
      </c>
      <c r="D1861" s="20"/>
      <c r="E1861" s="21"/>
      <c r="F1861" s="22"/>
      <c r="G1861" s="25" t="str">
        <f aca="false">IF(OR(D1861="Purchase",D1861="Production in"),ROUND(N(E1861)*N(F1861),2),"")</f>
        <v/>
      </c>
      <c r="H1861" s="20"/>
      <c r="I1861" s="24" t="str">
        <f aca="false">IF(B1861="","",IFERROR(INDEX(Items!$D$5:$D$304,MATCH(B1861,Items!$A$5:$A$304,0)),""))</f>
        <v/>
      </c>
      <c r="J1861" s="26" t="n">
        <f aca="false">N(E1861)*IF(OR(D1861="Purchase",D1861="Sales return",D1861="Production in",D1861="Adjustment +"),1,IF(D1861="",0,-1))</f>
        <v>0</v>
      </c>
    </row>
    <row r="1862" customFormat="false" ht="15" hidden="false" customHeight="true" outlineLevel="0" collapsed="false">
      <c r="A1862" s="27"/>
      <c r="B1862" s="20"/>
      <c r="C1862" s="24" t="str">
        <f aca="false">IF(B1862="","",IFERROR(INDEX(Items!$B$5:$B$304,MATCH(B1862,Items!$A$5:$A$304,0)),"Unknown code"))</f>
        <v/>
      </c>
      <c r="D1862" s="20"/>
      <c r="E1862" s="21"/>
      <c r="F1862" s="22"/>
      <c r="G1862" s="25" t="str">
        <f aca="false">IF(OR(D1862="Purchase",D1862="Production in"),ROUND(N(E1862)*N(F1862),2),"")</f>
        <v/>
      </c>
      <c r="H1862" s="20"/>
      <c r="I1862" s="24" t="str">
        <f aca="false">IF(B1862="","",IFERROR(INDEX(Items!$D$5:$D$304,MATCH(B1862,Items!$A$5:$A$304,0)),""))</f>
        <v/>
      </c>
      <c r="J1862" s="26" t="n">
        <f aca="false">N(E1862)*IF(OR(D1862="Purchase",D1862="Sales return",D1862="Production in",D1862="Adjustment +"),1,IF(D1862="",0,-1))</f>
        <v>0</v>
      </c>
    </row>
    <row r="1863" customFormat="false" ht="15" hidden="false" customHeight="true" outlineLevel="0" collapsed="false">
      <c r="A1863" s="27"/>
      <c r="B1863" s="20"/>
      <c r="C1863" s="24" t="str">
        <f aca="false">IF(B1863="","",IFERROR(INDEX(Items!$B$5:$B$304,MATCH(B1863,Items!$A$5:$A$304,0)),"Unknown code"))</f>
        <v/>
      </c>
      <c r="D1863" s="20"/>
      <c r="E1863" s="21"/>
      <c r="F1863" s="22"/>
      <c r="G1863" s="25" t="str">
        <f aca="false">IF(OR(D1863="Purchase",D1863="Production in"),ROUND(N(E1863)*N(F1863),2),"")</f>
        <v/>
      </c>
      <c r="H1863" s="20"/>
      <c r="I1863" s="24" t="str">
        <f aca="false">IF(B1863="","",IFERROR(INDEX(Items!$D$5:$D$304,MATCH(B1863,Items!$A$5:$A$304,0)),""))</f>
        <v/>
      </c>
      <c r="J1863" s="26" t="n">
        <f aca="false">N(E1863)*IF(OR(D1863="Purchase",D1863="Sales return",D1863="Production in",D1863="Adjustment +"),1,IF(D1863="",0,-1))</f>
        <v>0</v>
      </c>
    </row>
    <row r="1864" customFormat="false" ht="15" hidden="false" customHeight="true" outlineLevel="0" collapsed="false">
      <c r="A1864" s="27"/>
      <c r="B1864" s="20"/>
      <c r="C1864" s="24" t="str">
        <f aca="false">IF(B1864="","",IFERROR(INDEX(Items!$B$5:$B$304,MATCH(B1864,Items!$A$5:$A$304,0)),"Unknown code"))</f>
        <v/>
      </c>
      <c r="D1864" s="20"/>
      <c r="E1864" s="21"/>
      <c r="F1864" s="22"/>
      <c r="G1864" s="25" t="str">
        <f aca="false">IF(OR(D1864="Purchase",D1864="Production in"),ROUND(N(E1864)*N(F1864),2),"")</f>
        <v/>
      </c>
      <c r="H1864" s="20"/>
      <c r="I1864" s="24" t="str">
        <f aca="false">IF(B1864="","",IFERROR(INDEX(Items!$D$5:$D$304,MATCH(B1864,Items!$A$5:$A$304,0)),""))</f>
        <v/>
      </c>
      <c r="J1864" s="26" t="n">
        <f aca="false">N(E1864)*IF(OR(D1864="Purchase",D1864="Sales return",D1864="Production in",D1864="Adjustment +"),1,IF(D1864="",0,-1))</f>
        <v>0</v>
      </c>
    </row>
    <row r="1865" customFormat="false" ht="15" hidden="false" customHeight="true" outlineLevel="0" collapsed="false">
      <c r="A1865" s="27"/>
      <c r="B1865" s="20"/>
      <c r="C1865" s="24" t="str">
        <f aca="false">IF(B1865="","",IFERROR(INDEX(Items!$B$5:$B$304,MATCH(B1865,Items!$A$5:$A$304,0)),"Unknown code"))</f>
        <v/>
      </c>
      <c r="D1865" s="20"/>
      <c r="E1865" s="21"/>
      <c r="F1865" s="22"/>
      <c r="G1865" s="25" t="str">
        <f aca="false">IF(OR(D1865="Purchase",D1865="Production in"),ROUND(N(E1865)*N(F1865),2),"")</f>
        <v/>
      </c>
      <c r="H1865" s="20"/>
      <c r="I1865" s="24" t="str">
        <f aca="false">IF(B1865="","",IFERROR(INDEX(Items!$D$5:$D$304,MATCH(B1865,Items!$A$5:$A$304,0)),""))</f>
        <v/>
      </c>
      <c r="J1865" s="26" t="n">
        <f aca="false">N(E1865)*IF(OR(D1865="Purchase",D1865="Sales return",D1865="Production in",D1865="Adjustment +"),1,IF(D1865="",0,-1))</f>
        <v>0</v>
      </c>
    </row>
    <row r="1866" customFormat="false" ht="15" hidden="false" customHeight="true" outlineLevel="0" collapsed="false">
      <c r="A1866" s="27"/>
      <c r="B1866" s="20"/>
      <c r="C1866" s="24" t="str">
        <f aca="false">IF(B1866="","",IFERROR(INDEX(Items!$B$5:$B$304,MATCH(B1866,Items!$A$5:$A$304,0)),"Unknown code"))</f>
        <v/>
      </c>
      <c r="D1866" s="20"/>
      <c r="E1866" s="21"/>
      <c r="F1866" s="22"/>
      <c r="G1866" s="25" t="str">
        <f aca="false">IF(OR(D1866="Purchase",D1866="Production in"),ROUND(N(E1866)*N(F1866),2),"")</f>
        <v/>
      </c>
      <c r="H1866" s="20"/>
      <c r="I1866" s="24" t="str">
        <f aca="false">IF(B1866="","",IFERROR(INDEX(Items!$D$5:$D$304,MATCH(B1866,Items!$A$5:$A$304,0)),""))</f>
        <v/>
      </c>
      <c r="J1866" s="26" t="n">
        <f aca="false">N(E1866)*IF(OR(D1866="Purchase",D1866="Sales return",D1866="Production in",D1866="Adjustment +"),1,IF(D1866="",0,-1))</f>
        <v>0</v>
      </c>
    </row>
    <row r="1867" customFormat="false" ht="15" hidden="false" customHeight="true" outlineLevel="0" collapsed="false">
      <c r="A1867" s="27"/>
      <c r="B1867" s="20"/>
      <c r="C1867" s="24" t="str">
        <f aca="false">IF(B1867="","",IFERROR(INDEX(Items!$B$5:$B$304,MATCH(B1867,Items!$A$5:$A$304,0)),"Unknown code"))</f>
        <v/>
      </c>
      <c r="D1867" s="20"/>
      <c r="E1867" s="21"/>
      <c r="F1867" s="22"/>
      <c r="G1867" s="25" t="str">
        <f aca="false">IF(OR(D1867="Purchase",D1867="Production in"),ROUND(N(E1867)*N(F1867),2),"")</f>
        <v/>
      </c>
      <c r="H1867" s="20"/>
      <c r="I1867" s="24" t="str">
        <f aca="false">IF(B1867="","",IFERROR(INDEX(Items!$D$5:$D$304,MATCH(B1867,Items!$A$5:$A$304,0)),""))</f>
        <v/>
      </c>
      <c r="J1867" s="26" t="n">
        <f aca="false">N(E1867)*IF(OR(D1867="Purchase",D1867="Sales return",D1867="Production in",D1867="Adjustment +"),1,IF(D1867="",0,-1))</f>
        <v>0</v>
      </c>
    </row>
    <row r="1868" customFormat="false" ht="15" hidden="false" customHeight="true" outlineLevel="0" collapsed="false">
      <c r="A1868" s="27"/>
      <c r="B1868" s="20"/>
      <c r="C1868" s="24" t="str">
        <f aca="false">IF(B1868="","",IFERROR(INDEX(Items!$B$5:$B$304,MATCH(B1868,Items!$A$5:$A$304,0)),"Unknown code"))</f>
        <v/>
      </c>
      <c r="D1868" s="20"/>
      <c r="E1868" s="21"/>
      <c r="F1868" s="22"/>
      <c r="G1868" s="25" t="str">
        <f aca="false">IF(OR(D1868="Purchase",D1868="Production in"),ROUND(N(E1868)*N(F1868),2),"")</f>
        <v/>
      </c>
      <c r="H1868" s="20"/>
      <c r="I1868" s="24" t="str">
        <f aca="false">IF(B1868="","",IFERROR(INDEX(Items!$D$5:$D$304,MATCH(B1868,Items!$A$5:$A$304,0)),""))</f>
        <v/>
      </c>
      <c r="J1868" s="26" t="n">
        <f aca="false">N(E1868)*IF(OR(D1868="Purchase",D1868="Sales return",D1868="Production in",D1868="Adjustment +"),1,IF(D1868="",0,-1))</f>
        <v>0</v>
      </c>
    </row>
    <row r="1869" customFormat="false" ht="15" hidden="false" customHeight="true" outlineLevel="0" collapsed="false">
      <c r="A1869" s="27"/>
      <c r="B1869" s="20"/>
      <c r="C1869" s="24" t="str">
        <f aca="false">IF(B1869="","",IFERROR(INDEX(Items!$B$5:$B$304,MATCH(B1869,Items!$A$5:$A$304,0)),"Unknown code"))</f>
        <v/>
      </c>
      <c r="D1869" s="20"/>
      <c r="E1869" s="21"/>
      <c r="F1869" s="22"/>
      <c r="G1869" s="25" t="str">
        <f aca="false">IF(OR(D1869="Purchase",D1869="Production in"),ROUND(N(E1869)*N(F1869),2),"")</f>
        <v/>
      </c>
      <c r="H1869" s="20"/>
      <c r="I1869" s="24" t="str">
        <f aca="false">IF(B1869="","",IFERROR(INDEX(Items!$D$5:$D$304,MATCH(B1869,Items!$A$5:$A$304,0)),""))</f>
        <v/>
      </c>
      <c r="J1869" s="26" t="n">
        <f aca="false">N(E1869)*IF(OR(D1869="Purchase",D1869="Sales return",D1869="Production in",D1869="Adjustment +"),1,IF(D1869="",0,-1))</f>
        <v>0</v>
      </c>
    </row>
    <row r="1870" customFormat="false" ht="15" hidden="false" customHeight="true" outlineLevel="0" collapsed="false">
      <c r="A1870" s="27"/>
      <c r="B1870" s="20"/>
      <c r="C1870" s="24" t="str">
        <f aca="false">IF(B1870="","",IFERROR(INDEX(Items!$B$5:$B$304,MATCH(B1870,Items!$A$5:$A$304,0)),"Unknown code"))</f>
        <v/>
      </c>
      <c r="D1870" s="20"/>
      <c r="E1870" s="21"/>
      <c r="F1870" s="22"/>
      <c r="G1870" s="25" t="str">
        <f aca="false">IF(OR(D1870="Purchase",D1870="Production in"),ROUND(N(E1870)*N(F1870),2),"")</f>
        <v/>
      </c>
      <c r="H1870" s="20"/>
      <c r="I1870" s="24" t="str">
        <f aca="false">IF(B1870="","",IFERROR(INDEX(Items!$D$5:$D$304,MATCH(B1870,Items!$A$5:$A$304,0)),""))</f>
        <v/>
      </c>
      <c r="J1870" s="26" t="n">
        <f aca="false">N(E1870)*IF(OR(D1870="Purchase",D1870="Sales return",D1870="Production in",D1870="Adjustment +"),1,IF(D1870="",0,-1))</f>
        <v>0</v>
      </c>
    </row>
    <row r="1871" customFormat="false" ht="15" hidden="false" customHeight="true" outlineLevel="0" collapsed="false">
      <c r="A1871" s="27"/>
      <c r="B1871" s="20"/>
      <c r="C1871" s="24" t="str">
        <f aca="false">IF(B1871="","",IFERROR(INDEX(Items!$B$5:$B$304,MATCH(B1871,Items!$A$5:$A$304,0)),"Unknown code"))</f>
        <v/>
      </c>
      <c r="D1871" s="20"/>
      <c r="E1871" s="21"/>
      <c r="F1871" s="22"/>
      <c r="G1871" s="25" t="str">
        <f aca="false">IF(OR(D1871="Purchase",D1871="Production in"),ROUND(N(E1871)*N(F1871),2),"")</f>
        <v/>
      </c>
      <c r="H1871" s="20"/>
      <c r="I1871" s="24" t="str">
        <f aca="false">IF(B1871="","",IFERROR(INDEX(Items!$D$5:$D$304,MATCH(B1871,Items!$A$5:$A$304,0)),""))</f>
        <v/>
      </c>
      <c r="J1871" s="26" t="n">
        <f aca="false">N(E1871)*IF(OR(D1871="Purchase",D1871="Sales return",D1871="Production in",D1871="Adjustment +"),1,IF(D1871="",0,-1))</f>
        <v>0</v>
      </c>
    </row>
    <row r="1872" customFormat="false" ht="15" hidden="false" customHeight="true" outlineLevel="0" collapsed="false">
      <c r="A1872" s="27"/>
      <c r="B1872" s="20"/>
      <c r="C1872" s="24" t="str">
        <f aca="false">IF(B1872="","",IFERROR(INDEX(Items!$B$5:$B$304,MATCH(B1872,Items!$A$5:$A$304,0)),"Unknown code"))</f>
        <v/>
      </c>
      <c r="D1872" s="20"/>
      <c r="E1872" s="21"/>
      <c r="F1872" s="22"/>
      <c r="G1872" s="25" t="str">
        <f aca="false">IF(OR(D1872="Purchase",D1872="Production in"),ROUND(N(E1872)*N(F1872),2),"")</f>
        <v/>
      </c>
      <c r="H1872" s="20"/>
      <c r="I1872" s="24" t="str">
        <f aca="false">IF(B1872="","",IFERROR(INDEX(Items!$D$5:$D$304,MATCH(B1872,Items!$A$5:$A$304,0)),""))</f>
        <v/>
      </c>
      <c r="J1872" s="26" t="n">
        <f aca="false">N(E1872)*IF(OR(D1872="Purchase",D1872="Sales return",D1872="Production in",D1872="Adjustment +"),1,IF(D1872="",0,-1))</f>
        <v>0</v>
      </c>
    </row>
    <row r="1873" customFormat="false" ht="15" hidden="false" customHeight="true" outlineLevel="0" collapsed="false">
      <c r="A1873" s="27"/>
      <c r="B1873" s="20"/>
      <c r="C1873" s="24" t="str">
        <f aca="false">IF(B1873="","",IFERROR(INDEX(Items!$B$5:$B$304,MATCH(B1873,Items!$A$5:$A$304,0)),"Unknown code"))</f>
        <v/>
      </c>
      <c r="D1873" s="20"/>
      <c r="E1873" s="21"/>
      <c r="F1873" s="22"/>
      <c r="G1873" s="25" t="str">
        <f aca="false">IF(OR(D1873="Purchase",D1873="Production in"),ROUND(N(E1873)*N(F1873),2),"")</f>
        <v/>
      </c>
      <c r="H1873" s="20"/>
      <c r="I1873" s="24" t="str">
        <f aca="false">IF(B1873="","",IFERROR(INDEX(Items!$D$5:$D$304,MATCH(B1873,Items!$A$5:$A$304,0)),""))</f>
        <v/>
      </c>
      <c r="J1873" s="26" t="n">
        <f aca="false">N(E1873)*IF(OR(D1873="Purchase",D1873="Sales return",D1873="Production in",D1873="Adjustment +"),1,IF(D1873="",0,-1))</f>
        <v>0</v>
      </c>
    </row>
    <row r="1874" customFormat="false" ht="15" hidden="false" customHeight="true" outlineLevel="0" collapsed="false">
      <c r="A1874" s="27"/>
      <c r="B1874" s="20"/>
      <c r="C1874" s="24" t="str">
        <f aca="false">IF(B1874="","",IFERROR(INDEX(Items!$B$5:$B$304,MATCH(B1874,Items!$A$5:$A$304,0)),"Unknown code"))</f>
        <v/>
      </c>
      <c r="D1874" s="20"/>
      <c r="E1874" s="21"/>
      <c r="F1874" s="22"/>
      <c r="G1874" s="25" t="str">
        <f aca="false">IF(OR(D1874="Purchase",D1874="Production in"),ROUND(N(E1874)*N(F1874),2),"")</f>
        <v/>
      </c>
      <c r="H1874" s="20"/>
      <c r="I1874" s="24" t="str">
        <f aca="false">IF(B1874="","",IFERROR(INDEX(Items!$D$5:$D$304,MATCH(B1874,Items!$A$5:$A$304,0)),""))</f>
        <v/>
      </c>
      <c r="J1874" s="26" t="n">
        <f aca="false">N(E1874)*IF(OR(D1874="Purchase",D1874="Sales return",D1874="Production in",D1874="Adjustment +"),1,IF(D1874="",0,-1))</f>
        <v>0</v>
      </c>
    </row>
    <row r="1875" customFormat="false" ht="15" hidden="false" customHeight="true" outlineLevel="0" collapsed="false">
      <c r="A1875" s="27"/>
      <c r="B1875" s="20"/>
      <c r="C1875" s="24" t="str">
        <f aca="false">IF(B1875="","",IFERROR(INDEX(Items!$B$5:$B$304,MATCH(B1875,Items!$A$5:$A$304,0)),"Unknown code"))</f>
        <v/>
      </c>
      <c r="D1875" s="20"/>
      <c r="E1875" s="21"/>
      <c r="F1875" s="22"/>
      <c r="G1875" s="25" t="str">
        <f aca="false">IF(OR(D1875="Purchase",D1875="Production in"),ROUND(N(E1875)*N(F1875),2),"")</f>
        <v/>
      </c>
      <c r="H1875" s="20"/>
      <c r="I1875" s="24" t="str">
        <f aca="false">IF(B1875="","",IFERROR(INDEX(Items!$D$5:$D$304,MATCH(B1875,Items!$A$5:$A$304,0)),""))</f>
        <v/>
      </c>
      <c r="J1875" s="26" t="n">
        <f aca="false">N(E1875)*IF(OR(D1875="Purchase",D1875="Sales return",D1875="Production in",D1875="Adjustment +"),1,IF(D1875="",0,-1))</f>
        <v>0</v>
      </c>
    </row>
    <row r="1876" customFormat="false" ht="15" hidden="false" customHeight="true" outlineLevel="0" collapsed="false">
      <c r="A1876" s="27"/>
      <c r="B1876" s="20"/>
      <c r="C1876" s="24" t="str">
        <f aca="false">IF(B1876="","",IFERROR(INDEX(Items!$B$5:$B$304,MATCH(B1876,Items!$A$5:$A$304,0)),"Unknown code"))</f>
        <v/>
      </c>
      <c r="D1876" s="20"/>
      <c r="E1876" s="21"/>
      <c r="F1876" s="22"/>
      <c r="G1876" s="25" t="str">
        <f aca="false">IF(OR(D1876="Purchase",D1876="Production in"),ROUND(N(E1876)*N(F1876),2),"")</f>
        <v/>
      </c>
      <c r="H1876" s="20"/>
      <c r="I1876" s="24" t="str">
        <f aca="false">IF(B1876="","",IFERROR(INDEX(Items!$D$5:$D$304,MATCH(B1876,Items!$A$5:$A$304,0)),""))</f>
        <v/>
      </c>
      <c r="J1876" s="26" t="n">
        <f aca="false">N(E1876)*IF(OR(D1876="Purchase",D1876="Sales return",D1876="Production in",D1876="Adjustment +"),1,IF(D1876="",0,-1))</f>
        <v>0</v>
      </c>
    </row>
    <row r="1877" customFormat="false" ht="15" hidden="false" customHeight="true" outlineLevel="0" collapsed="false">
      <c r="A1877" s="27"/>
      <c r="B1877" s="20"/>
      <c r="C1877" s="24" t="str">
        <f aca="false">IF(B1877="","",IFERROR(INDEX(Items!$B$5:$B$304,MATCH(B1877,Items!$A$5:$A$304,0)),"Unknown code"))</f>
        <v/>
      </c>
      <c r="D1877" s="20"/>
      <c r="E1877" s="21"/>
      <c r="F1877" s="22"/>
      <c r="G1877" s="25" t="str">
        <f aca="false">IF(OR(D1877="Purchase",D1877="Production in"),ROUND(N(E1877)*N(F1877),2),"")</f>
        <v/>
      </c>
      <c r="H1877" s="20"/>
      <c r="I1877" s="24" t="str">
        <f aca="false">IF(B1877="","",IFERROR(INDEX(Items!$D$5:$D$304,MATCH(B1877,Items!$A$5:$A$304,0)),""))</f>
        <v/>
      </c>
      <c r="J1877" s="26" t="n">
        <f aca="false">N(E1877)*IF(OR(D1877="Purchase",D1877="Sales return",D1877="Production in",D1877="Adjustment +"),1,IF(D1877="",0,-1))</f>
        <v>0</v>
      </c>
    </row>
    <row r="1878" customFormat="false" ht="15" hidden="false" customHeight="true" outlineLevel="0" collapsed="false">
      <c r="A1878" s="27"/>
      <c r="B1878" s="20"/>
      <c r="C1878" s="24" t="str">
        <f aca="false">IF(B1878="","",IFERROR(INDEX(Items!$B$5:$B$304,MATCH(B1878,Items!$A$5:$A$304,0)),"Unknown code"))</f>
        <v/>
      </c>
      <c r="D1878" s="20"/>
      <c r="E1878" s="21"/>
      <c r="F1878" s="22"/>
      <c r="G1878" s="25" t="str">
        <f aca="false">IF(OR(D1878="Purchase",D1878="Production in"),ROUND(N(E1878)*N(F1878),2),"")</f>
        <v/>
      </c>
      <c r="H1878" s="20"/>
      <c r="I1878" s="24" t="str">
        <f aca="false">IF(B1878="","",IFERROR(INDEX(Items!$D$5:$D$304,MATCH(B1878,Items!$A$5:$A$304,0)),""))</f>
        <v/>
      </c>
      <c r="J1878" s="26" t="n">
        <f aca="false">N(E1878)*IF(OR(D1878="Purchase",D1878="Sales return",D1878="Production in",D1878="Adjustment +"),1,IF(D1878="",0,-1))</f>
        <v>0</v>
      </c>
    </row>
    <row r="1879" customFormat="false" ht="15" hidden="false" customHeight="true" outlineLevel="0" collapsed="false">
      <c r="A1879" s="27"/>
      <c r="B1879" s="20"/>
      <c r="C1879" s="24" t="str">
        <f aca="false">IF(B1879="","",IFERROR(INDEX(Items!$B$5:$B$304,MATCH(B1879,Items!$A$5:$A$304,0)),"Unknown code"))</f>
        <v/>
      </c>
      <c r="D1879" s="20"/>
      <c r="E1879" s="21"/>
      <c r="F1879" s="22"/>
      <c r="G1879" s="25" t="str">
        <f aca="false">IF(OR(D1879="Purchase",D1879="Production in"),ROUND(N(E1879)*N(F1879),2),"")</f>
        <v/>
      </c>
      <c r="H1879" s="20"/>
      <c r="I1879" s="24" t="str">
        <f aca="false">IF(B1879="","",IFERROR(INDEX(Items!$D$5:$D$304,MATCH(B1879,Items!$A$5:$A$304,0)),""))</f>
        <v/>
      </c>
      <c r="J1879" s="26" t="n">
        <f aca="false">N(E1879)*IF(OR(D1879="Purchase",D1879="Sales return",D1879="Production in",D1879="Adjustment +"),1,IF(D1879="",0,-1))</f>
        <v>0</v>
      </c>
    </row>
    <row r="1880" customFormat="false" ht="15" hidden="false" customHeight="true" outlineLevel="0" collapsed="false">
      <c r="A1880" s="27"/>
      <c r="B1880" s="20"/>
      <c r="C1880" s="24" t="str">
        <f aca="false">IF(B1880="","",IFERROR(INDEX(Items!$B$5:$B$304,MATCH(B1880,Items!$A$5:$A$304,0)),"Unknown code"))</f>
        <v/>
      </c>
      <c r="D1880" s="20"/>
      <c r="E1880" s="21"/>
      <c r="F1880" s="22"/>
      <c r="G1880" s="25" t="str">
        <f aca="false">IF(OR(D1880="Purchase",D1880="Production in"),ROUND(N(E1880)*N(F1880),2),"")</f>
        <v/>
      </c>
      <c r="H1880" s="20"/>
      <c r="I1880" s="24" t="str">
        <f aca="false">IF(B1880="","",IFERROR(INDEX(Items!$D$5:$D$304,MATCH(B1880,Items!$A$5:$A$304,0)),""))</f>
        <v/>
      </c>
      <c r="J1880" s="26" t="n">
        <f aca="false">N(E1880)*IF(OR(D1880="Purchase",D1880="Sales return",D1880="Production in",D1880="Adjustment +"),1,IF(D1880="",0,-1))</f>
        <v>0</v>
      </c>
    </row>
    <row r="1881" customFormat="false" ht="15" hidden="false" customHeight="true" outlineLevel="0" collapsed="false">
      <c r="A1881" s="27"/>
      <c r="B1881" s="20"/>
      <c r="C1881" s="24" t="str">
        <f aca="false">IF(B1881="","",IFERROR(INDEX(Items!$B$5:$B$304,MATCH(B1881,Items!$A$5:$A$304,0)),"Unknown code"))</f>
        <v/>
      </c>
      <c r="D1881" s="20"/>
      <c r="E1881" s="21"/>
      <c r="F1881" s="22"/>
      <c r="G1881" s="25" t="str">
        <f aca="false">IF(OR(D1881="Purchase",D1881="Production in"),ROUND(N(E1881)*N(F1881),2),"")</f>
        <v/>
      </c>
      <c r="H1881" s="20"/>
      <c r="I1881" s="24" t="str">
        <f aca="false">IF(B1881="","",IFERROR(INDEX(Items!$D$5:$D$304,MATCH(B1881,Items!$A$5:$A$304,0)),""))</f>
        <v/>
      </c>
      <c r="J1881" s="26" t="n">
        <f aca="false">N(E1881)*IF(OR(D1881="Purchase",D1881="Sales return",D1881="Production in",D1881="Adjustment +"),1,IF(D1881="",0,-1))</f>
        <v>0</v>
      </c>
    </row>
    <row r="1882" customFormat="false" ht="15" hidden="false" customHeight="true" outlineLevel="0" collapsed="false">
      <c r="A1882" s="27"/>
      <c r="B1882" s="20"/>
      <c r="C1882" s="24" t="str">
        <f aca="false">IF(B1882="","",IFERROR(INDEX(Items!$B$5:$B$304,MATCH(B1882,Items!$A$5:$A$304,0)),"Unknown code"))</f>
        <v/>
      </c>
      <c r="D1882" s="20"/>
      <c r="E1882" s="21"/>
      <c r="F1882" s="22"/>
      <c r="G1882" s="25" t="str">
        <f aca="false">IF(OR(D1882="Purchase",D1882="Production in"),ROUND(N(E1882)*N(F1882),2),"")</f>
        <v/>
      </c>
      <c r="H1882" s="20"/>
      <c r="I1882" s="24" t="str">
        <f aca="false">IF(B1882="","",IFERROR(INDEX(Items!$D$5:$D$304,MATCH(B1882,Items!$A$5:$A$304,0)),""))</f>
        <v/>
      </c>
      <c r="J1882" s="26" t="n">
        <f aca="false">N(E1882)*IF(OR(D1882="Purchase",D1882="Sales return",D1882="Production in",D1882="Adjustment +"),1,IF(D1882="",0,-1))</f>
        <v>0</v>
      </c>
    </row>
    <row r="1883" customFormat="false" ht="15" hidden="false" customHeight="true" outlineLevel="0" collapsed="false">
      <c r="A1883" s="27"/>
      <c r="B1883" s="20"/>
      <c r="C1883" s="24" t="str">
        <f aca="false">IF(B1883="","",IFERROR(INDEX(Items!$B$5:$B$304,MATCH(B1883,Items!$A$5:$A$304,0)),"Unknown code"))</f>
        <v/>
      </c>
      <c r="D1883" s="20"/>
      <c r="E1883" s="21"/>
      <c r="F1883" s="22"/>
      <c r="G1883" s="25" t="str">
        <f aca="false">IF(OR(D1883="Purchase",D1883="Production in"),ROUND(N(E1883)*N(F1883),2),"")</f>
        <v/>
      </c>
      <c r="H1883" s="20"/>
      <c r="I1883" s="24" t="str">
        <f aca="false">IF(B1883="","",IFERROR(INDEX(Items!$D$5:$D$304,MATCH(B1883,Items!$A$5:$A$304,0)),""))</f>
        <v/>
      </c>
      <c r="J1883" s="26" t="n">
        <f aca="false">N(E1883)*IF(OR(D1883="Purchase",D1883="Sales return",D1883="Production in",D1883="Adjustment +"),1,IF(D1883="",0,-1))</f>
        <v>0</v>
      </c>
    </row>
    <row r="1884" customFormat="false" ht="15" hidden="false" customHeight="true" outlineLevel="0" collapsed="false">
      <c r="A1884" s="27"/>
      <c r="B1884" s="20"/>
      <c r="C1884" s="24" t="str">
        <f aca="false">IF(B1884="","",IFERROR(INDEX(Items!$B$5:$B$304,MATCH(B1884,Items!$A$5:$A$304,0)),"Unknown code"))</f>
        <v/>
      </c>
      <c r="D1884" s="20"/>
      <c r="E1884" s="21"/>
      <c r="F1884" s="22"/>
      <c r="G1884" s="25" t="str">
        <f aca="false">IF(OR(D1884="Purchase",D1884="Production in"),ROUND(N(E1884)*N(F1884),2),"")</f>
        <v/>
      </c>
      <c r="H1884" s="20"/>
      <c r="I1884" s="24" t="str">
        <f aca="false">IF(B1884="","",IFERROR(INDEX(Items!$D$5:$D$304,MATCH(B1884,Items!$A$5:$A$304,0)),""))</f>
        <v/>
      </c>
      <c r="J1884" s="26" t="n">
        <f aca="false">N(E1884)*IF(OR(D1884="Purchase",D1884="Sales return",D1884="Production in",D1884="Adjustment +"),1,IF(D1884="",0,-1))</f>
        <v>0</v>
      </c>
    </row>
    <row r="1885" customFormat="false" ht="15" hidden="false" customHeight="true" outlineLevel="0" collapsed="false">
      <c r="A1885" s="27"/>
      <c r="B1885" s="20"/>
      <c r="C1885" s="24" t="str">
        <f aca="false">IF(B1885="","",IFERROR(INDEX(Items!$B$5:$B$304,MATCH(B1885,Items!$A$5:$A$304,0)),"Unknown code"))</f>
        <v/>
      </c>
      <c r="D1885" s="20"/>
      <c r="E1885" s="21"/>
      <c r="F1885" s="22"/>
      <c r="G1885" s="25" t="str">
        <f aca="false">IF(OR(D1885="Purchase",D1885="Production in"),ROUND(N(E1885)*N(F1885),2),"")</f>
        <v/>
      </c>
      <c r="H1885" s="20"/>
      <c r="I1885" s="24" t="str">
        <f aca="false">IF(B1885="","",IFERROR(INDEX(Items!$D$5:$D$304,MATCH(B1885,Items!$A$5:$A$304,0)),""))</f>
        <v/>
      </c>
      <c r="J1885" s="26" t="n">
        <f aca="false">N(E1885)*IF(OR(D1885="Purchase",D1885="Sales return",D1885="Production in",D1885="Adjustment +"),1,IF(D1885="",0,-1))</f>
        <v>0</v>
      </c>
    </row>
    <row r="1886" customFormat="false" ht="15" hidden="false" customHeight="true" outlineLevel="0" collapsed="false">
      <c r="A1886" s="27"/>
      <c r="B1886" s="20"/>
      <c r="C1886" s="24" t="str">
        <f aca="false">IF(B1886="","",IFERROR(INDEX(Items!$B$5:$B$304,MATCH(B1886,Items!$A$5:$A$304,0)),"Unknown code"))</f>
        <v/>
      </c>
      <c r="D1886" s="20"/>
      <c r="E1886" s="21"/>
      <c r="F1886" s="22"/>
      <c r="G1886" s="25" t="str">
        <f aca="false">IF(OR(D1886="Purchase",D1886="Production in"),ROUND(N(E1886)*N(F1886),2),"")</f>
        <v/>
      </c>
      <c r="H1886" s="20"/>
      <c r="I1886" s="24" t="str">
        <f aca="false">IF(B1886="","",IFERROR(INDEX(Items!$D$5:$D$304,MATCH(B1886,Items!$A$5:$A$304,0)),""))</f>
        <v/>
      </c>
      <c r="J1886" s="26" t="n">
        <f aca="false">N(E1886)*IF(OR(D1886="Purchase",D1886="Sales return",D1886="Production in",D1886="Adjustment +"),1,IF(D1886="",0,-1))</f>
        <v>0</v>
      </c>
    </row>
    <row r="1887" customFormat="false" ht="15" hidden="false" customHeight="true" outlineLevel="0" collapsed="false">
      <c r="A1887" s="27"/>
      <c r="B1887" s="20"/>
      <c r="C1887" s="24" t="str">
        <f aca="false">IF(B1887="","",IFERROR(INDEX(Items!$B$5:$B$304,MATCH(B1887,Items!$A$5:$A$304,0)),"Unknown code"))</f>
        <v/>
      </c>
      <c r="D1887" s="20"/>
      <c r="E1887" s="21"/>
      <c r="F1887" s="22"/>
      <c r="G1887" s="25" t="str">
        <f aca="false">IF(OR(D1887="Purchase",D1887="Production in"),ROUND(N(E1887)*N(F1887),2),"")</f>
        <v/>
      </c>
      <c r="H1887" s="20"/>
      <c r="I1887" s="24" t="str">
        <f aca="false">IF(B1887="","",IFERROR(INDEX(Items!$D$5:$D$304,MATCH(B1887,Items!$A$5:$A$304,0)),""))</f>
        <v/>
      </c>
      <c r="J1887" s="26" t="n">
        <f aca="false">N(E1887)*IF(OR(D1887="Purchase",D1887="Sales return",D1887="Production in",D1887="Adjustment +"),1,IF(D1887="",0,-1))</f>
        <v>0</v>
      </c>
    </row>
    <row r="1888" customFormat="false" ht="15" hidden="false" customHeight="true" outlineLevel="0" collapsed="false">
      <c r="A1888" s="27"/>
      <c r="B1888" s="20"/>
      <c r="C1888" s="24" t="str">
        <f aca="false">IF(B1888="","",IFERROR(INDEX(Items!$B$5:$B$304,MATCH(B1888,Items!$A$5:$A$304,0)),"Unknown code"))</f>
        <v/>
      </c>
      <c r="D1888" s="20"/>
      <c r="E1888" s="21"/>
      <c r="F1888" s="22"/>
      <c r="G1888" s="25" t="str">
        <f aca="false">IF(OR(D1888="Purchase",D1888="Production in"),ROUND(N(E1888)*N(F1888),2),"")</f>
        <v/>
      </c>
      <c r="H1888" s="20"/>
      <c r="I1888" s="24" t="str">
        <f aca="false">IF(B1888="","",IFERROR(INDEX(Items!$D$5:$D$304,MATCH(B1888,Items!$A$5:$A$304,0)),""))</f>
        <v/>
      </c>
      <c r="J1888" s="26" t="n">
        <f aca="false">N(E1888)*IF(OR(D1888="Purchase",D1888="Sales return",D1888="Production in",D1888="Adjustment +"),1,IF(D1888="",0,-1))</f>
        <v>0</v>
      </c>
    </row>
    <row r="1889" customFormat="false" ht="15" hidden="false" customHeight="true" outlineLevel="0" collapsed="false">
      <c r="A1889" s="27"/>
      <c r="B1889" s="20"/>
      <c r="C1889" s="24" t="str">
        <f aca="false">IF(B1889="","",IFERROR(INDEX(Items!$B$5:$B$304,MATCH(B1889,Items!$A$5:$A$304,0)),"Unknown code"))</f>
        <v/>
      </c>
      <c r="D1889" s="20"/>
      <c r="E1889" s="21"/>
      <c r="F1889" s="22"/>
      <c r="G1889" s="25" t="str">
        <f aca="false">IF(OR(D1889="Purchase",D1889="Production in"),ROUND(N(E1889)*N(F1889),2),"")</f>
        <v/>
      </c>
      <c r="H1889" s="20"/>
      <c r="I1889" s="24" t="str">
        <f aca="false">IF(B1889="","",IFERROR(INDEX(Items!$D$5:$D$304,MATCH(B1889,Items!$A$5:$A$304,0)),""))</f>
        <v/>
      </c>
      <c r="J1889" s="26" t="n">
        <f aca="false">N(E1889)*IF(OR(D1889="Purchase",D1889="Sales return",D1889="Production in",D1889="Adjustment +"),1,IF(D1889="",0,-1))</f>
        <v>0</v>
      </c>
    </row>
    <row r="1890" customFormat="false" ht="15" hidden="false" customHeight="true" outlineLevel="0" collapsed="false">
      <c r="A1890" s="27"/>
      <c r="B1890" s="20"/>
      <c r="C1890" s="24" t="str">
        <f aca="false">IF(B1890="","",IFERROR(INDEX(Items!$B$5:$B$304,MATCH(B1890,Items!$A$5:$A$304,0)),"Unknown code"))</f>
        <v/>
      </c>
      <c r="D1890" s="20"/>
      <c r="E1890" s="21"/>
      <c r="F1890" s="22"/>
      <c r="G1890" s="25" t="str">
        <f aca="false">IF(OR(D1890="Purchase",D1890="Production in"),ROUND(N(E1890)*N(F1890),2),"")</f>
        <v/>
      </c>
      <c r="H1890" s="20"/>
      <c r="I1890" s="24" t="str">
        <f aca="false">IF(B1890="","",IFERROR(INDEX(Items!$D$5:$D$304,MATCH(B1890,Items!$A$5:$A$304,0)),""))</f>
        <v/>
      </c>
      <c r="J1890" s="26" t="n">
        <f aca="false">N(E1890)*IF(OR(D1890="Purchase",D1890="Sales return",D1890="Production in",D1890="Adjustment +"),1,IF(D1890="",0,-1))</f>
        <v>0</v>
      </c>
    </row>
    <row r="1891" customFormat="false" ht="15" hidden="false" customHeight="true" outlineLevel="0" collapsed="false">
      <c r="A1891" s="27"/>
      <c r="B1891" s="20"/>
      <c r="C1891" s="24" t="str">
        <f aca="false">IF(B1891="","",IFERROR(INDEX(Items!$B$5:$B$304,MATCH(B1891,Items!$A$5:$A$304,0)),"Unknown code"))</f>
        <v/>
      </c>
      <c r="D1891" s="20"/>
      <c r="E1891" s="21"/>
      <c r="F1891" s="22"/>
      <c r="G1891" s="25" t="str">
        <f aca="false">IF(OR(D1891="Purchase",D1891="Production in"),ROUND(N(E1891)*N(F1891),2),"")</f>
        <v/>
      </c>
      <c r="H1891" s="20"/>
      <c r="I1891" s="24" t="str">
        <f aca="false">IF(B1891="","",IFERROR(INDEX(Items!$D$5:$D$304,MATCH(B1891,Items!$A$5:$A$304,0)),""))</f>
        <v/>
      </c>
      <c r="J1891" s="26" t="n">
        <f aca="false">N(E1891)*IF(OR(D1891="Purchase",D1891="Sales return",D1891="Production in",D1891="Adjustment +"),1,IF(D1891="",0,-1))</f>
        <v>0</v>
      </c>
    </row>
    <row r="1892" customFormat="false" ht="15" hidden="false" customHeight="true" outlineLevel="0" collapsed="false">
      <c r="A1892" s="27"/>
      <c r="B1892" s="20"/>
      <c r="C1892" s="24" t="str">
        <f aca="false">IF(B1892="","",IFERROR(INDEX(Items!$B$5:$B$304,MATCH(B1892,Items!$A$5:$A$304,0)),"Unknown code"))</f>
        <v/>
      </c>
      <c r="D1892" s="20"/>
      <c r="E1892" s="21"/>
      <c r="F1892" s="22"/>
      <c r="G1892" s="25" t="str">
        <f aca="false">IF(OR(D1892="Purchase",D1892="Production in"),ROUND(N(E1892)*N(F1892),2),"")</f>
        <v/>
      </c>
      <c r="H1892" s="20"/>
      <c r="I1892" s="24" t="str">
        <f aca="false">IF(B1892="","",IFERROR(INDEX(Items!$D$5:$D$304,MATCH(B1892,Items!$A$5:$A$304,0)),""))</f>
        <v/>
      </c>
      <c r="J1892" s="26" t="n">
        <f aca="false">N(E1892)*IF(OR(D1892="Purchase",D1892="Sales return",D1892="Production in",D1892="Adjustment +"),1,IF(D1892="",0,-1))</f>
        <v>0</v>
      </c>
    </row>
    <row r="1893" customFormat="false" ht="15" hidden="false" customHeight="true" outlineLevel="0" collapsed="false">
      <c r="A1893" s="27"/>
      <c r="B1893" s="20"/>
      <c r="C1893" s="24" t="str">
        <f aca="false">IF(B1893="","",IFERROR(INDEX(Items!$B$5:$B$304,MATCH(B1893,Items!$A$5:$A$304,0)),"Unknown code"))</f>
        <v/>
      </c>
      <c r="D1893" s="20"/>
      <c r="E1893" s="21"/>
      <c r="F1893" s="22"/>
      <c r="G1893" s="25" t="str">
        <f aca="false">IF(OR(D1893="Purchase",D1893="Production in"),ROUND(N(E1893)*N(F1893),2),"")</f>
        <v/>
      </c>
      <c r="H1893" s="20"/>
      <c r="I1893" s="24" t="str">
        <f aca="false">IF(B1893="","",IFERROR(INDEX(Items!$D$5:$D$304,MATCH(B1893,Items!$A$5:$A$304,0)),""))</f>
        <v/>
      </c>
      <c r="J1893" s="26" t="n">
        <f aca="false">N(E1893)*IF(OR(D1893="Purchase",D1893="Sales return",D1893="Production in",D1893="Adjustment +"),1,IF(D1893="",0,-1))</f>
        <v>0</v>
      </c>
    </row>
    <row r="1894" customFormat="false" ht="15" hidden="false" customHeight="true" outlineLevel="0" collapsed="false">
      <c r="A1894" s="27"/>
      <c r="B1894" s="20"/>
      <c r="C1894" s="24" t="str">
        <f aca="false">IF(B1894="","",IFERROR(INDEX(Items!$B$5:$B$304,MATCH(B1894,Items!$A$5:$A$304,0)),"Unknown code"))</f>
        <v/>
      </c>
      <c r="D1894" s="20"/>
      <c r="E1894" s="21"/>
      <c r="F1894" s="22"/>
      <c r="G1894" s="25" t="str">
        <f aca="false">IF(OR(D1894="Purchase",D1894="Production in"),ROUND(N(E1894)*N(F1894),2),"")</f>
        <v/>
      </c>
      <c r="H1894" s="20"/>
      <c r="I1894" s="24" t="str">
        <f aca="false">IF(B1894="","",IFERROR(INDEX(Items!$D$5:$D$304,MATCH(B1894,Items!$A$5:$A$304,0)),""))</f>
        <v/>
      </c>
      <c r="J1894" s="26" t="n">
        <f aca="false">N(E1894)*IF(OR(D1894="Purchase",D1894="Sales return",D1894="Production in",D1894="Adjustment +"),1,IF(D1894="",0,-1))</f>
        <v>0</v>
      </c>
    </row>
    <row r="1895" customFormat="false" ht="15" hidden="false" customHeight="true" outlineLevel="0" collapsed="false">
      <c r="A1895" s="27"/>
      <c r="B1895" s="20"/>
      <c r="C1895" s="24" t="str">
        <f aca="false">IF(B1895="","",IFERROR(INDEX(Items!$B$5:$B$304,MATCH(B1895,Items!$A$5:$A$304,0)),"Unknown code"))</f>
        <v/>
      </c>
      <c r="D1895" s="20"/>
      <c r="E1895" s="21"/>
      <c r="F1895" s="22"/>
      <c r="G1895" s="25" t="str">
        <f aca="false">IF(OR(D1895="Purchase",D1895="Production in"),ROUND(N(E1895)*N(F1895),2),"")</f>
        <v/>
      </c>
      <c r="H1895" s="20"/>
      <c r="I1895" s="24" t="str">
        <f aca="false">IF(B1895="","",IFERROR(INDEX(Items!$D$5:$D$304,MATCH(B1895,Items!$A$5:$A$304,0)),""))</f>
        <v/>
      </c>
      <c r="J1895" s="26" t="n">
        <f aca="false">N(E1895)*IF(OR(D1895="Purchase",D1895="Sales return",D1895="Production in",D1895="Adjustment +"),1,IF(D1895="",0,-1))</f>
        <v>0</v>
      </c>
    </row>
    <row r="1896" customFormat="false" ht="15" hidden="false" customHeight="true" outlineLevel="0" collapsed="false">
      <c r="A1896" s="27"/>
      <c r="B1896" s="20"/>
      <c r="C1896" s="24" t="str">
        <f aca="false">IF(B1896="","",IFERROR(INDEX(Items!$B$5:$B$304,MATCH(B1896,Items!$A$5:$A$304,0)),"Unknown code"))</f>
        <v/>
      </c>
      <c r="D1896" s="20"/>
      <c r="E1896" s="21"/>
      <c r="F1896" s="22"/>
      <c r="G1896" s="25" t="str">
        <f aca="false">IF(OR(D1896="Purchase",D1896="Production in"),ROUND(N(E1896)*N(F1896),2),"")</f>
        <v/>
      </c>
      <c r="H1896" s="20"/>
      <c r="I1896" s="24" t="str">
        <f aca="false">IF(B1896="","",IFERROR(INDEX(Items!$D$5:$D$304,MATCH(B1896,Items!$A$5:$A$304,0)),""))</f>
        <v/>
      </c>
      <c r="J1896" s="26" t="n">
        <f aca="false">N(E1896)*IF(OR(D1896="Purchase",D1896="Sales return",D1896="Production in",D1896="Adjustment +"),1,IF(D1896="",0,-1))</f>
        <v>0</v>
      </c>
    </row>
    <row r="1897" customFormat="false" ht="15" hidden="false" customHeight="true" outlineLevel="0" collapsed="false">
      <c r="A1897" s="27"/>
      <c r="B1897" s="20"/>
      <c r="C1897" s="24" t="str">
        <f aca="false">IF(B1897="","",IFERROR(INDEX(Items!$B$5:$B$304,MATCH(B1897,Items!$A$5:$A$304,0)),"Unknown code"))</f>
        <v/>
      </c>
      <c r="D1897" s="20"/>
      <c r="E1897" s="21"/>
      <c r="F1897" s="22"/>
      <c r="G1897" s="25" t="str">
        <f aca="false">IF(OR(D1897="Purchase",D1897="Production in"),ROUND(N(E1897)*N(F1897),2),"")</f>
        <v/>
      </c>
      <c r="H1897" s="20"/>
      <c r="I1897" s="24" t="str">
        <f aca="false">IF(B1897="","",IFERROR(INDEX(Items!$D$5:$D$304,MATCH(B1897,Items!$A$5:$A$304,0)),""))</f>
        <v/>
      </c>
      <c r="J1897" s="26" t="n">
        <f aca="false">N(E1897)*IF(OR(D1897="Purchase",D1897="Sales return",D1897="Production in",D1897="Adjustment +"),1,IF(D1897="",0,-1))</f>
        <v>0</v>
      </c>
    </row>
    <row r="1898" customFormat="false" ht="15" hidden="false" customHeight="true" outlineLevel="0" collapsed="false">
      <c r="A1898" s="27"/>
      <c r="B1898" s="20"/>
      <c r="C1898" s="24" t="str">
        <f aca="false">IF(B1898="","",IFERROR(INDEX(Items!$B$5:$B$304,MATCH(B1898,Items!$A$5:$A$304,0)),"Unknown code"))</f>
        <v/>
      </c>
      <c r="D1898" s="20"/>
      <c r="E1898" s="21"/>
      <c r="F1898" s="22"/>
      <c r="G1898" s="25" t="str">
        <f aca="false">IF(OR(D1898="Purchase",D1898="Production in"),ROUND(N(E1898)*N(F1898),2),"")</f>
        <v/>
      </c>
      <c r="H1898" s="20"/>
      <c r="I1898" s="24" t="str">
        <f aca="false">IF(B1898="","",IFERROR(INDEX(Items!$D$5:$D$304,MATCH(B1898,Items!$A$5:$A$304,0)),""))</f>
        <v/>
      </c>
      <c r="J1898" s="26" t="n">
        <f aca="false">N(E1898)*IF(OR(D1898="Purchase",D1898="Sales return",D1898="Production in",D1898="Adjustment +"),1,IF(D1898="",0,-1))</f>
        <v>0</v>
      </c>
    </row>
    <row r="1899" customFormat="false" ht="15" hidden="false" customHeight="true" outlineLevel="0" collapsed="false">
      <c r="A1899" s="27"/>
      <c r="B1899" s="20"/>
      <c r="C1899" s="24" t="str">
        <f aca="false">IF(B1899="","",IFERROR(INDEX(Items!$B$5:$B$304,MATCH(B1899,Items!$A$5:$A$304,0)),"Unknown code"))</f>
        <v/>
      </c>
      <c r="D1899" s="20"/>
      <c r="E1899" s="21"/>
      <c r="F1899" s="22"/>
      <c r="G1899" s="25" t="str">
        <f aca="false">IF(OR(D1899="Purchase",D1899="Production in"),ROUND(N(E1899)*N(F1899),2),"")</f>
        <v/>
      </c>
      <c r="H1899" s="20"/>
      <c r="I1899" s="24" t="str">
        <f aca="false">IF(B1899="","",IFERROR(INDEX(Items!$D$5:$D$304,MATCH(B1899,Items!$A$5:$A$304,0)),""))</f>
        <v/>
      </c>
      <c r="J1899" s="26" t="n">
        <f aca="false">N(E1899)*IF(OR(D1899="Purchase",D1899="Sales return",D1899="Production in",D1899="Adjustment +"),1,IF(D1899="",0,-1))</f>
        <v>0</v>
      </c>
    </row>
    <row r="1900" customFormat="false" ht="15" hidden="false" customHeight="true" outlineLevel="0" collapsed="false">
      <c r="A1900" s="27"/>
      <c r="B1900" s="20"/>
      <c r="C1900" s="24" t="str">
        <f aca="false">IF(B1900="","",IFERROR(INDEX(Items!$B$5:$B$304,MATCH(B1900,Items!$A$5:$A$304,0)),"Unknown code"))</f>
        <v/>
      </c>
      <c r="D1900" s="20"/>
      <c r="E1900" s="21"/>
      <c r="F1900" s="22"/>
      <c r="G1900" s="25" t="str">
        <f aca="false">IF(OR(D1900="Purchase",D1900="Production in"),ROUND(N(E1900)*N(F1900),2),"")</f>
        <v/>
      </c>
      <c r="H1900" s="20"/>
      <c r="I1900" s="24" t="str">
        <f aca="false">IF(B1900="","",IFERROR(INDEX(Items!$D$5:$D$304,MATCH(B1900,Items!$A$5:$A$304,0)),""))</f>
        <v/>
      </c>
      <c r="J1900" s="26" t="n">
        <f aca="false">N(E1900)*IF(OR(D1900="Purchase",D1900="Sales return",D1900="Production in",D1900="Adjustment +"),1,IF(D1900="",0,-1))</f>
        <v>0</v>
      </c>
    </row>
    <row r="1901" customFormat="false" ht="15" hidden="false" customHeight="true" outlineLevel="0" collapsed="false">
      <c r="A1901" s="27"/>
      <c r="B1901" s="20"/>
      <c r="C1901" s="24" t="str">
        <f aca="false">IF(B1901="","",IFERROR(INDEX(Items!$B$5:$B$304,MATCH(B1901,Items!$A$5:$A$304,0)),"Unknown code"))</f>
        <v/>
      </c>
      <c r="D1901" s="20"/>
      <c r="E1901" s="21"/>
      <c r="F1901" s="22"/>
      <c r="G1901" s="25" t="str">
        <f aca="false">IF(OR(D1901="Purchase",D1901="Production in"),ROUND(N(E1901)*N(F1901),2),"")</f>
        <v/>
      </c>
      <c r="H1901" s="20"/>
      <c r="I1901" s="24" t="str">
        <f aca="false">IF(B1901="","",IFERROR(INDEX(Items!$D$5:$D$304,MATCH(B1901,Items!$A$5:$A$304,0)),""))</f>
        <v/>
      </c>
      <c r="J1901" s="26" t="n">
        <f aca="false">N(E1901)*IF(OR(D1901="Purchase",D1901="Sales return",D1901="Production in",D1901="Adjustment +"),1,IF(D1901="",0,-1))</f>
        <v>0</v>
      </c>
    </row>
    <row r="1902" customFormat="false" ht="15" hidden="false" customHeight="true" outlineLevel="0" collapsed="false">
      <c r="A1902" s="27"/>
      <c r="B1902" s="20"/>
      <c r="C1902" s="24" t="str">
        <f aca="false">IF(B1902="","",IFERROR(INDEX(Items!$B$5:$B$304,MATCH(B1902,Items!$A$5:$A$304,0)),"Unknown code"))</f>
        <v/>
      </c>
      <c r="D1902" s="20"/>
      <c r="E1902" s="21"/>
      <c r="F1902" s="22"/>
      <c r="G1902" s="25" t="str">
        <f aca="false">IF(OR(D1902="Purchase",D1902="Production in"),ROUND(N(E1902)*N(F1902),2),"")</f>
        <v/>
      </c>
      <c r="H1902" s="20"/>
      <c r="I1902" s="24" t="str">
        <f aca="false">IF(B1902="","",IFERROR(INDEX(Items!$D$5:$D$304,MATCH(B1902,Items!$A$5:$A$304,0)),""))</f>
        <v/>
      </c>
      <c r="J1902" s="26" t="n">
        <f aca="false">N(E1902)*IF(OR(D1902="Purchase",D1902="Sales return",D1902="Production in",D1902="Adjustment +"),1,IF(D1902="",0,-1))</f>
        <v>0</v>
      </c>
    </row>
    <row r="1903" customFormat="false" ht="15" hidden="false" customHeight="true" outlineLevel="0" collapsed="false">
      <c r="A1903" s="27"/>
      <c r="B1903" s="20"/>
      <c r="C1903" s="24" t="str">
        <f aca="false">IF(B1903="","",IFERROR(INDEX(Items!$B$5:$B$304,MATCH(B1903,Items!$A$5:$A$304,0)),"Unknown code"))</f>
        <v/>
      </c>
      <c r="D1903" s="20"/>
      <c r="E1903" s="21"/>
      <c r="F1903" s="22"/>
      <c r="G1903" s="25" t="str">
        <f aca="false">IF(OR(D1903="Purchase",D1903="Production in"),ROUND(N(E1903)*N(F1903),2),"")</f>
        <v/>
      </c>
      <c r="H1903" s="20"/>
      <c r="I1903" s="24" t="str">
        <f aca="false">IF(B1903="","",IFERROR(INDEX(Items!$D$5:$D$304,MATCH(B1903,Items!$A$5:$A$304,0)),""))</f>
        <v/>
      </c>
      <c r="J1903" s="26" t="n">
        <f aca="false">N(E1903)*IF(OR(D1903="Purchase",D1903="Sales return",D1903="Production in",D1903="Adjustment +"),1,IF(D1903="",0,-1))</f>
        <v>0</v>
      </c>
    </row>
    <row r="1904" customFormat="false" ht="15" hidden="false" customHeight="true" outlineLevel="0" collapsed="false">
      <c r="A1904" s="27"/>
      <c r="B1904" s="20"/>
      <c r="C1904" s="24" t="str">
        <f aca="false">IF(B1904="","",IFERROR(INDEX(Items!$B$5:$B$304,MATCH(B1904,Items!$A$5:$A$304,0)),"Unknown code"))</f>
        <v/>
      </c>
      <c r="D1904" s="20"/>
      <c r="E1904" s="21"/>
      <c r="F1904" s="22"/>
      <c r="G1904" s="25" t="str">
        <f aca="false">IF(OR(D1904="Purchase",D1904="Production in"),ROUND(N(E1904)*N(F1904),2),"")</f>
        <v/>
      </c>
      <c r="H1904" s="20"/>
      <c r="I1904" s="24" t="str">
        <f aca="false">IF(B1904="","",IFERROR(INDEX(Items!$D$5:$D$304,MATCH(B1904,Items!$A$5:$A$304,0)),""))</f>
        <v/>
      </c>
      <c r="J1904" s="26" t="n">
        <f aca="false">N(E1904)*IF(OR(D1904="Purchase",D1904="Sales return",D1904="Production in",D1904="Adjustment +"),1,IF(D1904="",0,-1))</f>
        <v>0</v>
      </c>
    </row>
    <row r="1905" customFormat="false" ht="15" hidden="false" customHeight="true" outlineLevel="0" collapsed="false">
      <c r="A1905" s="27"/>
      <c r="B1905" s="20"/>
      <c r="C1905" s="24" t="str">
        <f aca="false">IF(B1905="","",IFERROR(INDEX(Items!$B$5:$B$304,MATCH(B1905,Items!$A$5:$A$304,0)),"Unknown code"))</f>
        <v/>
      </c>
      <c r="D1905" s="20"/>
      <c r="E1905" s="21"/>
      <c r="F1905" s="22"/>
      <c r="G1905" s="25" t="str">
        <f aca="false">IF(OR(D1905="Purchase",D1905="Production in"),ROUND(N(E1905)*N(F1905),2),"")</f>
        <v/>
      </c>
      <c r="H1905" s="20"/>
      <c r="I1905" s="24" t="str">
        <f aca="false">IF(B1905="","",IFERROR(INDEX(Items!$D$5:$D$304,MATCH(B1905,Items!$A$5:$A$304,0)),""))</f>
        <v/>
      </c>
      <c r="J1905" s="26" t="n">
        <f aca="false">N(E1905)*IF(OR(D1905="Purchase",D1905="Sales return",D1905="Production in",D1905="Adjustment +"),1,IF(D1905="",0,-1))</f>
        <v>0</v>
      </c>
    </row>
    <row r="1906" customFormat="false" ht="15" hidden="false" customHeight="true" outlineLevel="0" collapsed="false">
      <c r="A1906" s="27"/>
      <c r="B1906" s="20"/>
      <c r="C1906" s="24" t="str">
        <f aca="false">IF(B1906="","",IFERROR(INDEX(Items!$B$5:$B$304,MATCH(B1906,Items!$A$5:$A$304,0)),"Unknown code"))</f>
        <v/>
      </c>
      <c r="D1906" s="20"/>
      <c r="E1906" s="21"/>
      <c r="F1906" s="22"/>
      <c r="G1906" s="25" t="str">
        <f aca="false">IF(OR(D1906="Purchase",D1906="Production in"),ROUND(N(E1906)*N(F1906),2),"")</f>
        <v/>
      </c>
      <c r="H1906" s="20"/>
      <c r="I1906" s="24" t="str">
        <f aca="false">IF(B1906="","",IFERROR(INDEX(Items!$D$5:$D$304,MATCH(B1906,Items!$A$5:$A$304,0)),""))</f>
        <v/>
      </c>
      <c r="J1906" s="26" t="n">
        <f aca="false">N(E1906)*IF(OR(D1906="Purchase",D1906="Sales return",D1906="Production in",D1906="Adjustment +"),1,IF(D1906="",0,-1))</f>
        <v>0</v>
      </c>
    </row>
    <row r="1907" customFormat="false" ht="15" hidden="false" customHeight="true" outlineLevel="0" collapsed="false">
      <c r="A1907" s="27"/>
      <c r="B1907" s="20"/>
      <c r="C1907" s="24" t="str">
        <f aca="false">IF(B1907="","",IFERROR(INDEX(Items!$B$5:$B$304,MATCH(B1907,Items!$A$5:$A$304,0)),"Unknown code"))</f>
        <v/>
      </c>
      <c r="D1907" s="20"/>
      <c r="E1907" s="21"/>
      <c r="F1907" s="22"/>
      <c r="G1907" s="25" t="str">
        <f aca="false">IF(OR(D1907="Purchase",D1907="Production in"),ROUND(N(E1907)*N(F1907),2),"")</f>
        <v/>
      </c>
      <c r="H1907" s="20"/>
      <c r="I1907" s="24" t="str">
        <f aca="false">IF(B1907="","",IFERROR(INDEX(Items!$D$5:$D$304,MATCH(B1907,Items!$A$5:$A$304,0)),""))</f>
        <v/>
      </c>
      <c r="J1907" s="26" t="n">
        <f aca="false">N(E1907)*IF(OR(D1907="Purchase",D1907="Sales return",D1907="Production in",D1907="Adjustment +"),1,IF(D1907="",0,-1))</f>
        <v>0</v>
      </c>
    </row>
    <row r="1908" customFormat="false" ht="15" hidden="false" customHeight="true" outlineLevel="0" collapsed="false">
      <c r="A1908" s="27"/>
      <c r="B1908" s="20"/>
      <c r="C1908" s="24" t="str">
        <f aca="false">IF(B1908="","",IFERROR(INDEX(Items!$B$5:$B$304,MATCH(B1908,Items!$A$5:$A$304,0)),"Unknown code"))</f>
        <v/>
      </c>
      <c r="D1908" s="20"/>
      <c r="E1908" s="21"/>
      <c r="F1908" s="22"/>
      <c r="G1908" s="25" t="str">
        <f aca="false">IF(OR(D1908="Purchase",D1908="Production in"),ROUND(N(E1908)*N(F1908),2),"")</f>
        <v/>
      </c>
      <c r="H1908" s="20"/>
      <c r="I1908" s="24" t="str">
        <f aca="false">IF(B1908="","",IFERROR(INDEX(Items!$D$5:$D$304,MATCH(B1908,Items!$A$5:$A$304,0)),""))</f>
        <v/>
      </c>
      <c r="J1908" s="26" t="n">
        <f aca="false">N(E1908)*IF(OR(D1908="Purchase",D1908="Sales return",D1908="Production in",D1908="Adjustment +"),1,IF(D1908="",0,-1))</f>
        <v>0</v>
      </c>
    </row>
    <row r="1909" customFormat="false" ht="15" hidden="false" customHeight="true" outlineLevel="0" collapsed="false">
      <c r="A1909" s="27"/>
      <c r="B1909" s="20"/>
      <c r="C1909" s="24" t="str">
        <f aca="false">IF(B1909="","",IFERROR(INDEX(Items!$B$5:$B$304,MATCH(B1909,Items!$A$5:$A$304,0)),"Unknown code"))</f>
        <v/>
      </c>
      <c r="D1909" s="20"/>
      <c r="E1909" s="21"/>
      <c r="F1909" s="22"/>
      <c r="G1909" s="25" t="str">
        <f aca="false">IF(OR(D1909="Purchase",D1909="Production in"),ROUND(N(E1909)*N(F1909),2),"")</f>
        <v/>
      </c>
      <c r="H1909" s="20"/>
      <c r="I1909" s="24" t="str">
        <f aca="false">IF(B1909="","",IFERROR(INDEX(Items!$D$5:$D$304,MATCH(B1909,Items!$A$5:$A$304,0)),""))</f>
        <v/>
      </c>
      <c r="J1909" s="26" t="n">
        <f aca="false">N(E1909)*IF(OR(D1909="Purchase",D1909="Sales return",D1909="Production in",D1909="Adjustment +"),1,IF(D1909="",0,-1))</f>
        <v>0</v>
      </c>
    </row>
    <row r="1910" customFormat="false" ht="15" hidden="false" customHeight="true" outlineLevel="0" collapsed="false">
      <c r="A1910" s="27"/>
      <c r="B1910" s="20"/>
      <c r="C1910" s="24" t="str">
        <f aca="false">IF(B1910="","",IFERROR(INDEX(Items!$B$5:$B$304,MATCH(B1910,Items!$A$5:$A$304,0)),"Unknown code"))</f>
        <v/>
      </c>
      <c r="D1910" s="20"/>
      <c r="E1910" s="21"/>
      <c r="F1910" s="22"/>
      <c r="G1910" s="25" t="str">
        <f aca="false">IF(OR(D1910="Purchase",D1910="Production in"),ROUND(N(E1910)*N(F1910),2),"")</f>
        <v/>
      </c>
      <c r="H1910" s="20"/>
      <c r="I1910" s="24" t="str">
        <f aca="false">IF(B1910="","",IFERROR(INDEX(Items!$D$5:$D$304,MATCH(B1910,Items!$A$5:$A$304,0)),""))</f>
        <v/>
      </c>
      <c r="J1910" s="26" t="n">
        <f aca="false">N(E1910)*IF(OR(D1910="Purchase",D1910="Sales return",D1910="Production in",D1910="Adjustment +"),1,IF(D1910="",0,-1))</f>
        <v>0</v>
      </c>
    </row>
    <row r="1911" customFormat="false" ht="15" hidden="false" customHeight="true" outlineLevel="0" collapsed="false">
      <c r="A1911" s="27"/>
      <c r="B1911" s="20"/>
      <c r="C1911" s="24" t="str">
        <f aca="false">IF(B1911="","",IFERROR(INDEX(Items!$B$5:$B$304,MATCH(B1911,Items!$A$5:$A$304,0)),"Unknown code"))</f>
        <v/>
      </c>
      <c r="D1911" s="20"/>
      <c r="E1911" s="21"/>
      <c r="F1911" s="22"/>
      <c r="G1911" s="25" t="str">
        <f aca="false">IF(OR(D1911="Purchase",D1911="Production in"),ROUND(N(E1911)*N(F1911),2),"")</f>
        <v/>
      </c>
      <c r="H1911" s="20"/>
      <c r="I1911" s="24" t="str">
        <f aca="false">IF(B1911="","",IFERROR(INDEX(Items!$D$5:$D$304,MATCH(B1911,Items!$A$5:$A$304,0)),""))</f>
        <v/>
      </c>
      <c r="J1911" s="26" t="n">
        <f aca="false">N(E1911)*IF(OR(D1911="Purchase",D1911="Sales return",D1911="Production in",D1911="Adjustment +"),1,IF(D1911="",0,-1))</f>
        <v>0</v>
      </c>
    </row>
    <row r="1912" customFormat="false" ht="15" hidden="false" customHeight="true" outlineLevel="0" collapsed="false">
      <c r="A1912" s="27"/>
      <c r="B1912" s="20"/>
      <c r="C1912" s="24" t="str">
        <f aca="false">IF(B1912="","",IFERROR(INDEX(Items!$B$5:$B$304,MATCH(B1912,Items!$A$5:$A$304,0)),"Unknown code"))</f>
        <v/>
      </c>
      <c r="D1912" s="20"/>
      <c r="E1912" s="21"/>
      <c r="F1912" s="22"/>
      <c r="G1912" s="25" t="str">
        <f aca="false">IF(OR(D1912="Purchase",D1912="Production in"),ROUND(N(E1912)*N(F1912),2),"")</f>
        <v/>
      </c>
      <c r="H1912" s="20"/>
      <c r="I1912" s="24" t="str">
        <f aca="false">IF(B1912="","",IFERROR(INDEX(Items!$D$5:$D$304,MATCH(B1912,Items!$A$5:$A$304,0)),""))</f>
        <v/>
      </c>
      <c r="J1912" s="26" t="n">
        <f aca="false">N(E1912)*IF(OR(D1912="Purchase",D1912="Sales return",D1912="Production in",D1912="Adjustment +"),1,IF(D1912="",0,-1))</f>
        <v>0</v>
      </c>
    </row>
    <row r="1913" customFormat="false" ht="15" hidden="false" customHeight="true" outlineLevel="0" collapsed="false">
      <c r="A1913" s="27"/>
      <c r="B1913" s="20"/>
      <c r="C1913" s="24" t="str">
        <f aca="false">IF(B1913="","",IFERROR(INDEX(Items!$B$5:$B$304,MATCH(B1913,Items!$A$5:$A$304,0)),"Unknown code"))</f>
        <v/>
      </c>
      <c r="D1913" s="20"/>
      <c r="E1913" s="21"/>
      <c r="F1913" s="22"/>
      <c r="G1913" s="25" t="str">
        <f aca="false">IF(OR(D1913="Purchase",D1913="Production in"),ROUND(N(E1913)*N(F1913),2),"")</f>
        <v/>
      </c>
      <c r="H1913" s="20"/>
      <c r="I1913" s="24" t="str">
        <f aca="false">IF(B1913="","",IFERROR(INDEX(Items!$D$5:$D$304,MATCH(B1913,Items!$A$5:$A$304,0)),""))</f>
        <v/>
      </c>
      <c r="J1913" s="26" t="n">
        <f aca="false">N(E1913)*IF(OR(D1913="Purchase",D1913="Sales return",D1913="Production in",D1913="Adjustment +"),1,IF(D1913="",0,-1))</f>
        <v>0</v>
      </c>
    </row>
    <row r="1914" customFormat="false" ht="15" hidden="false" customHeight="true" outlineLevel="0" collapsed="false">
      <c r="A1914" s="27"/>
      <c r="B1914" s="20"/>
      <c r="C1914" s="24" t="str">
        <f aca="false">IF(B1914="","",IFERROR(INDEX(Items!$B$5:$B$304,MATCH(B1914,Items!$A$5:$A$304,0)),"Unknown code"))</f>
        <v/>
      </c>
      <c r="D1914" s="20"/>
      <c r="E1914" s="21"/>
      <c r="F1914" s="22"/>
      <c r="G1914" s="25" t="str">
        <f aca="false">IF(OR(D1914="Purchase",D1914="Production in"),ROUND(N(E1914)*N(F1914),2),"")</f>
        <v/>
      </c>
      <c r="H1914" s="20"/>
      <c r="I1914" s="24" t="str">
        <f aca="false">IF(B1914="","",IFERROR(INDEX(Items!$D$5:$D$304,MATCH(B1914,Items!$A$5:$A$304,0)),""))</f>
        <v/>
      </c>
      <c r="J1914" s="26" t="n">
        <f aca="false">N(E1914)*IF(OR(D1914="Purchase",D1914="Sales return",D1914="Production in",D1914="Adjustment +"),1,IF(D1914="",0,-1))</f>
        <v>0</v>
      </c>
    </row>
    <row r="1915" customFormat="false" ht="15" hidden="false" customHeight="true" outlineLevel="0" collapsed="false">
      <c r="A1915" s="27"/>
      <c r="B1915" s="20"/>
      <c r="C1915" s="24" t="str">
        <f aca="false">IF(B1915="","",IFERROR(INDEX(Items!$B$5:$B$304,MATCH(B1915,Items!$A$5:$A$304,0)),"Unknown code"))</f>
        <v/>
      </c>
      <c r="D1915" s="20"/>
      <c r="E1915" s="21"/>
      <c r="F1915" s="22"/>
      <c r="G1915" s="25" t="str">
        <f aca="false">IF(OR(D1915="Purchase",D1915="Production in"),ROUND(N(E1915)*N(F1915),2),"")</f>
        <v/>
      </c>
      <c r="H1915" s="20"/>
      <c r="I1915" s="24" t="str">
        <f aca="false">IF(B1915="","",IFERROR(INDEX(Items!$D$5:$D$304,MATCH(B1915,Items!$A$5:$A$304,0)),""))</f>
        <v/>
      </c>
      <c r="J1915" s="26" t="n">
        <f aca="false">N(E1915)*IF(OR(D1915="Purchase",D1915="Sales return",D1915="Production in",D1915="Adjustment +"),1,IF(D1915="",0,-1))</f>
        <v>0</v>
      </c>
    </row>
    <row r="1916" customFormat="false" ht="15" hidden="false" customHeight="true" outlineLevel="0" collapsed="false">
      <c r="A1916" s="27"/>
      <c r="B1916" s="20"/>
      <c r="C1916" s="24" t="str">
        <f aca="false">IF(B1916="","",IFERROR(INDEX(Items!$B$5:$B$304,MATCH(B1916,Items!$A$5:$A$304,0)),"Unknown code"))</f>
        <v/>
      </c>
      <c r="D1916" s="20"/>
      <c r="E1916" s="21"/>
      <c r="F1916" s="22"/>
      <c r="G1916" s="25" t="str">
        <f aca="false">IF(OR(D1916="Purchase",D1916="Production in"),ROUND(N(E1916)*N(F1916),2),"")</f>
        <v/>
      </c>
      <c r="H1916" s="20"/>
      <c r="I1916" s="24" t="str">
        <f aca="false">IF(B1916="","",IFERROR(INDEX(Items!$D$5:$D$304,MATCH(B1916,Items!$A$5:$A$304,0)),""))</f>
        <v/>
      </c>
      <c r="J1916" s="26" t="n">
        <f aca="false">N(E1916)*IF(OR(D1916="Purchase",D1916="Sales return",D1916="Production in",D1916="Adjustment +"),1,IF(D1916="",0,-1))</f>
        <v>0</v>
      </c>
    </row>
    <row r="1917" customFormat="false" ht="15" hidden="false" customHeight="true" outlineLevel="0" collapsed="false">
      <c r="A1917" s="27"/>
      <c r="B1917" s="20"/>
      <c r="C1917" s="24" t="str">
        <f aca="false">IF(B1917="","",IFERROR(INDEX(Items!$B$5:$B$304,MATCH(B1917,Items!$A$5:$A$304,0)),"Unknown code"))</f>
        <v/>
      </c>
      <c r="D1917" s="20"/>
      <c r="E1917" s="21"/>
      <c r="F1917" s="22"/>
      <c r="G1917" s="25" t="str">
        <f aca="false">IF(OR(D1917="Purchase",D1917="Production in"),ROUND(N(E1917)*N(F1917),2),"")</f>
        <v/>
      </c>
      <c r="H1917" s="20"/>
      <c r="I1917" s="24" t="str">
        <f aca="false">IF(B1917="","",IFERROR(INDEX(Items!$D$5:$D$304,MATCH(B1917,Items!$A$5:$A$304,0)),""))</f>
        <v/>
      </c>
      <c r="J1917" s="26" t="n">
        <f aca="false">N(E1917)*IF(OR(D1917="Purchase",D1917="Sales return",D1917="Production in",D1917="Adjustment +"),1,IF(D1917="",0,-1))</f>
        <v>0</v>
      </c>
    </row>
    <row r="1918" customFormat="false" ht="15" hidden="false" customHeight="true" outlineLevel="0" collapsed="false">
      <c r="A1918" s="27"/>
      <c r="B1918" s="20"/>
      <c r="C1918" s="24" t="str">
        <f aca="false">IF(B1918="","",IFERROR(INDEX(Items!$B$5:$B$304,MATCH(B1918,Items!$A$5:$A$304,0)),"Unknown code"))</f>
        <v/>
      </c>
      <c r="D1918" s="20"/>
      <c r="E1918" s="21"/>
      <c r="F1918" s="22"/>
      <c r="G1918" s="25" t="str">
        <f aca="false">IF(OR(D1918="Purchase",D1918="Production in"),ROUND(N(E1918)*N(F1918),2),"")</f>
        <v/>
      </c>
      <c r="H1918" s="20"/>
      <c r="I1918" s="24" t="str">
        <f aca="false">IF(B1918="","",IFERROR(INDEX(Items!$D$5:$D$304,MATCH(B1918,Items!$A$5:$A$304,0)),""))</f>
        <v/>
      </c>
      <c r="J1918" s="26" t="n">
        <f aca="false">N(E1918)*IF(OR(D1918="Purchase",D1918="Sales return",D1918="Production in",D1918="Adjustment +"),1,IF(D1918="",0,-1))</f>
        <v>0</v>
      </c>
    </row>
    <row r="1919" customFormat="false" ht="15" hidden="false" customHeight="true" outlineLevel="0" collapsed="false">
      <c r="A1919" s="27"/>
      <c r="B1919" s="20"/>
      <c r="C1919" s="24" t="str">
        <f aca="false">IF(B1919="","",IFERROR(INDEX(Items!$B$5:$B$304,MATCH(B1919,Items!$A$5:$A$304,0)),"Unknown code"))</f>
        <v/>
      </c>
      <c r="D1919" s="20"/>
      <c r="E1919" s="21"/>
      <c r="F1919" s="22"/>
      <c r="G1919" s="25" t="str">
        <f aca="false">IF(OR(D1919="Purchase",D1919="Production in"),ROUND(N(E1919)*N(F1919),2),"")</f>
        <v/>
      </c>
      <c r="H1919" s="20"/>
      <c r="I1919" s="24" t="str">
        <f aca="false">IF(B1919="","",IFERROR(INDEX(Items!$D$5:$D$304,MATCH(B1919,Items!$A$5:$A$304,0)),""))</f>
        <v/>
      </c>
      <c r="J1919" s="26" t="n">
        <f aca="false">N(E1919)*IF(OR(D1919="Purchase",D1919="Sales return",D1919="Production in",D1919="Adjustment +"),1,IF(D1919="",0,-1))</f>
        <v>0</v>
      </c>
    </row>
    <row r="1920" customFormat="false" ht="15" hidden="false" customHeight="true" outlineLevel="0" collapsed="false">
      <c r="A1920" s="27"/>
      <c r="B1920" s="20"/>
      <c r="C1920" s="24" t="str">
        <f aca="false">IF(B1920="","",IFERROR(INDEX(Items!$B$5:$B$304,MATCH(B1920,Items!$A$5:$A$304,0)),"Unknown code"))</f>
        <v/>
      </c>
      <c r="D1920" s="20"/>
      <c r="E1920" s="21"/>
      <c r="F1920" s="22"/>
      <c r="G1920" s="25" t="str">
        <f aca="false">IF(OR(D1920="Purchase",D1920="Production in"),ROUND(N(E1920)*N(F1920),2),"")</f>
        <v/>
      </c>
      <c r="H1920" s="20"/>
      <c r="I1920" s="24" t="str">
        <f aca="false">IF(B1920="","",IFERROR(INDEX(Items!$D$5:$D$304,MATCH(B1920,Items!$A$5:$A$304,0)),""))</f>
        <v/>
      </c>
      <c r="J1920" s="26" t="n">
        <f aca="false">N(E1920)*IF(OR(D1920="Purchase",D1920="Sales return",D1920="Production in",D1920="Adjustment +"),1,IF(D1920="",0,-1))</f>
        <v>0</v>
      </c>
    </row>
    <row r="1921" customFormat="false" ht="15" hidden="false" customHeight="true" outlineLevel="0" collapsed="false">
      <c r="A1921" s="27"/>
      <c r="B1921" s="20"/>
      <c r="C1921" s="24" t="str">
        <f aca="false">IF(B1921="","",IFERROR(INDEX(Items!$B$5:$B$304,MATCH(B1921,Items!$A$5:$A$304,0)),"Unknown code"))</f>
        <v/>
      </c>
      <c r="D1921" s="20"/>
      <c r="E1921" s="21"/>
      <c r="F1921" s="22"/>
      <c r="G1921" s="25" t="str">
        <f aca="false">IF(OR(D1921="Purchase",D1921="Production in"),ROUND(N(E1921)*N(F1921),2),"")</f>
        <v/>
      </c>
      <c r="H1921" s="20"/>
      <c r="I1921" s="24" t="str">
        <f aca="false">IF(B1921="","",IFERROR(INDEX(Items!$D$5:$D$304,MATCH(B1921,Items!$A$5:$A$304,0)),""))</f>
        <v/>
      </c>
      <c r="J1921" s="26" t="n">
        <f aca="false">N(E1921)*IF(OR(D1921="Purchase",D1921="Sales return",D1921="Production in",D1921="Adjustment +"),1,IF(D1921="",0,-1))</f>
        <v>0</v>
      </c>
    </row>
    <row r="1922" customFormat="false" ht="15" hidden="false" customHeight="true" outlineLevel="0" collapsed="false">
      <c r="A1922" s="27"/>
      <c r="B1922" s="20"/>
      <c r="C1922" s="24" t="str">
        <f aca="false">IF(B1922="","",IFERROR(INDEX(Items!$B$5:$B$304,MATCH(B1922,Items!$A$5:$A$304,0)),"Unknown code"))</f>
        <v/>
      </c>
      <c r="D1922" s="20"/>
      <c r="E1922" s="21"/>
      <c r="F1922" s="22"/>
      <c r="G1922" s="25" t="str">
        <f aca="false">IF(OR(D1922="Purchase",D1922="Production in"),ROUND(N(E1922)*N(F1922),2),"")</f>
        <v/>
      </c>
      <c r="H1922" s="20"/>
      <c r="I1922" s="24" t="str">
        <f aca="false">IF(B1922="","",IFERROR(INDEX(Items!$D$5:$D$304,MATCH(B1922,Items!$A$5:$A$304,0)),""))</f>
        <v/>
      </c>
      <c r="J1922" s="26" t="n">
        <f aca="false">N(E1922)*IF(OR(D1922="Purchase",D1922="Sales return",D1922="Production in",D1922="Adjustment +"),1,IF(D1922="",0,-1))</f>
        <v>0</v>
      </c>
    </row>
    <row r="1923" customFormat="false" ht="15" hidden="false" customHeight="true" outlineLevel="0" collapsed="false">
      <c r="A1923" s="27"/>
      <c r="B1923" s="20"/>
      <c r="C1923" s="24" t="str">
        <f aca="false">IF(B1923="","",IFERROR(INDEX(Items!$B$5:$B$304,MATCH(B1923,Items!$A$5:$A$304,0)),"Unknown code"))</f>
        <v/>
      </c>
      <c r="D1923" s="20"/>
      <c r="E1923" s="21"/>
      <c r="F1923" s="22"/>
      <c r="G1923" s="25" t="str">
        <f aca="false">IF(OR(D1923="Purchase",D1923="Production in"),ROUND(N(E1923)*N(F1923),2),"")</f>
        <v/>
      </c>
      <c r="H1923" s="20"/>
      <c r="I1923" s="24" t="str">
        <f aca="false">IF(B1923="","",IFERROR(INDEX(Items!$D$5:$D$304,MATCH(B1923,Items!$A$5:$A$304,0)),""))</f>
        <v/>
      </c>
      <c r="J1923" s="26" t="n">
        <f aca="false">N(E1923)*IF(OR(D1923="Purchase",D1923="Sales return",D1923="Production in",D1923="Adjustment +"),1,IF(D1923="",0,-1))</f>
        <v>0</v>
      </c>
    </row>
    <row r="1924" customFormat="false" ht="15" hidden="false" customHeight="true" outlineLevel="0" collapsed="false">
      <c r="A1924" s="27"/>
      <c r="B1924" s="20"/>
      <c r="C1924" s="24" t="str">
        <f aca="false">IF(B1924="","",IFERROR(INDEX(Items!$B$5:$B$304,MATCH(B1924,Items!$A$5:$A$304,0)),"Unknown code"))</f>
        <v/>
      </c>
      <c r="D1924" s="20"/>
      <c r="E1924" s="21"/>
      <c r="F1924" s="22"/>
      <c r="G1924" s="25" t="str">
        <f aca="false">IF(OR(D1924="Purchase",D1924="Production in"),ROUND(N(E1924)*N(F1924),2),"")</f>
        <v/>
      </c>
      <c r="H1924" s="20"/>
      <c r="I1924" s="24" t="str">
        <f aca="false">IF(B1924="","",IFERROR(INDEX(Items!$D$5:$D$304,MATCH(B1924,Items!$A$5:$A$304,0)),""))</f>
        <v/>
      </c>
      <c r="J1924" s="26" t="n">
        <f aca="false">N(E1924)*IF(OR(D1924="Purchase",D1924="Sales return",D1924="Production in",D1924="Adjustment +"),1,IF(D1924="",0,-1))</f>
        <v>0</v>
      </c>
    </row>
    <row r="1925" customFormat="false" ht="15" hidden="false" customHeight="true" outlineLevel="0" collapsed="false">
      <c r="A1925" s="27"/>
      <c r="B1925" s="20"/>
      <c r="C1925" s="24" t="str">
        <f aca="false">IF(B1925="","",IFERROR(INDEX(Items!$B$5:$B$304,MATCH(B1925,Items!$A$5:$A$304,0)),"Unknown code"))</f>
        <v/>
      </c>
      <c r="D1925" s="20"/>
      <c r="E1925" s="21"/>
      <c r="F1925" s="22"/>
      <c r="G1925" s="25" t="str">
        <f aca="false">IF(OR(D1925="Purchase",D1925="Production in"),ROUND(N(E1925)*N(F1925),2),"")</f>
        <v/>
      </c>
      <c r="H1925" s="20"/>
      <c r="I1925" s="24" t="str">
        <f aca="false">IF(B1925="","",IFERROR(INDEX(Items!$D$5:$D$304,MATCH(B1925,Items!$A$5:$A$304,0)),""))</f>
        <v/>
      </c>
      <c r="J1925" s="26" t="n">
        <f aca="false">N(E1925)*IF(OR(D1925="Purchase",D1925="Sales return",D1925="Production in",D1925="Adjustment +"),1,IF(D1925="",0,-1))</f>
        <v>0</v>
      </c>
    </row>
    <row r="1926" customFormat="false" ht="15" hidden="false" customHeight="true" outlineLevel="0" collapsed="false">
      <c r="A1926" s="27"/>
      <c r="B1926" s="20"/>
      <c r="C1926" s="24" t="str">
        <f aca="false">IF(B1926="","",IFERROR(INDEX(Items!$B$5:$B$304,MATCH(B1926,Items!$A$5:$A$304,0)),"Unknown code"))</f>
        <v/>
      </c>
      <c r="D1926" s="20"/>
      <c r="E1926" s="21"/>
      <c r="F1926" s="22"/>
      <c r="G1926" s="25" t="str">
        <f aca="false">IF(OR(D1926="Purchase",D1926="Production in"),ROUND(N(E1926)*N(F1926),2),"")</f>
        <v/>
      </c>
      <c r="H1926" s="20"/>
      <c r="I1926" s="24" t="str">
        <f aca="false">IF(B1926="","",IFERROR(INDEX(Items!$D$5:$D$304,MATCH(B1926,Items!$A$5:$A$304,0)),""))</f>
        <v/>
      </c>
      <c r="J1926" s="26" t="n">
        <f aca="false">N(E1926)*IF(OR(D1926="Purchase",D1926="Sales return",D1926="Production in",D1926="Adjustment +"),1,IF(D1926="",0,-1))</f>
        <v>0</v>
      </c>
    </row>
    <row r="1927" customFormat="false" ht="15" hidden="false" customHeight="true" outlineLevel="0" collapsed="false">
      <c r="A1927" s="27"/>
      <c r="B1927" s="20"/>
      <c r="C1927" s="24" t="str">
        <f aca="false">IF(B1927="","",IFERROR(INDEX(Items!$B$5:$B$304,MATCH(B1927,Items!$A$5:$A$304,0)),"Unknown code"))</f>
        <v/>
      </c>
      <c r="D1927" s="20"/>
      <c r="E1927" s="21"/>
      <c r="F1927" s="22"/>
      <c r="G1927" s="25" t="str">
        <f aca="false">IF(OR(D1927="Purchase",D1927="Production in"),ROUND(N(E1927)*N(F1927),2),"")</f>
        <v/>
      </c>
      <c r="H1927" s="20"/>
      <c r="I1927" s="24" t="str">
        <f aca="false">IF(B1927="","",IFERROR(INDEX(Items!$D$5:$D$304,MATCH(B1927,Items!$A$5:$A$304,0)),""))</f>
        <v/>
      </c>
      <c r="J1927" s="26" t="n">
        <f aca="false">N(E1927)*IF(OR(D1927="Purchase",D1927="Sales return",D1927="Production in",D1927="Adjustment +"),1,IF(D1927="",0,-1))</f>
        <v>0</v>
      </c>
    </row>
    <row r="1928" customFormat="false" ht="15" hidden="false" customHeight="true" outlineLevel="0" collapsed="false">
      <c r="A1928" s="27"/>
      <c r="B1928" s="20"/>
      <c r="C1928" s="24" t="str">
        <f aca="false">IF(B1928="","",IFERROR(INDEX(Items!$B$5:$B$304,MATCH(B1928,Items!$A$5:$A$304,0)),"Unknown code"))</f>
        <v/>
      </c>
      <c r="D1928" s="20"/>
      <c r="E1928" s="21"/>
      <c r="F1928" s="22"/>
      <c r="G1928" s="25" t="str">
        <f aca="false">IF(OR(D1928="Purchase",D1928="Production in"),ROUND(N(E1928)*N(F1928),2),"")</f>
        <v/>
      </c>
      <c r="H1928" s="20"/>
      <c r="I1928" s="24" t="str">
        <f aca="false">IF(B1928="","",IFERROR(INDEX(Items!$D$5:$D$304,MATCH(B1928,Items!$A$5:$A$304,0)),""))</f>
        <v/>
      </c>
      <c r="J1928" s="26" t="n">
        <f aca="false">N(E1928)*IF(OR(D1928="Purchase",D1928="Sales return",D1928="Production in",D1928="Adjustment +"),1,IF(D1928="",0,-1))</f>
        <v>0</v>
      </c>
    </row>
    <row r="1929" customFormat="false" ht="15" hidden="false" customHeight="true" outlineLevel="0" collapsed="false">
      <c r="A1929" s="27"/>
      <c r="B1929" s="20"/>
      <c r="C1929" s="24" t="str">
        <f aca="false">IF(B1929="","",IFERROR(INDEX(Items!$B$5:$B$304,MATCH(B1929,Items!$A$5:$A$304,0)),"Unknown code"))</f>
        <v/>
      </c>
      <c r="D1929" s="20"/>
      <c r="E1929" s="21"/>
      <c r="F1929" s="22"/>
      <c r="G1929" s="25" t="str">
        <f aca="false">IF(OR(D1929="Purchase",D1929="Production in"),ROUND(N(E1929)*N(F1929),2),"")</f>
        <v/>
      </c>
      <c r="H1929" s="20"/>
      <c r="I1929" s="24" t="str">
        <f aca="false">IF(B1929="","",IFERROR(INDEX(Items!$D$5:$D$304,MATCH(B1929,Items!$A$5:$A$304,0)),""))</f>
        <v/>
      </c>
      <c r="J1929" s="26" t="n">
        <f aca="false">N(E1929)*IF(OR(D1929="Purchase",D1929="Sales return",D1929="Production in",D1929="Adjustment +"),1,IF(D1929="",0,-1))</f>
        <v>0</v>
      </c>
    </row>
    <row r="1930" customFormat="false" ht="15" hidden="false" customHeight="true" outlineLevel="0" collapsed="false">
      <c r="A1930" s="27"/>
      <c r="B1930" s="20"/>
      <c r="C1930" s="24" t="str">
        <f aca="false">IF(B1930="","",IFERROR(INDEX(Items!$B$5:$B$304,MATCH(B1930,Items!$A$5:$A$304,0)),"Unknown code"))</f>
        <v/>
      </c>
      <c r="D1930" s="20"/>
      <c r="E1930" s="21"/>
      <c r="F1930" s="22"/>
      <c r="G1930" s="25" t="str">
        <f aca="false">IF(OR(D1930="Purchase",D1930="Production in"),ROUND(N(E1930)*N(F1930),2),"")</f>
        <v/>
      </c>
      <c r="H1930" s="20"/>
      <c r="I1930" s="24" t="str">
        <f aca="false">IF(B1930="","",IFERROR(INDEX(Items!$D$5:$D$304,MATCH(B1930,Items!$A$5:$A$304,0)),""))</f>
        <v/>
      </c>
      <c r="J1930" s="26" t="n">
        <f aca="false">N(E1930)*IF(OR(D1930="Purchase",D1930="Sales return",D1930="Production in",D1930="Adjustment +"),1,IF(D1930="",0,-1))</f>
        <v>0</v>
      </c>
    </row>
    <row r="1931" customFormat="false" ht="15" hidden="false" customHeight="true" outlineLevel="0" collapsed="false">
      <c r="A1931" s="27"/>
      <c r="B1931" s="20"/>
      <c r="C1931" s="24" t="str">
        <f aca="false">IF(B1931="","",IFERROR(INDEX(Items!$B$5:$B$304,MATCH(B1931,Items!$A$5:$A$304,0)),"Unknown code"))</f>
        <v/>
      </c>
      <c r="D1931" s="20"/>
      <c r="E1931" s="21"/>
      <c r="F1931" s="22"/>
      <c r="G1931" s="25" t="str">
        <f aca="false">IF(OR(D1931="Purchase",D1931="Production in"),ROUND(N(E1931)*N(F1931),2),"")</f>
        <v/>
      </c>
      <c r="H1931" s="20"/>
      <c r="I1931" s="24" t="str">
        <f aca="false">IF(B1931="","",IFERROR(INDEX(Items!$D$5:$D$304,MATCH(B1931,Items!$A$5:$A$304,0)),""))</f>
        <v/>
      </c>
      <c r="J1931" s="26" t="n">
        <f aca="false">N(E1931)*IF(OR(D1931="Purchase",D1931="Sales return",D1931="Production in",D1931="Adjustment +"),1,IF(D1931="",0,-1))</f>
        <v>0</v>
      </c>
    </row>
    <row r="1932" customFormat="false" ht="15" hidden="false" customHeight="true" outlineLevel="0" collapsed="false">
      <c r="A1932" s="27"/>
      <c r="B1932" s="20"/>
      <c r="C1932" s="24" t="str">
        <f aca="false">IF(B1932="","",IFERROR(INDEX(Items!$B$5:$B$304,MATCH(B1932,Items!$A$5:$A$304,0)),"Unknown code"))</f>
        <v/>
      </c>
      <c r="D1932" s="20"/>
      <c r="E1932" s="21"/>
      <c r="F1932" s="22"/>
      <c r="G1932" s="25" t="str">
        <f aca="false">IF(OR(D1932="Purchase",D1932="Production in"),ROUND(N(E1932)*N(F1932),2),"")</f>
        <v/>
      </c>
      <c r="H1932" s="20"/>
      <c r="I1932" s="24" t="str">
        <f aca="false">IF(B1932="","",IFERROR(INDEX(Items!$D$5:$D$304,MATCH(B1932,Items!$A$5:$A$304,0)),""))</f>
        <v/>
      </c>
      <c r="J1932" s="26" t="n">
        <f aca="false">N(E1932)*IF(OR(D1932="Purchase",D1932="Sales return",D1932="Production in",D1932="Adjustment +"),1,IF(D1932="",0,-1))</f>
        <v>0</v>
      </c>
    </row>
    <row r="1933" customFormat="false" ht="15" hidden="false" customHeight="true" outlineLevel="0" collapsed="false">
      <c r="A1933" s="27"/>
      <c r="B1933" s="20"/>
      <c r="C1933" s="24" t="str">
        <f aca="false">IF(B1933="","",IFERROR(INDEX(Items!$B$5:$B$304,MATCH(B1933,Items!$A$5:$A$304,0)),"Unknown code"))</f>
        <v/>
      </c>
      <c r="D1933" s="20"/>
      <c r="E1933" s="21"/>
      <c r="F1933" s="22"/>
      <c r="G1933" s="25" t="str">
        <f aca="false">IF(OR(D1933="Purchase",D1933="Production in"),ROUND(N(E1933)*N(F1933),2),"")</f>
        <v/>
      </c>
      <c r="H1933" s="20"/>
      <c r="I1933" s="24" t="str">
        <f aca="false">IF(B1933="","",IFERROR(INDEX(Items!$D$5:$D$304,MATCH(B1933,Items!$A$5:$A$304,0)),""))</f>
        <v/>
      </c>
      <c r="J1933" s="26" t="n">
        <f aca="false">N(E1933)*IF(OR(D1933="Purchase",D1933="Sales return",D1933="Production in",D1933="Adjustment +"),1,IF(D1933="",0,-1))</f>
        <v>0</v>
      </c>
    </row>
    <row r="1934" customFormat="false" ht="15" hidden="false" customHeight="true" outlineLevel="0" collapsed="false">
      <c r="A1934" s="27"/>
      <c r="B1934" s="20"/>
      <c r="C1934" s="24" t="str">
        <f aca="false">IF(B1934="","",IFERROR(INDEX(Items!$B$5:$B$304,MATCH(B1934,Items!$A$5:$A$304,0)),"Unknown code"))</f>
        <v/>
      </c>
      <c r="D1934" s="20"/>
      <c r="E1934" s="21"/>
      <c r="F1934" s="22"/>
      <c r="G1934" s="25" t="str">
        <f aca="false">IF(OR(D1934="Purchase",D1934="Production in"),ROUND(N(E1934)*N(F1934),2),"")</f>
        <v/>
      </c>
      <c r="H1934" s="20"/>
      <c r="I1934" s="24" t="str">
        <f aca="false">IF(B1934="","",IFERROR(INDEX(Items!$D$5:$D$304,MATCH(B1934,Items!$A$5:$A$304,0)),""))</f>
        <v/>
      </c>
      <c r="J1934" s="26" t="n">
        <f aca="false">N(E1934)*IF(OR(D1934="Purchase",D1934="Sales return",D1934="Production in",D1934="Adjustment +"),1,IF(D1934="",0,-1))</f>
        <v>0</v>
      </c>
    </row>
    <row r="1935" customFormat="false" ht="15" hidden="false" customHeight="true" outlineLevel="0" collapsed="false">
      <c r="A1935" s="27"/>
      <c r="B1935" s="20"/>
      <c r="C1935" s="24" t="str">
        <f aca="false">IF(B1935="","",IFERROR(INDEX(Items!$B$5:$B$304,MATCH(B1935,Items!$A$5:$A$304,0)),"Unknown code"))</f>
        <v/>
      </c>
      <c r="D1935" s="20"/>
      <c r="E1935" s="21"/>
      <c r="F1935" s="22"/>
      <c r="G1935" s="25" t="str">
        <f aca="false">IF(OR(D1935="Purchase",D1935="Production in"),ROUND(N(E1935)*N(F1935),2),"")</f>
        <v/>
      </c>
      <c r="H1935" s="20"/>
      <c r="I1935" s="24" t="str">
        <f aca="false">IF(B1935="","",IFERROR(INDEX(Items!$D$5:$D$304,MATCH(B1935,Items!$A$5:$A$304,0)),""))</f>
        <v/>
      </c>
      <c r="J1935" s="26" t="n">
        <f aca="false">N(E1935)*IF(OR(D1935="Purchase",D1935="Sales return",D1935="Production in",D1935="Adjustment +"),1,IF(D1935="",0,-1))</f>
        <v>0</v>
      </c>
    </row>
    <row r="1936" customFormat="false" ht="15" hidden="false" customHeight="true" outlineLevel="0" collapsed="false">
      <c r="A1936" s="27"/>
      <c r="B1936" s="20"/>
      <c r="C1936" s="24" t="str">
        <f aca="false">IF(B1936="","",IFERROR(INDEX(Items!$B$5:$B$304,MATCH(B1936,Items!$A$5:$A$304,0)),"Unknown code"))</f>
        <v/>
      </c>
      <c r="D1936" s="20"/>
      <c r="E1936" s="21"/>
      <c r="F1936" s="22"/>
      <c r="G1936" s="25" t="str">
        <f aca="false">IF(OR(D1936="Purchase",D1936="Production in"),ROUND(N(E1936)*N(F1936),2),"")</f>
        <v/>
      </c>
      <c r="H1936" s="20"/>
      <c r="I1936" s="24" t="str">
        <f aca="false">IF(B1936="","",IFERROR(INDEX(Items!$D$5:$D$304,MATCH(B1936,Items!$A$5:$A$304,0)),""))</f>
        <v/>
      </c>
      <c r="J1936" s="26" t="n">
        <f aca="false">N(E1936)*IF(OR(D1936="Purchase",D1936="Sales return",D1936="Production in",D1936="Adjustment +"),1,IF(D1936="",0,-1))</f>
        <v>0</v>
      </c>
    </row>
    <row r="1937" customFormat="false" ht="15" hidden="false" customHeight="true" outlineLevel="0" collapsed="false">
      <c r="A1937" s="27"/>
      <c r="B1937" s="20"/>
      <c r="C1937" s="24" t="str">
        <f aca="false">IF(B1937="","",IFERROR(INDEX(Items!$B$5:$B$304,MATCH(B1937,Items!$A$5:$A$304,0)),"Unknown code"))</f>
        <v/>
      </c>
      <c r="D1937" s="20"/>
      <c r="E1937" s="21"/>
      <c r="F1937" s="22"/>
      <c r="G1937" s="25" t="str">
        <f aca="false">IF(OR(D1937="Purchase",D1937="Production in"),ROUND(N(E1937)*N(F1937),2),"")</f>
        <v/>
      </c>
      <c r="H1937" s="20"/>
      <c r="I1937" s="24" t="str">
        <f aca="false">IF(B1937="","",IFERROR(INDEX(Items!$D$5:$D$304,MATCH(B1937,Items!$A$5:$A$304,0)),""))</f>
        <v/>
      </c>
      <c r="J1937" s="26" t="n">
        <f aca="false">N(E1937)*IF(OR(D1937="Purchase",D1937="Sales return",D1937="Production in",D1937="Adjustment +"),1,IF(D1937="",0,-1))</f>
        <v>0</v>
      </c>
    </row>
    <row r="1938" customFormat="false" ht="15" hidden="false" customHeight="true" outlineLevel="0" collapsed="false">
      <c r="A1938" s="27"/>
      <c r="B1938" s="20"/>
      <c r="C1938" s="24" t="str">
        <f aca="false">IF(B1938="","",IFERROR(INDEX(Items!$B$5:$B$304,MATCH(B1938,Items!$A$5:$A$304,0)),"Unknown code"))</f>
        <v/>
      </c>
      <c r="D1938" s="20"/>
      <c r="E1938" s="21"/>
      <c r="F1938" s="22"/>
      <c r="G1938" s="25" t="str">
        <f aca="false">IF(OR(D1938="Purchase",D1938="Production in"),ROUND(N(E1938)*N(F1938),2),"")</f>
        <v/>
      </c>
      <c r="H1938" s="20"/>
      <c r="I1938" s="24" t="str">
        <f aca="false">IF(B1938="","",IFERROR(INDEX(Items!$D$5:$D$304,MATCH(B1938,Items!$A$5:$A$304,0)),""))</f>
        <v/>
      </c>
      <c r="J1938" s="26" t="n">
        <f aca="false">N(E1938)*IF(OR(D1938="Purchase",D1938="Sales return",D1938="Production in",D1938="Adjustment +"),1,IF(D1938="",0,-1))</f>
        <v>0</v>
      </c>
    </row>
    <row r="1939" customFormat="false" ht="15" hidden="false" customHeight="true" outlineLevel="0" collapsed="false">
      <c r="A1939" s="27"/>
      <c r="B1939" s="20"/>
      <c r="C1939" s="24" t="str">
        <f aca="false">IF(B1939="","",IFERROR(INDEX(Items!$B$5:$B$304,MATCH(B1939,Items!$A$5:$A$304,0)),"Unknown code"))</f>
        <v/>
      </c>
      <c r="D1939" s="20"/>
      <c r="E1939" s="21"/>
      <c r="F1939" s="22"/>
      <c r="G1939" s="25" t="str">
        <f aca="false">IF(OR(D1939="Purchase",D1939="Production in"),ROUND(N(E1939)*N(F1939),2),"")</f>
        <v/>
      </c>
      <c r="H1939" s="20"/>
      <c r="I1939" s="24" t="str">
        <f aca="false">IF(B1939="","",IFERROR(INDEX(Items!$D$5:$D$304,MATCH(B1939,Items!$A$5:$A$304,0)),""))</f>
        <v/>
      </c>
      <c r="J1939" s="26" t="n">
        <f aca="false">N(E1939)*IF(OR(D1939="Purchase",D1939="Sales return",D1939="Production in",D1939="Adjustment +"),1,IF(D1939="",0,-1))</f>
        <v>0</v>
      </c>
    </row>
    <row r="1940" customFormat="false" ht="15" hidden="false" customHeight="true" outlineLevel="0" collapsed="false">
      <c r="A1940" s="27"/>
      <c r="B1940" s="20"/>
      <c r="C1940" s="24" t="str">
        <f aca="false">IF(B1940="","",IFERROR(INDEX(Items!$B$5:$B$304,MATCH(B1940,Items!$A$5:$A$304,0)),"Unknown code"))</f>
        <v/>
      </c>
      <c r="D1940" s="20"/>
      <c r="E1940" s="21"/>
      <c r="F1940" s="22"/>
      <c r="G1940" s="25" t="str">
        <f aca="false">IF(OR(D1940="Purchase",D1940="Production in"),ROUND(N(E1940)*N(F1940),2),"")</f>
        <v/>
      </c>
      <c r="H1940" s="20"/>
      <c r="I1940" s="24" t="str">
        <f aca="false">IF(B1940="","",IFERROR(INDEX(Items!$D$5:$D$304,MATCH(B1940,Items!$A$5:$A$304,0)),""))</f>
        <v/>
      </c>
      <c r="J1940" s="26" t="n">
        <f aca="false">N(E1940)*IF(OR(D1940="Purchase",D1940="Sales return",D1940="Production in",D1940="Adjustment +"),1,IF(D1940="",0,-1))</f>
        <v>0</v>
      </c>
    </row>
    <row r="1941" customFormat="false" ht="15" hidden="false" customHeight="true" outlineLevel="0" collapsed="false">
      <c r="A1941" s="27"/>
      <c r="B1941" s="20"/>
      <c r="C1941" s="24" t="str">
        <f aca="false">IF(B1941="","",IFERROR(INDEX(Items!$B$5:$B$304,MATCH(B1941,Items!$A$5:$A$304,0)),"Unknown code"))</f>
        <v/>
      </c>
      <c r="D1941" s="20"/>
      <c r="E1941" s="21"/>
      <c r="F1941" s="22"/>
      <c r="G1941" s="25" t="str">
        <f aca="false">IF(OR(D1941="Purchase",D1941="Production in"),ROUND(N(E1941)*N(F1941),2),"")</f>
        <v/>
      </c>
      <c r="H1941" s="20"/>
      <c r="I1941" s="24" t="str">
        <f aca="false">IF(B1941="","",IFERROR(INDEX(Items!$D$5:$D$304,MATCH(B1941,Items!$A$5:$A$304,0)),""))</f>
        <v/>
      </c>
      <c r="J1941" s="26" t="n">
        <f aca="false">N(E1941)*IF(OR(D1941="Purchase",D1941="Sales return",D1941="Production in",D1941="Adjustment +"),1,IF(D1941="",0,-1))</f>
        <v>0</v>
      </c>
    </row>
    <row r="1942" customFormat="false" ht="15" hidden="false" customHeight="true" outlineLevel="0" collapsed="false">
      <c r="A1942" s="27"/>
      <c r="B1942" s="20"/>
      <c r="C1942" s="24" t="str">
        <f aca="false">IF(B1942="","",IFERROR(INDEX(Items!$B$5:$B$304,MATCH(B1942,Items!$A$5:$A$304,0)),"Unknown code"))</f>
        <v/>
      </c>
      <c r="D1942" s="20"/>
      <c r="E1942" s="21"/>
      <c r="F1942" s="22"/>
      <c r="G1942" s="25" t="str">
        <f aca="false">IF(OR(D1942="Purchase",D1942="Production in"),ROUND(N(E1942)*N(F1942),2),"")</f>
        <v/>
      </c>
      <c r="H1942" s="20"/>
      <c r="I1942" s="24" t="str">
        <f aca="false">IF(B1942="","",IFERROR(INDEX(Items!$D$5:$D$304,MATCH(B1942,Items!$A$5:$A$304,0)),""))</f>
        <v/>
      </c>
      <c r="J1942" s="26" t="n">
        <f aca="false">N(E1942)*IF(OR(D1942="Purchase",D1942="Sales return",D1942="Production in",D1942="Adjustment +"),1,IF(D1942="",0,-1))</f>
        <v>0</v>
      </c>
    </row>
    <row r="1943" customFormat="false" ht="15" hidden="false" customHeight="true" outlineLevel="0" collapsed="false">
      <c r="A1943" s="27"/>
      <c r="B1943" s="20"/>
      <c r="C1943" s="24" t="str">
        <f aca="false">IF(B1943="","",IFERROR(INDEX(Items!$B$5:$B$304,MATCH(B1943,Items!$A$5:$A$304,0)),"Unknown code"))</f>
        <v/>
      </c>
      <c r="D1943" s="20"/>
      <c r="E1943" s="21"/>
      <c r="F1943" s="22"/>
      <c r="G1943" s="25" t="str">
        <f aca="false">IF(OR(D1943="Purchase",D1943="Production in"),ROUND(N(E1943)*N(F1943),2),"")</f>
        <v/>
      </c>
      <c r="H1943" s="20"/>
      <c r="I1943" s="24" t="str">
        <f aca="false">IF(B1943="","",IFERROR(INDEX(Items!$D$5:$D$304,MATCH(B1943,Items!$A$5:$A$304,0)),""))</f>
        <v/>
      </c>
      <c r="J1943" s="26" t="n">
        <f aca="false">N(E1943)*IF(OR(D1943="Purchase",D1943="Sales return",D1943="Production in",D1943="Adjustment +"),1,IF(D1943="",0,-1))</f>
        <v>0</v>
      </c>
    </row>
    <row r="1944" customFormat="false" ht="15" hidden="false" customHeight="true" outlineLevel="0" collapsed="false">
      <c r="A1944" s="27"/>
      <c r="B1944" s="20"/>
      <c r="C1944" s="24" t="str">
        <f aca="false">IF(B1944="","",IFERROR(INDEX(Items!$B$5:$B$304,MATCH(B1944,Items!$A$5:$A$304,0)),"Unknown code"))</f>
        <v/>
      </c>
      <c r="D1944" s="20"/>
      <c r="E1944" s="21"/>
      <c r="F1944" s="22"/>
      <c r="G1944" s="25" t="str">
        <f aca="false">IF(OR(D1944="Purchase",D1944="Production in"),ROUND(N(E1944)*N(F1944),2),"")</f>
        <v/>
      </c>
      <c r="H1944" s="20"/>
      <c r="I1944" s="24" t="str">
        <f aca="false">IF(B1944="","",IFERROR(INDEX(Items!$D$5:$D$304,MATCH(B1944,Items!$A$5:$A$304,0)),""))</f>
        <v/>
      </c>
      <c r="J1944" s="26" t="n">
        <f aca="false">N(E1944)*IF(OR(D1944="Purchase",D1944="Sales return",D1944="Production in",D1944="Adjustment +"),1,IF(D1944="",0,-1))</f>
        <v>0</v>
      </c>
    </row>
    <row r="1945" customFormat="false" ht="15" hidden="false" customHeight="true" outlineLevel="0" collapsed="false">
      <c r="A1945" s="27"/>
      <c r="B1945" s="20"/>
      <c r="C1945" s="24" t="str">
        <f aca="false">IF(B1945="","",IFERROR(INDEX(Items!$B$5:$B$304,MATCH(B1945,Items!$A$5:$A$304,0)),"Unknown code"))</f>
        <v/>
      </c>
      <c r="D1945" s="20"/>
      <c r="E1945" s="21"/>
      <c r="F1945" s="22"/>
      <c r="G1945" s="25" t="str">
        <f aca="false">IF(OR(D1945="Purchase",D1945="Production in"),ROUND(N(E1945)*N(F1945),2),"")</f>
        <v/>
      </c>
      <c r="H1945" s="20"/>
      <c r="I1945" s="24" t="str">
        <f aca="false">IF(B1945="","",IFERROR(INDEX(Items!$D$5:$D$304,MATCH(B1945,Items!$A$5:$A$304,0)),""))</f>
        <v/>
      </c>
      <c r="J1945" s="26" t="n">
        <f aca="false">N(E1945)*IF(OR(D1945="Purchase",D1945="Sales return",D1945="Production in",D1945="Adjustment +"),1,IF(D1945="",0,-1))</f>
        <v>0</v>
      </c>
    </row>
    <row r="1946" customFormat="false" ht="15" hidden="false" customHeight="true" outlineLevel="0" collapsed="false">
      <c r="A1946" s="27"/>
      <c r="B1946" s="20"/>
      <c r="C1946" s="24" t="str">
        <f aca="false">IF(B1946="","",IFERROR(INDEX(Items!$B$5:$B$304,MATCH(B1946,Items!$A$5:$A$304,0)),"Unknown code"))</f>
        <v/>
      </c>
      <c r="D1946" s="20"/>
      <c r="E1946" s="21"/>
      <c r="F1946" s="22"/>
      <c r="G1946" s="25" t="str">
        <f aca="false">IF(OR(D1946="Purchase",D1946="Production in"),ROUND(N(E1946)*N(F1946),2),"")</f>
        <v/>
      </c>
      <c r="H1946" s="20"/>
      <c r="I1946" s="24" t="str">
        <f aca="false">IF(B1946="","",IFERROR(INDEX(Items!$D$5:$D$304,MATCH(B1946,Items!$A$5:$A$304,0)),""))</f>
        <v/>
      </c>
      <c r="J1946" s="26" t="n">
        <f aca="false">N(E1946)*IF(OR(D1946="Purchase",D1946="Sales return",D1946="Production in",D1946="Adjustment +"),1,IF(D1946="",0,-1))</f>
        <v>0</v>
      </c>
    </row>
    <row r="1947" customFormat="false" ht="15" hidden="false" customHeight="true" outlineLevel="0" collapsed="false">
      <c r="A1947" s="27"/>
      <c r="B1947" s="20"/>
      <c r="C1947" s="24" t="str">
        <f aca="false">IF(B1947="","",IFERROR(INDEX(Items!$B$5:$B$304,MATCH(B1947,Items!$A$5:$A$304,0)),"Unknown code"))</f>
        <v/>
      </c>
      <c r="D1947" s="20"/>
      <c r="E1947" s="21"/>
      <c r="F1947" s="22"/>
      <c r="G1947" s="25" t="str">
        <f aca="false">IF(OR(D1947="Purchase",D1947="Production in"),ROUND(N(E1947)*N(F1947),2),"")</f>
        <v/>
      </c>
      <c r="H1947" s="20"/>
      <c r="I1947" s="24" t="str">
        <f aca="false">IF(B1947="","",IFERROR(INDEX(Items!$D$5:$D$304,MATCH(B1947,Items!$A$5:$A$304,0)),""))</f>
        <v/>
      </c>
      <c r="J1947" s="26" t="n">
        <f aca="false">N(E1947)*IF(OR(D1947="Purchase",D1947="Sales return",D1947="Production in",D1947="Adjustment +"),1,IF(D1947="",0,-1))</f>
        <v>0</v>
      </c>
    </row>
    <row r="1948" customFormat="false" ht="15" hidden="false" customHeight="true" outlineLevel="0" collapsed="false">
      <c r="A1948" s="27"/>
      <c r="B1948" s="20"/>
      <c r="C1948" s="24" t="str">
        <f aca="false">IF(B1948="","",IFERROR(INDEX(Items!$B$5:$B$304,MATCH(B1948,Items!$A$5:$A$304,0)),"Unknown code"))</f>
        <v/>
      </c>
      <c r="D1948" s="20"/>
      <c r="E1948" s="21"/>
      <c r="F1948" s="22"/>
      <c r="G1948" s="25" t="str">
        <f aca="false">IF(OR(D1948="Purchase",D1948="Production in"),ROUND(N(E1948)*N(F1948),2),"")</f>
        <v/>
      </c>
      <c r="H1948" s="20"/>
      <c r="I1948" s="24" t="str">
        <f aca="false">IF(B1948="","",IFERROR(INDEX(Items!$D$5:$D$304,MATCH(B1948,Items!$A$5:$A$304,0)),""))</f>
        <v/>
      </c>
      <c r="J1948" s="26" t="n">
        <f aca="false">N(E1948)*IF(OR(D1948="Purchase",D1948="Sales return",D1948="Production in",D1948="Adjustment +"),1,IF(D1948="",0,-1))</f>
        <v>0</v>
      </c>
    </row>
    <row r="1949" customFormat="false" ht="15" hidden="false" customHeight="true" outlineLevel="0" collapsed="false">
      <c r="A1949" s="27"/>
      <c r="B1949" s="20"/>
      <c r="C1949" s="24" t="str">
        <f aca="false">IF(B1949="","",IFERROR(INDEX(Items!$B$5:$B$304,MATCH(B1949,Items!$A$5:$A$304,0)),"Unknown code"))</f>
        <v/>
      </c>
      <c r="D1949" s="20"/>
      <c r="E1949" s="21"/>
      <c r="F1949" s="22"/>
      <c r="G1949" s="25" t="str">
        <f aca="false">IF(OR(D1949="Purchase",D1949="Production in"),ROUND(N(E1949)*N(F1949),2),"")</f>
        <v/>
      </c>
      <c r="H1949" s="20"/>
      <c r="I1949" s="24" t="str">
        <f aca="false">IF(B1949="","",IFERROR(INDEX(Items!$D$5:$D$304,MATCH(B1949,Items!$A$5:$A$304,0)),""))</f>
        <v/>
      </c>
      <c r="J1949" s="26" t="n">
        <f aca="false">N(E1949)*IF(OR(D1949="Purchase",D1949="Sales return",D1949="Production in",D1949="Adjustment +"),1,IF(D1949="",0,-1))</f>
        <v>0</v>
      </c>
    </row>
    <row r="1950" customFormat="false" ht="15" hidden="false" customHeight="true" outlineLevel="0" collapsed="false">
      <c r="A1950" s="27"/>
      <c r="B1950" s="20"/>
      <c r="C1950" s="24" t="str">
        <f aca="false">IF(B1950="","",IFERROR(INDEX(Items!$B$5:$B$304,MATCH(B1950,Items!$A$5:$A$304,0)),"Unknown code"))</f>
        <v/>
      </c>
      <c r="D1950" s="20"/>
      <c r="E1950" s="21"/>
      <c r="F1950" s="22"/>
      <c r="G1950" s="25" t="str">
        <f aca="false">IF(OR(D1950="Purchase",D1950="Production in"),ROUND(N(E1950)*N(F1950),2),"")</f>
        <v/>
      </c>
      <c r="H1950" s="20"/>
      <c r="I1950" s="24" t="str">
        <f aca="false">IF(B1950="","",IFERROR(INDEX(Items!$D$5:$D$304,MATCH(B1950,Items!$A$5:$A$304,0)),""))</f>
        <v/>
      </c>
      <c r="J1950" s="26" t="n">
        <f aca="false">N(E1950)*IF(OR(D1950="Purchase",D1950="Sales return",D1950="Production in",D1950="Adjustment +"),1,IF(D1950="",0,-1))</f>
        <v>0</v>
      </c>
    </row>
    <row r="1951" customFormat="false" ht="15" hidden="false" customHeight="true" outlineLevel="0" collapsed="false">
      <c r="A1951" s="27"/>
      <c r="B1951" s="20"/>
      <c r="C1951" s="24" t="str">
        <f aca="false">IF(B1951="","",IFERROR(INDEX(Items!$B$5:$B$304,MATCH(B1951,Items!$A$5:$A$304,0)),"Unknown code"))</f>
        <v/>
      </c>
      <c r="D1951" s="20"/>
      <c r="E1951" s="21"/>
      <c r="F1951" s="22"/>
      <c r="G1951" s="25" t="str">
        <f aca="false">IF(OR(D1951="Purchase",D1951="Production in"),ROUND(N(E1951)*N(F1951),2),"")</f>
        <v/>
      </c>
      <c r="H1951" s="20"/>
      <c r="I1951" s="24" t="str">
        <f aca="false">IF(B1951="","",IFERROR(INDEX(Items!$D$5:$D$304,MATCH(B1951,Items!$A$5:$A$304,0)),""))</f>
        <v/>
      </c>
      <c r="J1951" s="26" t="n">
        <f aca="false">N(E1951)*IF(OR(D1951="Purchase",D1951="Sales return",D1951="Production in",D1951="Adjustment +"),1,IF(D1951="",0,-1))</f>
        <v>0</v>
      </c>
    </row>
    <row r="1952" customFormat="false" ht="15" hidden="false" customHeight="true" outlineLevel="0" collapsed="false">
      <c r="A1952" s="27"/>
      <c r="B1952" s="20"/>
      <c r="C1952" s="24" t="str">
        <f aca="false">IF(B1952="","",IFERROR(INDEX(Items!$B$5:$B$304,MATCH(B1952,Items!$A$5:$A$304,0)),"Unknown code"))</f>
        <v/>
      </c>
      <c r="D1952" s="20"/>
      <c r="E1952" s="21"/>
      <c r="F1952" s="22"/>
      <c r="G1952" s="25" t="str">
        <f aca="false">IF(OR(D1952="Purchase",D1952="Production in"),ROUND(N(E1952)*N(F1952),2),"")</f>
        <v/>
      </c>
      <c r="H1952" s="20"/>
      <c r="I1952" s="24" t="str">
        <f aca="false">IF(B1952="","",IFERROR(INDEX(Items!$D$5:$D$304,MATCH(B1952,Items!$A$5:$A$304,0)),""))</f>
        <v/>
      </c>
      <c r="J1952" s="26" t="n">
        <f aca="false">N(E1952)*IF(OR(D1952="Purchase",D1952="Sales return",D1952="Production in",D1952="Adjustment +"),1,IF(D1952="",0,-1))</f>
        <v>0</v>
      </c>
    </row>
    <row r="1953" customFormat="false" ht="15" hidden="false" customHeight="true" outlineLevel="0" collapsed="false">
      <c r="A1953" s="27"/>
      <c r="B1953" s="20"/>
      <c r="C1953" s="24" t="str">
        <f aca="false">IF(B1953="","",IFERROR(INDEX(Items!$B$5:$B$304,MATCH(B1953,Items!$A$5:$A$304,0)),"Unknown code"))</f>
        <v/>
      </c>
      <c r="D1953" s="20"/>
      <c r="E1953" s="21"/>
      <c r="F1953" s="22"/>
      <c r="G1953" s="25" t="str">
        <f aca="false">IF(OR(D1953="Purchase",D1953="Production in"),ROUND(N(E1953)*N(F1953),2),"")</f>
        <v/>
      </c>
      <c r="H1953" s="20"/>
      <c r="I1953" s="24" t="str">
        <f aca="false">IF(B1953="","",IFERROR(INDEX(Items!$D$5:$D$304,MATCH(B1953,Items!$A$5:$A$304,0)),""))</f>
        <v/>
      </c>
      <c r="J1953" s="26" t="n">
        <f aca="false">N(E1953)*IF(OR(D1953="Purchase",D1953="Sales return",D1953="Production in",D1953="Adjustment +"),1,IF(D1953="",0,-1))</f>
        <v>0</v>
      </c>
    </row>
    <row r="1954" customFormat="false" ht="15" hidden="false" customHeight="true" outlineLevel="0" collapsed="false">
      <c r="A1954" s="27"/>
      <c r="B1954" s="20"/>
      <c r="C1954" s="24" t="str">
        <f aca="false">IF(B1954="","",IFERROR(INDEX(Items!$B$5:$B$304,MATCH(B1954,Items!$A$5:$A$304,0)),"Unknown code"))</f>
        <v/>
      </c>
      <c r="D1954" s="20"/>
      <c r="E1954" s="21"/>
      <c r="F1954" s="22"/>
      <c r="G1954" s="25" t="str">
        <f aca="false">IF(OR(D1954="Purchase",D1954="Production in"),ROUND(N(E1954)*N(F1954),2),"")</f>
        <v/>
      </c>
      <c r="H1954" s="20"/>
      <c r="I1954" s="24" t="str">
        <f aca="false">IF(B1954="","",IFERROR(INDEX(Items!$D$5:$D$304,MATCH(B1954,Items!$A$5:$A$304,0)),""))</f>
        <v/>
      </c>
      <c r="J1954" s="26" t="n">
        <f aca="false">N(E1954)*IF(OR(D1954="Purchase",D1954="Sales return",D1954="Production in",D1954="Adjustment +"),1,IF(D1954="",0,-1))</f>
        <v>0</v>
      </c>
    </row>
    <row r="1955" customFormat="false" ht="15" hidden="false" customHeight="true" outlineLevel="0" collapsed="false">
      <c r="A1955" s="27"/>
      <c r="B1955" s="20"/>
      <c r="C1955" s="24" t="str">
        <f aca="false">IF(B1955="","",IFERROR(INDEX(Items!$B$5:$B$304,MATCH(B1955,Items!$A$5:$A$304,0)),"Unknown code"))</f>
        <v/>
      </c>
      <c r="D1955" s="20"/>
      <c r="E1955" s="21"/>
      <c r="F1955" s="22"/>
      <c r="G1955" s="25" t="str">
        <f aca="false">IF(OR(D1955="Purchase",D1955="Production in"),ROUND(N(E1955)*N(F1955),2),"")</f>
        <v/>
      </c>
      <c r="H1955" s="20"/>
      <c r="I1955" s="24" t="str">
        <f aca="false">IF(B1955="","",IFERROR(INDEX(Items!$D$5:$D$304,MATCH(B1955,Items!$A$5:$A$304,0)),""))</f>
        <v/>
      </c>
      <c r="J1955" s="26" t="n">
        <f aca="false">N(E1955)*IF(OR(D1955="Purchase",D1955="Sales return",D1955="Production in",D1955="Adjustment +"),1,IF(D1955="",0,-1))</f>
        <v>0</v>
      </c>
    </row>
    <row r="1956" customFormat="false" ht="15" hidden="false" customHeight="true" outlineLevel="0" collapsed="false">
      <c r="A1956" s="27"/>
      <c r="B1956" s="20"/>
      <c r="C1956" s="24" t="str">
        <f aca="false">IF(B1956="","",IFERROR(INDEX(Items!$B$5:$B$304,MATCH(B1956,Items!$A$5:$A$304,0)),"Unknown code"))</f>
        <v/>
      </c>
      <c r="D1956" s="20"/>
      <c r="E1956" s="21"/>
      <c r="F1956" s="22"/>
      <c r="G1956" s="25" t="str">
        <f aca="false">IF(OR(D1956="Purchase",D1956="Production in"),ROUND(N(E1956)*N(F1956),2),"")</f>
        <v/>
      </c>
      <c r="H1956" s="20"/>
      <c r="I1956" s="24" t="str">
        <f aca="false">IF(B1956="","",IFERROR(INDEX(Items!$D$5:$D$304,MATCH(B1956,Items!$A$5:$A$304,0)),""))</f>
        <v/>
      </c>
      <c r="J1956" s="26" t="n">
        <f aca="false">N(E1956)*IF(OR(D1956="Purchase",D1956="Sales return",D1956="Production in",D1956="Adjustment +"),1,IF(D1956="",0,-1))</f>
        <v>0</v>
      </c>
    </row>
    <row r="1957" customFormat="false" ht="15" hidden="false" customHeight="true" outlineLevel="0" collapsed="false">
      <c r="A1957" s="27"/>
      <c r="B1957" s="20"/>
      <c r="C1957" s="24" t="str">
        <f aca="false">IF(B1957="","",IFERROR(INDEX(Items!$B$5:$B$304,MATCH(B1957,Items!$A$5:$A$304,0)),"Unknown code"))</f>
        <v/>
      </c>
      <c r="D1957" s="20"/>
      <c r="E1957" s="21"/>
      <c r="F1957" s="22"/>
      <c r="G1957" s="25" t="str">
        <f aca="false">IF(OR(D1957="Purchase",D1957="Production in"),ROUND(N(E1957)*N(F1957),2),"")</f>
        <v/>
      </c>
      <c r="H1957" s="20"/>
      <c r="I1957" s="24" t="str">
        <f aca="false">IF(B1957="","",IFERROR(INDEX(Items!$D$5:$D$304,MATCH(B1957,Items!$A$5:$A$304,0)),""))</f>
        <v/>
      </c>
      <c r="J1957" s="26" t="n">
        <f aca="false">N(E1957)*IF(OR(D1957="Purchase",D1957="Sales return",D1957="Production in",D1957="Adjustment +"),1,IF(D1957="",0,-1))</f>
        <v>0</v>
      </c>
    </row>
    <row r="1958" customFormat="false" ht="15" hidden="false" customHeight="true" outlineLevel="0" collapsed="false">
      <c r="A1958" s="27"/>
      <c r="B1958" s="20"/>
      <c r="C1958" s="24" t="str">
        <f aca="false">IF(B1958="","",IFERROR(INDEX(Items!$B$5:$B$304,MATCH(B1958,Items!$A$5:$A$304,0)),"Unknown code"))</f>
        <v/>
      </c>
      <c r="D1958" s="20"/>
      <c r="E1958" s="21"/>
      <c r="F1958" s="22"/>
      <c r="G1958" s="25" t="str">
        <f aca="false">IF(OR(D1958="Purchase",D1958="Production in"),ROUND(N(E1958)*N(F1958),2),"")</f>
        <v/>
      </c>
      <c r="H1958" s="20"/>
      <c r="I1958" s="24" t="str">
        <f aca="false">IF(B1958="","",IFERROR(INDEX(Items!$D$5:$D$304,MATCH(B1958,Items!$A$5:$A$304,0)),""))</f>
        <v/>
      </c>
      <c r="J1958" s="26" t="n">
        <f aca="false">N(E1958)*IF(OR(D1958="Purchase",D1958="Sales return",D1958="Production in",D1958="Adjustment +"),1,IF(D1958="",0,-1))</f>
        <v>0</v>
      </c>
    </row>
    <row r="1959" customFormat="false" ht="15" hidden="false" customHeight="true" outlineLevel="0" collapsed="false">
      <c r="A1959" s="27"/>
      <c r="B1959" s="20"/>
      <c r="C1959" s="24" t="str">
        <f aca="false">IF(B1959="","",IFERROR(INDEX(Items!$B$5:$B$304,MATCH(B1959,Items!$A$5:$A$304,0)),"Unknown code"))</f>
        <v/>
      </c>
      <c r="D1959" s="20"/>
      <c r="E1959" s="21"/>
      <c r="F1959" s="22"/>
      <c r="G1959" s="25" t="str">
        <f aca="false">IF(OR(D1959="Purchase",D1959="Production in"),ROUND(N(E1959)*N(F1959),2),"")</f>
        <v/>
      </c>
      <c r="H1959" s="20"/>
      <c r="I1959" s="24" t="str">
        <f aca="false">IF(B1959="","",IFERROR(INDEX(Items!$D$5:$D$304,MATCH(B1959,Items!$A$5:$A$304,0)),""))</f>
        <v/>
      </c>
      <c r="J1959" s="26" t="n">
        <f aca="false">N(E1959)*IF(OR(D1959="Purchase",D1959="Sales return",D1959="Production in",D1959="Adjustment +"),1,IF(D1959="",0,-1))</f>
        <v>0</v>
      </c>
    </row>
    <row r="1960" customFormat="false" ht="15" hidden="false" customHeight="true" outlineLevel="0" collapsed="false">
      <c r="A1960" s="27"/>
      <c r="B1960" s="20"/>
      <c r="C1960" s="24" t="str">
        <f aca="false">IF(B1960="","",IFERROR(INDEX(Items!$B$5:$B$304,MATCH(B1960,Items!$A$5:$A$304,0)),"Unknown code"))</f>
        <v/>
      </c>
      <c r="D1960" s="20"/>
      <c r="E1960" s="21"/>
      <c r="F1960" s="22"/>
      <c r="G1960" s="25" t="str">
        <f aca="false">IF(OR(D1960="Purchase",D1960="Production in"),ROUND(N(E1960)*N(F1960),2),"")</f>
        <v/>
      </c>
      <c r="H1960" s="20"/>
      <c r="I1960" s="24" t="str">
        <f aca="false">IF(B1960="","",IFERROR(INDEX(Items!$D$5:$D$304,MATCH(B1960,Items!$A$5:$A$304,0)),""))</f>
        <v/>
      </c>
      <c r="J1960" s="26" t="n">
        <f aca="false">N(E1960)*IF(OR(D1960="Purchase",D1960="Sales return",D1960="Production in",D1960="Adjustment +"),1,IF(D1960="",0,-1))</f>
        <v>0</v>
      </c>
    </row>
    <row r="1961" customFormat="false" ht="15" hidden="false" customHeight="true" outlineLevel="0" collapsed="false">
      <c r="A1961" s="27"/>
      <c r="B1961" s="20"/>
      <c r="C1961" s="24" t="str">
        <f aca="false">IF(B1961="","",IFERROR(INDEX(Items!$B$5:$B$304,MATCH(B1961,Items!$A$5:$A$304,0)),"Unknown code"))</f>
        <v/>
      </c>
      <c r="D1961" s="20"/>
      <c r="E1961" s="21"/>
      <c r="F1961" s="22"/>
      <c r="G1961" s="25" t="str">
        <f aca="false">IF(OR(D1961="Purchase",D1961="Production in"),ROUND(N(E1961)*N(F1961),2),"")</f>
        <v/>
      </c>
      <c r="H1961" s="20"/>
      <c r="I1961" s="24" t="str">
        <f aca="false">IF(B1961="","",IFERROR(INDEX(Items!$D$5:$D$304,MATCH(B1961,Items!$A$5:$A$304,0)),""))</f>
        <v/>
      </c>
      <c r="J1961" s="26" t="n">
        <f aca="false">N(E1961)*IF(OR(D1961="Purchase",D1961="Sales return",D1961="Production in",D1961="Adjustment +"),1,IF(D1961="",0,-1))</f>
        <v>0</v>
      </c>
    </row>
    <row r="1962" customFormat="false" ht="15" hidden="false" customHeight="true" outlineLevel="0" collapsed="false">
      <c r="A1962" s="27"/>
      <c r="B1962" s="20"/>
      <c r="C1962" s="24" t="str">
        <f aca="false">IF(B1962="","",IFERROR(INDEX(Items!$B$5:$B$304,MATCH(B1962,Items!$A$5:$A$304,0)),"Unknown code"))</f>
        <v/>
      </c>
      <c r="D1962" s="20"/>
      <c r="E1962" s="21"/>
      <c r="F1962" s="22"/>
      <c r="G1962" s="25" t="str">
        <f aca="false">IF(OR(D1962="Purchase",D1962="Production in"),ROUND(N(E1962)*N(F1962),2),"")</f>
        <v/>
      </c>
      <c r="H1962" s="20"/>
      <c r="I1962" s="24" t="str">
        <f aca="false">IF(B1962="","",IFERROR(INDEX(Items!$D$5:$D$304,MATCH(B1962,Items!$A$5:$A$304,0)),""))</f>
        <v/>
      </c>
      <c r="J1962" s="26" t="n">
        <f aca="false">N(E1962)*IF(OR(D1962="Purchase",D1962="Sales return",D1962="Production in",D1962="Adjustment +"),1,IF(D1962="",0,-1))</f>
        <v>0</v>
      </c>
    </row>
    <row r="1963" customFormat="false" ht="15" hidden="false" customHeight="true" outlineLevel="0" collapsed="false">
      <c r="A1963" s="27"/>
      <c r="B1963" s="20"/>
      <c r="C1963" s="24" t="str">
        <f aca="false">IF(B1963="","",IFERROR(INDEX(Items!$B$5:$B$304,MATCH(B1963,Items!$A$5:$A$304,0)),"Unknown code"))</f>
        <v/>
      </c>
      <c r="D1963" s="20"/>
      <c r="E1963" s="21"/>
      <c r="F1963" s="22"/>
      <c r="G1963" s="25" t="str">
        <f aca="false">IF(OR(D1963="Purchase",D1963="Production in"),ROUND(N(E1963)*N(F1963),2),"")</f>
        <v/>
      </c>
      <c r="H1963" s="20"/>
      <c r="I1963" s="24" t="str">
        <f aca="false">IF(B1963="","",IFERROR(INDEX(Items!$D$5:$D$304,MATCH(B1963,Items!$A$5:$A$304,0)),""))</f>
        <v/>
      </c>
      <c r="J1963" s="26" t="n">
        <f aca="false">N(E1963)*IF(OR(D1963="Purchase",D1963="Sales return",D1963="Production in",D1963="Adjustment +"),1,IF(D1963="",0,-1))</f>
        <v>0</v>
      </c>
    </row>
    <row r="1964" customFormat="false" ht="15" hidden="false" customHeight="true" outlineLevel="0" collapsed="false">
      <c r="A1964" s="27"/>
      <c r="B1964" s="20"/>
      <c r="C1964" s="24" t="str">
        <f aca="false">IF(B1964="","",IFERROR(INDEX(Items!$B$5:$B$304,MATCH(B1964,Items!$A$5:$A$304,0)),"Unknown code"))</f>
        <v/>
      </c>
      <c r="D1964" s="20"/>
      <c r="E1964" s="21"/>
      <c r="F1964" s="22"/>
      <c r="G1964" s="25" t="str">
        <f aca="false">IF(OR(D1964="Purchase",D1964="Production in"),ROUND(N(E1964)*N(F1964),2),"")</f>
        <v/>
      </c>
      <c r="H1964" s="20"/>
      <c r="I1964" s="24" t="str">
        <f aca="false">IF(B1964="","",IFERROR(INDEX(Items!$D$5:$D$304,MATCH(B1964,Items!$A$5:$A$304,0)),""))</f>
        <v/>
      </c>
      <c r="J1964" s="26" t="n">
        <f aca="false">N(E1964)*IF(OR(D1964="Purchase",D1964="Sales return",D1964="Production in",D1964="Adjustment +"),1,IF(D1964="",0,-1))</f>
        <v>0</v>
      </c>
    </row>
    <row r="1965" customFormat="false" ht="15" hidden="false" customHeight="true" outlineLevel="0" collapsed="false">
      <c r="A1965" s="27"/>
      <c r="B1965" s="20"/>
      <c r="C1965" s="24" t="str">
        <f aca="false">IF(B1965="","",IFERROR(INDEX(Items!$B$5:$B$304,MATCH(B1965,Items!$A$5:$A$304,0)),"Unknown code"))</f>
        <v/>
      </c>
      <c r="D1965" s="20"/>
      <c r="E1965" s="21"/>
      <c r="F1965" s="22"/>
      <c r="G1965" s="25" t="str">
        <f aca="false">IF(OR(D1965="Purchase",D1965="Production in"),ROUND(N(E1965)*N(F1965),2),"")</f>
        <v/>
      </c>
      <c r="H1965" s="20"/>
      <c r="I1965" s="24" t="str">
        <f aca="false">IF(B1965="","",IFERROR(INDEX(Items!$D$5:$D$304,MATCH(B1965,Items!$A$5:$A$304,0)),""))</f>
        <v/>
      </c>
      <c r="J1965" s="26" t="n">
        <f aca="false">N(E1965)*IF(OR(D1965="Purchase",D1965="Sales return",D1965="Production in",D1965="Adjustment +"),1,IF(D1965="",0,-1))</f>
        <v>0</v>
      </c>
    </row>
    <row r="1966" customFormat="false" ht="15" hidden="false" customHeight="true" outlineLevel="0" collapsed="false">
      <c r="A1966" s="27"/>
      <c r="B1966" s="20"/>
      <c r="C1966" s="24" t="str">
        <f aca="false">IF(B1966="","",IFERROR(INDEX(Items!$B$5:$B$304,MATCH(B1966,Items!$A$5:$A$304,0)),"Unknown code"))</f>
        <v/>
      </c>
      <c r="D1966" s="20"/>
      <c r="E1966" s="21"/>
      <c r="F1966" s="22"/>
      <c r="G1966" s="25" t="str">
        <f aca="false">IF(OR(D1966="Purchase",D1966="Production in"),ROUND(N(E1966)*N(F1966),2),"")</f>
        <v/>
      </c>
      <c r="H1966" s="20"/>
      <c r="I1966" s="24" t="str">
        <f aca="false">IF(B1966="","",IFERROR(INDEX(Items!$D$5:$D$304,MATCH(B1966,Items!$A$5:$A$304,0)),""))</f>
        <v/>
      </c>
      <c r="J1966" s="26" t="n">
        <f aca="false">N(E1966)*IF(OR(D1966="Purchase",D1966="Sales return",D1966="Production in",D1966="Adjustment +"),1,IF(D1966="",0,-1))</f>
        <v>0</v>
      </c>
    </row>
    <row r="1967" customFormat="false" ht="15" hidden="false" customHeight="true" outlineLevel="0" collapsed="false">
      <c r="A1967" s="27"/>
      <c r="B1967" s="20"/>
      <c r="C1967" s="24" t="str">
        <f aca="false">IF(B1967="","",IFERROR(INDEX(Items!$B$5:$B$304,MATCH(B1967,Items!$A$5:$A$304,0)),"Unknown code"))</f>
        <v/>
      </c>
      <c r="D1967" s="20"/>
      <c r="E1967" s="21"/>
      <c r="F1967" s="22"/>
      <c r="G1967" s="25" t="str">
        <f aca="false">IF(OR(D1967="Purchase",D1967="Production in"),ROUND(N(E1967)*N(F1967),2),"")</f>
        <v/>
      </c>
      <c r="H1967" s="20"/>
      <c r="I1967" s="24" t="str">
        <f aca="false">IF(B1967="","",IFERROR(INDEX(Items!$D$5:$D$304,MATCH(B1967,Items!$A$5:$A$304,0)),""))</f>
        <v/>
      </c>
      <c r="J1967" s="26" t="n">
        <f aca="false">N(E1967)*IF(OR(D1967="Purchase",D1967="Sales return",D1967="Production in",D1967="Adjustment +"),1,IF(D1967="",0,-1))</f>
        <v>0</v>
      </c>
    </row>
    <row r="1968" customFormat="false" ht="15" hidden="false" customHeight="true" outlineLevel="0" collapsed="false">
      <c r="A1968" s="27"/>
      <c r="B1968" s="20"/>
      <c r="C1968" s="24" t="str">
        <f aca="false">IF(B1968="","",IFERROR(INDEX(Items!$B$5:$B$304,MATCH(B1968,Items!$A$5:$A$304,0)),"Unknown code"))</f>
        <v/>
      </c>
      <c r="D1968" s="20"/>
      <c r="E1968" s="21"/>
      <c r="F1968" s="22"/>
      <c r="G1968" s="25" t="str">
        <f aca="false">IF(OR(D1968="Purchase",D1968="Production in"),ROUND(N(E1968)*N(F1968),2),"")</f>
        <v/>
      </c>
      <c r="H1968" s="20"/>
      <c r="I1968" s="24" t="str">
        <f aca="false">IF(B1968="","",IFERROR(INDEX(Items!$D$5:$D$304,MATCH(B1968,Items!$A$5:$A$304,0)),""))</f>
        <v/>
      </c>
      <c r="J1968" s="26" t="n">
        <f aca="false">N(E1968)*IF(OR(D1968="Purchase",D1968="Sales return",D1968="Production in",D1968="Adjustment +"),1,IF(D1968="",0,-1))</f>
        <v>0</v>
      </c>
    </row>
    <row r="1969" customFormat="false" ht="15" hidden="false" customHeight="true" outlineLevel="0" collapsed="false">
      <c r="A1969" s="27"/>
      <c r="B1969" s="20"/>
      <c r="C1969" s="24" t="str">
        <f aca="false">IF(B1969="","",IFERROR(INDEX(Items!$B$5:$B$304,MATCH(B1969,Items!$A$5:$A$304,0)),"Unknown code"))</f>
        <v/>
      </c>
      <c r="D1969" s="20"/>
      <c r="E1969" s="21"/>
      <c r="F1969" s="22"/>
      <c r="G1969" s="25" t="str">
        <f aca="false">IF(OR(D1969="Purchase",D1969="Production in"),ROUND(N(E1969)*N(F1969),2),"")</f>
        <v/>
      </c>
      <c r="H1969" s="20"/>
      <c r="I1969" s="24" t="str">
        <f aca="false">IF(B1969="","",IFERROR(INDEX(Items!$D$5:$D$304,MATCH(B1969,Items!$A$5:$A$304,0)),""))</f>
        <v/>
      </c>
      <c r="J1969" s="26" t="n">
        <f aca="false">N(E1969)*IF(OR(D1969="Purchase",D1969="Sales return",D1969="Production in",D1969="Adjustment +"),1,IF(D1969="",0,-1))</f>
        <v>0</v>
      </c>
    </row>
    <row r="1970" customFormat="false" ht="15" hidden="false" customHeight="true" outlineLevel="0" collapsed="false">
      <c r="A1970" s="27"/>
      <c r="B1970" s="20"/>
      <c r="C1970" s="24" t="str">
        <f aca="false">IF(B1970="","",IFERROR(INDEX(Items!$B$5:$B$304,MATCH(B1970,Items!$A$5:$A$304,0)),"Unknown code"))</f>
        <v/>
      </c>
      <c r="D1970" s="20"/>
      <c r="E1970" s="21"/>
      <c r="F1970" s="22"/>
      <c r="G1970" s="25" t="str">
        <f aca="false">IF(OR(D1970="Purchase",D1970="Production in"),ROUND(N(E1970)*N(F1970),2),"")</f>
        <v/>
      </c>
      <c r="H1970" s="20"/>
      <c r="I1970" s="24" t="str">
        <f aca="false">IF(B1970="","",IFERROR(INDEX(Items!$D$5:$D$304,MATCH(B1970,Items!$A$5:$A$304,0)),""))</f>
        <v/>
      </c>
      <c r="J1970" s="26" t="n">
        <f aca="false">N(E1970)*IF(OR(D1970="Purchase",D1970="Sales return",D1970="Production in",D1970="Adjustment +"),1,IF(D1970="",0,-1))</f>
        <v>0</v>
      </c>
    </row>
    <row r="1971" customFormat="false" ht="15" hidden="false" customHeight="true" outlineLevel="0" collapsed="false">
      <c r="A1971" s="27"/>
      <c r="B1971" s="20"/>
      <c r="C1971" s="24" t="str">
        <f aca="false">IF(B1971="","",IFERROR(INDEX(Items!$B$5:$B$304,MATCH(B1971,Items!$A$5:$A$304,0)),"Unknown code"))</f>
        <v/>
      </c>
      <c r="D1971" s="20"/>
      <c r="E1971" s="21"/>
      <c r="F1971" s="22"/>
      <c r="G1971" s="25" t="str">
        <f aca="false">IF(OR(D1971="Purchase",D1971="Production in"),ROUND(N(E1971)*N(F1971),2),"")</f>
        <v/>
      </c>
      <c r="H1971" s="20"/>
      <c r="I1971" s="24" t="str">
        <f aca="false">IF(B1971="","",IFERROR(INDEX(Items!$D$5:$D$304,MATCH(B1971,Items!$A$5:$A$304,0)),""))</f>
        <v/>
      </c>
      <c r="J1971" s="26" t="n">
        <f aca="false">N(E1971)*IF(OR(D1971="Purchase",D1971="Sales return",D1971="Production in",D1971="Adjustment +"),1,IF(D1971="",0,-1))</f>
        <v>0</v>
      </c>
    </row>
    <row r="1972" customFormat="false" ht="15" hidden="false" customHeight="true" outlineLevel="0" collapsed="false">
      <c r="A1972" s="27"/>
      <c r="B1972" s="20"/>
      <c r="C1972" s="24" t="str">
        <f aca="false">IF(B1972="","",IFERROR(INDEX(Items!$B$5:$B$304,MATCH(B1972,Items!$A$5:$A$304,0)),"Unknown code"))</f>
        <v/>
      </c>
      <c r="D1972" s="20"/>
      <c r="E1972" s="21"/>
      <c r="F1972" s="22"/>
      <c r="G1972" s="25" t="str">
        <f aca="false">IF(OR(D1972="Purchase",D1972="Production in"),ROUND(N(E1972)*N(F1972),2),"")</f>
        <v/>
      </c>
      <c r="H1972" s="20"/>
      <c r="I1972" s="24" t="str">
        <f aca="false">IF(B1972="","",IFERROR(INDEX(Items!$D$5:$D$304,MATCH(B1972,Items!$A$5:$A$304,0)),""))</f>
        <v/>
      </c>
      <c r="J1972" s="26" t="n">
        <f aca="false">N(E1972)*IF(OR(D1972="Purchase",D1972="Sales return",D1972="Production in",D1972="Adjustment +"),1,IF(D1972="",0,-1))</f>
        <v>0</v>
      </c>
    </row>
    <row r="1973" customFormat="false" ht="15" hidden="false" customHeight="true" outlineLevel="0" collapsed="false">
      <c r="A1973" s="27"/>
      <c r="B1973" s="20"/>
      <c r="C1973" s="24" t="str">
        <f aca="false">IF(B1973="","",IFERROR(INDEX(Items!$B$5:$B$304,MATCH(B1973,Items!$A$5:$A$304,0)),"Unknown code"))</f>
        <v/>
      </c>
      <c r="D1973" s="20"/>
      <c r="E1973" s="21"/>
      <c r="F1973" s="22"/>
      <c r="G1973" s="25" t="str">
        <f aca="false">IF(OR(D1973="Purchase",D1973="Production in"),ROUND(N(E1973)*N(F1973),2),"")</f>
        <v/>
      </c>
      <c r="H1973" s="20"/>
      <c r="I1973" s="24" t="str">
        <f aca="false">IF(B1973="","",IFERROR(INDEX(Items!$D$5:$D$304,MATCH(B1973,Items!$A$5:$A$304,0)),""))</f>
        <v/>
      </c>
      <c r="J1973" s="26" t="n">
        <f aca="false">N(E1973)*IF(OR(D1973="Purchase",D1973="Sales return",D1973="Production in",D1973="Adjustment +"),1,IF(D1973="",0,-1))</f>
        <v>0</v>
      </c>
    </row>
    <row r="1974" customFormat="false" ht="15" hidden="false" customHeight="true" outlineLevel="0" collapsed="false">
      <c r="A1974" s="27"/>
      <c r="B1974" s="20"/>
      <c r="C1974" s="24" t="str">
        <f aca="false">IF(B1974="","",IFERROR(INDEX(Items!$B$5:$B$304,MATCH(B1974,Items!$A$5:$A$304,0)),"Unknown code"))</f>
        <v/>
      </c>
      <c r="D1974" s="20"/>
      <c r="E1974" s="21"/>
      <c r="F1974" s="22"/>
      <c r="G1974" s="25" t="str">
        <f aca="false">IF(OR(D1974="Purchase",D1974="Production in"),ROUND(N(E1974)*N(F1974),2),"")</f>
        <v/>
      </c>
      <c r="H1974" s="20"/>
      <c r="I1974" s="24" t="str">
        <f aca="false">IF(B1974="","",IFERROR(INDEX(Items!$D$5:$D$304,MATCH(B1974,Items!$A$5:$A$304,0)),""))</f>
        <v/>
      </c>
      <c r="J1974" s="26" t="n">
        <f aca="false">N(E1974)*IF(OR(D1974="Purchase",D1974="Sales return",D1974="Production in",D1974="Adjustment +"),1,IF(D1974="",0,-1))</f>
        <v>0</v>
      </c>
    </row>
    <row r="1975" customFormat="false" ht="15" hidden="false" customHeight="true" outlineLevel="0" collapsed="false">
      <c r="A1975" s="27"/>
      <c r="B1975" s="20"/>
      <c r="C1975" s="24" t="str">
        <f aca="false">IF(B1975="","",IFERROR(INDEX(Items!$B$5:$B$304,MATCH(B1975,Items!$A$5:$A$304,0)),"Unknown code"))</f>
        <v/>
      </c>
      <c r="D1975" s="20"/>
      <c r="E1975" s="21"/>
      <c r="F1975" s="22"/>
      <c r="G1975" s="25" t="str">
        <f aca="false">IF(OR(D1975="Purchase",D1975="Production in"),ROUND(N(E1975)*N(F1975),2),"")</f>
        <v/>
      </c>
      <c r="H1975" s="20"/>
      <c r="I1975" s="24" t="str">
        <f aca="false">IF(B1975="","",IFERROR(INDEX(Items!$D$5:$D$304,MATCH(B1975,Items!$A$5:$A$304,0)),""))</f>
        <v/>
      </c>
      <c r="J1975" s="26" t="n">
        <f aca="false">N(E1975)*IF(OR(D1975="Purchase",D1975="Sales return",D1975="Production in",D1975="Adjustment +"),1,IF(D1975="",0,-1))</f>
        <v>0</v>
      </c>
    </row>
    <row r="1976" customFormat="false" ht="15" hidden="false" customHeight="true" outlineLevel="0" collapsed="false">
      <c r="A1976" s="27"/>
      <c r="B1976" s="20"/>
      <c r="C1976" s="24" t="str">
        <f aca="false">IF(B1976="","",IFERROR(INDEX(Items!$B$5:$B$304,MATCH(B1976,Items!$A$5:$A$304,0)),"Unknown code"))</f>
        <v/>
      </c>
      <c r="D1976" s="20"/>
      <c r="E1976" s="21"/>
      <c r="F1976" s="22"/>
      <c r="G1976" s="25" t="str">
        <f aca="false">IF(OR(D1976="Purchase",D1976="Production in"),ROUND(N(E1976)*N(F1976),2),"")</f>
        <v/>
      </c>
      <c r="H1976" s="20"/>
      <c r="I1976" s="24" t="str">
        <f aca="false">IF(B1976="","",IFERROR(INDEX(Items!$D$5:$D$304,MATCH(B1976,Items!$A$5:$A$304,0)),""))</f>
        <v/>
      </c>
      <c r="J1976" s="26" t="n">
        <f aca="false">N(E1976)*IF(OR(D1976="Purchase",D1976="Sales return",D1976="Production in",D1976="Adjustment +"),1,IF(D1976="",0,-1))</f>
        <v>0</v>
      </c>
    </row>
    <row r="1977" customFormat="false" ht="15" hidden="false" customHeight="true" outlineLevel="0" collapsed="false">
      <c r="A1977" s="27"/>
      <c r="B1977" s="20"/>
      <c r="C1977" s="24" t="str">
        <f aca="false">IF(B1977="","",IFERROR(INDEX(Items!$B$5:$B$304,MATCH(B1977,Items!$A$5:$A$304,0)),"Unknown code"))</f>
        <v/>
      </c>
      <c r="D1977" s="20"/>
      <c r="E1977" s="21"/>
      <c r="F1977" s="22"/>
      <c r="G1977" s="25" t="str">
        <f aca="false">IF(OR(D1977="Purchase",D1977="Production in"),ROUND(N(E1977)*N(F1977),2),"")</f>
        <v/>
      </c>
      <c r="H1977" s="20"/>
      <c r="I1977" s="24" t="str">
        <f aca="false">IF(B1977="","",IFERROR(INDEX(Items!$D$5:$D$304,MATCH(B1977,Items!$A$5:$A$304,0)),""))</f>
        <v/>
      </c>
      <c r="J1977" s="26" t="n">
        <f aca="false">N(E1977)*IF(OR(D1977="Purchase",D1977="Sales return",D1977="Production in",D1977="Adjustment +"),1,IF(D1977="",0,-1))</f>
        <v>0</v>
      </c>
    </row>
    <row r="1978" customFormat="false" ht="15" hidden="false" customHeight="true" outlineLevel="0" collapsed="false">
      <c r="A1978" s="27"/>
      <c r="B1978" s="20"/>
      <c r="C1978" s="24" t="str">
        <f aca="false">IF(B1978="","",IFERROR(INDEX(Items!$B$5:$B$304,MATCH(B1978,Items!$A$5:$A$304,0)),"Unknown code"))</f>
        <v/>
      </c>
      <c r="D1978" s="20"/>
      <c r="E1978" s="21"/>
      <c r="F1978" s="22"/>
      <c r="G1978" s="25" t="str">
        <f aca="false">IF(OR(D1978="Purchase",D1978="Production in"),ROUND(N(E1978)*N(F1978),2),"")</f>
        <v/>
      </c>
      <c r="H1978" s="20"/>
      <c r="I1978" s="24" t="str">
        <f aca="false">IF(B1978="","",IFERROR(INDEX(Items!$D$5:$D$304,MATCH(B1978,Items!$A$5:$A$304,0)),""))</f>
        <v/>
      </c>
      <c r="J1978" s="26" t="n">
        <f aca="false">N(E1978)*IF(OR(D1978="Purchase",D1978="Sales return",D1978="Production in",D1978="Adjustment +"),1,IF(D1978="",0,-1))</f>
        <v>0</v>
      </c>
    </row>
    <row r="1979" customFormat="false" ht="15" hidden="false" customHeight="true" outlineLevel="0" collapsed="false">
      <c r="A1979" s="27"/>
      <c r="B1979" s="20"/>
      <c r="C1979" s="24" t="str">
        <f aca="false">IF(B1979="","",IFERROR(INDEX(Items!$B$5:$B$304,MATCH(B1979,Items!$A$5:$A$304,0)),"Unknown code"))</f>
        <v/>
      </c>
      <c r="D1979" s="20"/>
      <c r="E1979" s="21"/>
      <c r="F1979" s="22"/>
      <c r="G1979" s="25" t="str">
        <f aca="false">IF(OR(D1979="Purchase",D1979="Production in"),ROUND(N(E1979)*N(F1979),2),"")</f>
        <v/>
      </c>
      <c r="H1979" s="20"/>
      <c r="I1979" s="24" t="str">
        <f aca="false">IF(B1979="","",IFERROR(INDEX(Items!$D$5:$D$304,MATCH(B1979,Items!$A$5:$A$304,0)),""))</f>
        <v/>
      </c>
      <c r="J1979" s="26" t="n">
        <f aca="false">N(E1979)*IF(OR(D1979="Purchase",D1979="Sales return",D1979="Production in",D1979="Adjustment +"),1,IF(D1979="",0,-1))</f>
        <v>0</v>
      </c>
    </row>
    <row r="1980" customFormat="false" ht="15" hidden="false" customHeight="true" outlineLevel="0" collapsed="false">
      <c r="A1980" s="27"/>
      <c r="B1980" s="20"/>
      <c r="C1980" s="24" t="str">
        <f aca="false">IF(B1980="","",IFERROR(INDEX(Items!$B$5:$B$304,MATCH(B1980,Items!$A$5:$A$304,0)),"Unknown code"))</f>
        <v/>
      </c>
      <c r="D1980" s="20"/>
      <c r="E1980" s="21"/>
      <c r="F1980" s="22"/>
      <c r="G1980" s="25" t="str">
        <f aca="false">IF(OR(D1980="Purchase",D1980="Production in"),ROUND(N(E1980)*N(F1980),2),"")</f>
        <v/>
      </c>
      <c r="H1980" s="20"/>
      <c r="I1980" s="24" t="str">
        <f aca="false">IF(B1980="","",IFERROR(INDEX(Items!$D$5:$D$304,MATCH(B1980,Items!$A$5:$A$304,0)),""))</f>
        <v/>
      </c>
      <c r="J1980" s="26" t="n">
        <f aca="false">N(E1980)*IF(OR(D1980="Purchase",D1980="Sales return",D1980="Production in",D1980="Adjustment +"),1,IF(D1980="",0,-1))</f>
        <v>0</v>
      </c>
    </row>
    <row r="1981" customFormat="false" ht="15" hidden="false" customHeight="true" outlineLevel="0" collapsed="false">
      <c r="A1981" s="27"/>
      <c r="B1981" s="20"/>
      <c r="C1981" s="24" t="str">
        <f aca="false">IF(B1981="","",IFERROR(INDEX(Items!$B$5:$B$304,MATCH(B1981,Items!$A$5:$A$304,0)),"Unknown code"))</f>
        <v/>
      </c>
      <c r="D1981" s="20"/>
      <c r="E1981" s="21"/>
      <c r="F1981" s="22"/>
      <c r="G1981" s="25" t="str">
        <f aca="false">IF(OR(D1981="Purchase",D1981="Production in"),ROUND(N(E1981)*N(F1981),2),"")</f>
        <v/>
      </c>
      <c r="H1981" s="20"/>
      <c r="I1981" s="24" t="str">
        <f aca="false">IF(B1981="","",IFERROR(INDEX(Items!$D$5:$D$304,MATCH(B1981,Items!$A$5:$A$304,0)),""))</f>
        <v/>
      </c>
      <c r="J1981" s="26" t="n">
        <f aca="false">N(E1981)*IF(OR(D1981="Purchase",D1981="Sales return",D1981="Production in",D1981="Adjustment +"),1,IF(D1981="",0,-1))</f>
        <v>0</v>
      </c>
    </row>
    <row r="1982" customFormat="false" ht="15" hidden="false" customHeight="true" outlineLevel="0" collapsed="false">
      <c r="A1982" s="27"/>
      <c r="B1982" s="20"/>
      <c r="C1982" s="24" t="str">
        <f aca="false">IF(B1982="","",IFERROR(INDEX(Items!$B$5:$B$304,MATCH(B1982,Items!$A$5:$A$304,0)),"Unknown code"))</f>
        <v/>
      </c>
      <c r="D1982" s="20"/>
      <c r="E1982" s="21"/>
      <c r="F1982" s="22"/>
      <c r="G1982" s="25" t="str">
        <f aca="false">IF(OR(D1982="Purchase",D1982="Production in"),ROUND(N(E1982)*N(F1982),2),"")</f>
        <v/>
      </c>
      <c r="H1982" s="20"/>
      <c r="I1982" s="24" t="str">
        <f aca="false">IF(B1982="","",IFERROR(INDEX(Items!$D$5:$D$304,MATCH(B1982,Items!$A$5:$A$304,0)),""))</f>
        <v/>
      </c>
      <c r="J1982" s="26" t="n">
        <f aca="false">N(E1982)*IF(OR(D1982="Purchase",D1982="Sales return",D1982="Production in",D1982="Adjustment +"),1,IF(D1982="",0,-1))</f>
        <v>0</v>
      </c>
    </row>
    <row r="1983" customFormat="false" ht="15" hidden="false" customHeight="true" outlineLevel="0" collapsed="false">
      <c r="A1983" s="27"/>
      <c r="B1983" s="20"/>
      <c r="C1983" s="24" t="str">
        <f aca="false">IF(B1983="","",IFERROR(INDEX(Items!$B$5:$B$304,MATCH(B1983,Items!$A$5:$A$304,0)),"Unknown code"))</f>
        <v/>
      </c>
      <c r="D1983" s="20"/>
      <c r="E1983" s="21"/>
      <c r="F1983" s="22"/>
      <c r="G1983" s="25" t="str">
        <f aca="false">IF(OR(D1983="Purchase",D1983="Production in"),ROUND(N(E1983)*N(F1983),2),"")</f>
        <v/>
      </c>
      <c r="H1983" s="20"/>
      <c r="I1983" s="24" t="str">
        <f aca="false">IF(B1983="","",IFERROR(INDEX(Items!$D$5:$D$304,MATCH(B1983,Items!$A$5:$A$304,0)),""))</f>
        <v/>
      </c>
      <c r="J1983" s="26" t="n">
        <f aca="false">N(E1983)*IF(OR(D1983="Purchase",D1983="Sales return",D1983="Production in",D1983="Adjustment +"),1,IF(D1983="",0,-1))</f>
        <v>0</v>
      </c>
    </row>
    <row r="1984" customFormat="false" ht="15" hidden="false" customHeight="true" outlineLevel="0" collapsed="false">
      <c r="A1984" s="27"/>
      <c r="B1984" s="20"/>
      <c r="C1984" s="24" t="str">
        <f aca="false">IF(B1984="","",IFERROR(INDEX(Items!$B$5:$B$304,MATCH(B1984,Items!$A$5:$A$304,0)),"Unknown code"))</f>
        <v/>
      </c>
      <c r="D1984" s="20"/>
      <c r="E1984" s="21"/>
      <c r="F1984" s="22"/>
      <c r="G1984" s="25" t="str">
        <f aca="false">IF(OR(D1984="Purchase",D1984="Production in"),ROUND(N(E1984)*N(F1984),2),"")</f>
        <v/>
      </c>
      <c r="H1984" s="20"/>
      <c r="I1984" s="24" t="str">
        <f aca="false">IF(B1984="","",IFERROR(INDEX(Items!$D$5:$D$304,MATCH(B1984,Items!$A$5:$A$304,0)),""))</f>
        <v/>
      </c>
      <c r="J1984" s="26" t="n">
        <f aca="false">N(E1984)*IF(OR(D1984="Purchase",D1984="Sales return",D1984="Production in",D1984="Adjustment +"),1,IF(D1984="",0,-1))</f>
        <v>0</v>
      </c>
    </row>
    <row r="1985" customFormat="false" ht="15" hidden="false" customHeight="true" outlineLevel="0" collapsed="false">
      <c r="A1985" s="27"/>
      <c r="B1985" s="20"/>
      <c r="C1985" s="24" t="str">
        <f aca="false">IF(B1985="","",IFERROR(INDEX(Items!$B$5:$B$304,MATCH(B1985,Items!$A$5:$A$304,0)),"Unknown code"))</f>
        <v/>
      </c>
      <c r="D1985" s="20"/>
      <c r="E1985" s="21"/>
      <c r="F1985" s="22"/>
      <c r="G1985" s="25" t="str">
        <f aca="false">IF(OR(D1985="Purchase",D1985="Production in"),ROUND(N(E1985)*N(F1985),2),"")</f>
        <v/>
      </c>
      <c r="H1985" s="20"/>
      <c r="I1985" s="24" t="str">
        <f aca="false">IF(B1985="","",IFERROR(INDEX(Items!$D$5:$D$304,MATCH(B1985,Items!$A$5:$A$304,0)),""))</f>
        <v/>
      </c>
      <c r="J1985" s="26" t="n">
        <f aca="false">N(E1985)*IF(OR(D1985="Purchase",D1985="Sales return",D1985="Production in",D1985="Adjustment +"),1,IF(D1985="",0,-1))</f>
        <v>0</v>
      </c>
    </row>
    <row r="1986" customFormat="false" ht="15" hidden="false" customHeight="true" outlineLevel="0" collapsed="false">
      <c r="A1986" s="27"/>
      <c r="B1986" s="20"/>
      <c r="C1986" s="24" t="str">
        <f aca="false">IF(B1986="","",IFERROR(INDEX(Items!$B$5:$B$304,MATCH(B1986,Items!$A$5:$A$304,0)),"Unknown code"))</f>
        <v/>
      </c>
      <c r="D1986" s="20"/>
      <c r="E1986" s="21"/>
      <c r="F1986" s="22"/>
      <c r="G1986" s="25" t="str">
        <f aca="false">IF(OR(D1986="Purchase",D1986="Production in"),ROUND(N(E1986)*N(F1986),2),"")</f>
        <v/>
      </c>
      <c r="H1986" s="20"/>
      <c r="I1986" s="24" t="str">
        <f aca="false">IF(B1986="","",IFERROR(INDEX(Items!$D$5:$D$304,MATCH(B1986,Items!$A$5:$A$304,0)),""))</f>
        <v/>
      </c>
      <c r="J1986" s="26" t="n">
        <f aca="false">N(E1986)*IF(OR(D1986="Purchase",D1986="Sales return",D1986="Production in",D1986="Adjustment +"),1,IF(D1986="",0,-1))</f>
        <v>0</v>
      </c>
    </row>
    <row r="1987" customFormat="false" ht="15" hidden="false" customHeight="true" outlineLevel="0" collapsed="false">
      <c r="A1987" s="27"/>
      <c r="B1987" s="20"/>
      <c r="C1987" s="24" t="str">
        <f aca="false">IF(B1987="","",IFERROR(INDEX(Items!$B$5:$B$304,MATCH(B1987,Items!$A$5:$A$304,0)),"Unknown code"))</f>
        <v/>
      </c>
      <c r="D1987" s="20"/>
      <c r="E1987" s="21"/>
      <c r="F1987" s="22"/>
      <c r="G1987" s="25" t="str">
        <f aca="false">IF(OR(D1987="Purchase",D1987="Production in"),ROUND(N(E1987)*N(F1987),2),"")</f>
        <v/>
      </c>
      <c r="H1987" s="20"/>
      <c r="I1987" s="24" t="str">
        <f aca="false">IF(B1987="","",IFERROR(INDEX(Items!$D$5:$D$304,MATCH(B1987,Items!$A$5:$A$304,0)),""))</f>
        <v/>
      </c>
      <c r="J1987" s="26" t="n">
        <f aca="false">N(E1987)*IF(OR(D1987="Purchase",D1987="Sales return",D1987="Production in",D1987="Adjustment +"),1,IF(D1987="",0,-1))</f>
        <v>0</v>
      </c>
    </row>
    <row r="1988" customFormat="false" ht="15" hidden="false" customHeight="true" outlineLevel="0" collapsed="false">
      <c r="A1988" s="27"/>
      <c r="B1988" s="20"/>
      <c r="C1988" s="24" t="str">
        <f aca="false">IF(B1988="","",IFERROR(INDEX(Items!$B$5:$B$304,MATCH(B1988,Items!$A$5:$A$304,0)),"Unknown code"))</f>
        <v/>
      </c>
      <c r="D1988" s="20"/>
      <c r="E1988" s="21"/>
      <c r="F1988" s="22"/>
      <c r="G1988" s="25" t="str">
        <f aca="false">IF(OR(D1988="Purchase",D1988="Production in"),ROUND(N(E1988)*N(F1988),2),"")</f>
        <v/>
      </c>
      <c r="H1988" s="20"/>
      <c r="I1988" s="24" t="str">
        <f aca="false">IF(B1988="","",IFERROR(INDEX(Items!$D$5:$D$304,MATCH(B1988,Items!$A$5:$A$304,0)),""))</f>
        <v/>
      </c>
      <c r="J1988" s="26" t="n">
        <f aca="false">N(E1988)*IF(OR(D1988="Purchase",D1988="Sales return",D1988="Production in",D1988="Adjustment +"),1,IF(D1988="",0,-1))</f>
        <v>0</v>
      </c>
    </row>
    <row r="1989" customFormat="false" ht="15" hidden="false" customHeight="true" outlineLevel="0" collapsed="false">
      <c r="A1989" s="27"/>
      <c r="B1989" s="20"/>
      <c r="C1989" s="24" t="str">
        <f aca="false">IF(B1989="","",IFERROR(INDEX(Items!$B$5:$B$304,MATCH(B1989,Items!$A$5:$A$304,0)),"Unknown code"))</f>
        <v/>
      </c>
      <c r="D1989" s="20"/>
      <c r="E1989" s="21"/>
      <c r="F1989" s="22"/>
      <c r="G1989" s="25" t="str">
        <f aca="false">IF(OR(D1989="Purchase",D1989="Production in"),ROUND(N(E1989)*N(F1989),2),"")</f>
        <v/>
      </c>
      <c r="H1989" s="20"/>
      <c r="I1989" s="24" t="str">
        <f aca="false">IF(B1989="","",IFERROR(INDEX(Items!$D$5:$D$304,MATCH(B1989,Items!$A$5:$A$304,0)),""))</f>
        <v/>
      </c>
      <c r="J1989" s="26" t="n">
        <f aca="false">N(E1989)*IF(OR(D1989="Purchase",D1989="Sales return",D1989="Production in",D1989="Adjustment +"),1,IF(D1989="",0,-1))</f>
        <v>0</v>
      </c>
    </row>
    <row r="1990" customFormat="false" ht="15" hidden="false" customHeight="true" outlineLevel="0" collapsed="false">
      <c r="A1990" s="27"/>
      <c r="B1990" s="20"/>
      <c r="C1990" s="24" t="str">
        <f aca="false">IF(B1990="","",IFERROR(INDEX(Items!$B$5:$B$304,MATCH(B1990,Items!$A$5:$A$304,0)),"Unknown code"))</f>
        <v/>
      </c>
      <c r="D1990" s="20"/>
      <c r="E1990" s="21"/>
      <c r="F1990" s="22"/>
      <c r="G1990" s="25" t="str">
        <f aca="false">IF(OR(D1990="Purchase",D1990="Production in"),ROUND(N(E1990)*N(F1990),2),"")</f>
        <v/>
      </c>
      <c r="H1990" s="20"/>
      <c r="I1990" s="24" t="str">
        <f aca="false">IF(B1990="","",IFERROR(INDEX(Items!$D$5:$D$304,MATCH(B1990,Items!$A$5:$A$304,0)),""))</f>
        <v/>
      </c>
      <c r="J1990" s="26" t="n">
        <f aca="false">N(E1990)*IF(OR(D1990="Purchase",D1990="Sales return",D1990="Production in",D1990="Adjustment +"),1,IF(D1990="",0,-1))</f>
        <v>0</v>
      </c>
    </row>
    <row r="1991" customFormat="false" ht="15" hidden="false" customHeight="true" outlineLevel="0" collapsed="false">
      <c r="A1991" s="27"/>
      <c r="B1991" s="20"/>
      <c r="C1991" s="24" t="str">
        <f aca="false">IF(B1991="","",IFERROR(INDEX(Items!$B$5:$B$304,MATCH(B1991,Items!$A$5:$A$304,0)),"Unknown code"))</f>
        <v/>
      </c>
      <c r="D1991" s="20"/>
      <c r="E1991" s="21"/>
      <c r="F1991" s="22"/>
      <c r="G1991" s="25" t="str">
        <f aca="false">IF(OR(D1991="Purchase",D1991="Production in"),ROUND(N(E1991)*N(F1991),2),"")</f>
        <v/>
      </c>
      <c r="H1991" s="20"/>
      <c r="I1991" s="24" t="str">
        <f aca="false">IF(B1991="","",IFERROR(INDEX(Items!$D$5:$D$304,MATCH(B1991,Items!$A$5:$A$304,0)),""))</f>
        <v/>
      </c>
      <c r="J1991" s="26" t="n">
        <f aca="false">N(E1991)*IF(OR(D1991="Purchase",D1991="Sales return",D1991="Production in",D1991="Adjustment +"),1,IF(D1991="",0,-1))</f>
        <v>0</v>
      </c>
    </row>
    <row r="1992" customFormat="false" ht="15" hidden="false" customHeight="true" outlineLevel="0" collapsed="false">
      <c r="A1992" s="27"/>
      <c r="B1992" s="20"/>
      <c r="C1992" s="24" t="str">
        <f aca="false">IF(B1992="","",IFERROR(INDEX(Items!$B$5:$B$304,MATCH(B1992,Items!$A$5:$A$304,0)),"Unknown code"))</f>
        <v/>
      </c>
      <c r="D1992" s="20"/>
      <c r="E1992" s="21"/>
      <c r="F1992" s="22"/>
      <c r="G1992" s="25" t="str">
        <f aca="false">IF(OR(D1992="Purchase",D1992="Production in"),ROUND(N(E1992)*N(F1992),2),"")</f>
        <v/>
      </c>
      <c r="H1992" s="20"/>
      <c r="I1992" s="24" t="str">
        <f aca="false">IF(B1992="","",IFERROR(INDEX(Items!$D$5:$D$304,MATCH(B1992,Items!$A$5:$A$304,0)),""))</f>
        <v/>
      </c>
      <c r="J1992" s="26" t="n">
        <f aca="false">N(E1992)*IF(OR(D1992="Purchase",D1992="Sales return",D1992="Production in",D1992="Adjustment +"),1,IF(D1992="",0,-1))</f>
        <v>0</v>
      </c>
    </row>
    <row r="1993" customFormat="false" ht="15" hidden="false" customHeight="true" outlineLevel="0" collapsed="false">
      <c r="A1993" s="27"/>
      <c r="B1993" s="20"/>
      <c r="C1993" s="24" t="str">
        <f aca="false">IF(B1993="","",IFERROR(INDEX(Items!$B$5:$B$304,MATCH(B1993,Items!$A$5:$A$304,0)),"Unknown code"))</f>
        <v/>
      </c>
      <c r="D1993" s="20"/>
      <c r="E1993" s="21"/>
      <c r="F1993" s="22"/>
      <c r="G1993" s="25" t="str">
        <f aca="false">IF(OR(D1993="Purchase",D1993="Production in"),ROUND(N(E1993)*N(F1993),2),"")</f>
        <v/>
      </c>
      <c r="H1993" s="20"/>
      <c r="I1993" s="24" t="str">
        <f aca="false">IF(B1993="","",IFERROR(INDEX(Items!$D$5:$D$304,MATCH(B1993,Items!$A$5:$A$304,0)),""))</f>
        <v/>
      </c>
      <c r="J1993" s="26" t="n">
        <f aca="false">N(E1993)*IF(OR(D1993="Purchase",D1993="Sales return",D1993="Production in",D1993="Adjustment +"),1,IF(D1993="",0,-1))</f>
        <v>0</v>
      </c>
    </row>
    <row r="1994" customFormat="false" ht="15" hidden="false" customHeight="true" outlineLevel="0" collapsed="false">
      <c r="A1994" s="27"/>
      <c r="B1994" s="20"/>
      <c r="C1994" s="24" t="str">
        <f aca="false">IF(B1994="","",IFERROR(INDEX(Items!$B$5:$B$304,MATCH(B1994,Items!$A$5:$A$304,0)),"Unknown code"))</f>
        <v/>
      </c>
      <c r="D1994" s="20"/>
      <c r="E1994" s="21"/>
      <c r="F1994" s="22"/>
      <c r="G1994" s="25" t="str">
        <f aca="false">IF(OR(D1994="Purchase",D1994="Production in"),ROUND(N(E1994)*N(F1994),2),"")</f>
        <v/>
      </c>
      <c r="H1994" s="20"/>
      <c r="I1994" s="24" t="str">
        <f aca="false">IF(B1994="","",IFERROR(INDEX(Items!$D$5:$D$304,MATCH(B1994,Items!$A$5:$A$304,0)),""))</f>
        <v/>
      </c>
      <c r="J1994" s="26" t="n">
        <f aca="false">N(E1994)*IF(OR(D1994="Purchase",D1994="Sales return",D1994="Production in",D1994="Adjustment +"),1,IF(D1994="",0,-1))</f>
        <v>0</v>
      </c>
    </row>
    <row r="1995" customFormat="false" ht="15" hidden="false" customHeight="true" outlineLevel="0" collapsed="false">
      <c r="A1995" s="27"/>
      <c r="B1995" s="20"/>
      <c r="C1995" s="24" t="str">
        <f aca="false">IF(B1995="","",IFERROR(INDEX(Items!$B$5:$B$304,MATCH(B1995,Items!$A$5:$A$304,0)),"Unknown code"))</f>
        <v/>
      </c>
      <c r="D1995" s="20"/>
      <c r="E1995" s="21"/>
      <c r="F1995" s="22"/>
      <c r="G1995" s="25" t="str">
        <f aca="false">IF(OR(D1995="Purchase",D1995="Production in"),ROUND(N(E1995)*N(F1995),2),"")</f>
        <v/>
      </c>
      <c r="H1995" s="20"/>
      <c r="I1995" s="24" t="str">
        <f aca="false">IF(B1995="","",IFERROR(INDEX(Items!$D$5:$D$304,MATCH(B1995,Items!$A$5:$A$304,0)),""))</f>
        <v/>
      </c>
      <c r="J1995" s="26" t="n">
        <f aca="false">N(E1995)*IF(OR(D1995="Purchase",D1995="Sales return",D1995="Production in",D1995="Adjustment +"),1,IF(D1995="",0,-1))</f>
        <v>0</v>
      </c>
    </row>
    <row r="1996" customFormat="false" ht="15" hidden="false" customHeight="true" outlineLevel="0" collapsed="false">
      <c r="A1996" s="27"/>
      <c r="B1996" s="20"/>
      <c r="C1996" s="24" t="str">
        <f aca="false">IF(B1996="","",IFERROR(INDEX(Items!$B$5:$B$304,MATCH(B1996,Items!$A$5:$A$304,0)),"Unknown code"))</f>
        <v/>
      </c>
      <c r="D1996" s="20"/>
      <c r="E1996" s="21"/>
      <c r="F1996" s="22"/>
      <c r="G1996" s="25" t="str">
        <f aca="false">IF(OR(D1996="Purchase",D1996="Production in"),ROUND(N(E1996)*N(F1996),2),"")</f>
        <v/>
      </c>
      <c r="H1996" s="20"/>
      <c r="I1996" s="24" t="str">
        <f aca="false">IF(B1996="","",IFERROR(INDEX(Items!$D$5:$D$304,MATCH(B1996,Items!$A$5:$A$304,0)),""))</f>
        <v/>
      </c>
      <c r="J1996" s="26" t="n">
        <f aca="false">N(E1996)*IF(OR(D1996="Purchase",D1996="Sales return",D1996="Production in",D1996="Adjustment +"),1,IF(D1996="",0,-1))</f>
        <v>0</v>
      </c>
    </row>
    <row r="1997" customFormat="false" ht="15" hidden="false" customHeight="true" outlineLevel="0" collapsed="false">
      <c r="A1997" s="27"/>
      <c r="B1997" s="20"/>
      <c r="C1997" s="24" t="str">
        <f aca="false">IF(B1997="","",IFERROR(INDEX(Items!$B$5:$B$304,MATCH(B1997,Items!$A$5:$A$304,0)),"Unknown code"))</f>
        <v/>
      </c>
      <c r="D1997" s="20"/>
      <c r="E1997" s="21"/>
      <c r="F1997" s="22"/>
      <c r="G1997" s="25" t="str">
        <f aca="false">IF(OR(D1997="Purchase",D1997="Production in"),ROUND(N(E1997)*N(F1997),2),"")</f>
        <v/>
      </c>
      <c r="H1997" s="20"/>
      <c r="I1997" s="24" t="str">
        <f aca="false">IF(B1997="","",IFERROR(INDEX(Items!$D$5:$D$304,MATCH(B1997,Items!$A$5:$A$304,0)),""))</f>
        <v/>
      </c>
      <c r="J1997" s="26" t="n">
        <f aca="false">N(E1997)*IF(OR(D1997="Purchase",D1997="Sales return",D1997="Production in",D1997="Adjustment +"),1,IF(D1997="",0,-1))</f>
        <v>0</v>
      </c>
    </row>
    <row r="1998" customFormat="false" ht="15" hidden="false" customHeight="true" outlineLevel="0" collapsed="false">
      <c r="A1998" s="27"/>
      <c r="B1998" s="20"/>
      <c r="C1998" s="24" t="str">
        <f aca="false">IF(B1998="","",IFERROR(INDEX(Items!$B$5:$B$304,MATCH(B1998,Items!$A$5:$A$304,0)),"Unknown code"))</f>
        <v/>
      </c>
      <c r="D1998" s="20"/>
      <c r="E1998" s="21"/>
      <c r="F1998" s="22"/>
      <c r="G1998" s="25" t="str">
        <f aca="false">IF(OR(D1998="Purchase",D1998="Production in"),ROUND(N(E1998)*N(F1998),2),"")</f>
        <v/>
      </c>
      <c r="H1998" s="20"/>
      <c r="I1998" s="24" t="str">
        <f aca="false">IF(B1998="","",IFERROR(INDEX(Items!$D$5:$D$304,MATCH(B1998,Items!$A$5:$A$304,0)),""))</f>
        <v/>
      </c>
      <c r="J1998" s="26" t="n">
        <f aca="false">N(E1998)*IF(OR(D1998="Purchase",D1998="Sales return",D1998="Production in",D1998="Adjustment +"),1,IF(D1998="",0,-1))</f>
        <v>0</v>
      </c>
    </row>
    <row r="1999" customFormat="false" ht="15" hidden="false" customHeight="true" outlineLevel="0" collapsed="false">
      <c r="A1999" s="27"/>
      <c r="B1999" s="20"/>
      <c r="C1999" s="24" t="str">
        <f aca="false">IF(B1999="","",IFERROR(INDEX(Items!$B$5:$B$304,MATCH(B1999,Items!$A$5:$A$304,0)),"Unknown code"))</f>
        <v/>
      </c>
      <c r="D1999" s="20"/>
      <c r="E1999" s="21"/>
      <c r="F1999" s="22"/>
      <c r="G1999" s="25" t="str">
        <f aca="false">IF(OR(D1999="Purchase",D1999="Production in"),ROUND(N(E1999)*N(F1999),2),"")</f>
        <v/>
      </c>
      <c r="H1999" s="20"/>
      <c r="I1999" s="24" t="str">
        <f aca="false">IF(B1999="","",IFERROR(INDEX(Items!$D$5:$D$304,MATCH(B1999,Items!$A$5:$A$304,0)),""))</f>
        <v/>
      </c>
      <c r="J1999" s="26" t="n">
        <f aca="false">N(E1999)*IF(OR(D1999="Purchase",D1999="Sales return",D1999="Production in",D1999="Adjustment +"),1,IF(D1999="",0,-1))</f>
        <v>0</v>
      </c>
    </row>
    <row r="2000" customFormat="false" ht="15" hidden="false" customHeight="true" outlineLevel="0" collapsed="false">
      <c r="A2000" s="27"/>
      <c r="B2000" s="20"/>
      <c r="C2000" s="24" t="str">
        <f aca="false">IF(B2000="","",IFERROR(INDEX(Items!$B$5:$B$304,MATCH(B2000,Items!$A$5:$A$304,0)),"Unknown code"))</f>
        <v/>
      </c>
      <c r="D2000" s="20"/>
      <c r="E2000" s="21"/>
      <c r="F2000" s="22"/>
      <c r="G2000" s="25" t="str">
        <f aca="false">IF(OR(D2000="Purchase",D2000="Production in"),ROUND(N(E2000)*N(F2000),2),"")</f>
        <v/>
      </c>
      <c r="H2000" s="20"/>
      <c r="I2000" s="24" t="str">
        <f aca="false">IF(B2000="","",IFERROR(INDEX(Items!$D$5:$D$304,MATCH(B2000,Items!$A$5:$A$304,0)),""))</f>
        <v/>
      </c>
      <c r="J2000" s="26" t="n">
        <f aca="false">N(E2000)*IF(OR(D2000="Purchase",D2000="Sales return",D2000="Production in",D2000="Adjustment +"),1,IF(D2000="",0,-1))</f>
        <v>0</v>
      </c>
    </row>
    <row r="2001" customFormat="false" ht="15" hidden="false" customHeight="true" outlineLevel="0" collapsed="false">
      <c r="A2001" s="27"/>
      <c r="B2001" s="20"/>
      <c r="C2001" s="24" t="str">
        <f aca="false">IF(B2001="","",IFERROR(INDEX(Items!$B$5:$B$304,MATCH(B2001,Items!$A$5:$A$304,0)),"Unknown code"))</f>
        <v/>
      </c>
      <c r="D2001" s="20"/>
      <c r="E2001" s="21"/>
      <c r="F2001" s="22"/>
      <c r="G2001" s="25" t="str">
        <f aca="false">IF(OR(D2001="Purchase",D2001="Production in"),ROUND(N(E2001)*N(F2001),2),"")</f>
        <v/>
      </c>
      <c r="H2001" s="20"/>
      <c r="I2001" s="24" t="str">
        <f aca="false">IF(B2001="","",IFERROR(INDEX(Items!$D$5:$D$304,MATCH(B2001,Items!$A$5:$A$304,0)),""))</f>
        <v/>
      </c>
      <c r="J2001" s="26" t="n">
        <f aca="false">N(E2001)*IF(OR(D2001="Purchase",D2001="Sales return",D2001="Production in",D2001="Adjustment +"),1,IF(D2001="",0,-1))</f>
        <v>0</v>
      </c>
    </row>
    <row r="2002" customFormat="false" ht="15" hidden="false" customHeight="true" outlineLevel="0" collapsed="false">
      <c r="A2002" s="27"/>
      <c r="B2002" s="20"/>
      <c r="C2002" s="24" t="str">
        <f aca="false">IF(B2002="","",IFERROR(INDEX(Items!$B$5:$B$304,MATCH(B2002,Items!$A$5:$A$304,0)),"Unknown code"))</f>
        <v/>
      </c>
      <c r="D2002" s="20"/>
      <c r="E2002" s="21"/>
      <c r="F2002" s="22"/>
      <c r="G2002" s="25" t="str">
        <f aca="false">IF(OR(D2002="Purchase",D2002="Production in"),ROUND(N(E2002)*N(F2002),2),"")</f>
        <v/>
      </c>
      <c r="H2002" s="20"/>
      <c r="I2002" s="24" t="str">
        <f aca="false">IF(B2002="","",IFERROR(INDEX(Items!$D$5:$D$304,MATCH(B2002,Items!$A$5:$A$304,0)),""))</f>
        <v/>
      </c>
      <c r="J2002" s="26" t="n">
        <f aca="false">N(E2002)*IF(OR(D2002="Purchase",D2002="Sales return",D2002="Production in",D2002="Adjustment +"),1,IF(D2002="",0,-1))</f>
        <v>0</v>
      </c>
    </row>
    <row r="2003" customFormat="false" ht="15" hidden="false" customHeight="true" outlineLevel="0" collapsed="false">
      <c r="A2003" s="27"/>
      <c r="B2003" s="20"/>
      <c r="C2003" s="24" t="str">
        <f aca="false">IF(B2003="","",IFERROR(INDEX(Items!$B$5:$B$304,MATCH(B2003,Items!$A$5:$A$304,0)),"Unknown code"))</f>
        <v/>
      </c>
      <c r="D2003" s="20"/>
      <c r="E2003" s="21"/>
      <c r="F2003" s="22"/>
      <c r="G2003" s="25" t="str">
        <f aca="false">IF(OR(D2003="Purchase",D2003="Production in"),ROUND(N(E2003)*N(F2003),2),"")</f>
        <v/>
      </c>
      <c r="H2003" s="20"/>
      <c r="I2003" s="24" t="str">
        <f aca="false">IF(B2003="","",IFERROR(INDEX(Items!$D$5:$D$304,MATCH(B2003,Items!$A$5:$A$304,0)),""))</f>
        <v/>
      </c>
      <c r="J2003" s="26" t="n">
        <f aca="false">N(E2003)*IF(OR(D2003="Purchase",D2003="Sales return",D2003="Production in",D2003="Adjustment +"),1,IF(D2003="",0,-1))</f>
        <v>0</v>
      </c>
    </row>
    <row r="2004" customFormat="false" ht="15" hidden="false" customHeight="true" outlineLevel="0" collapsed="false">
      <c r="A2004" s="27"/>
      <c r="B2004" s="20"/>
      <c r="C2004" s="24" t="str">
        <f aca="false">IF(B2004="","",IFERROR(INDEX(Items!$B$5:$B$304,MATCH(B2004,Items!$A$5:$A$304,0)),"Unknown code"))</f>
        <v/>
      </c>
      <c r="D2004" s="20"/>
      <c r="E2004" s="21"/>
      <c r="F2004" s="22"/>
      <c r="G2004" s="25" t="str">
        <f aca="false">IF(OR(D2004="Purchase",D2004="Production in"),ROUND(N(E2004)*N(F2004),2),"")</f>
        <v/>
      </c>
      <c r="H2004" s="20"/>
      <c r="I2004" s="24" t="str">
        <f aca="false">IF(B2004="","",IFERROR(INDEX(Items!$D$5:$D$304,MATCH(B2004,Items!$A$5:$A$304,0)),""))</f>
        <v/>
      </c>
      <c r="J2004" s="26" t="n">
        <f aca="false">N(E2004)*IF(OR(D2004="Purchase",D2004="Sales return",D2004="Production in",D2004="Adjustment +"),1,IF(D2004="",0,-1))</f>
        <v>0</v>
      </c>
    </row>
  </sheetData>
  <conditionalFormatting sqref="C5:C2004">
    <cfRule type="cellIs" priority="2" operator="equal" aboveAverage="0" equalAverage="0" bottom="0" percent="0" rank="0" text="" dxfId="0">
      <formula>"Unknown code"</formula>
    </cfRule>
  </conditionalFormatting>
  <conditionalFormatting sqref="F5:F2004">
    <cfRule type="expression" priority="3" aboveAverage="0" equalAverage="0" bottom="0" percent="0" rank="0" text="" dxfId="0">
      <formula>AND(OR($D5="Purchase",$D5="Production in"),N($F5)=0)</formula>
    </cfRule>
  </conditionalFormatting>
  <dataValidations count="2">
    <dataValidation allowBlank="true" errorStyle="stop" operator="between" prompt="Movement type" promptTitle="Select" showDropDown="false" showErrorMessage="false" showInputMessage="true" sqref="D5:D2004" type="list">
      <formula1>"Purchase,Return to supplier,Issue,Sale,Sales return,Production in,Adjustment +,Adjustment -"</formula1>
      <formula2>0</formula2>
    </dataValidation>
    <dataValidation allowBlank="true" errorStyle="stop" operator="between" prompt="Item code" promptTitle="Select" showDropDown="false" showErrorMessage="false" showInputMessage="true" sqref="B5:B2004" type="list">
      <formula1>Items!$A$5:$A$304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M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1" width="28"/>
    <col collapsed="false" customWidth="true" hidden="false" outlineLevel="0" max="3" min="3" style="1" width="8"/>
    <col collapsed="false" customWidth="true" hidden="false" outlineLevel="0" max="12" min="4" style="1" width="11"/>
    <col collapsed="false" customWidth="true" hidden="false" outlineLevel="0" max="13" min="13" style="1" width="12"/>
  </cols>
  <sheetData>
    <row r="1" customFormat="false" ht="21.75" hidden="false" customHeight="true" outlineLevel="0" collapsed="false">
      <c r="A1" s="13" t="s">
        <v>108</v>
      </c>
      <c r="M1" s="14" t="s">
        <v>50</v>
      </c>
    </row>
    <row r="2" customFormat="false" ht="15" hidden="false" customHeight="true" outlineLevel="0" collapsed="false">
      <c r="A2" s="4" t="s">
        <v>109</v>
      </c>
      <c r="B2" s="23" t="n">
        <v>46266</v>
      </c>
      <c r="C2" s="4" t="s">
        <v>110</v>
      </c>
      <c r="D2" s="28" t="n">
        <v>46295</v>
      </c>
      <c r="E2" s="28"/>
    </row>
    <row r="4" customFormat="false" ht="30" hidden="false" customHeight="true" outlineLevel="0" collapsed="false">
      <c r="A4" s="15" t="s">
        <v>52</v>
      </c>
      <c r="B4" s="16" t="s">
        <v>53</v>
      </c>
      <c r="C4" s="16" t="s">
        <v>55</v>
      </c>
      <c r="D4" s="16" t="s">
        <v>56</v>
      </c>
      <c r="E4" s="16" t="s">
        <v>111</v>
      </c>
      <c r="F4" s="16" t="s">
        <v>112</v>
      </c>
      <c r="G4" s="16" t="s">
        <v>113</v>
      </c>
      <c r="H4" s="16" t="s">
        <v>114</v>
      </c>
      <c r="I4" s="16" t="s">
        <v>115</v>
      </c>
      <c r="J4" s="16" t="s">
        <v>116</v>
      </c>
      <c r="K4" s="16" t="s">
        <v>117</v>
      </c>
      <c r="L4" s="16" t="s">
        <v>58</v>
      </c>
      <c r="M4" s="16" t="s">
        <v>4</v>
      </c>
    </row>
    <row r="5" customFormat="false" ht="15" hidden="false" customHeight="true" outlineLevel="0" collapsed="false">
      <c r="A5" s="24" t="str">
        <f aca="false">IF(Items!A5="","",Items!A5)</f>
        <v>RM-001</v>
      </c>
      <c r="B5" s="24" t="str">
        <f aca="false">IF(Items!A5="","",Items!B5)</f>
        <v>MS round bar 40 mm</v>
      </c>
      <c r="C5" s="24" t="str">
        <f aca="false">IF(Items!A5="","",Items!D5)</f>
        <v>Kg</v>
      </c>
      <c r="D5" s="29" t="n">
        <f aca="false">IF(Items!A5="","",N(Items!E5))</f>
        <v>850</v>
      </c>
      <c r="E5" s="26" t="n">
        <f aca="false">IF(Items!A5="","",SUMIFS(Transactions!$J$5:$J$2004,Transactions!$B$5:$B$2004,A5,Transactions!$J$5:$J$2004,"&gt;0",Transactions!$A$5:$A$2004,"&gt;="&amp;$B$2,Transactions!$A$5:$A$2004,"&lt;="&amp;$D$2))</f>
        <v>2100</v>
      </c>
      <c r="F5" s="26" t="n">
        <f aca="false">IF(Items!A5="","",-SUMIFS(Transactions!$J$5:$J$2004,Transactions!$B$5:$B$2004,A5,Transactions!$J$5:$J$2004,"&lt;0",Transactions!$A$5:$A$2004,"&gt;="&amp;$B$2,Transactions!$A$5:$A$2004,"&lt;="&amp;$D$2))</f>
        <v>1600</v>
      </c>
      <c r="G5" s="30" t="n">
        <f aca="false">IF(Items!A5="","",D5+E5-F5)</f>
        <v>1350</v>
      </c>
      <c r="H5" s="25" t="n">
        <f aca="false">IF(Items!A5="","",ROUND(D5*N(Items!F5),2))</f>
        <v>57800</v>
      </c>
      <c r="I5" s="25" t="n">
        <f aca="false">IF(Items!A5="","",SUMIFS(Transactions!$G$5:$G$2004,Transactions!$B$5:$B$2004,A5,Transactions!$A$5:$A$2004,"&gt;="&amp;$B$2,Transactions!$A$5:$A$2004,"&lt;="&amp;$D$2))</f>
        <v>147900</v>
      </c>
      <c r="J5" s="25" t="n">
        <f aca="false">IF(Items!A5="","",IFERROR((H5+I5)/(D5+SUMIFS(Transactions!$E$5:$E$2004,Transactions!$B$5:$B$2004,A5,Transactions!$D$5:$D$2004,"Purchase",Transactions!$A$5:$A$2004,"&gt;="&amp;$B$2,Transactions!$A$5:$A$2004,"&lt;="&amp;$D$2)+SUMIFS(Transactions!$E$5:$E$2004,Transactions!$B$5:$B$2004,A5,Transactions!$D$5:$D$2004,"Production in",Transactions!$A$5:$A$2004,"&gt;="&amp;$B$2,Transactions!$A$5:$A$2004,"&lt;="&amp;$D$2)),0))</f>
        <v>69.728813559322</v>
      </c>
      <c r="K5" s="31" t="n">
        <f aca="false">IF(Items!A5="","",ROUND(G5*J5,2))</f>
        <v>94133.9</v>
      </c>
      <c r="L5" s="29" t="n">
        <f aca="false">IF(Items!A5="","",N(Items!G5))</f>
        <v>500</v>
      </c>
      <c r="M5" s="32" t="str">
        <f aca="false">IF(Items!A5="","",IF(G5&lt;0,"Negative!",IF(G5&lt;=L5,"Reorder","OK")))</f>
        <v>OK</v>
      </c>
    </row>
    <row r="6" customFormat="false" ht="15" hidden="false" customHeight="true" outlineLevel="0" collapsed="false">
      <c r="A6" s="24" t="str">
        <f aca="false">IF(Items!A6="","",Items!A6)</f>
        <v>RM-002</v>
      </c>
      <c r="B6" s="24" t="str">
        <f aca="false">IF(Items!A6="","",Items!B6)</f>
        <v>MS plate 10 mm</v>
      </c>
      <c r="C6" s="24" t="str">
        <f aca="false">IF(Items!A6="","",Items!D6)</f>
        <v>Kg</v>
      </c>
      <c r="D6" s="29" t="n">
        <f aca="false">IF(Items!A6="","",N(Items!E6))</f>
        <v>1200</v>
      </c>
      <c r="E6" s="26" t="n">
        <f aca="false">IF(Items!A6="","",SUMIFS(Transactions!$J$5:$J$2004,Transactions!$B$5:$B$2004,A6,Transactions!$J$5:$J$2004,"&gt;0",Transactions!$A$5:$A$2004,"&gt;="&amp;$B$2,Transactions!$A$5:$A$2004,"&lt;="&amp;$D$2))</f>
        <v>1000</v>
      </c>
      <c r="F6" s="26" t="n">
        <f aca="false">IF(Items!A6="","",-SUMIFS(Transactions!$J$5:$J$2004,Transactions!$B$5:$B$2004,A6,Transactions!$J$5:$J$2004,"&lt;0",Transactions!$A$5:$A$2004,"&gt;="&amp;$B$2,Transactions!$A$5:$A$2004,"&lt;="&amp;$D$2))</f>
        <v>700</v>
      </c>
      <c r="G6" s="30" t="n">
        <f aca="false">IF(Items!A6="","",D6+E6-F6)</f>
        <v>1500</v>
      </c>
      <c r="H6" s="25" t="n">
        <f aca="false">IF(Items!A6="","",ROUND(D6*N(Items!F6),2))</f>
        <v>86400</v>
      </c>
      <c r="I6" s="25" t="n">
        <f aca="false">IF(Items!A6="","",SUMIFS(Transactions!$G$5:$G$2004,Transactions!$B$5:$B$2004,A6,Transactions!$A$5:$A$2004,"&gt;="&amp;$B$2,Transactions!$A$5:$A$2004,"&lt;="&amp;$D$2))</f>
        <v>74000</v>
      </c>
      <c r="J6" s="25" t="n">
        <f aca="false">IF(Items!A6="","",IFERROR((H6+I6)/(D6+SUMIFS(Transactions!$E$5:$E$2004,Transactions!$B$5:$B$2004,A6,Transactions!$D$5:$D$2004,"Purchase",Transactions!$A$5:$A$2004,"&gt;="&amp;$B$2,Transactions!$A$5:$A$2004,"&lt;="&amp;$D$2)+SUMIFS(Transactions!$E$5:$E$2004,Transactions!$B$5:$B$2004,A6,Transactions!$D$5:$D$2004,"Production in",Transactions!$A$5:$A$2004,"&gt;="&amp;$B$2,Transactions!$A$5:$A$2004,"&lt;="&amp;$D$2)),0))</f>
        <v>72.9090909090909</v>
      </c>
      <c r="K6" s="31" t="n">
        <f aca="false">IF(Items!A6="","",ROUND(G6*J6,2))</f>
        <v>109363.64</v>
      </c>
      <c r="L6" s="29" t="n">
        <f aca="false">IF(Items!A6="","",N(Items!G6))</f>
        <v>600</v>
      </c>
      <c r="M6" s="32" t="str">
        <f aca="false">IF(Items!A6="","",IF(G6&lt;0,"Negative!",IF(G6&lt;=L6,"Reorder","OK")))</f>
        <v>OK</v>
      </c>
    </row>
    <row r="7" customFormat="false" ht="15" hidden="false" customHeight="true" outlineLevel="0" collapsed="false">
      <c r="A7" s="24" t="str">
        <f aca="false">IF(Items!A7="","",Items!A7)</f>
        <v>CN-001</v>
      </c>
      <c r="B7" s="24" t="str">
        <f aca="false">IF(Items!A7="","",Items!B7)</f>
        <v>Hex bolt M16</v>
      </c>
      <c r="C7" s="24" t="str">
        <f aca="false">IF(Items!A7="","",Items!D7)</f>
        <v>Nos</v>
      </c>
      <c r="D7" s="29" t="n">
        <f aca="false">IF(Items!A7="","",N(Items!E7))</f>
        <v>1800</v>
      </c>
      <c r="E7" s="26" t="n">
        <f aca="false">IF(Items!A7="","",SUMIFS(Transactions!$J$5:$J$2004,Transactions!$B$5:$B$2004,A7,Transactions!$J$5:$J$2004,"&gt;0",Transactions!$A$5:$A$2004,"&gt;="&amp;$B$2,Transactions!$A$5:$A$2004,"&lt;="&amp;$D$2))</f>
        <v>2000</v>
      </c>
      <c r="F7" s="26" t="n">
        <f aca="false">IF(Items!A7="","",-SUMIFS(Transactions!$J$5:$J$2004,Transactions!$B$5:$B$2004,A7,Transactions!$J$5:$J$2004,"&lt;0",Transactions!$A$5:$A$2004,"&gt;="&amp;$B$2,Transactions!$A$5:$A$2004,"&lt;="&amp;$D$2))</f>
        <v>1615</v>
      </c>
      <c r="G7" s="30" t="n">
        <f aca="false">IF(Items!A7="","",D7+E7-F7)</f>
        <v>2185</v>
      </c>
      <c r="H7" s="25" t="n">
        <f aca="false">IF(Items!A7="","",ROUND(D7*N(Items!F7),2))</f>
        <v>17100</v>
      </c>
      <c r="I7" s="25" t="n">
        <f aca="false">IF(Items!A7="","",SUMIFS(Transactions!$G$5:$G$2004,Transactions!$B$5:$B$2004,A7,Transactions!$A$5:$A$2004,"&gt;="&amp;$B$2,Transactions!$A$5:$A$2004,"&lt;="&amp;$D$2))</f>
        <v>19600</v>
      </c>
      <c r="J7" s="25" t="n">
        <f aca="false">IF(Items!A7="","",IFERROR((H7+I7)/(D7+SUMIFS(Transactions!$E$5:$E$2004,Transactions!$B$5:$B$2004,A7,Transactions!$D$5:$D$2004,"Purchase",Transactions!$A$5:$A$2004,"&gt;="&amp;$B$2,Transactions!$A$5:$A$2004,"&lt;="&amp;$D$2)+SUMIFS(Transactions!$E$5:$E$2004,Transactions!$B$5:$B$2004,A7,Transactions!$D$5:$D$2004,"Production in",Transactions!$A$5:$A$2004,"&gt;="&amp;$B$2,Transactions!$A$5:$A$2004,"&lt;="&amp;$D$2)),0))</f>
        <v>9.6578947368421</v>
      </c>
      <c r="K7" s="31" t="n">
        <f aca="false">IF(Items!A7="","",ROUND(G7*J7,2))</f>
        <v>21102.5</v>
      </c>
      <c r="L7" s="29" t="n">
        <f aca="false">IF(Items!A7="","",N(Items!G7))</f>
        <v>1000</v>
      </c>
      <c r="M7" s="32" t="str">
        <f aca="false">IF(Items!A7="","",IF(G7&lt;0,"Negative!",IF(G7&lt;=L7,"Reorder","OK")))</f>
        <v>OK</v>
      </c>
    </row>
    <row r="8" customFormat="false" ht="15" hidden="false" customHeight="true" outlineLevel="0" collapsed="false">
      <c r="A8" s="24" t="str">
        <f aca="false">IF(Items!A8="","",Items!A8)</f>
        <v>CN-002</v>
      </c>
      <c r="B8" s="24" t="str">
        <f aca="false">IF(Items!A8="","",Items!B8)</f>
        <v>Cutting oil</v>
      </c>
      <c r="C8" s="24" t="str">
        <f aca="false">IF(Items!A8="","",Items!D8)</f>
        <v>Ltr</v>
      </c>
      <c r="D8" s="29" t="n">
        <f aca="false">IF(Items!A8="","",N(Items!E8))</f>
        <v>40</v>
      </c>
      <c r="E8" s="26" t="n">
        <f aca="false">IF(Items!A8="","",SUMIFS(Transactions!$J$5:$J$2004,Transactions!$B$5:$B$2004,A8,Transactions!$J$5:$J$2004,"&gt;0",Transactions!$A$5:$A$2004,"&gt;="&amp;$B$2,Transactions!$A$5:$A$2004,"&lt;="&amp;$D$2))</f>
        <v>0</v>
      </c>
      <c r="F8" s="26" t="n">
        <f aca="false">IF(Items!A8="","",-SUMIFS(Transactions!$J$5:$J$2004,Transactions!$B$5:$B$2004,A8,Transactions!$J$5:$J$2004,"&lt;0",Transactions!$A$5:$A$2004,"&gt;="&amp;$B$2,Transactions!$A$5:$A$2004,"&lt;="&amp;$D$2))</f>
        <v>18</v>
      </c>
      <c r="G8" s="30" t="n">
        <f aca="false">IF(Items!A8="","",D8+E8-F8)</f>
        <v>22</v>
      </c>
      <c r="H8" s="25" t="n">
        <f aca="false">IF(Items!A8="","",ROUND(D8*N(Items!F8),2))</f>
        <v>8400</v>
      </c>
      <c r="I8" s="25" t="n">
        <f aca="false">IF(Items!A8="","",SUMIFS(Transactions!$G$5:$G$2004,Transactions!$B$5:$B$2004,A8,Transactions!$A$5:$A$2004,"&gt;="&amp;$B$2,Transactions!$A$5:$A$2004,"&lt;="&amp;$D$2))</f>
        <v>0</v>
      </c>
      <c r="J8" s="25" t="n">
        <f aca="false">IF(Items!A8="","",IFERROR((H8+I8)/(D8+SUMIFS(Transactions!$E$5:$E$2004,Transactions!$B$5:$B$2004,A8,Transactions!$D$5:$D$2004,"Purchase",Transactions!$A$5:$A$2004,"&gt;="&amp;$B$2,Transactions!$A$5:$A$2004,"&lt;="&amp;$D$2)+SUMIFS(Transactions!$E$5:$E$2004,Transactions!$B$5:$B$2004,A8,Transactions!$D$5:$D$2004,"Production in",Transactions!$A$5:$A$2004,"&gt;="&amp;$B$2,Transactions!$A$5:$A$2004,"&lt;="&amp;$D$2)),0))</f>
        <v>210</v>
      </c>
      <c r="K8" s="31" t="n">
        <f aca="false">IF(Items!A8="","",ROUND(G8*J8,2))</f>
        <v>4620</v>
      </c>
      <c r="L8" s="29" t="n">
        <f aca="false">IF(Items!A8="","",N(Items!G8))</f>
        <v>50</v>
      </c>
      <c r="M8" s="32" t="str">
        <f aca="false">IF(Items!A8="","",IF(G8&lt;0,"Negative!",IF(G8&lt;=L8,"Reorder","OK")))</f>
        <v>Reorder</v>
      </c>
    </row>
    <row r="9" customFormat="false" ht="15" hidden="false" customHeight="true" outlineLevel="0" collapsed="false">
      <c r="A9" s="24" t="str">
        <f aca="false">IF(Items!A9="","",Items!A9)</f>
        <v>FG-001</v>
      </c>
      <c r="B9" s="24" t="str">
        <f aca="false">IF(Items!A9="","",Items!B9)</f>
        <v>Precision shaft 40 mm</v>
      </c>
      <c r="C9" s="24" t="str">
        <f aca="false">IF(Items!A9="","",Items!D9)</f>
        <v>Nos</v>
      </c>
      <c r="D9" s="29" t="n">
        <f aca="false">IF(Items!A9="","",N(Items!E9))</f>
        <v>60</v>
      </c>
      <c r="E9" s="26" t="n">
        <f aca="false">IF(Items!A9="","",SUMIFS(Transactions!$J$5:$J$2004,Transactions!$B$5:$B$2004,A9,Transactions!$J$5:$J$2004,"&gt;0",Transactions!$A$5:$A$2004,"&gt;="&amp;$B$2,Transactions!$A$5:$A$2004,"&lt;="&amp;$D$2))</f>
        <v>40</v>
      </c>
      <c r="F9" s="26" t="n">
        <f aca="false">IF(Items!A9="","",-SUMIFS(Transactions!$J$5:$J$2004,Transactions!$B$5:$B$2004,A9,Transactions!$J$5:$J$2004,"&lt;0",Transactions!$A$5:$A$2004,"&gt;="&amp;$B$2,Transactions!$A$5:$A$2004,"&lt;="&amp;$D$2))</f>
        <v>25</v>
      </c>
      <c r="G9" s="30" t="n">
        <f aca="false">IF(Items!A9="","",D9+E9-F9)</f>
        <v>75</v>
      </c>
      <c r="H9" s="25" t="n">
        <f aca="false">IF(Items!A9="","",ROUND(D9*N(Items!F9),2))</f>
        <v>171000</v>
      </c>
      <c r="I9" s="25" t="n">
        <f aca="false">IF(Items!A9="","",SUMIFS(Transactions!$G$5:$G$2004,Transactions!$B$5:$B$2004,A9,Transactions!$A$5:$A$2004,"&gt;="&amp;$B$2,Transactions!$A$5:$A$2004,"&lt;="&amp;$D$2))</f>
        <v>116000</v>
      </c>
      <c r="J9" s="25" t="n">
        <f aca="false">IF(Items!A9="","",IFERROR((H9+I9)/(D9+SUMIFS(Transactions!$E$5:$E$2004,Transactions!$B$5:$B$2004,A9,Transactions!$D$5:$D$2004,"Purchase",Transactions!$A$5:$A$2004,"&gt;="&amp;$B$2,Transactions!$A$5:$A$2004,"&lt;="&amp;$D$2)+SUMIFS(Transactions!$E$5:$E$2004,Transactions!$B$5:$B$2004,A9,Transactions!$D$5:$D$2004,"Production in",Transactions!$A$5:$A$2004,"&gt;="&amp;$B$2,Transactions!$A$5:$A$2004,"&lt;="&amp;$D$2)),0))</f>
        <v>2870</v>
      </c>
      <c r="K9" s="31" t="n">
        <f aca="false">IF(Items!A9="","",ROUND(G9*J9,2))</f>
        <v>215250</v>
      </c>
      <c r="L9" s="29" t="n">
        <f aca="false">IF(Items!A9="","",N(Items!G9))</f>
        <v>40</v>
      </c>
      <c r="M9" s="32" t="str">
        <f aca="false">IF(Items!A9="","",IF(G9&lt;0,"Negative!",IF(G9&lt;=L9,"Reorder","OK")))</f>
        <v>OK</v>
      </c>
    </row>
    <row r="10" customFormat="false" ht="15" hidden="false" customHeight="true" outlineLevel="0" collapsed="false">
      <c r="A10" s="24" t="str">
        <f aca="false">IF(Items!A10="","",Items!A10)</f>
        <v>FG-002</v>
      </c>
      <c r="B10" s="24" t="str">
        <f aca="false">IF(Items!A10="","",Items!B10)</f>
        <v>MS flange 150 mm</v>
      </c>
      <c r="C10" s="24" t="str">
        <f aca="false">IF(Items!A10="","",Items!D10)</f>
        <v>Nos</v>
      </c>
      <c r="D10" s="29" t="n">
        <f aca="false">IF(Items!A10="","",N(Items!E10))</f>
        <v>140</v>
      </c>
      <c r="E10" s="26" t="n">
        <f aca="false">IF(Items!A10="","",SUMIFS(Transactions!$J$5:$J$2004,Transactions!$B$5:$B$2004,A10,Transactions!$J$5:$J$2004,"&gt;0",Transactions!$A$5:$A$2004,"&gt;="&amp;$B$2,Transactions!$A$5:$A$2004,"&lt;="&amp;$D$2))</f>
        <v>82</v>
      </c>
      <c r="F10" s="26" t="n">
        <f aca="false">IF(Items!A10="","",-SUMIFS(Transactions!$J$5:$J$2004,Transactions!$B$5:$B$2004,A10,Transactions!$J$5:$J$2004,"&lt;0",Transactions!$A$5:$A$2004,"&gt;="&amp;$B$2,Transactions!$A$5:$A$2004,"&lt;="&amp;$D$2))</f>
        <v>120</v>
      </c>
      <c r="G10" s="30" t="n">
        <f aca="false">IF(Items!A10="","",D10+E10-F10)</f>
        <v>102</v>
      </c>
      <c r="H10" s="25" t="n">
        <f aca="false">IF(Items!A10="","",ROUND(D10*N(Items!F10),2))</f>
        <v>165200</v>
      </c>
      <c r="I10" s="25" t="n">
        <f aca="false">IF(Items!A10="","",SUMIFS(Transactions!$G$5:$G$2004,Transactions!$B$5:$B$2004,A10,Transactions!$A$5:$A$2004,"&gt;="&amp;$B$2,Transactions!$A$5:$A$2004,"&lt;="&amp;$D$2))</f>
        <v>96800</v>
      </c>
      <c r="J10" s="25" t="n">
        <f aca="false">IF(Items!A10="","",IFERROR((H10+I10)/(D10+SUMIFS(Transactions!$E$5:$E$2004,Transactions!$B$5:$B$2004,A10,Transactions!$D$5:$D$2004,"Purchase",Transactions!$A$5:$A$2004,"&gt;="&amp;$B$2,Transactions!$A$5:$A$2004,"&lt;="&amp;$D$2)+SUMIFS(Transactions!$E$5:$E$2004,Transactions!$B$5:$B$2004,A10,Transactions!$D$5:$D$2004,"Production in",Transactions!$A$5:$A$2004,"&gt;="&amp;$B$2,Transactions!$A$5:$A$2004,"&lt;="&amp;$D$2)),0))</f>
        <v>1190.90909090909</v>
      </c>
      <c r="K10" s="31" t="n">
        <f aca="false">IF(Items!A10="","",ROUND(G10*J10,2))</f>
        <v>121472.73</v>
      </c>
      <c r="L10" s="29" t="n">
        <f aca="false">IF(Items!A10="","",N(Items!G10))</f>
        <v>100</v>
      </c>
      <c r="M10" s="32" t="str">
        <f aca="false">IF(Items!A10="","",IF(G10&lt;0,"Negative!",IF(G10&lt;=L10,"Reorder","OK")))</f>
        <v>OK</v>
      </c>
    </row>
    <row r="11" customFormat="false" ht="15" hidden="false" customHeight="true" outlineLevel="0" collapsed="false">
      <c r="A11" s="24" t="str">
        <f aca="false">IF(Items!A11="","",Items!A11)</f>
        <v/>
      </c>
      <c r="B11" s="24" t="str">
        <f aca="false">IF(Items!A11="","",Items!B11)</f>
        <v/>
      </c>
      <c r="C11" s="24" t="str">
        <f aca="false">IF(Items!A11="","",Items!D11)</f>
        <v/>
      </c>
      <c r="D11" s="29" t="str">
        <f aca="false">IF(Items!A11="","",N(Items!E11))</f>
        <v/>
      </c>
      <c r="E11" s="26" t="str">
        <f aca="false">IF(Items!A11="","",SUMIFS(Transactions!$J$5:$J$2004,Transactions!$B$5:$B$2004,A11,Transactions!$J$5:$J$2004,"&gt;0",Transactions!$A$5:$A$2004,"&gt;="&amp;$B$2,Transactions!$A$5:$A$2004,"&lt;="&amp;$D$2))</f>
        <v/>
      </c>
      <c r="F11" s="26" t="str">
        <f aca="false">IF(Items!A11="","",-SUMIFS(Transactions!$J$5:$J$2004,Transactions!$B$5:$B$2004,A11,Transactions!$J$5:$J$2004,"&lt;0",Transactions!$A$5:$A$2004,"&gt;="&amp;$B$2,Transactions!$A$5:$A$2004,"&lt;="&amp;$D$2))</f>
        <v/>
      </c>
      <c r="G11" s="30" t="str">
        <f aca="false">IF(Items!A11="","",D11+E11-F11)</f>
        <v/>
      </c>
      <c r="H11" s="25" t="str">
        <f aca="false">IF(Items!A11="","",ROUND(D11*N(Items!F11),2))</f>
        <v/>
      </c>
      <c r="I11" s="25" t="str">
        <f aca="false">IF(Items!A11="","",SUMIFS(Transactions!$G$5:$G$2004,Transactions!$B$5:$B$2004,A11,Transactions!$A$5:$A$2004,"&gt;="&amp;$B$2,Transactions!$A$5:$A$2004,"&lt;="&amp;$D$2))</f>
        <v/>
      </c>
      <c r="J11" s="25" t="str">
        <f aca="false">IF(Items!A11="","",IFERROR((H11+I11)/(D11+SUMIFS(Transactions!$E$5:$E$2004,Transactions!$B$5:$B$2004,A11,Transactions!$D$5:$D$2004,"Purchase",Transactions!$A$5:$A$2004,"&gt;="&amp;$B$2,Transactions!$A$5:$A$2004,"&lt;="&amp;$D$2)+SUMIFS(Transactions!$E$5:$E$2004,Transactions!$B$5:$B$2004,A11,Transactions!$D$5:$D$2004,"Production in",Transactions!$A$5:$A$2004,"&gt;="&amp;$B$2,Transactions!$A$5:$A$2004,"&lt;="&amp;$D$2)),0))</f>
        <v/>
      </c>
      <c r="K11" s="31" t="str">
        <f aca="false">IF(Items!A11="","",ROUND(G11*J11,2))</f>
        <v/>
      </c>
      <c r="L11" s="29" t="str">
        <f aca="false">IF(Items!A11="","",N(Items!G11))</f>
        <v/>
      </c>
      <c r="M11" s="32" t="str">
        <f aca="false">IF(Items!A11="","",IF(G11&lt;0,"Negative!",IF(G11&lt;=L11,"Reorder","OK")))</f>
        <v/>
      </c>
    </row>
    <row r="12" customFormat="false" ht="15" hidden="false" customHeight="true" outlineLevel="0" collapsed="false">
      <c r="A12" s="24" t="str">
        <f aca="false">IF(Items!A12="","",Items!A12)</f>
        <v/>
      </c>
      <c r="B12" s="24" t="str">
        <f aca="false">IF(Items!A12="","",Items!B12)</f>
        <v/>
      </c>
      <c r="C12" s="24" t="str">
        <f aca="false">IF(Items!A12="","",Items!D12)</f>
        <v/>
      </c>
      <c r="D12" s="29" t="str">
        <f aca="false">IF(Items!A12="","",N(Items!E12))</f>
        <v/>
      </c>
      <c r="E12" s="26" t="str">
        <f aca="false">IF(Items!A12="","",SUMIFS(Transactions!$J$5:$J$2004,Transactions!$B$5:$B$2004,A12,Transactions!$J$5:$J$2004,"&gt;0",Transactions!$A$5:$A$2004,"&gt;="&amp;$B$2,Transactions!$A$5:$A$2004,"&lt;="&amp;$D$2))</f>
        <v/>
      </c>
      <c r="F12" s="26" t="str">
        <f aca="false">IF(Items!A12="","",-SUMIFS(Transactions!$J$5:$J$2004,Transactions!$B$5:$B$2004,A12,Transactions!$J$5:$J$2004,"&lt;0",Transactions!$A$5:$A$2004,"&gt;="&amp;$B$2,Transactions!$A$5:$A$2004,"&lt;="&amp;$D$2))</f>
        <v/>
      </c>
      <c r="G12" s="30" t="str">
        <f aca="false">IF(Items!A12="","",D12+E12-F12)</f>
        <v/>
      </c>
      <c r="H12" s="25" t="str">
        <f aca="false">IF(Items!A12="","",ROUND(D12*N(Items!F12),2))</f>
        <v/>
      </c>
      <c r="I12" s="25" t="str">
        <f aca="false">IF(Items!A12="","",SUMIFS(Transactions!$G$5:$G$2004,Transactions!$B$5:$B$2004,A12,Transactions!$A$5:$A$2004,"&gt;="&amp;$B$2,Transactions!$A$5:$A$2004,"&lt;="&amp;$D$2))</f>
        <v/>
      </c>
      <c r="J12" s="25" t="str">
        <f aca="false">IF(Items!A12="","",IFERROR((H12+I12)/(D12+SUMIFS(Transactions!$E$5:$E$2004,Transactions!$B$5:$B$2004,A12,Transactions!$D$5:$D$2004,"Purchase",Transactions!$A$5:$A$2004,"&gt;="&amp;$B$2,Transactions!$A$5:$A$2004,"&lt;="&amp;$D$2)+SUMIFS(Transactions!$E$5:$E$2004,Transactions!$B$5:$B$2004,A12,Transactions!$D$5:$D$2004,"Production in",Transactions!$A$5:$A$2004,"&gt;="&amp;$B$2,Transactions!$A$5:$A$2004,"&lt;="&amp;$D$2)),0))</f>
        <v/>
      </c>
      <c r="K12" s="31" t="str">
        <f aca="false">IF(Items!A12="","",ROUND(G12*J12,2))</f>
        <v/>
      </c>
      <c r="L12" s="29" t="str">
        <f aca="false">IF(Items!A12="","",N(Items!G12))</f>
        <v/>
      </c>
      <c r="M12" s="32" t="str">
        <f aca="false">IF(Items!A12="","",IF(G12&lt;0,"Negative!",IF(G12&lt;=L12,"Reorder","OK")))</f>
        <v/>
      </c>
    </row>
    <row r="13" customFormat="false" ht="15" hidden="false" customHeight="true" outlineLevel="0" collapsed="false">
      <c r="A13" s="24" t="str">
        <f aca="false">IF(Items!A13="","",Items!A13)</f>
        <v/>
      </c>
      <c r="B13" s="24" t="str">
        <f aca="false">IF(Items!A13="","",Items!B13)</f>
        <v/>
      </c>
      <c r="C13" s="24" t="str">
        <f aca="false">IF(Items!A13="","",Items!D13)</f>
        <v/>
      </c>
      <c r="D13" s="29" t="str">
        <f aca="false">IF(Items!A13="","",N(Items!E13))</f>
        <v/>
      </c>
      <c r="E13" s="26" t="str">
        <f aca="false">IF(Items!A13="","",SUMIFS(Transactions!$J$5:$J$2004,Transactions!$B$5:$B$2004,A13,Transactions!$J$5:$J$2004,"&gt;0",Transactions!$A$5:$A$2004,"&gt;="&amp;$B$2,Transactions!$A$5:$A$2004,"&lt;="&amp;$D$2))</f>
        <v/>
      </c>
      <c r="F13" s="26" t="str">
        <f aca="false">IF(Items!A13="","",-SUMIFS(Transactions!$J$5:$J$2004,Transactions!$B$5:$B$2004,A13,Transactions!$J$5:$J$2004,"&lt;0",Transactions!$A$5:$A$2004,"&gt;="&amp;$B$2,Transactions!$A$5:$A$2004,"&lt;="&amp;$D$2))</f>
        <v/>
      </c>
      <c r="G13" s="30" t="str">
        <f aca="false">IF(Items!A13="","",D13+E13-F13)</f>
        <v/>
      </c>
      <c r="H13" s="25" t="str">
        <f aca="false">IF(Items!A13="","",ROUND(D13*N(Items!F13),2))</f>
        <v/>
      </c>
      <c r="I13" s="25" t="str">
        <f aca="false">IF(Items!A13="","",SUMIFS(Transactions!$G$5:$G$2004,Transactions!$B$5:$B$2004,A13,Transactions!$A$5:$A$2004,"&gt;="&amp;$B$2,Transactions!$A$5:$A$2004,"&lt;="&amp;$D$2))</f>
        <v/>
      </c>
      <c r="J13" s="25" t="str">
        <f aca="false">IF(Items!A13="","",IFERROR((H13+I13)/(D13+SUMIFS(Transactions!$E$5:$E$2004,Transactions!$B$5:$B$2004,A13,Transactions!$D$5:$D$2004,"Purchase",Transactions!$A$5:$A$2004,"&gt;="&amp;$B$2,Transactions!$A$5:$A$2004,"&lt;="&amp;$D$2)+SUMIFS(Transactions!$E$5:$E$2004,Transactions!$B$5:$B$2004,A13,Transactions!$D$5:$D$2004,"Production in",Transactions!$A$5:$A$2004,"&gt;="&amp;$B$2,Transactions!$A$5:$A$2004,"&lt;="&amp;$D$2)),0))</f>
        <v/>
      </c>
      <c r="K13" s="31" t="str">
        <f aca="false">IF(Items!A13="","",ROUND(G13*J13,2))</f>
        <v/>
      </c>
      <c r="L13" s="29" t="str">
        <f aca="false">IF(Items!A13="","",N(Items!G13))</f>
        <v/>
      </c>
      <c r="M13" s="32" t="str">
        <f aca="false">IF(Items!A13="","",IF(G13&lt;0,"Negative!",IF(G13&lt;=L13,"Reorder","OK")))</f>
        <v/>
      </c>
    </row>
    <row r="14" customFormat="false" ht="15" hidden="false" customHeight="true" outlineLevel="0" collapsed="false">
      <c r="A14" s="24" t="str">
        <f aca="false">IF(Items!A14="","",Items!A14)</f>
        <v/>
      </c>
      <c r="B14" s="24" t="str">
        <f aca="false">IF(Items!A14="","",Items!B14)</f>
        <v/>
      </c>
      <c r="C14" s="24" t="str">
        <f aca="false">IF(Items!A14="","",Items!D14)</f>
        <v/>
      </c>
      <c r="D14" s="29" t="str">
        <f aca="false">IF(Items!A14="","",N(Items!E14))</f>
        <v/>
      </c>
      <c r="E14" s="26" t="str">
        <f aca="false">IF(Items!A14="","",SUMIFS(Transactions!$J$5:$J$2004,Transactions!$B$5:$B$2004,A14,Transactions!$J$5:$J$2004,"&gt;0",Transactions!$A$5:$A$2004,"&gt;="&amp;$B$2,Transactions!$A$5:$A$2004,"&lt;="&amp;$D$2))</f>
        <v/>
      </c>
      <c r="F14" s="26" t="str">
        <f aca="false">IF(Items!A14="","",-SUMIFS(Transactions!$J$5:$J$2004,Transactions!$B$5:$B$2004,A14,Transactions!$J$5:$J$2004,"&lt;0",Transactions!$A$5:$A$2004,"&gt;="&amp;$B$2,Transactions!$A$5:$A$2004,"&lt;="&amp;$D$2))</f>
        <v/>
      </c>
      <c r="G14" s="30" t="str">
        <f aca="false">IF(Items!A14="","",D14+E14-F14)</f>
        <v/>
      </c>
      <c r="H14" s="25" t="str">
        <f aca="false">IF(Items!A14="","",ROUND(D14*N(Items!F14),2))</f>
        <v/>
      </c>
      <c r="I14" s="25" t="str">
        <f aca="false">IF(Items!A14="","",SUMIFS(Transactions!$G$5:$G$2004,Transactions!$B$5:$B$2004,A14,Transactions!$A$5:$A$2004,"&gt;="&amp;$B$2,Transactions!$A$5:$A$2004,"&lt;="&amp;$D$2))</f>
        <v/>
      </c>
      <c r="J14" s="25" t="str">
        <f aca="false">IF(Items!A14="","",IFERROR((H14+I14)/(D14+SUMIFS(Transactions!$E$5:$E$2004,Transactions!$B$5:$B$2004,A14,Transactions!$D$5:$D$2004,"Purchase",Transactions!$A$5:$A$2004,"&gt;="&amp;$B$2,Transactions!$A$5:$A$2004,"&lt;="&amp;$D$2)+SUMIFS(Transactions!$E$5:$E$2004,Transactions!$B$5:$B$2004,A14,Transactions!$D$5:$D$2004,"Production in",Transactions!$A$5:$A$2004,"&gt;="&amp;$B$2,Transactions!$A$5:$A$2004,"&lt;="&amp;$D$2)),0))</f>
        <v/>
      </c>
      <c r="K14" s="31" t="str">
        <f aca="false">IF(Items!A14="","",ROUND(G14*J14,2))</f>
        <v/>
      </c>
      <c r="L14" s="29" t="str">
        <f aca="false">IF(Items!A14="","",N(Items!G14))</f>
        <v/>
      </c>
      <c r="M14" s="32" t="str">
        <f aca="false">IF(Items!A14="","",IF(G14&lt;0,"Negative!",IF(G14&lt;=L14,"Reorder","OK")))</f>
        <v/>
      </c>
    </row>
    <row r="15" customFormat="false" ht="15" hidden="false" customHeight="true" outlineLevel="0" collapsed="false">
      <c r="A15" s="24" t="str">
        <f aca="false">IF(Items!A15="","",Items!A15)</f>
        <v/>
      </c>
      <c r="B15" s="24" t="str">
        <f aca="false">IF(Items!A15="","",Items!B15)</f>
        <v/>
      </c>
      <c r="C15" s="24" t="str">
        <f aca="false">IF(Items!A15="","",Items!D15)</f>
        <v/>
      </c>
      <c r="D15" s="29" t="str">
        <f aca="false">IF(Items!A15="","",N(Items!E15))</f>
        <v/>
      </c>
      <c r="E15" s="26" t="str">
        <f aca="false">IF(Items!A15="","",SUMIFS(Transactions!$J$5:$J$2004,Transactions!$B$5:$B$2004,A15,Transactions!$J$5:$J$2004,"&gt;0",Transactions!$A$5:$A$2004,"&gt;="&amp;$B$2,Transactions!$A$5:$A$2004,"&lt;="&amp;$D$2))</f>
        <v/>
      </c>
      <c r="F15" s="26" t="str">
        <f aca="false">IF(Items!A15="","",-SUMIFS(Transactions!$J$5:$J$2004,Transactions!$B$5:$B$2004,A15,Transactions!$J$5:$J$2004,"&lt;0",Transactions!$A$5:$A$2004,"&gt;="&amp;$B$2,Transactions!$A$5:$A$2004,"&lt;="&amp;$D$2))</f>
        <v/>
      </c>
      <c r="G15" s="30" t="str">
        <f aca="false">IF(Items!A15="","",D15+E15-F15)</f>
        <v/>
      </c>
      <c r="H15" s="25" t="str">
        <f aca="false">IF(Items!A15="","",ROUND(D15*N(Items!F15),2))</f>
        <v/>
      </c>
      <c r="I15" s="25" t="str">
        <f aca="false">IF(Items!A15="","",SUMIFS(Transactions!$G$5:$G$2004,Transactions!$B$5:$B$2004,A15,Transactions!$A$5:$A$2004,"&gt;="&amp;$B$2,Transactions!$A$5:$A$2004,"&lt;="&amp;$D$2))</f>
        <v/>
      </c>
      <c r="J15" s="25" t="str">
        <f aca="false">IF(Items!A15="","",IFERROR((H15+I15)/(D15+SUMIFS(Transactions!$E$5:$E$2004,Transactions!$B$5:$B$2004,A15,Transactions!$D$5:$D$2004,"Purchase",Transactions!$A$5:$A$2004,"&gt;="&amp;$B$2,Transactions!$A$5:$A$2004,"&lt;="&amp;$D$2)+SUMIFS(Transactions!$E$5:$E$2004,Transactions!$B$5:$B$2004,A15,Transactions!$D$5:$D$2004,"Production in",Transactions!$A$5:$A$2004,"&gt;="&amp;$B$2,Transactions!$A$5:$A$2004,"&lt;="&amp;$D$2)),0))</f>
        <v/>
      </c>
      <c r="K15" s="31" t="str">
        <f aca="false">IF(Items!A15="","",ROUND(G15*J15,2))</f>
        <v/>
      </c>
      <c r="L15" s="29" t="str">
        <f aca="false">IF(Items!A15="","",N(Items!G15))</f>
        <v/>
      </c>
      <c r="M15" s="32" t="str">
        <f aca="false">IF(Items!A15="","",IF(G15&lt;0,"Negative!",IF(G15&lt;=L15,"Reorder","OK")))</f>
        <v/>
      </c>
    </row>
    <row r="16" customFormat="false" ht="15" hidden="false" customHeight="true" outlineLevel="0" collapsed="false">
      <c r="A16" s="24" t="str">
        <f aca="false">IF(Items!A16="","",Items!A16)</f>
        <v/>
      </c>
      <c r="B16" s="24" t="str">
        <f aca="false">IF(Items!A16="","",Items!B16)</f>
        <v/>
      </c>
      <c r="C16" s="24" t="str">
        <f aca="false">IF(Items!A16="","",Items!D16)</f>
        <v/>
      </c>
      <c r="D16" s="29" t="str">
        <f aca="false">IF(Items!A16="","",N(Items!E16))</f>
        <v/>
      </c>
      <c r="E16" s="26" t="str">
        <f aca="false">IF(Items!A16="","",SUMIFS(Transactions!$J$5:$J$2004,Transactions!$B$5:$B$2004,A16,Transactions!$J$5:$J$2004,"&gt;0",Transactions!$A$5:$A$2004,"&gt;="&amp;$B$2,Transactions!$A$5:$A$2004,"&lt;="&amp;$D$2))</f>
        <v/>
      </c>
      <c r="F16" s="26" t="str">
        <f aca="false">IF(Items!A16="","",-SUMIFS(Transactions!$J$5:$J$2004,Transactions!$B$5:$B$2004,A16,Transactions!$J$5:$J$2004,"&lt;0",Transactions!$A$5:$A$2004,"&gt;="&amp;$B$2,Transactions!$A$5:$A$2004,"&lt;="&amp;$D$2))</f>
        <v/>
      </c>
      <c r="G16" s="30" t="str">
        <f aca="false">IF(Items!A16="","",D16+E16-F16)</f>
        <v/>
      </c>
      <c r="H16" s="25" t="str">
        <f aca="false">IF(Items!A16="","",ROUND(D16*N(Items!F16),2))</f>
        <v/>
      </c>
      <c r="I16" s="25" t="str">
        <f aca="false">IF(Items!A16="","",SUMIFS(Transactions!$G$5:$G$2004,Transactions!$B$5:$B$2004,A16,Transactions!$A$5:$A$2004,"&gt;="&amp;$B$2,Transactions!$A$5:$A$2004,"&lt;="&amp;$D$2))</f>
        <v/>
      </c>
      <c r="J16" s="25" t="str">
        <f aca="false">IF(Items!A16="","",IFERROR((H16+I16)/(D16+SUMIFS(Transactions!$E$5:$E$2004,Transactions!$B$5:$B$2004,A16,Transactions!$D$5:$D$2004,"Purchase",Transactions!$A$5:$A$2004,"&gt;="&amp;$B$2,Transactions!$A$5:$A$2004,"&lt;="&amp;$D$2)+SUMIFS(Transactions!$E$5:$E$2004,Transactions!$B$5:$B$2004,A16,Transactions!$D$5:$D$2004,"Production in",Transactions!$A$5:$A$2004,"&gt;="&amp;$B$2,Transactions!$A$5:$A$2004,"&lt;="&amp;$D$2)),0))</f>
        <v/>
      </c>
      <c r="K16" s="31" t="str">
        <f aca="false">IF(Items!A16="","",ROUND(G16*J16,2))</f>
        <v/>
      </c>
      <c r="L16" s="29" t="str">
        <f aca="false">IF(Items!A16="","",N(Items!G16))</f>
        <v/>
      </c>
      <c r="M16" s="32" t="str">
        <f aca="false">IF(Items!A16="","",IF(G16&lt;0,"Negative!",IF(G16&lt;=L16,"Reorder","OK")))</f>
        <v/>
      </c>
    </row>
    <row r="17" customFormat="false" ht="15" hidden="false" customHeight="true" outlineLevel="0" collapsed="false">
      <c r="A17" s="24" t="str">
        <f aca="false">IF(Items!A17="","",Items!A17)</f>
        <v/>
      </c>
      <c r="B17" s="24" t="str">
        <f aca="false">IF(Items!A17="","",Items!B17)</f>
        <v/>
      </c>
      <c r="C17" s="24" t="str">
        <f aca="false">IF(Items!A17="","",Items!D17)</f>
        <v/>
      </c>
      <c r="D17" s="29" t="str">
        <f aca="false">IF(Items!A17="","",N(Items!E17))</f>
        <v/>
      </c>
      <c r="E17" s="26" t="str">
        <f aca="false">IF(Items!A17="","",SUMIFS(Transactions!$J$5:$J$2004,Transactions!$B$5:$B$2004,A17,Transactions!$J$5:$J$2004,"&gt;0",Transactions!$A$5:$A$2004,"&gt;="&amp;$B$2,Transactions!$A$5:$A$2004,"&lt;="&amp;$D$2))</f>
        <v/>
      </c>
      <c r="F17" s="26" t="str">
        <f aca="false">IF(Items!A17="","",-SUMIFS(Transactions!$J$5:$J$2004,Transactions!$B$5:$B$2004,A17,Transactions!$J$5:$J$2004,"&lt;0",Transactions!$A$5:$A$2004,"&gt;="&amp;$B$2,Transactions!$A$5:$A$2004,"&lt;="&amp;$D$2))</f>
        <v/>
      </c>
      <c r="G17" s="30" t="str">
        <f aca="false">IF(Items!A17="","",D17+E17-F17)</f>
        <v/>
      </c>
      <c r="H17" s="25" t="str">
        <f aca="false">IF(Items!A17="","",ROUND(D17*N(Items!F17),2))</f>
        <v/>
      </c>
      <c r="I17" s="25" t="str">
        <f aca="false">IF(Items!A17="","",SUMIFS(Transactions!$G$5:$G$2004,Transactions!$B$5:$B$2004,A17,Transactions!$A$5:$A$2004,"&gt;="&amp;$B$2,Transactions!$A$5:$A$2004,"&lt;="&amp;$D$2))</f>
        <v/>
      </c>
      <c r="J17" s="25" t="str">
        <f aca="false">IF(Items!A17="","",IFERROR((H17+I17)/(D17+SUMIFS(Transactions!$E$5:$E$2004,Transactions!$B$5:$B$2004,A17,Transactions!$D$5:$D$2004,"Purchase",Transactions!$A$5:$A$2004,"&gt;="&amp;$B$2,Transactions!$A$5:$A$2004,"&lt;="&amp;$D$2)+SUMIFS(Transactions!$E$5:$E$2004,Transactions!$B$5:$B$2004,A17,Transactions!$D$5:$D$2004,"Production in",Transactions!$A$5:$A$2004,"&gt;="&amp;$B$2,Transactions!$A$5:$A$2004,"&lt;="&amp;$D$2)),0))</f>
        <v/>
      </c>
      <c r="K17" s="31" t="str">
        <f aca="false">IF(Items!A17="","",ROUND(G17*J17,2))</f>
        <v/>
      </c>
      <c r="L17" s="29" t="str">
        <f aca="false">IF(Items!A17="","",N(Items!G17))</f>
        <v/>
      </c>
      <c r="M17" s="32" t="str">
        <f aca="false">IF(Items!A17="","",IF(G17&lt;0,"Negative!",IF(G17&lt;=L17,"Reorder","OK")))</f>
        <v/>
      </c>
    </row>
    <row r="18" customFormat="false" ht="15" hidden="false" customHeight="true" outlineLevel="0" collapsed="false">
      <c r="A18" s="24" t="str">
        <f aca="false">IF(Items!A18="","",Items!A18)</f>
        <v/>
      </c>
      <c r="B18" s="24" t="str">
        <f aca="false">IF(Items!A18="","",Items!B18)</f>
        <v/>
      </c>
      <c r="C18" s="24" t="str">
        <f aca="false">IF(Items!A18="","",Items!D18)</f>
        <v/>
      </c>
      <c r="D18" s="29" t="str">
        <f aca="false">IF(Items!A18="","",N(Items!E18))</f>
        <v/>
      </c>
      <c r="E18" s="26" t="str">
        <f aca="false">IF(Items!A18="","",SUMIFS(Transactions!$J$5:$J$2004,Transactions!$B$5:$B$2004,A18,Transactions!$J$5:$J$2004,"&gt;0",Transactions!$A$5:$A$2004,"&gt;="&amp;$B$2,Transactions!$A$5:$A$2004,"&lt;="&amp;$D$2))</f>
        <v/>
      </c>
      <c r="F18" s="26" t="str">
        <f aca="false">IF(Items!A18="","",-SUMIFS(Transactions!$J$5:$J$2004,Transactions!$B$5:$B$2004,A18,Transactions!$J$5:$J$2004,"&lt;0",Transactions!$A$5:$A$2004,"&gt;="&amp;$B$2,Transactions!$A$5:$A$2004,"&lt;="&amp;$D$2))</f>
        <v/>
      </c>
      <c r="G18" s="30" t="str">
        <f aca="false">IF(Items!A18="","",D18+E18-F18)</f>
        <v/>
      </c>
      <c r="H18" s="25" t="str">
        <f aca="false">IF(Items!A18="","",ROUND(D18*N(Items!F18),2))</f>
        <v/>
      </c>
      <c r="I18" s="25" t="str">
        <f aca="false">IF(Items!A18="","",SUMIFS(Transactions!$G$5:$G$2004,Transactions!$B$5:$B$2004,A18,Transactions!$A$5:$A$2004,"&gt;="&amp;$B$2,Transactions!$A$5:$A$2004,"&lt;="&amp;$D$2))</f>
        <v/>
      </c>
      <c r="J18" s="25" t="str">
        <f aca="false">IF(Items!A18="","",IFERROR((H18+I18)/(D18+SUMIFS(Transactions!$E$5:$E$2004,Transactions!$B$5:$B$2004,A18,Transactions!$D$5:$D$2004,"Purchase",Transactions!$A$5:$A$2004,"&gt;="&amp;$B$2,Transactions!$A$5:$A$2004,"&lt;="&amp;$D$2)+SUMIFS(Transactions!$E$5:$E$2004,Transactions!$B$5:$B$2004,A18,Transactions!$D$5:$D$2004,"Production in",Transactions!$A$5:$A$2004,"&gt;="&amp;$B$2,Transactions!$A$5:$A$2004,"&lt;="&amp;$D$2)),0))</f>
        <v/>
      </c>
      <c r="K18" s="31" t="str">
        <f aca="false">IF(Items!A18="","",ROUND(G18*J18,2))</f>
        <v/>
      </c>
      <c r="L18" s="29" t="str">
        <f aca="false">IF(Items!A18="","",N(Items!G18))</f>
        <v/>
      </c>
      <c r="M18" s="32" t="str">
        <f aca="false">IF(Items!A18="","",IF(G18&lt;0,"Negative!",IF(G18&lt;=L18,"Reorder","OK")))</f>
        <v/>
      </c>
    </row>
    <row r="19" customFormat="false" ht="15" hidden="false" customHeight="true" outlineLevel="0" collapsed="false">
      <c r="A19" s="24" t="str">
        <f aca="false">IF(Items!A19="","",Items!A19)</f>
        <v/>
      </c>
      <c r="B19" s="24" t="str">
        <f aca="false">IF(Items!A19="","",Items!B19)</f>
        <v/>
      </c>
      <c r="C19" s="24" t="str">
        <f aca="false">IF(Items!A19="","",Items!D19)</f>
        <v/>
      </c>
      <c r="D19" s="29" t="str">
        <f aca="false">IF(Items!A19="","",N(Items!E19))</f>
        <v/>
      </c>
      <c r="E19" s="26" t="str">
        <f aca="false">IF(Items!A19="","",SUMIFS(Transactions!$J$5:$J$2004,Transactions!$B$5:$B$2004,A19,Transactions!$J$5:$J$2004,"&gt;0",Transactions!$A$5:$A$2004,"&gt;="&amp;$B$2,Transactions!$A$5:$A$2004,"&lt;="&amp;$D$2))</f>
        <v/>
      </c>
      <c r="F19" s="26" t="str">
        <f aca="false">IF(Items!A19="","",-SUMIFS(Transactions!$J$5:$J$2004,Transactions!$B$5:$B$2004,A19,Transactions!$J$5:$J$2004,"&lt;0",Transactions!$A$5:$A$2004,"&gt;="&amp;$B$2,Transactions!$A$5:$A$2004,"&lt;="&amp;$D$2))</f>
        <v/>
      </c>
      <c r="G19" s="30" t="str">
        <f aca="false">IF(Items!A19="","",D19+E19-F19)</f>
        <v/>
      </c>
      <c r="H19" s="25" t="str">
        <f aca="false">IF(Items!A19="","",ROUND(D19*N(Items!F19),2))</f>
        <v/>
      </c>
      <c r="I19" s="25" t="str">
        <f aca="false">IF(Items!A19="","",SUMIFS(Transactions!$G$5:$G$2004,Transactions!$B$5:$B$2004,A19,Transactions!$A$5:$A$2004,"&gt;="&amp;$B$2,Transactions!$A$5:$A$2004,"&lt;="&amp;$D$2))</f>
        <v/>
      </c>
      <c r="J19" s="25" t="str">
        <f aca="false">IF(Items!A19="","",IFERROR((H19+I19)/(D19+SUMIFS(Transactions!$E$5:$E$2004,Transactions!$B$5:$B$2004,A19,Transactions!$D$5:$D$2004,"Purchase",Transactions!$A$5:$A$2004,"&gt;="&amp;$B$2,Transactions!$A$5:$A$2004,"&lt;="&amp;$D$2)+SUMIFS(Transactions!$E$5:$E$2004,Transactions!$B$5:$B$2004,A19,Transactions!$D$5:$D$2004,"Production in",Transactions!$A$5:$A$2004,"&gt;="&amp;$B$2,Transactions!$A$5:$A$2004,"&lt;="&amp;$D$2)),0))</f>
        <v/>
      </c>
      <c r="K19" s="31" t="str">
        <f aca="false">IF(Items!A19="","",ROUND(G19*J19,2))</f>
        <v/>
      </c>
      <c r="L19" s="29" t="str">
        <f aca="false">IF(Items!A19="","",N(Items!G19))</f>
        <v/>
      </c>
      <c r="M19" s="32" t="str">
        <f aca="false">IF(Items!A19="","",IF(G19&lt;0,"Negative!",IF(G19&lt;=L19,"Reorder","OK")))</f>
        <v/>
      </c>
    </row>
    <row r="20" customFormat="false" ht="15" hidden="false" customHeight="true" outlineLevel="0" collapsed="false">
      <c r="A20" s="24" t="str">
        <f aca="false">IF(Items!A20="","",Items!A20)</f>
        <v/>
      </c>
      <c r="B20" s="24" t="str">
        <f aca="false">IF(Items!A20="","",Items!B20)</f>
        <v/>
      </c>
      <c r="C20" s="24" t="str">
        <f aca="false">IF(Items!A20="","",Items!D20)</f>
        <v/>
      </c>
      <c r="D20" s="29" t="str">
        <f aca="false">IF(Items!A20="","",N(Items!E20))</f>
        <v/>
      </c>
      <c r="E20" s="26" t="str">
        <f aca="false">IF(Items!A20="","",SUMIFS(Transactions!$J$5:$J$2004,Transactions!$B$5:$B$2004,A20,Transactions!$J$5:$J$2004,"&gt;0",Transactions!$A$5:$A$2004,"&gt;="&amp;$B$2,Transactions!$A$5:$A$2004,"&lt;="&amp;$D$2))</f>
        <v/>
      </c>
      <c r="F20" s="26" t="str">
        <f aca="false">IF(Items!A20="","",-SUMIFS(Transactions!$J$5:$J$2004,Transactions!$B$5:$B$2004,A20,Transactions!$J$5:$J$2004,"&lt;0",Transactions!$A$5:$A$2004,"&gt;="&amp;$B$2,Transactions!$A$5:$A$2004,"&lt;="&amp;$D$2))</f>
        <v/>
      </c>
      <c r="G20" s="30" t="str">
        <f aca="false">IF(Items!A20="","",D20+E20-F20)</f>
        <v/>
      </c>
      <c r="H20" s="25" t="str">
        <f aca="false">IF(Items!A20="","",ROUND(D20*N(Items!F20),2))</f>
        <v/>
      </c>
      <c r="I20" s="25" t="str">
        <f aca="false">IF(Items!A20="","",SUMIFS(Transactions!$G$5:$G$2004,Transactions!$B$5:$B$2004,A20,Transactions!$A$5:$A$2004,"&gt;="&amp;$B$2,Transactions!$A$5:$A$2004,"&lt;="&amp;$D$2))</f>
        <v/>
      </c>
      <c r="J20" s="25" t="str">
        <f aca="false">IF(Items!A20="","",IFERROR((H20+I20)/(D20+SUMIFS(Transactions!$E$5:$E$2004,Transactions!$B$5:$B$2004,A20,Transactions!$D$5:$D$2004,"Purchase",Transactions!$A$5:$A$2004,"&gt;="&amp;$B$2,Transactions!$A$5:$A$2004,"&lt;="&amp;$D$2)+SUMIFS(Transactions!$E$5:$E$2004,Transactions!$B$5:$B$2004,A20,Transactions!$D$5:$D$2004,"Production in",Transactions!$A$5:$A$2004,"&gt;="&amp;$B$2,Transactions!$A$5:$A$2004,"&lt;="&amp;$D$2)),0))</f>
        <v/>
      </c>
      <c r="K20" s="31" t="str">
        <f aca="false">IF(Items!A20="","",ROUND(G20*J20,2))</f>
        <v/>
      </c>
      <c r="L20" s="29" t="str">
        <f aca="false">IF(Items!A20="","",N(Items!G20))</f>
        <v/>
      </c>
      <c r="M20" s="32" t="str">
        <f aca="false">IF(Items!A20="","",IF(G20&lt;0,"Negative!",IF(G20&lt;=L20,"Reorder","OK")))</f>
        <v/>
      </c>
    </row>
    <row r="21" customFormat="false" ht="15" hidden="false" customHeight="true" outlineLevel="0" collapsed="false">
      <c r="A21" s="24" t="str">
        <f aca="false">IF(Items!A21="","",Items!A21)</f>
        <v/>
      </c>
      <c r="B21" s="24" t="str">
        <f aca="false">IF(Items!A21="","",Items!B21)</f>
        <v/>
      </c>
      <c r="C21" s="24" t="str">
        <f aca="false">IF(Items!A21="","",Items!D21)</f>
        <v/>
      </c>
      <c r="D21" s="29" t="str">
        <f aca="false">IF(Items!A21="","",N(Items!E21))</f>
        <v/>
      </c>
      <c r="E21" s="26" t="str">
        <f aca="false">IF(Items!A21="","",SUMIFS(Transactions!$J$5:$J$2004,Transactions!$B$5:$B$2004,A21,Transactions!$J$5:$J$2004,"&gt;0",Transactions!$A$5:$A$2004,"&gt;="&amp;$B$2,Transactions!$A$5:$A$2004,"&lt;="&amp;$D$2))</f>
        <v/>
      </c>
      <c r="F21" s="26" t="str">
        <f aca="false">IF(Items!A21="","",-SUMIFS(Transactions!$J$5:$J$2004,Transactions!$B$5:$B$2004,A21,Transactions!$J$5:$J$2004,"&lt;0",Transactions!$A$5:$A$2004,"&gt;="&amp;$B$2,Transactions!$A$5:$A$2004,"&lt;="&amp;$D$2))</f>
        <v/>
      </c>
      <c r="G21" s="30" t="str">
        <f aca="false">IF(Items!A21="","",D21+E21-F21)</f>
        <v/>
      </c>
      <c r="H21" s="25" t="str">
        <f aca="false">IF(Items!A21="","",ROUND(D21*N(Items!F21),2))</f>
        <v/>
      </c>
      <c r="I21" s="25" t="str">
        <f aca="false">IF(Items!A21="","",SUMIFS(Transactions!$G$5:$G$2004,Transactions!$B$5:$B$2004,A21,Transactions!$A$5:$A$2004,"&gt;="&amp;$B$2,Transactions!$A$5:$A$2004,"&lt;="&amp;$D$2))</f>
        <v/>
      </c>
      <c r="J21" s="25" t="str">
        <f aca="false">IF(Items!A21="","",IFERROR((H21+I21)/(D21+SUMIFS(Transactions!$E$5:$E$2004,Transactions!$B$5:$B$2004,A21,Transactions!$D$5:$D$2004,"Purchase",Transactions!$A$5:$A$2004,"&gt;="&amp;$B$2,Transactions!$A$5:$A$2004,"&lt;="&amp;$D$2)+SUMIFS(Transactions!$E$5:$E$2004,Transactions!$B$5:$B$2004,A21,Transactions!$D$5:$D$2004,"Production in",Transactions!$A$5:$A$2004,"&gt;="&amp;$B$2,Transactions!$A$5:$A$2004,"&lt;="&amp;$D$2)),0))</f>
        <v/>
      </c>
      <c r="K21" s="31" t="str">
        <f aca="false">IF(Items!A21="","",ROUND(G21*J21,2))</f>
        <v/>
      </c>
      <c r="L21" s="29" t="str">
        <f aca="false">IF(Items!A21="","",N(Items!G21))</f>
        <v/>
      </c>
      <c r="M21" s="32" t="str">
        <f aca="false">IF(Items!A21="","",IF(G21&lt;0,"Negative!",IF(G21&lt;=L21,"Reorder","OK")))</f>
        <v/>
      </c>
    </row>
    <row r="22" customFormat="false" ht="15" hidden="false" customHeight="true" outlineLevel="0" collapsed="false">
      <c r="A22" s="24" t="str">
        <f aca="false">IF(Items!A22="","",Items!A22)</f>
        <v/>
      </c>
      <c r="B22" s="24" t="str">
        <f aca="false">IF(Items!A22="","",Items!B22)</f>
        <v/>
      </c>
      <c r="C22" s="24" t="str">
        <f aca="false">IF(Items!A22="","",Items!D22)</f>
        <v/>
      </c>
      <c r="D22" s="29" t="str">
        <f aca="false">IF(Items!A22="","",N(Items!E22))</f>
        <v/>
      </c>
      <c r="E22" s="26" t="str">
        <f aca="false">IF(Items!A22="","",SUMIFS(Transactions!$J$5:$J$2004,Transactions!$B$5:$B$2004,A22,Transactions!$J$5:$J$2004,"&gt;0",Transactions!$A$5:$A$2004,"&gt;="&amp;$B$2,Transactions!$A$5:$A$2004,"&lt;="&amp;$D$2))</f>
        <v/>
      </c>
      <c r="F22" s="26" t="str">
        <f aca="false">IF(Items!A22="","",-SUMIFS(Transactions!$J$5:$J$2004,Transactions!$B$5:$B$2004,A22,Transactions!$J$5:$J$2004,"&lt;0",Transactions!$A$5:$A$2004,"&gt;="&amp;$B$2,Transactions!$A$5:$A$2004,"&lt;="&amp;$D$2))</f>
        <v/>
      </c>
      <c r="G22" s="30" t="str">
        <f aca="false">IF(Items!A22="","",D22+E22-F22)</f>
        <v/>
      </c>
      <c r="H22" s="25" t="str">
        <f aca="false">IF(Items!A22="","",ROUND(D22*N(Items!F22),2))</f>
        <v/>
      </c>
      <c r="I22" s="25" t="str">
        <f aca="false">IF(Items!A22="","",SUMIFS(Transactions!$G$5:$G$2004,Transactions!$B$5:$B$2004,A22,Transactions!$A$5:$A$2004,"&gt;="&amp;$B$2,Transactions!$A$5:$A$2004,"&lt;="&amp;$D$2))</f>
        <v/>
      </c>
      <c r="J22" s="25" t="str">
        <f aca="false">IF(Items!A22="","",IFERROR((H22+I22)/(D22+SUMIFS(Transactions!$E$5:$E$2004,Transactions!$B$5:$B$2004,A22,Transactions!$D$5:$D$2004,"Purchase",Transactions!$A$5:$A$2004,"&gt;="&amp;$B$2,Transactions!$A$5:$A$2004,"&lt;="&amp;$D$2)+SUMIFS(Transactions!$E$5:$E$2004,Transactions!$B$5:$B$2004,A22,Transactions!$D$5:$D$2004,"Production in",Transactions!$A$5:$A$2004,"&gt;="&amp;$B$2,Transactions!$A$5:$A$2004,"&lt;="&amp;$D$2)),0))</f>
        <v/>
      </c>
      <c r="K22" s="31" t="str">
        <f aca="false">IF(Items!A22="","",ROUND(G22*J22,2))</f>
        <v/>
      </c>
      <c r="L22" s="29" t="str">
        <f aca="false">IF(Items!A22="","",N(Items!G22))</f>
        <v/>
      </c>
      <c r="M22" s="32" t="str">
        <f aca="false">IF(Items!A22="","",IF(G22&lt;0,"Negative!",IF(G22&lt;=L22,"Reorder","OK")))</f>
        <v/>
      </c>
    </row>
    <row r="23" customFormat="false" ht="15" hidden="false" customHeight="true" outlineLevel="0" collapsed="false">
      <c r="A23" s="24" t="str">
        <f aca="false">IF(Items!A23="","",Items!A23)</f>
        <v/>
      </c>
      <c r="B23" s="24" t="str">
        <f aca="false">IF(Items!A23="","",Items!B23)</f>
        <v/>
      </c>
      <c r="C23" s="24" t="str">
        <f aca="false">IF(Items!A23="","",Items!D23)</f>
        <v/>
      </c>
      <c r="D23" s="29" t="str">
        <f aca="false">IF(Items!A23="","",N(Items!E23))</f>
        <v/>
      </c>
      <c r="E23" s="26" t="str">
        <f aca="false">IF(Items!A23="","",SUMIFS(Transactions!$J$5:$J$2004,Transactions!$B$5:$B$2004,A23,Transactions!$J$5:$J$2004,"&gt;0",Transactions!$A$5:$A$2004,"&gt;="&amp;$B$2,Transactions!$A$5:$A$2004,"&lt;="&amp;$D$2))</f>
        <v/>
      </c>
      <c r="F23" s="26" t="str">
        <f aca="false">IF(Items!A23="","",-SUMIFS(Transactions!$J$5:$J$2004,Transactions!$B$5:$B$2004,A23,Transactions!$J$5:$J$2004,"&lt;0",Transactions!$A$5:$A$2004,"&gt;="&amp;$B$2,Transactions!$A$5:$A$2004,"&lt;="&amp;$D$2))</f>
        <v/>
      </c>
      <c r="G23" s="30" t="str">
        <f aca="false">IF(Items!A23="","",D23+E23-F23)</f>
        <v/>
      </c>
      <c r="H23" s="25" t="str">
        <f aca="false">IF(Items!A23="","",ROUND(D23*N(Items!F23),2))</f>
        <v/>
      </c>
      <c r="I23" s="25" t="str">
        <f aca="false">IF(Items!A23="","",SUMIFS(Transactions!$G$5:$G$2004,Transactions!$B$5:$B$2004,A23,Transactions!$A$5:$A$2004,"&gt;="&amp;$B$2,Transactions!$A$5:$A$2004,"&lt;="&amp;$D$2))</f>
        <v/>
      </c>
      <c r="J23" s="25" t="str">
        <f aca="false">IF(Items!A23="","",IFERROR((H23+I23)/(D23+SUMIFS(Transactions!$E$5:$E$2004,Transactions!$B$5:$B$2004,A23,Transactions!$D$5:$D$2004,"Purchase",Transactions!$A$5:$A$2004,"&gt;="&amp;$B$2,Transactions!$A$5:$A$2004,"&lt;="&amp;$D$2)+SUMIFS(Transactions!$E$5:$E$2004,Transactions!$B$5:$B$2004,A23,Transactions!$D$5:$D$2004,"Production in",Transactions!$A$5:$A$2004,"&gt;="&amp;$B$2,Transactions!$A$5:$A$2004,"&lt;="&amp;$D$2)),0))</f>
        <v/>
      </c>
      <c r="K23" s="31" t="str">
        <f aca="false">IF(Items!A23="","",ROUND(G23*J23,2))</f>
        <v/>
      </c>
      <c r="L23" s="29" t="str">
        <f aca="false">IF(Items!A23="","",N(Items!G23))</f>
        <v/>
      </c>
      <c r="M23" s="32" t="str">
        <f aca="false">IF(Items!A23="","",IF(G23&lt;0,"Negative!",IF(G23&lt;=L23,"Reorder","OK")))</f>
        <v/>
      </c>
    </row>
    <row r="24" customFormat="false" ht="15" hidden="false" customHeight="true" outlineLevel="0" collapsed="false">
      <c r="A24" s="24" t="str">
        <f aca="false">IF(Items!A24="","",Items!A24)</f>
        <v/>
      </c>
      <c r="B24" s="24" t="str">
        <f aca="false">IF(Items!A24="","",Items!B24)</f>
        <v/>
      </c>
      <c r="C24" s="24" t="str">
        <f aca="false">IF(Items!A24="","",Items!D24)</f>
        <v/>
      </c>
      <c r="D24" s="29" t="str">
        <f aca="false">IF(Items!A24="","",N(Items!E24))</f>
        <v/>
      </c>
      <c r="E24" s="26" t="str">
        <f aca="false">IF(Items!A24="","",SUMIFS(Transactions!$J$5:$J$2004,Transactions!$B$5:$B$2004,A24,Transactions!$J$5:$J$2004,"&gt;0",Transactions!$A$5:$A$2004,"&gt;="&amp;$B$2,Transactions!$A$5:$A$2004,"&lt;="&amp;$D$2))</f>
        <v/>
      </c>
      <c r="F24" s="26" t="str">
        <f aca="false">IF(Items!A24="","",-SUMIFS(Transactions!$J$5:$J$2004,Transactions!$B$5:$B$2004,A24,Transactions!$J$5:$J$2004,"&lt;0",Transactions!$A$5:$A$2004,"&gt;="&amp;$B$2,Transactions!$A$5:$A$2004,"&lt;="&amp;$D$2))</f>
        <v/>
      </c>
      <c r="G24" s="30" t="str">
        <f aca="false">IF(Items!A24="","",D24+E24-F24)</f>
        <v/>
      </c>
      <c r="H24" s="25" t="str">
        <f aca="false">IF(Items!A24="","",ROUND(D24*N(Items!F24),2))</f>
        <v/>
      </c>
      <c r="I24" s="25" t="str">
        <f aca="false">IF(Items!A24="","",SUMIFS(Transactions!$G$5:$G$2004,Transactions!$B$5:$B$2004,A24,Transactions!$A$5:$A$2004,"&gt;="&amp;$B$2,Transactions!$A$5:$A$2004,"&lt;="&amp;$D$2))</f>
        <v/>
      </c>
      <c r="J24" s="25" t="str">
        <f aca="false">IF(Items!A24="","",IFERROR((H24+I24)/(D24+SUMIFS(Transactions!$E$5:$E$2004,Transactions!$B$5:$B$2004,A24,Transactions!$D$5:$D$2004,"Purchase",Transactions!$A$5:$A$2004,"&gt;="&amp;$B$2,Transactions!$A$5:$A$2004,"&lt;="&amp;$D$2)+SUMIFS(Transactions!$E$5:$E$2004,Transactions!$B$5:$B$2004,A24,Transactions!$D$5:$D$2004,"Production in",Transactions!$A$5:$A$2004,"&gt;="&amp;$B$2,Transactions!$A$5:$A$2004,"&lt;="&amp;$D$2)),0))</f>
        <v/>
      </c>
      <c r="K24" s="31" t="str">
        <f aca="false">IF(Items!A24="","",ROUND(G24*J24,2))</f>
        <v/>
      </c>
      <c r="L24" s="29" t="str">
        <f aca="false">IF(Items!A24="","",N(Items!G24))</f>
        <v/>
      </c>
      <c r="M24" s="32" t="str">
        <f aca="false">IF(Items!A24="","",IF(G24&lt;0,"Negative!",IF(G24&lt;=L24,"Reorder","OK")))</f>
        <v/>
      </c>
    </row>
    <row r="25" customFormat="false" ht="15" hidden="false" customHeight="true" outlineLevel="0" collapsed="false">
      <c r="A25" s="24" t="str">
        <f aca="false">IF(Items!A25="","",Items!A25)</f>
        <v/>
      </c>
      <c r="B25" s="24" t="str">
        <f aca="false">IF(Items!A25="","",Items!B25)</f>
        <v/>
      </c>
      <c r="C25" s="24" t="str">
        <f aca="false">IF(Items!A25="","",Items!D25)</f>
        <v/>
      </c>
      <c r="D25" s="29" t="str">
        <f aca="false">IF(Items!A25="","",N(Items!E25))</f>
        <v/>
      </c>
      <c r="E25" s="26" t="str">
        <f aca="false">IF(Items!A25="","",SUMIFS(Transactions!$J$5:$J$2004,Transactions!$B$5:$B$2004,A25,Transactions!$J$5:$J$2004,"&gt;0",Transactions!$A$5:$A$2004,"&gt;="&amp;$B$2,Transactions!$A$5:$A$2004,"&lt;="&amp;$D$2))</f>
        <v/>
      </c>
      <c r="F25" s="26" t="str">
        <f aca="false">IF(Items!A25="","",-SUMIFS(Transactions!$J$5:$J$2004,Transactions!$B$5:$B$2004,A25,Transactions!$J$5:$J$2004,"&lt;0",Transactions!$A$5:$A$2004,"&gt;="&amp;$B$2,Transactions!$A$5:$A$2004,"&lt;="&amp;$D$2))</f>
        <v/>
      </c>
      <c r="G25" s="30" t="str">
        <f aca="false">IF(Items!A25="","",D25+E25-F25)</f>
        <v/>
      </c>
      <c r="H25" s="25" t="str">
        <f aca="false">IF(Items!A25="","",ROUND(D25*N(Items!F25),2))</f>
        <v/>
      </c>
      <c r="I25" s="25" t="str">
        <f aca="false">IF(Items!A25="","",SUMIFS(Transactions!$G$5:$G$2004,Transactions!$B$5:$B$2004,A25,Transactions!$A$5:$A$2004,"&gt;="&amp;$B$2,Transactions!$A$5:$A$2004,"&lt;="&amp;$D$2))</f>
        <v/>
      </c>
      <c r="J25" s="25" t="str">
        <f aca="false">IF(Items!A25="","",IFERROR((H25+I25)/(D25+SUMIFS(Transactions!$E$5:$E$2004,Transactions!$B$5:$B$2004,A25,Transactions!$D$5:$D$2004,"Purchase",Transactions!$A$5:$A$2004,"&gt;="&amp;$B$2,Transactions!$A$5:$A$2004,"&lt;="&amp;$D$2)+SUMIFS(Transactions!$E$5:$E$2004,Transactions!$B$5:$B$2004,A25,Transactions!$D$5:$D$2004,"Production in",Transactions!$A$5:$A$2004,"&gt;="&amp;$B$2,Transactions!$A$5:$A$2004,"&lt;="&amp;$D$2)),0))</f>
        <v/>
      </c>
      <c r="K25" s="31" t="str">
        <f aca="false">IF(Items!A25="","",ROUND(G25*J25,2))</f>
        <v/>
      </c>
      <c r="L25" s="29" t="str">
        <f aca="false">IF(Items!A25="","",N(Items!G25))</f>
        <v/>
      </c>
      <c r="M25" s="32" t="str">
        <f aca="false">IF(Items!A25="","",IF(G25&lt;0,"Negative!",IF(G25&lt;=L25,"Reorder","OK")))</f>
        <v/>
      </c>
    </row>
    <row r="26" customFormat="false" ht="15" hidden="false" customHeight="true" outlineLevel="0" collapsed="false">
      <c r="A26" s="24" t="str">
        <f aca="false">IF(Items!A26="","",Items!A26)</f>
        <v/>
      </c>
      <c r="B26" s="24" t="str">
        <f aca="false">IF(Items!A26="","",Items!B26)</f>
        <v/>
      </c>
      <c r="C26" s="24" t="str">
        <f aca="false">IF(Items!A26="","",Items!D26)</f>
        <v/>
      </c>
      <c r="D26" s="29" t="str">
        <f aca="false">IF(Items!A26="","",N(Items!E26))</f>
        <v/>
      </c>
      <c r="E26" s="26" t="str">
        <f aca="false">IF(Items!A26="","",SUMIFS(Transactions!$J$5:$J$2004,Transactions!$B$5:$B$2004,A26,Transactions!$J$5:$J$2004,"&gt;0",Transactions!$A$5:$A$2004,"&gt;="&amp;$B$2,Transactions!$A$5:$A$2004,"&lt;="&amp;$D$2))</f>
        <v/>
      </c>
      <c r="F26" s="26" t="str">
        <f aca="false">IF(Items!A26="","",-SUMIFS(Transactions!$J$5:$J$2004,Transactions!$B$5:$B$2004,A26,Transactions!$J$5:$J$2004,"&lt;0",Transactions!$A$5:$A$2004,"&gt;="&amp;$B$2,Transactions!$A$5:$A$2004,"&lt;="&amp;$D$2))</f>
        <v/>
      </c>
      <c r="G26" s="30" t="str">
        <f aca="false">IF(Items!A26="","",D26+E26-F26)</f>
        <v/>
      </c>
      <c r="H26" s="25" t="str">
        <f aca="false">IF(Items!A26="","",ROUND(D26*N(Items!F26),2))</f>
        <v/>
      </c>
      <c r="I26" s="25" t="str">
        <f aca="false">IF(Items!A26="","",SUMIFS(Transactions!$G$5:$G$2004,Transactions!$B$5:$B$2004,A26,Transactions!$A$5:$A$2004,"&gt;="&amp;$B$2,Transactions!$A$5:$A$2004,"&lt;="&amp;$D$2))</f>
        <v/>
      </c>
      <c r="J26" s="25" t="str">
        <f aca="false">IF(Items!A26="","",IFERROR((H26+I26)/(D26+SUMIFS(Transactions!$E$5:$E$2004,Transactions!$B$5:$B$2004,A26,Transactions!$D$5:$D$2004,"Purchase",Transactions!$A$5:$A$2004,"&gt;="&amp;$B$2,Transactions!$A$5:$A$2004,"&lt;="&amp;$D$2)+SUMIFS(Transactions!$E$5:$E$2004,Transactions!$B$5:$B$2004,A26,Transactions!$D$5:$D$2004,"Production in",Transactions!$A$5:$A$2004,"&gt;="&amp;$B$2,Transactions!$A$5:$A$2004,"&lt;="&amp;$D$2)),0))</f>
        <v/>
      </c>
      <c r="K26" s="31" t="str">
        <f aca="false">IF(Items!A26="","",ROUND(G26*J26,2))</f>
        <v/>
      </c>
      <c r="L26" s="29" t="str">
        <f aca="false">IF(Items!A26="","",N(Items!G26))</f>
        <v/>
      </c>
      <c r="M26" s="32" t="str">
        <f aca="false">IF(Items!A26="","",IF(G26&lt;0,"Negative!",IF(G26&lt;=L26,"Reorder","OK")))</f>
        <v/>
      </c>
    </row>
    <row r="27" customFormat="false" ht="15" hidden="false" customHeight="true" outlineLevel="0" collapsed="false">
      <c r="A27" s="24" t="str">
        <f aca="false">IF(Items!A27="","",Items!A27)</f>
        <v/>
      </c>
      <c r="B27" s="24" t="str">
        <f aca="false">IF(Items!A27="","",Items!B27)</f>
        <v/>
      </c>
      <c r="C27" s="24" t="str">
        <f aca="false">IF(Items!A27="","",Items!D27)</f>
        <v/>
      </c>
      <c r="D27" s="29" t="str">
        <f aca="false">IF(Items!A27="","",N(Items!E27))</f>
        <v/>
      </c>
      <c r="E27" s="26" t="str">
        <f aca="false">IF(Items!A27="","",SUMIFS(Transactions!$J$5:$J$2004,Transactions!$B$5:$B$2004,A27,Transactions!$J$5:$J$2004,"&gt;0",Transactions!$A$5:$A$2004,"&gt;="&amp;$B$2,Transactions!$A$5:$A$2004,"&lt;="&amp;$D$2))</f>
        <v/>
      </c>
      <c r="F27" s="26" t="str">
        <f aca="false">IF(Items!A27="","",-SUMIFS(Transactions!$J$5:$J$2004,Transactions!$B$5:$B$2004,A27,Transactions!$J$5:$J$2004,"&lt;0",Transactions!$A$5:$A$2004,"&gt;="&amp;$B$2,Transactions!$A$5:$A$2004,"&lt;="&amp;$D$2))</f>
        <v/>
      </c>
      <c r="G27" s="30" t="str">
        <f aca="false">IF(Items!A27="","",D27+E27-F27)</f>
        <v/>
      </c>
      <c r="H27" s="25" t="str">
        <f aca="false">IF(Items!A27="","",ROUND(D27*N(Items!F27),2))</f>
        <v/>
      </c>
      <c r="I27" s="25" t="str">
        <f aca="false">IF(Items!A27="","",SUMIFS(Transactions!$G$5:$G$2004,Transactions!$B$5:$B$2004,A27,Transactions!$A$5:$A$2004,"&gt;="&amp;$B$2,Transactions!$A$5:$A$2004,"&lt;="&amp;$D$2))</f>
        <v/>
      </c>
      <c r="J27" s="25" t="str">
        <f aca="false">IF(Items!A27="","",IFERROR((H27+I27)/(D27+SUMIFS(Transactions!$E$5:$E$2004,Transactions!$B$5:$B$2004,A27,Transactions!$D$5:$D$2004,"Purchase",Transactions!$A$5:$A$2004,"&gt;="&amp;$B$2,Transactions!$A$5:$A$2004,"&lt;="&amp;$D$2)+SUMIFS(Transactions!$E$5:$E$2004,Transactions!$B$5:$B$2004,A27,Transactions!$D$5:$D$2004,"Production in",Transactions!$A$5:$A$2004,"&gt;="&amp;$B$2,Transactions!$A$5:$A$2004,"&lt;="&amp;$D$2)),0))</f>
        <v/>
      </c>
      <c r="K27" s="31" t="str">
        <f aca="false">IF(Items!A27="","",ROUND(G27*J27,2))</f>
        <v/>
      </c>
      <c r="L27" s="29" t="str">
        <f aca="false">IF(Items!A27="","",N(Items!G27))</f>
        <v/>
      </c>
      <c r="M27" s="32" t="str">
        <f aca="false">IF(Items!A27="","",IF(G27&lt;0,"Negative!",IF(G27&lt;=L27,"Reorder","OK")))</f>
        <v/>
      </c>
    </row>
    <row r="28" customFormat="false" ht="15" hidden="false" customHeight="true" outlineLevel="0" collapsed="false">
      <c r="A28" s="24" t="str">
        <f aca="false">IF(Items!A28="","",Items!A28)</f>
        <v/>
      </c>
      <c r="B28" s="24" t="str">
        <f aca="false">IF(Items!A28="","",Items!B28)</f>
        <v/>
      </c>
      <c r="C28" s="24" t="str">
        <f aca="false">IF(Items!A28="","",Items!D28)</f>
        <v/>
      </c>
      <c r="D28" s="29" t="str">
        <f aca="false">IF(Items!A28="","",N(Items!E28))</f>
        <v/>
      </c>
      <c r="E28" s="26" t="str">
        <f aca="false">IF(Items!A28="","",SUMIFS(Transactions!$J$5:$J$2004,Transactions!$B$5:$B$2004,A28,Transactions!$J$5:$J$2004,"&gt;0",Transactions!$A$5:$A$2004,"&gt;="&amp;$B$2,Transactions!$A$5:$A$2004,"&lt;="&amp;$D$2))</f>
        <v/>
      </c>
      <c r="F28" s="26" t="str">
        <f aca="false">IF(Items!A28="","",-SUMIFS(Transactions!$J$5:$J$2004,Transactions!$B$5:$B$2004,A28,Transactions!$J$5:$J$2004,"&lt;0",Transactions!$A$5:$A$2004,"&gt;="&amp;$B$2,Transactions!$A$5:$A$2004,"&lt;="&amp;$D$2))</f>
        <v/>
      </c>
      <c r="G28" s="30" t="str">
        <f aca="false">IF(Items!A28="","",D28+E28-F28)</f>
        <v/>
      </c>
      <c r="H28" s="25" t="str">
        <f aca="false">IF(Items!A28="","",ROUND(D28*N(Items!F28),2))</f>
        <v/>
      </c>
      <c r="I28" s="25" t="str">
        <f aca="false">IF(Items!A28="","",SUMIFS(Transactions!$G$5:$G$2004,Transactions!$B$5:$B$2004,A28,Transactions!$A$5:$A$2004,"&gt;="&amp;$B$2,Transactions!$A$5:$A$2004,"&lt;="&amp;$D$2))</f>
        <v/>
      </c>
      <c r="J28" s="25" t="str">
        <f aca="false">IF(Items!A28="","",IFERROR((H28+I28)/(D28+SUMIFS(Transactions!$E$5:$E$2004,Transactions!$B$5:$B$2004,A28,Transactions!$D$5:$D$2004,"Purchase",Transactions!$A$5:$A$2004,"&gt;="&amp;$B$2,Transactions!$A$5:$A$2004,"&lt;="&amp;$D$2)+SUMIFS(Transactions!$E$5:$E$2004,Transactions!$B$5:$B$2004,A28,Transactions!$D$5:$D$2004,"Production in",Transactions!$A$5:$A$2004,"&gt;="&amp;$B$2,Transactions!$A$5:$A$2004,"&lt;="&amp;$D$2)),0))</f>
        <v/>
      </c>
      <c r="K28" s="31" t="str">
        <f aca="false">IF(Items!A28="","",ROUND(G28*J28,2))</f>
        <v/>
      </c>
      <c r="L28" s="29" t="str">
        <f aca="false">IF(Items!A28="","",N(Items!G28))</f>
        <v/>
      </c>
      <c r="M28" s="32" t="str">
        <f aca="false">IF(Items!A28="","",IF(G28&lt;0,"Negative!",IF(G28&lt;=L28,"Reorder","OK")))</f>
        <v/>
      </c>
    </row>
    <row r="29" customFormat="false" ht="15" hidden="false" customHeight="true" outlineLevel="0" collapsed="false">
      <c r="A29" s="24" t="str">
        <f aca="false">IF(Items!A29="","",Items!A29)</f>
        <v/>
      </c>
      <c r="B29" s="24" t="str">
        <f aca="false">IF(Items!A29="","",Items!B29)</f>
        <v/>
      </c>
      <c r="C29" s="24" t="str">
        <f aca="false">IF(Items!A29="","",Items!D29)</f>
        <v/>
      </c>
      <c r="D29" s="29" t="str">
        <f aca="false">IF(Items!A29="","",N(Items!E29))</f>
        <v/>
      </c>
      <c r="E29" s="26" t="str">
        <f aca="false">IF(Items!A29="","",SUMIFS(Transactions!$J$5:$J$2004,Transactions!$B$5:$B$2004,A29,Transactions!$J$5:$J$2004,"&gt;0",Transactions!$A$5:$A$2004,"&gt;="&amp;$B$2,Transactions!$A$5:$A$2004,"&lt;="&amp;$D$2))</f>
        <v/>
      </c>
      <c r="F29" s="26" t="str">
        <f aca="false">IF(Items!A29="","",-SUMIFS(Transactions!$J$5:$J$2004,Transactions!$B$5:$B$2004,A29,Transactions!$J$5:$J$2004,"&lt;0",Transactions!$A$5:$A$2004,"&gt;="&amp;$B$2,Transactions!$A$5:$A$2004,"&lt;="&amp;$D$2))</f>
        <v/>
      </c>
      <c r="G29" s="30" t="str">
        <f aca="false">IF(Items!A29="","",D29+E29-F29)</f>
        <v/>
      </c>
      <c r="H29" s="25" t="str">
        <f aca="false">IF(Items!A29="","",ROUND(D29*N(Items!F29),2))</f>
        <v/>
      </c>
      <c r="I29" s="25" t="str">
        <f aca="false">IF(Items!A29="","",SUMIFS(Transactions!$G$5:$G$2004,Transactions!$B$5:$B$2004,A29,Transactions!$A$5:$A$2004,"&gt;="&amp;$B$2,Transactions!$A$5:$A$2004,"&lt;="&amp;$D$2))</f>
        <v/>
      </c>
      <c r="J29" s="25" t="str">
        <f aca="false">IF(Items!A29="","",IFERROR((H29+I29)/(D29+SUMIFS(Transactions!$E$5:$E$2004,Transactions!$B$5:$B$2004,A29,Transactions!$D$5:$D$2004,"Purchase",Transactions!$A$5:$A$2004,"&gt;="&amp;$B$2,Transactions!$A$5:$A$2004,"&lt;="&amp;$D$2)+SUMIFS(Transactions!$E$5:$E$2004,Transactions!$B$5:$B$2004,A29,Transactions!$D$5:$D$2004,"Production in",Transactions!$A$5:$A$2004,"&gt;="&amp;$B$2,Transactions!$A$5:$A$2004,"&lt;="&amp;$D$2)),0))</f>
        <v/>
      </c>
      <c r="K29" s="31" t="str">
        <f aca="false">IF(Items!A29="","",ROUND(G29*J29,2))</f>
        <v/>
      </c>
      <c r="L29" s="29" t="str">
        <f aca="false">IF(Items!A29="","",N(Items!G29))</f>
        <v/>
      </c>
      <c r="M29" s="32" t="str">
        <f aca="false">IF(Items!A29="","",IF(G29&lt;0,"Negative!",IF(G29&lt;=L29,"Reorder","OK")))</f>
        <v/>
      </c>
    </row>
    <row r="30" customFormat="false" ht="15" hidden="false" customHeight="true" outlineLevel="0" collapsed="false">
      <c r="A30" s="24" t="str">
        <f aca="false">IF(Items!A30="","",Items!A30)</f>
        <v/>
      </c>
      <c r="B30" s="24" t="str">
        <f aca="false">IF(Items!A30="","",Items!B30)</f>
        <v/>
      </c>
      <c r="C30" s="24" t="str">
        <f aca="false">IF(Items!A30="","",Items!D30)</f>
        <v/>
      </c>
      <c r="D30" s="29" t="str">
        <f aca="false">IF(Items!A30="","",N(Items!E30))</f>
        <v/>
      </c>
      <c r="E30" s="26" t="str">
        <f aca="false">IF(Items!A30="","",SUMIFS(Transactions!$J$5:$J$2004,Transactions!$B$5:$B$2004,A30,Transactions!$J$5:$J$2004,"&gt;0",Transactions!$A$5:$A$2004,"&gt;="&amp;$B$2,Transactions!$A$5:$A$2004,"&lt;="&amp;$D$2))</f>
        <v/>
      </c>
      <c r="F30" s="26" t="str">
        <f aca="false">IF(Items!A30="","",-SUMIFS(Transactions!$J$5:$J$2004,Transactions!$B$5:$B$2004,A30,Transactions!$J$5:$J$2004,"&lt;0",Transactions!$A$5:$A$2004,"&gt;="&amp;$B$2,Transactions!$A$5:$A$2004,"&lt;="&amp;$D$2))</f>
        <v/>
      </c>
      <c r="G30" s="30" t="str">
        <f aca="false">IF(Items!A30="","",D30+E30-F30)</f>
        <v/>
      </c>
      <c r="H30" s="25" t="str">
        <f aca="false">IF(Items!A30="","",ROUND(D30*N(Items!F30),2))</f>
        <v/>
      </c>
      <c r="I30" s="25" t="str">
        <f aca="false">IF(Items!A30="","",SUMIFS(Transactions!$G$5:$G$2004,Transactions!$B$5:$B$2004,A30,Transactions!$A$5:$A$2004,"&gt;="&amp;$B$2,Transactions!$A$5:$A$2004,"&lt;="&amp;$D$2))</f>
        <v/>
      </c>
      <c r="J30" s="25" t="str">
        <f aca="false">IF(Items!A30="","",IFERROR((H30+I30)/(D30+SUMIFS(Transactions!$E$5:$E$2004,Transactions!$B$5:$B$2004,A30,Transactions!$D$5:$D$2004,"Purchase",Transactions!$A$5:$A$2004,"&gt;="&amp;$B$2,Transactions!$A$5:$A$2004,"&lt;="&amp;$D$2)+SUMIFS(Transactions!$E$5:$E$2004,Transactions!$B$5:$B$2004,A30,Transactions!$D$5:$D$2004,"Production in",Transactions!$A$5:$A$2004,"&gt;="&amp;$B$2,Transactions!$A$5:$A$2004,"&lt;="&amp;$D$2)),0))</f>
        <v/>
      </c>
      <c r="K30" s="31" t="str">
        <f aca="false">IF(Items!A30="","",ROUND(G30*J30,2))</f>
        <v/>
      </c>
      <c r="L30" s="29" t="str">
        <f aca="false">IF(Items!A30="","",N(Items!G30))</f>
        <v/>
      </c>
      <c r="M30" s="32" t="str">
        <f aca="false">IF(Items!A30="","",IF(G30&lt;0,"Negative!",IF(G30&lt;=L30,"Reorder","OK")))</f>
        <v/>
      </c>
    </row>
    <row r="31" customFormat="false" ht="15" hidden="false" customHeight="true" outlineLevel="0" collapsed="false">
      <c r="A31" s="24" t="str">
        <f aca="false">IF(Items!A31="","",Items!A31)</f>
        <v/>
      </c>
      <c r="B31" s="24" t="str">
        <f aca="false">IF(Items!A31="","",Items!B31)</f>
        <v/>
      </c>
      <c r="C31" s="24" t="str">
        <f aca="false">IF(Items!A31="","",Items!D31)</f>
        <v/>
      </c>
      <c r="D31" s="29" t="str">
        <f aca="false">IF(Items!A31="","",N(Items!E31))</f>
        <v/>
      </c>
      <c r="E31" s="26" t="str">
        <f aca="false">IF(Items!A31="","",SUMIFS(Transactions!$J$5:$J$2004,Transactions!$B$5:$B$2004,A31,Transactions!$J$5:$J$2004,"&gt;0",Transactions!$A$5:$A$2004,"&gt;="&amp;$B$2,Transactions!$A$5:$A$2004,"&lt;="&amp;$D$2))</f>
        <v/>
      </c>
      <c r="F31" s="26" t="str">
        <f aca="false">IF(Items!A31="","",-SUMIFS(Transactions!$J$5:$J$2004,Transactions!$B$5:$B$2004,A31,Transactions!$J$5:$J$2004,"&lt;0",Transactions!$A$5:$A$2004,"&gt;="&amp;$B$2,Transactions!$A$5:$A$2004,"&lt;="&amp;$D$2))</f>
        <v/>
      </c>
      <c r="G31" s="30" t="str">
        <f aca="false">IF(Items!A31="","",D31+E31-F31)</f>
        <v/>
      </c>
      <c r="H31" s="25" t="str">
        <f aca="false">IF(Items!A31="","",ROUND(D31*N(Items!F31),2))</f>
        <v/>
      </c>
      <c r="I31" s="25" t="str">
        <f aca="false">IF(Items!A31="","",SUMIFS(Transactions!$G$5:$G$2004,Transactions!$B$5:$B$2004,A31,Transactions!$A$5:$A$2004,"&gt;="&amp;$B$2,Transactions!$A$5:$A$2004,"&lt;="&amp;$D$2))</f>
        <v/>
      </c>
      <c r="J31" s="25" t="str">
        <f aca="false">IF(Items!A31="","",IFERROR((H31+I31)/(D31+SUMIFS(Transactions!$E$5:$E$2004,Transactions!$B$5:$B$2004,A31,Transactions!$D$5:$D$2004,"Purchase",Transactions!$A$5:$A$2004,"&gt;="&amp;$B$2,Transactions!$A$5:$A$2004,"&lt;="&amp;$D$2)+SUMIFS(Transactions!$E$5:$E$2004,Transactions!$B$5:$B$2004,A31,Transactions!$D$5:$D$2004,"Production in",Transactions!$A$5:$A$2004,"&gt;="&amp;$B$2,Transactions!$A$5:$A$2004,"&lt;="&amp;$D$2)),0))</f>
        <v/>
      </c>
      <c r="K31" s="31" t="str">
        <f aca="false">IF(Items!A31="","",ROUND(G31*J31,2))</f>
        <v/>
      </c>
      <c r="L31" s="29" t="str">
        <f aca="false">IF(Items!A31="","",N(Items!G31))</f>
        <v/>
      </c>
      <c r="M31" s="32" t="str">
        <f aca="false">IF(Items!A31="","",IF(G31&lt;0,"Negative!",IF(G31&lt;=L31,"Reorder","OK")))</f>
        <v/>
      </c>
    </row>
    <row r="32" customFormat="false" ht="15" hidden="false" customHeight="true" outlineLevel="0" collapsed="false">
      <c r="A32" s="24" t="str">
        <f aca="false">IF(Items!A32="","",Items!A32)</f>
        <v/>
      </c>
      <c r="B32" s="24" t="str">
        <f aca="false">IF(Items!A32="","",Items!B32)</f>
        <v/>
      </c>
      <c r="C32" s="24" t="str">
        <f aca="false">IF(Items!A32="","",Items!D32)</f>
        <v/>
      </c>
      <c r="D32" s="29" t="str">
        <f aca="false">IF(Items!A32="","",N(Items!E32))</f>
        <v/>
      </c>
      <c r="E32" s="26" t="str">
        <f aca="false">IF(Items!A32="","",SUMIFS(Transactions!$J$5:$J$2004,Transactions!$B$5:$B$2004,A32,Transactions!$J$5:$J$2004,"&gt;0",Transactions!$A$5:$A$2004,"&gt;="&amp;$B$2,Transactions!$A$5:$A$2004,"&lt;="&amp;$D$2))</f>
        <v/>
      </c>
      <c r="F32" s="26" t="str">
        <f aca="false">IF(Items!A32="","",-SUMIFS(Transactions!$J$5:$J$2004,Transactions!$B$5:$B$2004,A32,Transactions!$J$5:$J$2004,"&lt;0",Transactions!$A$5:$A$2004,"&gt;="&amp;$B$2,Transactions!$A$5:$A$2004,"&lt;="&amp;$D$2))</f>
        <v/>
      </c>
      <c r="G32" s="30" t="str">
        <f aca="false">IF(Items!A32="","",D32+E32-F32)</f>
        <v/>
      </c>
      <c r="H32" s="25" t="str">
        <f aca="false">IF(Items!A32="","",ROUND(D32*N(Items!F32),2))</f>
        <v/>
      </c>
      <c r="I32" s="25" t="str">
        <f aca="false">IF(Items!A32="","",SUMIFS(Transactions!$G$5:$G$2004,Transactions!$B$5:$B$2004,A32,Transactions!$A$5:$A$2004,"&gt;="&amp;$B$2,Transactions!$A$5:$A$2004,"&lt;="&amp;$D$2))</f>
        <v/>
      </c>
      <c r="J32" s="25" t="str">
        <f aca="false">IF(Items!A32="","",IFERROR((H32+I32)/(D32+SUMIFS(Transactions!$E$5:$E$2004,Transactions!$B$5:$B$2004,A32,Transactions!$D$5:$D$2004,"Purchase",Transactions!$A$5:$A$2004,"&gt;="&amp;$B$2,Transactions!$A$5:$A$2004,"&lt;="&amp;$D$2)+SUMIFS(Transactions!$E$5:$E$2004,Transactions!$B$5:$B$2004,A32,Transactions!$D$5:$D$2004,"Production in",Transactions!$A$5:$A$2004,"&gt;="&amp;$B$2,Transactions!$A$5:$A$2004,"&lt;="&amp;$D$2)),0))</f>
        <v/>
      </c>
      <c r="K32" s="31" t="str">
        <f aca="false">IF(Items!A32="","",ROUND(G32*J32,2))</f>
        <v/>
      </c>
      <c r="L32" s="29" t="str">
        <f aca="false">IF(Items!A32="","",N(Items!G32))</f>
        <v/>
      </c>
      <c r="M32" s="32" t="str">
        <f aca="false">IF(Items!A32="","",IF(G32&lt;0,"Negative!",IF(G32&lt;=L32,"Reorder","OK")))</f>
        <v/>
      </c>
    </row>
    <row r="33" customFormat="false" ht="15" hidden="false" customHeight="true" outlineLevel="0" collapsed="false">
      <c r="A33" s="24" t="str">
        <f aca="false">IF(Items!A33="","",Items!A33)</f>
        <v/>
      </c>
      <c r="B33" s="24" t="str">
        <f aca="false">IF(Items!A33="","",Items!B33)</f>
        <v/>
      </c>
      <c r="C33" s="24" t="str">
        <f aca="false">IF(Items!A33="","",Items!D33)</f>
        <v/>
      </c>
      <c r="D33" s="29" t="str">
        <f aca="false">IF(Items!A33="","",N(Items!E33))</f>
        <v/>
      </c>
      <c r="E33" s="26" t="str">
        <f aca="false">IF(Items!A33="","",SUMIFS(Transactions!$J$5:$J$2004,Transactions!$B$5:$B$2004,A33,Transactions!$J$5:$J$2004,"&gt;0",Transactions!$A$5:$A$2004,"&gt;="&amp;$B$2,Transactions!$A$5:$A$2004,"&lt;="&amp;$D$2))</f>
        <v/>
      </c>
      <c r="F33" s="26" t="str">
        <f aca="false">IF(Items!A33="","",-SUMIFS(Transactions!$J$5:$J$2004,Transactions!$B$5:$B$2004,A33,Transactions!$J$5:$J$2004,"&lt;0",Transactions!$A$5:$A$2004,"&gt;="&amp;$B$2,Transactions!$A$5:$A$2004,"&lt;="&amp;$D$2))</f>
        <v/>
      </c>
      <c r="G33" s="30" t="str">
        <f aca="false">IF(Items!A33="","",D33+E33-F33)</f>
        <v/>
      </c>
      <c r="H33" s="25" t="str">
        <f aca="false">IF(Items!A33="","",ROUND(D33*N(Items!F33),2))</f>
        <v/>
      </c>
      <c r="I33" s="25" t="str">
        <f aca="false">IF(Items!A33="","",SUMIFS(Transactions!$G$5:$G$2004,Transactions!$B$5:$B$2004,A33,Transactions!$A$5:$A$2004,"&gt;="&amp;$B$2,Transactions!$A$5:$A$2004,"&lt;="&amp;$D$2))</f>
        <v/>
      </c>
      <c r="J33" s="25" t="str">
        <f aca="false">IF(Items!A33="","",IFERROR((H33+I33)/(D33+SUMIFS(Transactions!$E$5:$E$2004,Transactions!$B$5:$B$2004,A33,Transactions!$D$5:$D$2004,"Purchase",Transactions!$A$5:$A$2004,"&gt;="&amp;$B$2,Transactions!$A$5:$A$2004,"&lt;="&amp;$D$2)+SUMIFS(Transactions!$E$5:$E$2004,Transactions!$B$5:$B$2004,A33,Transactions!$D$5:$D$2004,"Production in",Transactions!$A$5:$A$2004,"&gt;="&amp;$B$2,Transactions!$A$5:$A$2004,"&lt;="&amp;$D$2)),0))</f>
        <v/>
      </c>
      <c r="K33" s="31" t="str">
        <f aca="false">IF(Items!A33="","",ROUND(G33*J33,2))</f>
        <v/>
      </c>
      <c r="L33" s="29" t="str">
        <f aca="false">IF(Items!A33="","",N(Items!G33))</f>
        <v/>
      </c>
      <c r="M33" s="32" t="str">
        <f aca="false">IF(Items!A33="","",IF(G33&lt;0,"Negative!",IF(G33&lt;=L33,"Reorder","OK")))</f>
        <v/>
      </c>
    </row>
    <row r="34" customFormat="false" ht="15" hidden="false" customHeight="true" outlineLevel="0" collapsed="false">
      <c r="A34" s="24" t="str">
        <f aca="false">IF(Items!A34="","",Items!A34)</f>
        <v/>
      </c>
      <c r="B34" s="24" t="str">
        <f aca="false">IF(Items!A34="","",Items!B34)</f>
        <v/>
      </c>
      <c r="C34" s="24" t="str">
        <f aca="false">IF(Items!A34="","",Items!D34)</f>
        <v/>
      </c>
      <c r="D34" s="29" t="str">
        <f aca="false">IF(Items!A34="","",N(Items!E34))</f>
        <v/>
      </c>
      <c r="E34" s="26" t="str">
        <f aca="false">IF(Items!A34="","",SUMIFS(Transactions!$J$5:$J$2004,Transactions!$B$5:$B$2004,A34,Transactions!$J$5:$J$2004,"&gt;0",Transactions!$A$5:$A$2004,"&gt;="&amp;$B$2,Transactions!$A$5:$A$2004,"&lt;="&amp;$D$2))</f>
        <v/>
      </c>
      <c r="F34" s="26" t="str">
        <f aca="false">IF(Items!A34="","",-SUMIFS(Transactions!$J$5:$J$2004,Transactions!$B$5:$B$2004,A34,Transactions!$J$5:$J$2004,"&lt;0",Transactions!$A$5:$A$2004,"&gt;="&amp;$B$2,Transactions!$A$5:$A$2004,"&lt;="&amp;$D$2))</f>
        <v/>
      </c>
      <c r="G34" s="30" t="str">
        <f aca="false">IF(Items!A34="","",D34+E34-F34)</f>
        <v/>
      </c>
      <c r="H34" s="25" t="str">
        <f aca="false">IF(Items!A34="","",ROUND(D34*N(Items!F34),2))</f>
        <v/>
      </c>
      <c r="I34" s="25" t="str">
        <f aca="false">IF(Items!A34="","",SUMIFS(Transactions!$G$5:$G$2004,Transactions!$B$5:$B$2004,A34,Transactions!$A$5:$A$2004,"&gt;="&amp;$B$2,Transactions!$A$5:$A$2004,"&lt;="&amp;$D$2))</f>
        <v/>
      </c>
      <c r="J34" s="25" t="str">
        <f aca="false">IF(Items!A34="","",IFERROR((H34+I34)/(D34+SUMIFS(Transactions!$E$5:$E$2004,Transactions!$B$5:$B$2004,A34,Transactions!$D$5:$D$2004,"Purchase",Transactions!$A$5:$A$2004,"&gt;="&amp;$B$2,Transactions!$A$5:$A$2004,"&lt;="&amp;$D$2)+SUMIFS(Transactions!$E$5:$E$2004,Transactions!$B$5:$B$2004,A34,Transactions!$D$5:$D$2004,"Production in",Transactions!$A$5:$A$2004,"&gt;="&amp;$B$2,Transactions!$A$5:$A$2004,"&lt;="&amp;$D$2)),0))</f>
        <v/>
      </c>
      <c r="K34" s="31" t="str">
        <f aca="false">IF(Items!A34="","",ROUND(G34*J34,2))</f>
        <v/>
      </c>
      <c r="L34" s="29" t="str">
        <f aca="false">IF(Items!A34="","",N(Items!G34))</f>
        <v/>
      </c>
      <c r="M34" s="32" t="str">
        <f aca="false">IF(Items!A34="","",IF(G34&lt;0,"Negative!",IF(G34&lt;=L34,"Reorder","OK")))</f>
        <v/>
      </c>
    </row>
    <row r="35" customFormat="false" ht="15" hidden="false" customHeight="true" outlineLevel="0" collapsed="false">
      <c r="A35" s="24" t="str">
        <f aca="false">IF(Items!A35="","",Items!A35)</f>
        <v/>
      </c>
      <c r="B35" s="24" t="str">
        <f aca="false">IF(Items!A35="","",Items!B35)</f>
        <v/>
      </c>
      <c r="C35" s="24" t="str">
        <f aca="false">IF(Items!A35="","",Items!D35)</f>
        <v/>
      </c>
      <c r="D35" s="29" t="str">
        <f aca="false">IF(Items!A35="","",N(Items!E35))</f>
        <v/>
      </c>
      <c r="E35" s="26" t="str">
        <f aca="false">IF(Items!A35="","",SUMIFS(Transactions!$J$5:$J$2004,Transactions!$B$5:$B$2004,A35,Transactions!$J$5:$J$2004,"&gt;0",Transactions!$A$5:$A$2004,"&gt;="&amp;$B$2,Transactions!$A$5:$A$2004,"&lt;="&amp;$D$2))</f>
        <v/>
      </c>
      <c r="F35" s="26" t="str">
        <f aca="false">IF(Items!A35="","",-SUMIFS(Transactions!$J$5:$J$2004,Transactions!$B$5:$B$2004,A35,Transactions!$J$5:$J$2004,"&lt;0",Transactions!$A$5:$A$2004,"&gt;="&amp;$B$2,Transactions!$A$5:$A$2004,"&lt;="&amp;$D$2))</f>
        <v/>
      </c>
      <c r="G35" s="30" t="str">
        <f aca="false">IF(Items!A35="","",D35+E35-F35)</f>
        <v/>
      </c>
      <c r="H35" s="25" t="str">
        <f aca="false">IF(Items!A35="","",ROUND(D35*N(Items!F35),2))</f>
        <v/>
      </c>
      <c r="I35" s="25" t="str">
        <f aca="false">IF(Items!A35="","",SUMIFS(Transactions!$G$5:$G$2004,Transactions!$B$5:$B$2004,A35,Transactions!$A$5:$A$2004,"&gt;="&amp;$B$2,Transactions!$A$5:$A$2004,"&lt;="&amp;$D$2))</f>
        <v/>
      </c>
      <c r="J35" s="25" t="str">
        <f aca="false">IF(Items!A35="","",IFERROR((H35+I35)/(D35+SUMIFS(Transactions!$E$5:$E$2004,Transactions!$B$5:$B$2004,A35,Transactions!$D$5:$D$2004,"Purchase",Transactions!$A$5:$A$2004,"&gt;="&amp;$B$2,Transactions!$A$5:$A$2004,"&lt;="&amp;$D$2)+SUMIFS(Transactions!$E$5:$E$2004,Transactions!$B$5:$B$2004,A35,Transactions!$D$5:$D$2004,"Production in",Transactions!$A$5:$A$2004,"&gt;="&amp;$B$2,Transactions!$A$5:$A$2004,"&lt;="&amp;$D$2)),0))</f>
        <v/>
      </c>
      <c r="K35" s="31" t="str">
        <f aca="false">IF(Items!A35="","",ROUND(G35*J35,2))</f>
        <v/>
      </c>
      <c r="L35" s="29" t="str">
        <f aca="false">IF(Items!A35="","",N(Items!G35))</f>
        <v/>
      </c>
      <c r="M35" s="32" t="str">
        <f aca="false">IF(Items!A35="","",IF(G35&lt;0,"Negative!",IF(G35&lt;=L35,"Reorder","OK")))</f>
        <v/>
      </c>
    </row>
    <row r="36" customFormat="false" ht="15" hidden="false" customHeight="true" outlineLevel="0" collapsed="false">
      <c r="A36" s="24" t="str">
        <f aca="false">IF(Items!A36="","",Items!A36)</f>
        <v/>
      </c>
      <c r="B36" s="24" t="str">
        <f aca="false">IF(Items!A36="","",Items!B36)</f>
        <v/>
      </c>
      <c r="C36" s="24" t="str">
        <f aca="false">IF(Items!A36="","",Items!D36)</f>
        <v/>
      </c>
      <c r="D36" s="29" t="str">
        <f aca="false">IF(Items!A36="","",N(Items!E36))</f>
        <v/>
      </c>
      <c r="E36" s="26" t="str">
        <f aca="false">IF(Items!A36="","",SUMIFS(Transactions!$J$5:$J$2004,Transactions!$B$5:$B$2004,A36,Transactions!$J$5:$J$2004,"&gt;0",Transactions!$A$5:$A$2004,"&gt;="&amp;$B$2,Transactions!$A$5:$A$2004,"&lt;="&amp;$D$2))</f>
        <v/>
      </c>
      <c r="F36" s="26" t="str">
        <f aca="false">IF(Items!A36="","",-SUMIFS(Transactions!$J$5:$J$2004,Transactions!$B$5:$B$2004,A36,Transactions!$J$5:$J$2004,"&lt;0",Transactions!$A$5:$A$2004,"&gt;="&amp;$B$2,Transactions!$A$5:$A$2004,"&lt;="&amp;$D$2))</f>
        <v/>
      </c>
      <c r="G36" s="30" t="str">
        <f aca="false">IF(Items!A36="","",D36+E36-F36)</f>
        <v/>
      </c>
      <c r="H36" s="25" t="str">
        <f aca="false">IF(Items!A36="","",ROUND(D36*N(Items!F36),2))</f>
        <v/>
      </c>
      <c r="I36" s="25" t="str">
        <f aca="false">IF(Items!A36="","",SUMIFS(Transactions!$G$5:$G$2004,Transactions!$B$5:$B$2004,A36,Transactions!$A$5:$A$2004,"&gt;="&amp;$B$2,Transactions!$A$5:$A$2004,"&lt;="&amp;$D$2))</f>
        <v/>
      </c>
      <c r="J36" s="25" t="str">
        <f aca="false">IF(Items!A36="","",IFERROR((H36+I36)/(D36+SUMIFS(Transactions!$E$5:$E$2004,Transactions!$B$5:$B$2004,A36,Transactions!$D$5:$D$2004,"Purchase",Transactions!$A$5:$A$2004,"&gt;="&amp;$B$2,Transactions!$A$5:$A$2004,"&lt;="&amp;$D$2)+SUMIFS(Transactions!$E$5:$E$2004,Transactions!$B$5:$B$2004,A36,Transactions!$D$5:$D$2004,"Production in",Transactions!$A$5:$A$2004,"&gt;="&amp;$B$2,Transactions!$A$5:$A$2004,"&lt;="&amp;$D$2)),0))</f>
        <v/>
      </c>
      <c r="K36" s="31" t="str">
        <f aca="false">IF(Items!A36="","",ROUND(G36*J36,2))</f>
        <v/>
      </c>
      <c r="L36" s="29" t="str">
        <f aca="false">IF(Items!A36="","",N(Items!G36))</f>
        <v/>
      </c>
      <c r="M36" s="32" t="str">
        <f aca="false">IF(Items!A36="","",IF(G36&lt;0,"Negative!",IF(G36&lt;=L36,"Reorder","OK")))</f>
        <v/>
      </c>
    </row>
    <row r="37" customFormat="false" ht="15" hidden="false" customHeight="true" outlineLevel="0" collapsed="false">
      <c r="A37" s="24" t="str">
        <f aca="false">IF(Items!A37="","",Items!A37)</f>
        <v/>
      </c>
      <c r="B37" s="24" t="str">
        <f aca="false">IF(Items!A37="","",Items!B37)</f>
        <v/>
      </c>
      <c r="C37" s="24" t="str">
        <f aca="false">IF(Items!A37="","",Items!D37)</f>
        <v/>
      </c>
      <c r="D37" s="29" t="str">
        <f aca="false">IF(Items!A37="","",N(Items!E37))</f>
        <v/>
      </c>
      <c r="E37" s="26" t="str">
        <f aca="false">IF(Items!A37="","",SUMIFS(Transactions!$J$5:$J$2004,Transactions!$B$5:$B$2004,A37,Transactions!$J$5:$J$2004,"&gt;0",Transactions!$A$5:$A$2004,"&gt;="&amp;$B$2,Transactions!$A$5:$A$2004,"&lt;="&amp;$D$2))</f>
        <v/>
      </c>
      <c r="F37" s="26" t="str">
        <f aca="false">IF(Items!A37="","",-SUMIFS(Transactions!$J$5:$J$2004,Transactions!$B$5:$B$2004,A37,Transactions!$J$5:$J$2004,"&lt;0",Transactions!$A$5:$A$2004,"&gt;="&amp;$B$2,Transactions!$A$5:$A$2004,"&lt;="&amp;$D$2))</f>
        <v/>
      </c>
      <c r="G37" s="30" t="str">
        <f aca="false">IF(Items!A37="","",D37+E37-F37)</f>
        <v/>
      </c>
      <c r="H37" s="25" t="str">
        <f aca="false">IF(Items!A37="","",ROUND(D37*N(Items!F37),2))</f>
        <v/>
      </c>
      <c r="I37" s="25" t="str">
        <f aca="false">IF(Items!A37="","",SUMIFS(Transactions!$G$5:$G$2004,Transactions!$B$5:$B$2004,A37,Transactions!$A$5:$A$2004,"&gt;="&amp;$B$2,Transactions!$A$5:$A$2004,"&lt;="&amp;$D$2))</f>
        <v/>
      </c>
      <c r="J37" s="25" t="str">
        <f aca="false">IF(Items!A37="","",IFERROR((H37+I37)/(D37+SUMIFS(Transactions!$E$5:$E$2004,Transactions!$B$5:$B$2004,A37,Transactions!$D$5:$D$2004,"Purchase",Transactions!$A$5:$A$2004,"&gt;="&amp;$B$2,Transactions!$A$5:$A$2004,"&lt;="&amp;$D$2)+SUMIFS(Transactions!$E$5:$E$2004,Transactions!$B$5:$B$2004,A37,Transactions!$D$5:$D$2004,"Production in",Transactions!$A$5:$A$2004,"&gt;="&amp;$B$2,Transactions!$A$5:$A$2004,"&lt;="&amp;$D$2)),0))</f>
        <v/>
      </c>
      <c r="K37" s="31" t="str">
        <f aca="false">IF(Items!A37="","",ROUND(G37*J37,2))</f>
        <v/>
      </c>
      <c r="L37" s="29" t="str">
        <f aca="false">IF(Items!A37="","",N(Items!G37))</f>
        <v/>
      </c>
      <c r="M37" s="32" t="str">
        <f aca="false">IF(Items!A37="","",IF(G37&lt;0,"Negative!",IF(G37&lt;=L37,"Reorder","OK")))</f>
        <v/>
      </c>
    </row>
    <row r="38" customFormat="false" ht="15" hidden="false" customHeight="true" outlineLevel="0" collapsed="false">
      <c r="A38" s="24" t="str">
        <f aca="false">IF(Items!A38="","",Items!A38)</f>
        <v/>
      </c>
      <c r="B38" s="24" t="str">
        <f aca="false">IF(Items!A38="","",Items!B38)</f>
        <v/>
      </c>
      <c r="C38" s="24" t="str">
        <f aca="false">IF(Items!A38="","",Items!D38)</f>
        <v/>
      </c>
      <c r="D38" s="29" t="str">
        <f aca="false">IF(Items!A38="","",N(Items!E38))</f>
        <v/>
      </c>
      <c r="E38" s="26" t="str">
        <f aca="false">IF(Items!A38="","",SUMIFS(Transactions!$J$5:$J$2004,Transactions!$B$5:$B$2004,A38,Transactions!$J$5:$J$2004,"&gt;0",Transactions!$A$5:$A$2004,"&gt;="&amp;$B$2,Transactions!$A$5:$A$2004,"&lt;="&amp;$D$2))</f>
        <v/>
      </c>
      <c r="F38" s="26" t="str">
        <f aca="false">IF(Items!A38="","",-SUMIFS(Transactions!$J$5:$J$2004,Transactions!$B$5:$B$2004,A38,Transactions!$J$5:$J$2004,"&lt;0",Transactions!$A$5:$A$2004,"&gt;="&amp;$B$2,Transactions!$A$5:$A$2004,"&lt;="&amp;$D$2))</f>
        <v/>
      </c>
      <c r="G38" s="30" t="str">
        <f aca="false">IF(Items!A38="","",D38+E38-F38)</f>
        <v/>
      </c>
      <c r="H38" s="25" t="str">
        <f aca="false">IF(Items!A38="","",ROUND(D38*N(Items!F38),2))</f>
        <v/>
      </c>
      <c r="I38" s="25" t="str">
        <f aca="false">IF(Items!A38="","",SUMIFS(Transactions!$G$5:$G$2004,Transactions!$B$5:$B$2004,A38,Transactions!$A$5:$A$2004,"&gt;="&amp;$B$2,Transactions!$A$5:$A$2004,"&lt;="&amp;$D$2))</f>
        <v/>
      </c>
      <c r="J38" s="25" t="str">
        <f aca="false">IF(Items!A38="","",IFERROR((H38+I38)/(D38+SUMIFS(Transactions!$E$5:$E$2004,Transactions!$B$5:$B$2004,A38,Transactions!$D$5:$D$2004,"Purchase",Transactions!$A$5:$A$2004,"&gt;="&amp;$B$2,Transactions!$A$5:$A$2004,"&lt;="&amp;$D$2)+SUMIFS(Transactions!$E$5:$E$2004,Transactions!$B$5:$B$2004,A38,Transactions!$D$5:$D$2004,"Production in",Transactions!$A$5:$A$2004,"&gt;="&amp;$B$2,Transactions!$A$5:$A$2004,"&lt;="&amp;$D$2)),0))</f>
        <v/>
      </c>
      <c r="K38" s="31" t="str">
        <f aca="false">IF(Items!A38="","",ROUND(G38*J38,2))</f>
        <v/>
      </c>
      <c r="L38" s="29" t="str">
        <f aca="false">IF(Items!A38="","",N(Items!G38))</f>
        <v/>
      </c>
      <c r="M38" s="32" t="str">
        <f aca="false">IF(Items!A38="","",IF(G38&lt;0,"Negative!",IF(G38&lt;=L38,"Reorder","OK")))</f>
        <v/>
      </c>
    </row>
    <row r="39" customFormat="false" ht="15" hidden="false" customHeight="true" outlineLevel="0" collapsed="false">
      <c r="A39" s="24" t="str">
        <f aca="false">IF(Items!A39="","",Items!A39)</f>
        <v/>
      </c>
      <c r="B39" s="24" t="str">
        <f aca="false">IF(Items!A39="","",Items!B39)</f>
        <v/>
      </c>
      <c r="C39" s="24" t="str">
        <f aca="false">IF(Items!A39="","",Items!D39)</f>
        <v/>
      </c>
      <c r="D39" s="29" t="str">
        <f aca="false">IF(Items!A39="","",N(Items!E39))</f>
        <v/>
      </c>
      <c r="E39" s="26" t="str">
        <f aca="false">IF(Items!A39="","",SUMIFS(Transactions!$J$5:$J$2004,Transactions!$B$5:$B$2004,A39,Transactions!$J$5:$J$2004,"&gt;0",Transactions!$A$5:$A$2004,"&gt;="&amp;$B$2,Transactions!$A$5:$A$2004,"&lt;="&amp;$D$2))</f>
        <v/>
      </c>
      <c r="F39" s="26" t="str">
        <f aca="false">IF(Items!A39="","",-SUMIFS(Transactions!$J$5:$J$2004,Transactions!$B$5:$B$2004,A39,Transactions!$J$5:$J$2004,"&lt;0",Transactions!$A$5:$A$2004,"&gt;="&amp;$B$2,Transactions!$A$5:$A$2004,"&lt;="&amp;$D$2))</f>
        <v/>
      </c>
      <c r="G39" s="30" t="str">
        <f aca="false">IF(Items!A39="","",D39+E39-F39)</f>
        <v/>
      </c>
      <c r="H39" s="25" t="str">
        <f aca="false">IF(Items!A39="","",ROUND(D39*N(Items!F39),2))</f>
        <v/>
      </c>
      <c r="I39" s="25" t="str">
        <f aca="false">IF(Items!A39="","",SUMIFS(Transactions!$G$5:$G$2004,Transactions!$B$5:$B$2004,A39,Transactions!$A$5:$A$2004,"&gt;="&amp;$B$2,Transactions!$A$5:$A$2004,"&lt;="&amp;$D$2))</f>
        <v/>
      </c>
      <c r="J39" s="25" t="str">
        <f aca="false">IF(Items!A39="","",IFERROR((H39+I39)/(D39+SUMIFS(Transactions!$E$5:$E$2004,Transactions!$B$5:$B$2004,A39,Transactions!$D$5:$D$2004,"Purchase",Transactions!$A$5:$A$2004,"&gt;="&amp;$B$2,Transactions!$A$5:$A$2004,"&lt;="&amp;$D$2)+SUMIFS(Transactions!$E$5:$E$2004,Transactions!$B$5:$B$2004,A39,Transactions!$D$5:$D$2004,"Production in",Transactions!$A$5:$A$2004,"&gt;="&amp;$B$2,Transactions!$A$5:$A$2004,"&lt;="&amp;$D$2)),0))</f>
        <v/>
      </c>
      <c r="K39" s="31" t="str">
        <f aca="false">IF(Items!A39="","",ROUND(G39*J39,2))</f>
        <v/>
      </c>
      <c r="L39" s="29" t="str">
        <f aca="false">IF(Items!A39="","",N(Items!G39))</f>
        <v/>
      </c>
      <c r="M39" s="32" t="str">
        <f aca="false">IF(Items!A39="","",IF(G39&lt;0,"Negative!",IF(G39&lt;=L39,"Reorder","OK")))</f>
        <v/>
      </c>
    </row>
    <row r="40" customFormat="false" ht="15" hidden="false" customHeight="true" outlineLevel="0" collapsed="false">
      <c r="A40" s="24" t="str">
        <f aca="false">IF(Items!A40="","",Items!A40)</f>
        <v/>
      </c>
      <c r="B40" s="24" t="str">
        <f aca="false">IF(Items!A40="","",Items!B40)</f>
        <v/>
      </c>
      <c r="C40" s="24" t="str">
        <f aca="false">IF(Items!A40="","",Items!D40)</f>
        <v/>
      </c>
      <c r="D40" s="29" t="str">
        <f aca="false">IF(Items!A40="","",N(Items!E40))</f>
        <v/>
      </c>
      <c r="E40" s="26" t="str">
        <f aca="false">IF(Items!A40="","",SUMIFS(Transactions!$J$5:$J$2004,Transactions!$B$5:$B$2004,A40,Transactions!$J$5:$J$2004,"&gt;0",Transactions!$A$5:$A$2004,"&gt;="&amp;$B$2,Transactions!$A$5:$A$2004,"&lt;="&amp;$D$2))</f>
        <v/>
      </c>
      <c r="F40" s="26" t="str">
        <f aca="false">IF(Items!A40="","",-SUMIFS(Transactions!$J$5:$J$2004,Transactions!$B$5:$B$2004,A40,Transactions!$J$5:$J$2004,"&lt;0",Transactions!$A$5:$A$2004,"&gt;="&amp;$B$2,Transactions!$A$5:$A$2004,"&lt;="&amp;$D$2))</f>
        <v/>
      </c>
      <c r="G40" s="30" t="str">
        <f aca="false">IF(Items!A40="","",D40+E40-F40)</f>
        <v/>
      </c>
      <c r="H40" s="25" t="str">
        <f aca="false">IF(Items!A40="","",ROUND(D40*N(Items!F40),2))</f>
        <v/>
      </c>
      <c r="I40" s="25" t="str">
        <f aca="false">IF(Items!A40="","",SUMIFS(Transactions!$G$5:$G$2004,Transactions!$B$5:$B$2004,A40,Transactions!$A$5:$A$2004,"&gt;="&amp;$B$2,Transactions!$A$5:$A$2004,"&lt;="&amp;$D$2))</f>
        <v/>
      </c>
      <c r="J40" s="25" t="str">
        <f aca="false">IF(Items!A40="","",IFERROR((H40+I40)/(D40+SUMIFS(Transactions!$E$5:$E$2004,Transactions!$B$5:$B$2004,A40,Transactions!$D$5:$D$2004,"Purchase",Transactions!$A$5:$A$2004,"&gt;="&amp;$B$2,Transactions!$A$5:$A$2004,"&lt;="&amp;$D$2)+SUMIFS(Transactions!$E$5:$E$2004,Transactions!$B$5:$B$2004,A40,Transactions!$D$5:$D$2004,"Production in",Transactions!$A$5:$A$2004,"&gt;="&amp;$B$2,Transactions!$A$5:$A$2004,"&lt;="&amp;$D$2)),0))</f>
        <v/>
      </c>
      <c r="K40" s="31" t="str">
        <f aca="false">IF(Items!A40="","",ROUND(G40*J40,2))</f>
        <v/>
      </c>
      <c r="L40" s="29" t="str">
        <f aca="false">IF(Items!A40="","",N(Items!G40))</f>
        <v/>
      </c>
      <c r="M40" s="32" t="str">
        <f aca="false">IF(Items!A40="","",IF(G40&lt;0,"Negative!",IF(G40&lt;=L40,"Reorder","OK")))</f>
        <v/>
      </c>
    </row>
    <row r="41" customFormat="false" ht="15" hidden="false" customHeight="true" outlineLevel="0" collapsed="false">
      <c r="A41" s="24" t="str">
        <f aca="false">IF(Items!A41="","",Items!A41)</f>
        <v/>
      </c>
      <c r="B41" s="24" t="str">
        <f aca="false">IF(Items!A41="","",Items!B41)</f>
        <v/>
      </c>
      <c r="C41" s="24" t="str">
        <f aca="false">IF(Items!A41="","",Items!D41)</f>
        <v/>
      </c>
      <c r="D41" s="29" t="str">
        <f aca="false">IF(Items!A41="","",N(Items!E41))</f>
        <v/>
      </c>
      <c r="E41" s="26" t="str">
        <f aca="false">IF(Items!A41="","",SUMIFS(Transactions!$J$5:$J$2004,Transactions!$B$5:$B$2004,A41,Transactions!$J$5:$J$2004,"&gt;0",Transactions!$A$5:$A$2004,"&gt;="&amp;$B$2,Transactions!$A$5:$A$2004,"&lt;="&amp;$D$2))</f>
        <v/>
      </c>
      <c r="F41" s="26" t="str">
        <f aca="false">IF(Items!A41="","",-SUMIFS(Transactions!$J$5:$J$2004,Transactions!$B$5:$B$2004,A41,Transactions!$J$5:$J$2004,"&lt;0",Transactions!$A$5:$A$2004,"&gt;="&amp;$B$2,Transactions!$A$5:$A$2004,"&lt;="&amp;$D$2))</f>
        <v/>
      </c>
      <c r="G41" s="30" t="str">
        <f aca="false">IF(Items!A41="","",D41+E41-F41)</f>
        <v/>
      </c>
      <c r="H41" s="25" t="str">
        <f aca="false">IF(Items!A41="","",ROUND(D41*N(Items!F41),2))</f>
        <v/>
      </c>
      <c r="I41" s="25" t="str">
        <f aca="false">IF(Items!A41="","",SUMIFS(Transactions!$G$5:$G$2004,Transactions!$B$5:$B$2004,A41,Transactions!$A$5:$A$2004,"&gt;="&amp;$B$2,Transactions!$A$5:$A$2004,"&lt;="&amp;$D$2))</f>
        <v/>
      </c>
      <c r="J41" s="25" t="str">
        <f aca="false">IF(Items!A41="","",IFERROR((H41+I41)/(D41+SUMIFS(Transactions!$E$5:$E$2004,Transactions!$B$5:$B$2004,A41,Transactions!$D$5:$D$2004,"Purchase",Transactions!$A$5:$A$2004,"&gt;="&amp;$B$2,Transactions!$A$5:$A$2004,"&lt;="&amp;$D$2)+SUMIFS(Transactions!$E$5:$E$2004,Transactions!$B$5:$B$2004,A41,Transactions!$D$5:$D$2004,"Production in",Transactions!$A$5:$A$2004,"&gt;="&amp;$B$2,Transactions!$A$5:$A$2004,"&lt;="&amp;$D$2)),0))</f>
        <v/>
      </c>
      <c r="K41" s="31" t="str">
        <f aca="false">IF(Items!A41="","",ROUND(G41*J41,2))</f>
        <v/>
      </c>
      <c r="L41" s="29" t="str">
        <f aca="false">IF(Items!A41="","",N(Items!G41))</f>
        <v/>
      </c>
      <c r="M41" s="32" t="str">
        <f aca="false">IF(Items!A41="","",IF(G41&lt;0,"Negative!",IF(G41&lt;=L41,"Reorder","OK")))</f>
        <v/>
      </c>
    </row>
    <row r="42" customFormat="false" ht="15" hidden="false" customHeight="true" outlineLevel="0" collapsed="false">
      <c r="A42" s="24" t="str">
        <f aca="false">IF(Items!A42="","",Items!A42)</f>
        <v/>
      </c>
      <c r="B42" s="24" t="str">
        <f aca="false">IF(Items!A42="","",Items!B42)</f>
        <v/>
      </c>
      <c r="C42" s="24" t="str">
        <f aca="false">IF(Items!A42="","",Items!D42)</f>
        <v/>
      </c>
      <c r="D42" s="29" t="str">
        <f aca="false">IF(Items!A42="","",N(Items!E42))</f>
        <v/>
      </c>
      <c r="E42" s="26" t="str">
        <f aca="false">IF(Items!A42="","",SUMIFS(Transactions!$J$5:$J$2004,Transactions!$B$5:$B$2004,A42,Transactions!$J$5:$J$2004,"&gt;0",Transactions!$A$5:$A$2004,"&gt;="&amp;$B$2,Transactions!$A$5:$A$2004,"&lt;="&amp;$D$2))</f>
        <v/>
      </c>
      <c r="F42" s="26" t="str">
        <f aca="false">IF(Items!A42="","",-SUMIFS(Transactions!$J$5:$J$2004,Transactions!$B$5:$B$2004,A42,Transactions!$J$5:$J$2004,"&lt;0",Transactions!$A$5:$A$2004,"&gt;="&amp;$B$2,Transactions!$A$5:$A$2004,"&lt;="&amp;$D$2))</f>
        <v/>
      </c>
      <c r="G42" s="30" t="str">
        <f aca="false">IF(Items!A42="","",D42+E42-F42)</f>
        <v/>
      </c>
      <c r="H42" s="25" t="str">
        <f aca="false">IF(Items!A42="","",ROUND(D42*N(Items!F42),2))</f>
        <v/>
      </c>
      <c r="I42" s="25" t="str">
        <f aca="false">IF(Items!A42="","",SUMIFS(Transactions!$G$5:$G$2004,Transactions!$B$5:$B$2004,A42,Transactions!$A$5:$A$2004,"&gt;="&amp;$B$2,Transactions!$A$5:$A$2004,"&lt;="&amp;$D$2))</f>
        <v/>
      </c>
      <c r="J42" s="25" t="str">
        <f aca="false">IF(Items!A42="","",IFERROR((H42+I42)/(D42+SUMIFS(Transactions!$E$5:$E$2004,Transactions!$B$5:$B$2004,A42,Transactions!$D$5:$D$2004,"Purchase",Transactions!$A$5:$A$2004,"&gt;="&amp;$B$2,Transactions!$A$5:$A$2004,"&lt;="&amp;$D$2)+SUMIFS(Transactions!$E$5:$E$2004,Transactions!$B$5:$B$2004,A42,Transactions!$D$5:$D$2004,"Production in",Transactions!$A$5:$A$2004,"&gt;="&amp;$B$2,Transactions!$A$5:$A$2004,"&lt;="&amp;$D$2)),0))</f>
        <v/>
      </c>
      <c r="K42" s="31" t="str">
        <f aca="false">IF(Items!A42="","",ROUND(G42*J42,2))</f>
        <v/>
      </c>
      <c r="L42" s="29" t="str">
        <f aca="false">IF(Items!A42="","",N(Items!G42))</f>
        <v/>
      </c>
      <c r="M42" s="32" t="str">
        <f aca="false">IF(Items!A42="","",IF(G42&lt;0,"Negative!",IF(G42&lt;=L42,"Reorder","OK")))</f>
        <v/>
      </c>
    </row>
    <row r="43" customFormat="false" ht="15" hidden="false" customHeight="true" outlineLevel="0" collapsed="false">
      <c r="A43" s="24" t="str">
        <f aca="false">IF(Items!A43="","",Items!A43)</f>
        <v/>
      </c>
      <c r="B43" s="24" t="str">
        <f aca="false">IF(Items!A43="","",Items!B43)</f>
        <v/>
      </c>
      <c r="C43" s="24" t="str">
        <f aca="false">IF(Items!A43="","",Items!D43)</f>
        <v/>
      </c>
      <c r="D43" s="29" t="str">
        <f aca="false">IF(Items!A43="","",N(Items!E43))</f>
        <v/>
      </c>
      <c r="E43" s="26" t="str">
        <f aca="false">IF(Items!A43="","",SUMIFS(Transactions!$J$5:$J$2004,Transactions!$B$5:$B$2004,A43,Transactions!$J$5:$J$2004,"&gt;0",Transactions!$A$5:$A$2004,"&gt;="&amp;$B$2,Transactions!$A$5:$A$2004,"&lt;="&amp;$D$2))</f>
        <v/>
      </c>
      <c r="F43" s="26" t="str">
        <f aca="false">IF(Items!A43="","",-SUMIFS(Transactions!$J$5:$J$2004,Transactions!$B$5:$B$2004,A43,Transactions!$J$5:$J$2004,"&lt;0",Transactions!$A$5:$A$2004,"&gt;="&amp;$B$2,Transactions!$A$5:$A$2004,"&lt;="&amp;$D$2))</f>
        <v/>
      </c>
      <c r="G43" s="30" t="str">
        <f aca="false">IF(Items!A43="","",D43+E43-F43)</f>
        <v/>
      </c>
      <c r="H43" s="25" t="str">
        <f aca="false">IF(Items!A43="","",ROUND(D43*N(Items!F43),2))</f>
        <v/>
      </c>
      <c r="I43" s="25" t="str">
        <f aca="false">IF(Items!A43="","",SUMIFS(Transactions!$G$5:$G$2004,Transactions!$B$5:$B$2004,A43,Transactions!$A$5:$A$2004,"&gt;="&amp;$B$2,Transactions!$A$5:$A$2004,"&lt;="&amp;$D$2))</f>
        <v/>
      </c>
      <c r="J43" s="25" t="str">
        <f aca="false">IF(Items!A43="","",IFERROR((H43+I43)/(D43+SUMIFS(Transactions!$E$5:$E$2004,Transactions!$B$5:$B$2004,A43,Transactions!$D$5:$D$2004,"Purchase",Transactions!$A$5:$A$2004,"&gt;="&amp;$B$2,Transactions!$A$5:$A$2004,"&lt;="&amp;$D$2)+SUMIFS(Transactions!$E$5:$E$2004,Transactions!$B$5:$B$2004,A43,Transactions!$D$5:$D$2004,"Production in",Transactions!$A$5:$A$2004,"&gt;="&amp;$B$2,Transactions!$A$5:$A$2004,"&lt;="&amp;$D$2)),0))</f>
        <v/>
      </c>
      <c r="K43" s="31" t="str">
        <f aca="false">IF(Items!A43="","",ROUND(G43*J43,2))</f>
        <v/>
      </c>
      <c r="L43" s="29" t="str">
        <f aca="false">IF(Items!A43="","",N(Items!G43))</f>
        <v/>
      </c>
      <c r="M43" s="32" t="str">
        <f aca="false">IF(Items!A43="","",IF(G43&lt;0,"Negative!",IF(G43&lt;=L43,"Reorder","OK")))</f>
        <v/>
      </c>
    </row>
    <row r="44" customFormat="false" ht="15" hidden="false" customHeight="true" outlineLevel="0" collapsed="false">
      <c r="A44" s="24" t="str">
        <f aca="false">IF(Items!A44="","",Items!A44)</f>
        <v/>
      </c>
      <c r="B44" s="24" t="str">
        <f aca="false">IF(Items!A44="","",Items!B44)</f>
        <v/>
      </c>
      <c r="C44" s="24" t="str">
        <f aca="false">IF(Items!A44="","",Items!D44)</f>
        <v/>
      </c>
      <c r="D44" s="29" t="str">
        <f aca="false">IF(Items!A44="","",N(Items!E44))</f>
        <v/>
      </c>
      <c r="E44" s="26" t="str">
        <f aca="false">IF(Items!A44="","",SUMIFS(Transactions!$J$5:$J$2004,Transactions!$B$5:$B$2004,A44,Transactions!$J$5:$J$2004,"&gt;0",Transactions!$A$5:$A$2004,"&gt;="&amp;$B$2,Transactions!$A$5:$A$2004,"&lt;="&amp;$D$2))</f>
        <v/>
      </c>
      <c r="F44" s="26" t="str">
        <f aca="false">IF(Items!A44="","",-SUMIFS(Transactions!$J$5:$J$2004,Transactions!$B$5:$B$2004,A44,Transactions!$J$5:$J$2004,"&lt;0",Transactions!$A$5:$A$2004,"&gt;="&amp;$B$2,Transactions!$A$5:$A$2004,"&lt;="&amp;$D$2))</f>
        <v/>
      </c>
      <c r="G44" s="30" t="str">
        <f aca="false">IF(Items!A44="","",D44+E44-F44)</f>
        <v/>
      </c>
      <c r="H44" s="25" t="str">
        <f aca="false">IF(Items!A44="","",ROUND(D44*N(Items!F44),2))</f>
        <v/>
      </c>
      <c r="I44" s="25" t="str">
        <f aca="false">IF(Items!A44="","",SUMIFS(Transactions!$G$5:$G$2004,Transactions!$B$5:$B$2004,A44,Transactions!$A$5:$A$2004,"&gt;="&amp;$B$2,Transactions!$A$5:$A$2004,"&lt;="&amp;$D$2))</f>
        <v/>
      </c>
      <c r="J44" s="25" t="str">
        <f aca="false">IF(Items!A44="","",IFERROR((H44+I44)/(D44+SUMIFS(Transactions!$E$5:$E$2004,Transactions!$B$5:$B$2004,A44,Transactions!$D$5:$D$2004,"Purchase",Transactions!$A$5:$A$2004,"&gt;="&amp;$B$2,Transactions!$A$5:$A$2004,"&lt;="&amp;$D$2)+SUMIFS(Transactions!$E$5:$E$2004,Transactions!$B$5:$B$2004,A44,Transactions!$D$5:$D$2004,"Production in",Transactions!$A$5:$A$2004,"&gt;="&amp;$B$2,Transactions!$A$5:$A$2004,"&lt;="&amp;$D$2)),0))</f>
        <v/>
      </c>
      <c r="K44" s="31" t="str">
        <f aca="false">IF(Items!A44="","",ROUND(G44*J44,2))</f>
        <v/>
      </c>
      <c r="L44" s="29" t="str">
        <f aca="false">IF(Items!A44="","",N(Items!G44))</f>
        <v/>
      </c>
      <c r="M44" s="32" t="str">
        <f aca="false">IF(Items!A44="","",IF(G44&lt;0,"Negative!",IF(G44&lt;=L44,"Reorder","OK")))</f>
        <v/>
      </c>
    </row>
    <row r="45" customFormat="false" ht="15" hidden="false" customHeight="true" outlineLevel="0" collapsed="false">
      <c r="A45" s="24" t="str">
        <f aca="false">IF(Items!A45="","",Items!A45)</f>
        <v/>
      </c>
      <c r="B45" s="24" t="str">
        <f aca="false">IF(Items!A45="","",Items!B45)</f>
        <v/>
      </c>
      <c r="C45" s="24" t="str">
        <f aca="false">IF(Items!A45="","",Items!D45)</f>
        <v/>
      </c>
      <c r="D45" s="29" t="str">
        <f aca="false">IF(Items!A45="","",N(Items!E45))</f>
        <v/>
      </c>
      <c r="E45" s="26" t="str">
        <f aca="false">IF(Items!A45="","",SUMIFS(Transactions!$J$5:$J$2004,Transactions!$B$5:$B$2004,A45,Transactions!$J$5:$J$2004,"&gt;0",Transactions!$A$5:$A$2004,"&gt;="&amp;$B$2,Transactions!$A$5:$A$2004,"&lt;="&amp;$D$2))</f>
        <v/>
      </c>
      <c r="F45" s="26" t="str">
        <f aca="false">IF(Items!A45="","",-SUMIFS(Transactions!$J$5:$J$2004,Transactions!$B$5:$B$2004,A45,Transactions!$J$5:$J$2004,"&lt;0",Transactions!$A$5:$A$2004,"&gt;="&amp;$B$2,Transactions!$A$5:$A$2004,"&lt;="&amp;$D$2))</f>
        <v/>
      </c>
      <c r="G45" s="30" t="str">
        <f aca="false">IF(Items!A45="","",D45+E45-F45)</f>
        <v/>
      </c>
      <c r="H45" s="25" t="str">
        <f aca="false">IF(Items!A45="","",ROUND(D45*N(Items!F45),2))</f>
        <v/>
      </c>
      <c r="I45" s="25" t="str">
        <f aca="false">IF(Items!A45="","",SUMIFS(Transactions!$G$5:$G$2004,Transactions!$B$5:$B$2004,A45,Transactions!$A$5:$A$2004,"&gt;="&amp;$B$2,Transactions!$A$5:$A$2004,"&lt;="&amp;$D$2))</f>
        <v/>
      </c>
      <c r="J45" s="25" t="str">
        <f aca="false">IF(Items!A45="","",IFERROR((H45+I45)/(D45+SUMIFS(Transactions!$E$5:$E$2004,Transactions!$B$5:$B$2004,A45,Transactions!$D$5:$D$2004,"Purchase",Transactions!$A$5:$A$2004,"&gt;="&amp;$B$2,Transactions!$A$5:$A$2004,"&lt;="&amp;$D$2)+SUMIFS(Transactions!$E$5:$E$2004,Transactions!$B$5:$B$2004,A45,Transactions!$D$5:$D$2004,"Production in",Transactions!$A$5:$A$2004,"&gt;="&amp;$B$2,Transactions!$A$5:$A$2004,"&lt;="&amp;$D$2)),0))</f>
        <v/>
      </c>
      <c r="K45" s="31" t="str">
        <f aca="false">IF(Items!A45="","",ROUND(G45*J45,2))</f>
        <v/>
      </c>
      <c r="L45" s="29" t="str">
        <f aca="false">IF(Items!A45="","",N(Items!G45))</f>
        <v/>
      </c>
      <c r="M45" s="32" t="str">
        <f aca="false">IF(Items!A45="","",IF(G45&lt;0,"Negative!",IF(G45&lt;=L45,"Reorder","OK")))</f>
        <v/>
      </c>
    </row>
    <row r="46" customFormat="false" ht="15" hidden="false" customHeight="true" outlineLevel="0" collapsed="false">
      <c r="A46" s="24" t="str">
        <f aca="false">IF(Items!A46="","",Items!A46)</f>
        <v/>
      </c>
      <c r="B46" s="24" t="str">
        <f aca="false">IF(Items!A46="","",Items!B46)</f>
        <v/>
      </c>
      <c r="C46" s="24" t="str">
        <f aca="false">IF(Items!A46="","",Items!D46)</f>
        <v/>
      </c>
      <c r="D46" s="29" t="str">
        <f aca="false">IF(Items!A46="","",N(Items!E46))</f>
        <v/>
      </c>
      <c r="E46" s="26" t="str">
        <f aca="false">IF(Items!A46="","",SUMIFS(Transactions!$J$5:$J$2004,Transactions!$B$5:$B$2004,A46,Transactions!$J$5:$J$2004,"&gt;0",Transactions!$A$5:$A$2004,"&gt;="&amp;$B$2,Transactions!$A$5:$A$2004,"&lt;="&amp;$D$2))</f>
        <v/>
      </c>
      <c r="F46" s="26" t="str">
        <f aca="false">IF(Items!A46="","",-SUMIFS(Transactions!$J$5:$J$2004,Transactions!$B$5:$B$2004,A46,Transactions!$J$5:$J$2004,"&lt;0",Transactions!$A$5:$A$2004,"&gt;="&amp;$B$2,Transactions!$A$5:$A$2004,"&lt;="&amp;$D$2))</f>
        <v/>
      </c>
      <c r="G46" s="30" t="str">
        <f aca="false">IF(Items!A46="","",D46+E46-F46)</f>
        <v/>
      </c>
      <c r="H46" s="25" t="str">
        <f aca="false">IF(Items!A46="","",ROUND(D46*N(Items!F46),2))</f>
        <v/>
      </c>
      <c r="I46" s="25" t="str">
        <f aca="false">IF(Items!A46="","",SUMIFS(Transactions!$G$5:$G$2004,Transactions!$B$5:$B$2004,A46,Transactions!$A$5:$A$2004,"&gt;="&amp;$B$2,Transactions!$A$5:$A$2004,"&lt;="&amp;$D$2))</f>
        <v/>
      </c>
      <c r="J46" s="25" t="str">
        <f aca="false">IF(Items!A46="","",IFERROR((H46+I46)/(D46+SUMIFS(Transactions!$E$5:$E$2004,Transactions!$B$5:$B$2004,A46,Transactions!$D$5:$D$2004,"Purchase",Transactions!$A$5:$A$2004,"&gt;="&amp;$B$2,Transactions!$A$5:$A$2004,"&lt;="&amp;$D$2)+SUMIFS(Transactions!$E$5:$E$2004,Transactions!$B$5:$B$2004,A46,Transactions!$D$5:$D$2004,"Production in",Transactions!$A$5:$A$2004,"&gt;="&amp;$B$2,Transactions!$A$5:$A$2004,"&lt;="&amp;$D$2)),0))</f>
        <v/>
      </c>
      <c r="K46" s="31" t="str">
        <f aca="false">IF(Items!A46="","",ROUND(G46*J46,2))</f>
        <v/>
      </c>
      <c r="L46" s="29" t="str">
        <f aca="false">IF(Items!A46="","",N(Items!G46))</f>
        <v/>
      </c>
      <c r="M46" s="32" t="str">
        <f aca="false">IF(Items!A46="","",IF(G46&lt;0,"Negative!",IF(G46&lt;=L46,"Reorder","OK")))</f>
        <v/>
      </c>
    </row>
    <row r="47" customFormat="false" ht="15" hidden="false" customHeight="true" outlineLevel="0" collapsed="false">
      <c r="A47" s="24" t="str">
        <f aca="false">IF(Items!A47="","",Items!A47)</f>
        <v/>
      </c>
      <c r="B47" s="24" t="str">
        <f aca="false">IF(Items!A47="","",Items!B47)</f>
        <v/>
      </c>
      <c r="C47" s="24" t="str">
        <f aca="false">IF(Items!A47="","",Items!D47)</f>
        <v/>
      </c>
      <c r="D47" s="29" t="str">
        <f aca="false">IF(Items!A47="","",N(Items!E47))</f>
        <v/>
      </c>
      <c r="E47" s="26" t="str">
        <f aca="false">IF(Items!A47="","",SUMIFS(Transactions!$J$5:$J$2004,Transactions!$B$5:$B$2004,A47,Transactions!$J$5:$J$2004,"&gt;0",Transactions!$A$5:$A$2004,"&gt;="&amp;$B$2,Transactions!$A$5:$A$2004,"&lt;="&amp;$D$2))</f>
        <v/>
      </c>
      <c r="F47" s="26" t="str">
        <f aca="false">IF(Items!A47="","",-SUMIFS(Transactions!$J$5:$J$2004,Transactions!$B$5:$B$2004,A47,Transactions!$J$5:$J$2004,"&lt;0",Transactions!$A$5:$A$2004,"&gt;="&amp;$B$2,Transactions!$A$5:$A$2004,"&lt;="&amp;$D$2))</f>
        <v/>
      </c>
      <c r="G47" s="30" t="str">
        <f aca="false">IF(Items!A47="","",D47+E47-F47)</f>
        <v/>
      </c>
      <c r="H47" s="25" t="str">
        <f aca="false">IF(Items!A47="","",ROUND(D47*N(Items!F47),2))</f>
        <v/>
      </c>
      <c r="I47" s="25" t="str">
        <f aca="false">IF(Items!A47="","",SUMIFS(Transactions!$G$5:$G$2004,Transactions!$B$5:$B$2004,A47,Transactions!$A$5:$A$2004,"&gt;="&amp;$B$2,Transactions!$A$5:$A$2004,"&lt;="&amp;$D$2))</f>
        <v/>
      </c>
      <c r="J47" s="25" t="str">
        <f aca="false">IF(Items!A47="","",IFERROR((H47+I47)/(D47+SUMIFS(Transactions!$E$5:$E$2004,Transactions!$B$5:$B$2004,A47,Transactions!$D$5:$D$2004,"Purchase",Transactions!$A$5:$A$2004,"&gt;="&amp;$B$2,Transactions!$A$5:$A$2004,"&lt;="&amp;$D$2)+SUMIFS(Transactions!$E$5:$E$2004,Transactions!$B$5:$B$2004,A47,Transactions!$D$5:$D$2004,"Production in",Transactions!$A$5:$A$2004,"&gt;="&amp;$B$2,Transactions!$A$5:$A$2004,"&lt;="&amp;$D$2)),0))</f>
        <v/>
      </c>
      <c r="K47" s="31" t="str">
        <f aca="false">IF(Items!A47="","",ROUND(G47*J47,2))</f>
        <v/>
      </c>
      <c r="L47" s="29" t="str">
        <f aca="false">IF(Items!A47="","",N(Items!G47))</f>
        <v/>
      </c>
      <c r="M47" s="32" t="str">
        <f aca="false">IF(Items!A47="","",IF(G47&lt;0,"Negative!",IF(G47&lt;=L47,"Reorder","OK")))</f>
        <v/>
      </c>
    </row>
    <row r="48" customFormat="false" ht="15" hidden="false" customHeight="true" outlineLevel="0" collapsed="false">
      <c r="A48" s="24" t="str">
        <f aca="false">IF(Items!A48="","",Items!A48)</f>
        <v/>
      </c>
      <c r="B48" s="24" t="str">
        <f aca="false">IF(Items!A48="","",Items!B48)</f>
        <v/>
      </c>
      <c r="C48" s="24" t="str">
        <f aca="false">IF(Items!A48="","",Items!D48)</f>
        <v/>
      </c>
      <c r="D48" s="29" t="str">
        <f aca="false">IF(Items!A48="","",N(Items!E48))</f>
        <v/>
      </c>
      <c r="E48" s="26" t="str">
        <f aca="false">IF(Items!A48="","",SUMIFS(Transactions!$J$5:$J$2004,Transactions!$B$5:$B$2004,A48,Transactions!$J$5:$J$2004,"&gt;0",Transactions!$A$5:$A$2004,"&gt;="&amp;$B$2,Transactions!$A$5:$A$2004,"&lt;="&amp;$D$2))</f>
        <v/>
      </c>
      <c r="F48" s="26" t="str">
        <f aca="false">IF(Items!A48="","",-SUMIFS(Transactions!$J$5:$J$2004,Transactions!$B$5:$B$2004,A48,Transactions!$J$5:$J$2004,"&lt;0",Transactions!$A$5:$A$2004,"&gt;="&amp;$B$2,Transactions!$A$5:$A$2004,"&lt;="&amp;$D$2))</f>
        <v/>
      </c>
      <c r="G48" s="30" t="str">
        <f aca="false">IF(Items!A48="","",D48+E48-F48)</f>
        <v/>
      </c>
      <c r="H48" s="25" t="str">
        <f aca="false">IF(Items!A48="","",ROUND(D48*N(Items!F48),2))</f>
        <v/>
      </c>
      <c r="I48" s="25" t="str">
        <f aca="false">IF(Items!A48="","",SUMIFS(Transactions!$G$5:$G$2004,Transactions!$B$5:$B$2004,A48,Transactions!$A$5:$A$2004,"&gt;="&amp;$B$2,Transactions!$A$5:$A$2004,"&lt;="&amp;$D$2))</f>
        <v/>
      </c>
      <c r="J48" s="25" t="str">
        <f aca="false">IF(Items!A48="","",IFERROR((H48+I48)/(D48+SUMIFS(Transactions!$E$5:$E$2004,Transactions!$B$5:$B$2004,A48,Transactions!$D$5:$D$2004,"Purchase",Transactions!$A$5:$A$2004,"&gt;="&amp;$B$2,Transactions!$A$5:$A$2004,"&lt;="&amp;$D$2)+SUMIFS(Transactions!$E$5:$E$2004,Transactions!$B$5:$B$2004,A48,Transactions!$D$5:$D$2004,"Production in",Transactions!$A$5:$A$2004,"&gt;="&amp;$B$2,Transactions!$A$5:$A$2004,"&lt;="&amp;$D$2)),0))</f>
        <v/>
      </c>
      <c r="K48" s="31" t="str">
        <f aca="false">IF(Items!A48="","",ROUND(G48*J48,2))</f>
        <v/>
      </c>
      <c r="L48" s="29" t="str">
        <f aca="false">IF(Items!A48="","",N(Items!G48))</f>
        <v/>
      </c>
      <c r="M48" s="32" t="str">
        <f aca="false">IF(Items!A48="","",IF(G48&lt;0,"Negative!",IF(G48&lt;=L48,"Reorder","OK")))</f>
        <v/>
      </c>
    </row>
    <row r="49" customFormat="false" ht="15" hidden="false" customHeight="true" outlineLevel="0" collapsed="false">
      <c r="A49" s="24" t="str">
        <f aca="false">IF(Items!A49="","",Items!A49)</f>
        <v/>
      </c>
      <c r="B49" s="24" t="str">
        <f aca="false">IF(Items!A49="","",Items!B49)</f>
        <v/>
      </c>
      <c r="C49" s="24" t="str">
        <f aca="false">IF(Items!A49="","",Items!D49)</f>
        <v/>
      </c>
      <c r="D49" s="29" t="str">
        <f aca="false">IF(Items!A49="","",N(Items!E49))</f>
        <v/>
      </c>
      <c r="E49" s="26" t="str">
        <f aca="false">IF(Items!A49="","",SUMIFS(Transactions!$J$5:$J$2004,Transactions!$B$5:$B$2004,A49,Transactions!$J$5:$J$2004,"&gt;0",Transactions!$A$5:$A$2004,"&gt;="&amp;$B$2,Transactions!$A$5:$A$2004,"&lt;="&amp;$D$2))</f>
        <v/>
      </c>
      <c r="F49" s="26" t="str">
        <f aca="false">IF(Items!A49="","",-SUMIFS(Transactions!$J$5:$J$2004,Transactions!$B$5:$B$2004,A49,Transactions!$J$5:$J$2004,"&lt;0",Transactions!$A$5:$A$2004,"&gt;="&amp;$B$2,Transactions!$A$5:$A$2004,"&lt;="&amp;$D$2))</f>
        <v/>
      </c>
      <c r="G49" s="30" t="str">
        <f aca="false">IF(Items!A49="","",D49+E49-F49)</f>
        <v/>
      </c>
      <c r="H49" s="25" t="str">
        <f aca="false">IF(Items!A49="","",ROUND(D49*N(Items!F49),2))</f>
        <v/>
      </c>
      <c r="I49" s="25" t="str">
        <f aca="false">IF(Items!A49="","",SUMIFS(Transactions!$G$5:$G$2004,Transactions!$B$5:$B$2004,A49,Transactions!$A$5:$A$2004,"&gt;="&amp;$B$2,Transactions!$A$5:$A$2004,"&lt;="&amp;$D$2))</f>
        <v/>
      </c>
      <c r="J49" s="25" t="str">
        <f aca="false">IF(Items!A49="","",IFERROR((H49+I49)/(D49+SUMIFS(Transactions!$E$5:$E$2004,Transactions!$B$5:$B$2004,A49,Transactions!$D$5:$D$2004,"Purchase",Transactions!$A$5:$A$2004,"&gt;="&amp;$B$2,Transactions!$A$5:$A$2004,"&lt;="&amp;$D$2)+SUMIFS(Transactions!$E$5:$E$2004,Transactions!$B$5:$B$2004,A49,Transactions!$D$5:$D$2004,"Production in",Transactions!$A$5:$A$2004,"&gt;="&amp;$B$2,Transactions!$A$5:$A$2004,"&lt;="&amp;$D$2)),0))</f>
        <v/>
      </c>
      <c r="K49" s="31" t="str">
        <f aca="false">IF(Items!A49="","",ROUND(G49*J49,2))</f>
        <v/>
      </c>
      <c r="L49" s="29" t="str">
        <f aca="false">IF(Items!A49="","",N(Items!G49))</f>
        <v/>
      </c>
      <c r="M49" s="32" t="str">
        <f aca="false">IF(Items!A49="","",IF(G49&lt;0,"Negative!",IF(G49&lt;=L49,"Reorder","OK")))</f>
        <v/>
      </c>
    </row>
    <row r="50" customFormat="false" ht="15" hidden="false" customHeight="true" outlineLevel="0" collapsed="false">
      <c r="A50" s="24" t="str">
        <f aca="false">IF(Items!A50="","",Items!A50)</f>
        <v/>
      </c>
      <c r="B50" s="24" t="str">
        <f aca="false">IF(Items!A50="","",Items!B50)</f>
        <v/>
      </c>
      <c r="C50" s="24" t="str">
        <f aca="false">IF(Items!A50="","",Items!D50)</f>
        <v/>
      </c>
      <c r="D50" s="29" t="str">
        <f aca="false">IF(Items!A50="","",N(Items!E50))</f>
        <v/>
      </c>
      <c r="E50" s="26" t="str">
        <f aca="false">IF(Items!A50="","",SUMIFS(Transactions!$J$5:$J$2004,Transactions!$B$5:$B$2004,A50,Transactions!$J$5:$J$2004,"&gt;0",Transactions!$A$5:$A$2004,"&gt;="&amp;$B$2,Transactions!$A$5:$A$2004,"&lt;="&amp;$D$2))</f>
        <v/>
      </c>
      <c r="F50" s="26" t="str">
        <f aca="false">IF(Items!A50="","",-SUMIFS(Transactions!$J$5:$J$2004,Transactions!$B$5:$B$2004,A50,Transactions!$J$5:$J$2004,"&lt;0",Transactions!$A$5:$A$2004,"&gt;="&amp;$B$2,Transactions!$A$5:$A$2004,"&lt;="&amp;$D$2))</f>
        <v/>
      </c>
      <c r="G50" s="30" t="str">
        <f aca="false">IF(Items!A50="","",D50+E50-F50)</f>
        <v/>
      </c>
      <c r="H50" s="25" t="str">
        <f aca="false">IF(Items!A50="","",ROUND(D50*N(Items!F50),2))</f>
        <v/>
      </c>
      <c r="I50" s="25" t="str">
        <f aca="false">IF(Items!A50="","",SUMIFS(Transactions!$G$5:$G$2004,Transactions!$B$5:$B$2004,A50,Transactions!$A$5:$A$2004,"&gt;="&amp;$B$2,Transactions!$A$5:$A$2004,"&lt;="&amp;$D$2))</f>
        <v/>
      </c>
      <c r="J50" s="25" t="str">
        <f aca="false">IF(Items!A50="","",IFERROR((H50+I50)/(D50+SUMIFS(Transactions!$E$5:$E$2004,Transactions!$B$5:$B$2004,A50,Transactions!$D$5:$D$2004,"Purchase",Transactions!$A$5:$A$2004,"&gt;="&amp;$B$2,Transactions!$A$5:$A$2004,"&lt;="&amp;$D$2)+SUMIFS(Transactions!$E$5:$E$2004,Transactions!$B$5:$B$2004,A50,Transactions!$D$5:$D$2004,"Production in",Transactions!$A$5:$A$2004,"&gt;="&amp;$B$2,Transactions!$A$5:$A$2004,"&lt;="&amp;$D$2)),0))</f>
        <v/>
      </c>
      <c r="K50" s="31" t="str">
        <f aca="false">IF(Items!A50="","",ROUND(G50*J50,2))</f>
        <v/>
      </c>
      <c r="L50" s="29" t="str">
        <f aca="false">IF(Items!A50="","",N(Items!G50))</f>
        <v/>
      </c>
      <c r="M50" s="32" t="str">
        <f aca="false">IF(Items!A50="","",IF(G50&lt;0,"Negative!",IF(G50&lt;=L50,"Reorder","OK")))</f>
        <v/>
      </c>
    </row>
    <row r="51" customFormat="false" ht="15" hidden="false" customHeight="true" outlineLevel="0" collapsed="false">
      <c r="A51" s="24" t="str">
        <f aca="false">IF(Items!A51="","",Items!A51)</f>
        <v/>
      </c>
      <c r="B51" s="24" t="str">
        <f aca="false">IF(Items!A51="","",Items!B51)</f>
        <v/>
      </c>
      <c r="C51" s="24" t="str">
        <f aca="false">IF(Items!A51="","",Items!D51)</f>
        <v/>
      </c>
      <c r="D51" s="29" t="str">
        <f aca="false">IF(Items!A51="","",N(Items!E51))</f>
        <v/>
      </c>
      <c r="E51" s="26" t="str">
        <f aca="false">IF(Items!A51="","",SUMIFS(Transactions!$J$5:$J$2004,Transactions!$B$5:$B$2004,A51,Transactions!$J$5:$J$2004,"&gt;0",Transactions!$A$5:$A$2004,"&gt;="&amp;$B$2,Transactions!$A$5:$A$2004,"&lt;="&amp;$D$2))</f>
        <v/>
      </c>
      <c r="F51" s="26" t="str">
        <f aca="false">IF(Items!A51="","",-SUMIFS(Transactions!$J$5:$J$2004,Transactions!$B$5:$B$2004,A51,Transactions!$J$5:$J$2004,"&lt;0",Transactions!$A$5:$A$2004,"&gt;="&amp;$B$2,Transactions!$A$5:$A$2004,"&lt;="&amp;$D$2))</f>
        <v/>
      </c>
      <c r="G51" s="30" t="str">
        <f aca="false">IF(Items!A51="","",D51+E51-F51)</f>
        <v/>
      </c>
      <c r="H51" s="25" t="str">
        <f aca="false">IF(Items!A51="","",ROUND(D51*N(Items!F51),2))</f>
        <v/>
      </c>
      <c r="I51" s="25" t="str">
        <f aca="false">IF(Items!A51="","",SUMIFS(Transactions!$G$5:$G$2004,Transactions!$B$5:$B$2004,A51,Transactions!$A$5:$A$2004,"&gt;="&amp;$B$2,Transactions!$A$5:$A$2004,"&lt;="&amp;$D$2))</f>
        <v/>
      </c>
      <c r="J51" s="25" t="str">
        <f aca="false">IF(Items!A51="","",IFERROR((H51+I51)/(D51+SUMIFS(Transactions!$E$5:$E$2004,Transactions!$B$5:$B$2004,A51,Transactions!$D$5:$D$2004,"Purchase",Transactions!$A$5:$A$2004,"&gt;="&amp;$B$2,Transactions!$A$5:$A$2004,"&lt;="&amp;$D$2)+SUMIFS(Transactions!$E$5:$E$2004,Transactions!$B$5:$B$2004,A51,Transactions!$D$5:$D$2004,"Production in",Transactions!$A$5:$A$2004,"&gt;="&amp;$B$2,Transactions!$A$5:$A$2004,"&lt;="&amp;$D$2)),0))</f>
        <v/>
      </c>
      <c r="K51" s="31" t="str">
        <f aca="false">IF(Items!A51="","",ROUND(G51*J51,2))</f>
        <v/>
      </c>
      <c r="L51" s="29" t="str">
        <f aca="false">IF(Items!A51="","",N(Items!G51))</f>
        <v/>
      </c>
      <c r="M51" s="32" t="str">
        <f aca="false">IF(Items!A51="","",IF(G51&lt;0,"Negative!",IF(G51&lt;=L51,"Reorder","OK")))</f>
        <v/>
      </c>
    </row>
    <row r="52" customFormat="false" ht="15" hidden="false" customHeight="true" outlineLevel="0" collapsed="false">
      <c r="A52" s="24" t="str">
        <f aca="false">IF(Items!A52="","",Items!A52)</f>
        <v/>
      </c>
      <c r="B52" s="24" t="str">
        <f aca="false">IF(Items!A52="","",Items!B52)</f>
        <v/>
      </c>
      <c r="C52" s="24" t="str">
        <f aca="false">IF(Items!A52="","",Items!D52)</f>
        <v/>
      </c>
      <c r="D52" s="29" t="str">
        <f aca="false">IF(Items!A52="","",N(Items!E52))</f>
        <v/>
      </c>
      <c r="E52" s="26" t="str">
        <f aca="false">IF(Items!A52="","",SUMIFS(Transactions!$J$5:$J$2004,Transactions!$B$5:$B$2004,A52,Transactions!$J$5:$J$2004,"&gt;0",Transactions!$A$5:$A$2004,"&gt;="&amp;$B$2,Transactions!$A$5:$A$2004,"&lt;="&amp;$D$2))</f>
        <v/>
      </c>
      <c r="F52" s="26" t="str">
        <f aca="false">IF(Items!A52="","",-SUMIFS(Transactions!$J$5:$J$2004,Transactions!$B$5:$B$2004,A52,Transactions!$J$5:$J$2004,"&lt;0",Transactions!$A$5:$A$2004,"&gt;="&amp;$B$2,Transactions!$A$5:$A$2004,"&lt;="&amp;$D$2))</f>
        <v/>
      </c>
      <c r="G52" s="30" t="str">
        <f aca="false">IF(Items!A52="","",D52+E52-F52)</f>
        <v/>
      </c>
      <c r="H52" s="25" t="str">
        <f aca="false">IF(Items!A52="","",ROUND(D52*N(Items!F52),2))</f>
        <v/>
      </c>
      <c r="I52" s="25" t="str">
        <f aca="false">IF(Items!A52="","",SUMIFS(Transactions!$G$5:$G$2004,Transactions!$B$5:$B$2004,A52,Transactions!$A$5:$A$2004,"&gt;="&amp;$B$2,Transactions!$A$5:$A$2004,"&lt;="&amp;$D$2))</f>
        <v/>
      </c>
      <c r="J52" s="25" t="str">
        <f aca="false">IF(Items!A52="","",IFERROR((H52+I52)/(D52+SUMIFS(Transactions!$E$5:$E$2004,Transactions!$B$5:$B$2004,A52,Transactions!$D$5:$D$2004,"Purchase",Transactions!$A$5:$A$2004,"&gt;="&amp;$B$2,Transactions!$A$5:$A$2004,"&lt;="&amp;$D$2)+SUMIFS(Transactions!$E$5:$E$2004,Transactions!$B$5:$B$2004,A52,Transactions!$D$5:$D$2004,"Production in",Transactions!$A$5:$A$2004,"&gt;="&amp;$B$2,Transactions!$A$5:$A$2004,"&lt;="&amp;$D$2)),0))</f>
        <v/>
      </c>
      <c r="K52" s="31" t="str">
        <f aca="false">IF(Items!A52="","",ROUND(G52*J52,2))</f>
        <v/>
      </c>
      <c r="L52" s="29" t="str">
        <f aca="false">IF(Items!A52="","",N(Items!G52))</f>
        <v/>
      </c>
      <c r="M52" s="32" t="str">
        <f aca="false">IF(Items!A52="","",IF(G52&lt;0,"Negative!",IF(G52&lt;=L52,"Reorder","OK")))</f>
        <v/>
      </c>
    </row>
    <row r="53" customFormat="false" ht="15" hidden="false" customHeight="true" outlineLevel="0" collapsed="false">
      <c r="A53" s="24" t="str">
        <f aca="false">IF(Items!A53="","",Items!A53)</f>
        <v/>
      </c>
      <c r="B53" s="24" t="str">
        <f aca="false">IF(Items!A53="","",Items!B53)</f>
        <v/>
      </c>
      <c r="C53" s="24" t="str">
        <f aca="false">IF(Items!A53="","",Items!D53)</f>
        <v/>
      </c>
      <c r="D53" s="29" t="str">
        <f aca="false">IF(Items!A53="","",N(Items!E53))</f>
        <v/>
      </c>
      <c r="E53" s="26" t="str">
        <f aca="false">IF(Items!A53="","",SUMIFS(Transactions!$J$5:$J$2004,Transactions!$B$5:$B$2004,A53,Transactions!$J$5:$J$2004,"&gt;0",Transactions!$A$5:$A$2004,"&gt;="&amp;$B$2,Transactions!$A$5:$A$2004,"&lt;="&amp;$D$2))</f>
        <v/>
      </c>
      <c r="F53" s="26" t="str">
        <f aca="false">IF(Items!A53="","",-SUMIFS(Transactions!$J$5:$J$2004,Transactions!$B$5:$B$2004,A53,Transactions!$J$5:$J$2004,"&lt;0",Transactions!$A$5:$A$2004,"&gt;="&amp;$B$2,Transactions!$A$5:$A$2004,"&lt;="&amp;$D$2))</f>
        <v/>
      </c>
      <c r="G53" s="30" t="str">
        <f aca="false">IF(Items!A53="","",D53+E53-F53)</f>
        <v/>
      </c>
      <c r="H53" s="25" t="str">
        <f aca="false">IF(Items!A53="","",ROUND(D53*N(Items!F53),2))</f>
        <v/>
      </c>
      <c r="I53" s="25" t="str">
        <f aca="false">IF(Items!A53="","",SUMIFS(Transactions!$G$5:$G$2004,Transactions!$B$5:$B$2004,A53,Transactions!$A$5:$A$2004,"&gt;="&amp;$B$2,Transactions!$A$5:$A$2004,"&lt;="&amp;$D$2))</f>
        <v/>
      </c>
      <c r="J53" s="25" t="str">
        <f aca="false">IF(Items!A53="","",IFERROR((H53+I53)/(D53+SUMIFS(Transactions!$E$5:$E$2004,Transactions!$B$5:$B$2004,A53,Transactions!$D$5:$D$2004,"Purchase",Transactions!$A$5:$A$2004,"&gt;="&amp;$B$2,Transactions!$A$5:$A$2004,"&lt;="&amp;$D$2)+SUMIFS(Transactions!$E$5:$E$2004,Transactions!$B$5:$B$2004,A53,Transactions!$D$5:$D$2004,"Production in",Transactions!$A$5:$A$2004,"&gt;="&amp;$B$2,Transactions!$A$5:$A$2004,"&lt;="&amp;$D$2)),0))</f>
        <v/>
      </c>
      <c r="K53" s="31" t="str">
        <f aca="false">IF(Items!A53="","",ROUND(G53*J53,2))</f>
        <v/>
      </c>
      <c r="L53" s="29" t="str">
        <f aca="false">IF(Items!A53="","",N(Items!G53))</f>
        <v/>
      </c>
      <c r="M53" s="32" t="str">
        <f aca="false">IF(Items!A53="","",IF(G53&lt;0,"Negative!",IF(G53&lt;=L53,"Reorder","OK")))</f>
        <v/>
      </c>
    </row>
    <row r="54" customFormat="false" ht="15" hidden="false" customHeight="true" outlineLevel="0" collapsed="false">
      <c r="A54" s="24" t="str">
        <f aca="false">IF(Items!A54="","",Items!A54)</f>
        <v/>
      </c>
      <c r="B54" s="24" t="str">
        <f aca="false">IF(Items!A54="","",Items!B54)</f>
        <v/>
      </c>
      <c r="C54" s="24" t="str">
        <f aca="false">IF(Items!A54="","",Items!D54)</f>
        <v/>
      </c>
      <c r="D54" s="29" t="str">
        <f aca="false">IF(Items!A54="","",N(Items!E54))</f>
        <v/>
      </c>
      <c r="E54" s="26" t="str">
        <f aca="false">IF(Items!A54="","",SUMIFS(Transactions!$J$5:$J$2004,Transactions!$B$5:$B$2004,A54,Transactions!$J$5:$J$2004,"&gt;0",Transactions!$A$5:$A$2004,"&gt;="&amp;$B$2,Transactions!$A$5:$A$2004,"&lt;="&amp;$D$2))</f>
        <v/>
      </c>
      <c r="F54" s="26" t="str">
        <f aca="false">IF(Items!A54="","",-SUMIFS(Transactions!$J$5:$J$2004,Transactions!$B$5:$B$2004,A54,Transactions!$J$5:$J$2004,"&lt;0",Transactions!$A$5:$A$2004,"&gt;="&amp;$B$2,Transactions!$A$5:$A$2004,"&lt;="&amp;$D$2))</f>
        <v/>
      </c>
      <c r="G54" s="30" t="str">
        <f aca="false">IF(Items!A54="","",D54+E54-F54)</f>
        <v/>
      </c>
      <c r="H54" s="25" t="str">
        <f aca="false">IF(Items!A54="","",ROUND(D54*N(Items!F54),2))</f>
        <v/>
      </c>
      <c r="I54" s="25" t="str">
        <f aca="false">IF(Items!A54="","",SUMIFS(Transactions!$G$5:$G$2004,Transactions!$B$5:$B$2004,A54,Transactions!$A$5:$A$2004,"&gt;="&amp;$B$2,Transactions!$A$5:$A$2004,"&lt;="&amp;$D$2))</f>
        <v/>
      </c>
      <c r="J54" s="25" t="str">
        <f aca="false">IF(Items!A54="","",IFERROR((H54+I54)/(D54+SUMIFS(Transactions!$E$5:$E$2004,Transactions!$B$5:$B$2004,A54,Transactions!$D$5:$D$2004,"Purchase",Transactions!$A$5:$A$2004,"&gt;="&amp;$B$2,Transactions!$A$5:$A$2004,"&lt;="&amp;$D$2)+SUMIFS(Transactions!$E$5:$E$2004,Transactions!$B$5:$B$2004,A54,Transactions!$D$5:$D$2004,"Production in",Transactions!$A$5:$A$2004,"&gt;="&amp;$B$2,Transactions!$A$5:$A$2004,"&lt;="&amp;$D$2)),0))</f>
        <v/>
      </c>
      <c r="K54" s="31" t="str">
        <f aca="false">IF(Items!A54="","",ROUND(G54*J54,2))</f>
        <v/>
      </c>
      <c r="L54" s="29" t="str">
        <f aca="false">IF(Items!A54="","",N(Items!G54))</f>
        <v/>
      </c>
      <c r="M54" s="32" t="str">
        <f aca="false">IF(Items!A54="","",IF(G54&lt;0,"Negative!",IF(G54&lt;=L54,"Reorder","OK")))</f>
        <v/>
      </c>
    </row>
    <row r="55" customFormat="false" ht="15" hidden="false" customHeight="true" outlineLevel="0" collapsed="false">
      <c r="A55" s="24" t="str">
        <f aca="false">IF(Items!A55="","",Items!A55)</f>
        <v/>
      </c>
      <c r="B55" s="24" t="str">
        <f aca="false">IF(Items!A55="","",Items!B55)</f>
        <v/>
      </c>
      <c r="C55" s="24" t="str">
        <f aca="false">IF(Items!A55="","",Items!D55)</f>
        <v/>
      </c>
      <c r="D55" s="29" t="str">
        <f aca="false">IF(Items!A55="","",N(Items!E55))</f>
        <v/>
      </c>
      <c r="E55" s="26" t="str">
        <f aca="false">IF(Items!A55="","",SUMIFS(Transactions!$J$5:$J$2004,Transactions!$B$5:$B$2004,A55,Transactions!$J$5:$J$2004,"&gt;0",Transactions!$A$5:$A$2004,"&gt;="&amp;$B$2,Transactions!$A$5:$A$2004,"&lt;="&amp;$D$2))</f>
        <v/>
      </c>
      <c r="F55" s="26" t="str">
        <f aca="false">IF(Items!A55="","",-SUMIFS(Transactions!$J$5:$J$2004,Transactions!$B$5:$B$2004,A55,Transactions!$J$5:$J$2004,"&lt;0",Transactions!$A$5:$A$2004,"&gt;="&amp;$B$2,Transactions!$A$5:$A$2004,"&lt;="&amp;$D$2))</f>
        <v/>
      </c>
      <c r="G55" s="30" t="str">
        <f aca="false">IF(Items!A55="","",D55+E55-F55)</f>
        <v/>
      </c>
      <c r="H55" s="25" t="str">
        <f aca="false">IF(Items!A55="","",ROUND(D55*N(Items!F55),2))</f>
        <v/>
      </c>
      <c r="I55" s="25" t="str">
        <f aca="false">IF(Items!A55="","",SUMIFS(Transactions!$G$5:$G$2004,Transactions!$B$5:$B$2004,A55,Transactions!$A$5:$A$2004,"&gt;="&amp;$B$2,Transactions!$A$5:$A$2004,"&lt;="&amp;$D$2))</f>
        <v/>
      </c>
      <c r="J55" s="25" t="str">
        <f aca="false">IF(Items!A55="","",IFERROR((H55+I55)/(D55+SUMIFS(Transactions!$E$5:$E$2004,Transactions!$B$5:$B$2004,A55,Transactions!$D$5:$D$2004,"Purchase",Transactions!$A$5:$A$2004,"&gt;="&amp;$B$2,Transactions!$A$5:$A$2004,"&lt;="&amp;$D$2)+SUMIFS(Transactions!$E$5:$E$2004,Transactions!$B$5:$B$2004,A55,Transactions!$D$5:$D$2004,"Production in",Transactions!$A$5:$A$2004,"&gt;="&amp;$B$2,Transactions!$A$5:$A$2004,"&lt;="&amp;$D$2)),0))</f>
        <v/>
      </c>
      <c r="K55" s="31" t="str">
        <f aca="false">IF(Items!A55="","",ROUND(G55*J55,2))</f>
        <v/>
      </c>
      <c r="L55" s="29" t="str">
        <f aca="false">IF(Items!A55="","",N(Items!G55))</f>
        <v/>
      </c>
      <c r="M55" s="32" t="str">
        <f aca="false">IF(Items!A55="","",IF(G55&lt;0,"Negative!",IF(G55&lt;=L55,"Reorder","OK")))</f>
        <v/>
      </c>
    </row>
    <row r="56" customFormat="false" ht="15" hidden="false" customHeight="true" outlineLevel="0" collapsed="false">
      <c r="A56" s="24" t="str">
        <f aca="false">IF(Items!A56="","",Items!A56)</f>
        <v/>
      </c>
      <c r="B56" s="24" t="str">
        <f aca="false">IF(Items!A56="","",Items!B56)</f>
        <v/>
      </c>
      <c r="C56" s="24" t="str">
        <f aca="false">IF(Items!A56="","",Items!D56)</f>
        <v/>
      </c>
      <c r="D56" s="29" t="str">
        <f aca="false">IF(Items!A56="","",N(Items!E56))</f>
        <v/>
      </c>
      <c r="E56" s="26" t="str">
        <f aca="false">IF(Items!A56="","",SUMIFS(Transactions!$J$5:$J$2004,Transactions!$B$5:$B$2004,A56,Transactions!$J$5:$J$2004,"&gt;0",Transactions!$A$5:$A$2004,"&gt;="&amp;$B$2,Transactions!$A$5:$A$2004,"&lt;="&amp;$D$2))</f>
        <v/>
      </c>
      <c r="F56" s="26" t="str">
        <f aca="false">IF(Items!A56="","",-SUMIFS(Transactions!$J$5:$J$2004,Transactions!$B$5:$B$2004,A56,Transactions!$J$5:$J$2004,"&lt;0",Transactions!$A$5:$A$2004,"&gt;="&amp;$B$2,Transactions!$A$5:$A$2004,"&lt;="&amp;$D$2))</f>
        <v/>
      </c>
      <c r="G56" s="30" t="str">
        <f aca="false">IF(Items!A56="","",D56+E56-F56)</f>
        <v/>
      </c>
      <c r="H56" s="25" t="str">
        <f aca="false">IF(Items!A56="","",ROUND(D56*N(Items!F56),2))</f>
        <v/>
      </c>
      <c r="I56" s="25" t="str">
        <f aca="false">IF(Items!A56="","",SUMIFS(Transactions!$G$5:$G$2004,Transactions!$B$5:$B$2004,A56,Transactions!$A$5:$A$2004,"&gt;="&amp;$B$2,Transactions!$A$5:$A$2004,"&lt;="&amp;$D$2))</f>
        <v/>
      </c>
      <c r="J56" s="25" t="str">
        <f aca="false">IF(Items!A56="","",IFERROR((H56+I56)/(D56+SUMIFS(Transactions!$E$5:$E$2004,Transactions!$B$5:$B$2004,A56,Transactions!$D$5:$D$2004,"Purchase",Transactions!$A$5:$A$2004,"&gt;="&amp;$B$2,Transactions!$A$5:$A$2004,"&lt;="&amp;$D$2)+SUMIFS(Transactions!$E$5:$E$2004,Transactions!$B$5:$B$2004,A56,Transactions!$D$5:$D$2004,"Production in",Transactions!$A$5:$A$2004,"&gt;="&amp;$B$2,Transactions!$A$5:$A$2004,"&lt;="&amp;$D$2)),0))</f>
        <v/>
      </c>
      <c r="K56" s="31" t="str">
        <f aca="false">IF(Items!A56="","",ROUND(G56*J56,2))</f>
        <v/>
      </c>
      <c r="L56" s="29" t="str">
        <f aca="false">IF(Items!A56="","",N(Items!G56))</f>
        <v/>
      </c>
      <c r="M56" s="32" t="str">
        <f aca="false">IF(Items!A56="","",IF(G56&lt;0,"Negative!",IF(G56&lt;=L56,"Reorder","OK")))</f>
        <v/>
      </c>
    </row>
    <row r="57" customFormat="false" ht="15" hidden="false" customHeight="true" outlineLevel="0" collapsed="false">
      <c r="A57" s="24" t="str">
        <f aca="false">IF(Items!A57="","",Items!A57)</f>
        <v/>
      </c>
      <c r="B57" s="24" t="str">
        <f aca="false">IF(Items!A57="","",Items!B57)</f>
        <v/>
      </c>
      <c r="C57" s="24" t="str">
        <f aca="false">IF(Items!A57="","",Items!D57)</f>
        <v/>
      </c>
      <c r="D57" s="29" t="str">
        <f aca="false">IF(Items!A57="","",N(Items!E57))</f>
        <v/>
      </c>
      <c r="E57" s="26" t="str">
        <f aca="false">IF(Items!A57="","",SUMIFS(Transactions!$J$5:$J$2004,Transactions!$B$5:$B$2004,A57,Transactions!$J$5:$J$2004,"&gt;0",Transactions!$A$5:$A$2004,"&gt;="&amp;$B$2,Transactions!$A$5:$A$2004,"&lt;="&amp;$D$2))</f>
        <v/>
      </c>
      <c r="F57" s="26" t="str">
        <f aca="false">IF(Items!A57="","",-SUMIFS(Transactions!$J$5:$J$2004,Transactions!$B$5:$B$2004,A57,Transactions!$J$5:$J$2004,"&lt;0",Transactions!$A$5:$A$2004,"&gt;="&amp;$B$2,Transactions!$A$5:$A$2004,"&lt;="&amp;$D$2))</f>
        <v/>
      </c>
      <c r="G57" s="30" t="str">
        <f aca="false">IF(Items!A57="","",D57+E57-F57)</f>
        <v/>
      </c>
      <c r="H57" s="25" t="str">
        <f aca="false">IF(Items!A57="","",ROUND(D57*N(Items!F57),2))</f>
        <v/>
      </c>
      <c r="I57" s="25" t="str">
        <f aca="false">IF(Items!A57="","",SUMIFS(Transactions!$G$5:$G$2004,Transactions!$B$5:$B$2004,A57,Transactions!$A$5:$A$2004,"&gt;="&amp;$B$2,Transactions!$A$5:$A$2004,"&lt;="&amp;$D$2))</f>
        <v/>
      </c>
      <c r="J57" s="25" t="str">
        <f aca="false">IF(Items!A57="","",IFERROR((H57+I57)/(D57+SUMIFS(Transactions!$E$5:$E$2004,Transactions!$B$5:$B$2004,A57,Transactions!$D$5:$D$2004,"Purchase",Transactions!$A$5:$A$2004,"&gt;="&amp;$B$2,Transactions!$A$5:$A$2004,"&lt;="&amp;$D$2)+SUMIFS(Transactions!$E$5:$E$2004,Transactions!$B$5:$B$2004,A57,Transactions!$D$5:$D$2004,"Production in",Transactions!$A$5:$A$2004,"&gt;="&amp;$B$2,Transactions!$A$5:$A$2004,"&lt;="&amp;$D$2)),0))</f>
        <v/>
      </c>
      <c r="K57" s="31" t="str">
        <f aca="false">IF(Items!A57="","",ROUND(G57*J57,2))</f>
        <v/>
      </c>
      <c r="L57" s="29" t="str">
        <f aca="false">IF(Items!A57="","",N(Items!G57))</f>
        <v/>
      </c>
      <c r="M57" s="32" t="str">
        <f aca="false">IF(Items!A57="","",IF(G57&lt;0,"Negative!",IF(G57&lt;=L57,"Reorder","OK")))</f>
        <v/>
      </c>
    </row>
    <row r="58" customFormat="false" ht="15" hidden="false" customHeight="true" outlineLevel="0" collapsed="false">
      <c r="A58" s="24" t="str">
        <f aca="false">IF(Items!A58="","",Items!A58)</f>
        <v/>
      </c>
      <c r="B58" s="24" t="str">
        <f aca="false">IF(Items!A58="","",Items!B58)</f>
        <v/>
      </c>
      <c r="C58" s="24" t="str">
        <f aca="false">IF(Items!A58="","",Items!D58)</f>
        <v/>
      </c>
      <c r="D58" s="29" t="str">
        <f aca="false">IF(Items!A58="","",N(Items!E58))</f>
        <v/>
      </c>
      <c r="E58" s="26" t="str">
        <f aca="false">IF(Items!A58="","",SUMIFS(Transactions!$J$5:$J$2004,Transactions!$B$5:$B$2004,A58,Transactions!$J$5:$J$2004,"&gt;0",Transactions!$A$5:$A$2004,"&gt;="&amp;$B$2,Transactions!$A$5:$A$2004,"&lt;="&amp;$D$2))</f>
        <v/>
      </c>
      <c r="F58" s="26" t="str">
        <f aca="false">IF(Items!A58="","",-SUMIFS(Transactions!$J$5:$J$2004,Transactions!$B$5:$B$2004,A58,Transactions!$J$5:$J$2004,"&lt;0",Transactions!$A$5:$A$2004,"&gt;="&amp;$B$2,Transactions!$A$5:$A$2004,"&lt;="&amp;$D$2))</f>
        <v/>
      </c>
      <c r="G58" s="30" t="str">
        <f aca="false">IF(Items!A58="","",D58+E58-F58)</f>
        <v/>
      </c>
      <c r="H58" s="25" t="str">
        <f aca="false">IF(Items!A58="","",ROUND(D58*N(Items!F58),2))</f>
        <v/>
      </c>
      <c r="I58" s="25" t="str">
        <f aca="false">IF(Items!A58="","",SUMIFS(Transactions!$G$5:$G$2004,Transactions!$B$5:$B$2004,A58,Transactions!$A$5:$A$2004,"&gt;="&amp;$B$2,Transactions!$A$5:$A$2004,"&lt;="&amp;$D$2))</f>
        <v/>
      </c>
      <c r="J58" s="25" t="str">
        <f aca="false">IF(Items!A58="","",IFERROR((H58+I58)/(D58+SUMIFS(Transactions!$E$5:$E$2004,Transactions!$B$5:$B$2004,A58,Transactions!$D$5:$D$2004,"Purchase",Transactions!$A$5:$A$2004,"&gt;="&amp;$B$2,Transactions!$A$5:$A$2004,"&lt;="&amp;$D$2)+SUMIFS(Transactions!$E$5:$E$2004,Transactions!$B$5:$B$2004,A58,Transactions!$D$5:$D$2004,"Production in",Transactions!$A$5:$A$2004,"&gt;="&amp;$B$2,Transactions!$A$5:$A$2004,"&lt;="&amp;$D$2)),0))</f>
        <v/>
      </c>
      <c r="K58" s="31" t="str">
        <f aca="false">IF(Items!A58="","",ROUND(G58*J58,2))</f>
        <v/>
      </c>
      <c r="L58" s="29" t="str">
        <f aca="false">IF(Items!A58="","",N(Items!G58))</f>
        <v/>
      </c>
      <c r="M58" s="32" t="str">
        <f aca="false">IF(Items!A58="","",IF(G58&lt;0,"Negative!",IF(G58&lt;=L58,"Reorder","OK")))</f>
        <v/>
      </c>
    </row>
    <row r="59" customFormat="false" ht="15" hidden="false" customHeight="true" outlineLevel="0" collapsed="false">
      <c r="A59" s="24" t="str">
        <f aca="false">IF(Items!A59="","",Items!A59)</f>
        <v/>
      </c>
      <c r="B59" s="24" t="str">
        <f aca="false">IF(Items!A59="","",Items!B59)</f>
        <v/>
      </c>
      <c r="C59" s="24" t="str">
        <f aca="false">IF(Items!A59="","",Items!D59)</f>
        <v/>
      </c>
      <c r="D59" s="29" t="str">
        <f aca="false">IF(Items!A59="","",N(Items!E59))</f>
        <v/>
      </c>
      <c r="E59" s="26" t="str">
        <f aca="false">IF(Items!A59="","",SUMIFS(Transactions!$J$5:$J$2004,Transactions!$B$5:$B$2004,A59,Transactions!$J$5:$J$2004,"&gt;0",Transactions!$A$5:$A$2004,"&gt;="&amp;$B$2,Transactions!$A$5:$A$2004,"&lt;="&amp;$D$2))</f>
        <v/>
      </c>
      <c r="F59" s="26" t="str">
        <f aca="false">IF(Items!A59="","",-SUMIFS(Transactions!$J$5:$J$2004,Transactions!$B$5:$B$2004,A59,Transactions!$J$5:$J$2004,"&lt;0",Transactions!$A$5:$A$2004,"&gt;="&amp;$B$2,Transactions!$A$5:$A$2004,"&lt;="&amp;$D$2))</f>
        <v/>
      </c>
      <c r="G59" s="30" t="str">
        <f aca="false">IF(Items!A59="","",D59+E59-F59)</f>
        <v/>
      </c>
      <c r="H59" s="25" t="str">
        <f aca="false">IF(Items!A59="","",ROUND(D59*N(Items!F59),2))</f>
        <v/>
      </c>
      <c r="I59" s="25" t="str">
        <f aca="false">IF(Items!A59="","",SUMIFS(Transactions!$G$5:$G$2004,Transactions!$B$5:$B$2004,A59,Transactions!$A$5:$A$2004,"&gt;="&amp;$B$2,Transactions!$A$5:$A$2004,"&lt;="&amp;$D$2))</f>
        <v/>
      </c>
      <c r="J59" s="25" t="str">
        <f aca="false">IF(Items!A59="","",IFERROR((H59+I59)/(D59+SUMIFS(Transactions!$E$5:$E$2004,Transactions!$B$5:$B$2004,A59,Transactions!$D$5:$D$2004,"Purchase",Transactions!$A$5:$A$2004,"&gt;="&amp;$B$2,Transactions!$A$5:$A$2004,"&lt;="&amp;$D$2)+SUMIFS(Transactions!$E$5:$E$2004,Transactions!$B$5:$B$2004,A59,Transactions!$D$5:$D$2004,"Production in",Transactions!$A$5:$A$2004,"&gt;="&amp;$B$2,Transactions!$A$5:$A$2004,"&lt;="&amp;$D$2)),0))</f>
        <v/>
      </c>
      <c r="K59" s="31" t="str">
        <f aca="false">IF(Items!A59="","",ROUND(G59*J59,2))</f>
        <v/>
      </c>
      <c r="L59" s="29" t="str">
        <f aca="false">IF(Items!A59="","",N(Items!G59))</f>
        <v/>
      </c>
      <c r="M59" s="32" t="str">
        <f aca="false">IF(Items!A59="","",IF(G59&lt;0,"Negative!",IF(G59&lt;=L59,"Reorder","OK")))</f>
        <v/>
      </c>
    </row>
    <row r="60" customFormat="false" ht="15" hidden="false" customHeight="true" outlineLevel="0" collapsed="false">
      <c r="A60" s="24" t="str">
        <f aca="false">IF(Items!A60="","",Items!A60)</f>
        <v/>
      </c>
      <c r="B60" s="24" t="str">
        <f aca="false">IF(Items!A60="","",Items!B60)</f>
        <v/>
      </c>
      <c r="C60" s="24" t="str">
        <f aca="false">IF(Items!A60="","",Items!D60)</f>
        <v/>
      </c>
      <c r="D60" s="29" t="str">
        <f aca="false">IF(Items!A60="","",N(Items!E60))</f>
        <v/>
      </c>
      <c r="E60" s="26" t="str">
        <f aca="false">IF(Items!A60="","",SUMIFS(Transactions!$J$5:$J$2004,Transactions!$B$5:$B$2004,A60,Transactions!$J$5:$J$2004,"&gt;0",Transactions!$A$5:$A$2004,"&gt;="&amp;$B$2,Transactions!$A$5:$A$2004,"&lt;="&amp;$D$2))</f>
        <v/>
      </c>
      <c r="F60" s="26" t="str">
        <f aca="false">IF(Items!A60="","",-SUMIFS(Transactions!$J$5:$J$2004,Transactions!$B$5:$B$2004,A60,Transactions!$J$5:$J$2004,"&lt;0",Transactions!$A$5:$A$2004,"&gt;="&amp;$B$2,Transactions!$A$5:$A$2004,"&lt;="&amp;$D$2))</f>
        <v/>
      </c>
      <c r="G60" s="30" t="str">
        <f aca="false">IF(Items!A60="","",D60+E60-F60)</f>
        <v/>
      </c>
      <c r="H60" s="25" t="str">
        <f aca="false">IF(Items!A60="","",ROUND(D60*N(Items!F60),2))</f>
        <v/>
      </c>
      <c r="I60" s="25" t="str">
        <f aca="false">IF(Items!A60="","",SUMIFS(Transactions!$G$5:$G$2004,Transactions!$B$5:$B$2004,A60,Transactions!$A$5:$A$2004,"&gt;="&amp;$B$2,Transactions!$A$5:$A$2004,"&lt;="&amp;$D$2))</f>
        <v/>
      </c>
      <c r="J60" s="25" t="str">
        <f aca="false">IF(Items!A60="","",IFERROR((H60+I60)/(D60+SUMIFS(Transactions!$E$5:$E$2004,Transactions!$B$5:$B$2004,A60,Transactions!$D$5:$D$2004,"Purchase",Transactions!$A$5:$A$2004,"&gt;="&amp;$B$2,Transactions!$A$5:$A$2004,"&lt;="&amp;$D$2)+SUMIFS(Transactions!$E$5:$E$2004,Transactions!$B$5:$B$2004,A60,Transactions!$D$5:$D$2004,"Production in",Transactions!$A$5:$A$2004,"&gt;="&amp;$B$2,Transactions!$A$5:$A$2004,"&lt;="&amp;$D$2)),0))</f>
        <v/>
      </c>
      <c r="K60" s="31" t="str">
        <f aca="false">IF(Items!A60="","",ROUND(G60*J60,2))</f>
        <v/>
      </c>
      <c r="L60" s="29" t="str">
        <f aca="false">IF(Items!A60="","",N(Items!G60))</f>
        <v/>
      </c>
      <c r="M60" s="32" t="str">
        <f aca="false">IF(Items!A60="","",IF(G60&lt;0,"Negative!",IF(G60&lt;=L60,"Reorder","OK")))</f>
        <v/>
      </c>
    </row>
    <row r="61" customFormat="false" ht="15" hidden="false" customHeight="true" outlineLevel="0" collapsed="false">
      <c r="A61" s="24" t="str">
        <f aca="false">IF(Items!A61="","",Items!A61)</f>
        <v/>
      </c>
      <c r="B61" s="24" t="str">
        <f aca="false">IF(Items!A61="","",Items!B61)</f>
        <v/>
      </c>
      <c r="C61" s="24" t="str">
        <f aca="false">IF(Items!A61="","",Items!D61)</f>
        <v/>
      </c>
      <c r="D61" s="29" t="str">
        <f aca="false">IF(Items!A61="","",N(Items!E61))</f>
        <v/>
      </c>
      <c r="E61" s="26" t="str">
        <f aca="false">IF(Items!A61="","",SUMIFS(Transactions!$J$5:$J$2004,Transactions!$B$5:$B$2004,A61,Transactions!$J$5:$J$2004,"&gt;0",Transactions!$A$5:$A$2004,"&gt;="&amp;$B$2,Transactions!$A$5:$A$2004,"&lt;="&amp;$D$2))</f>
        <v/>
      </c>
      <c r="F61" s="26" t="str">
        <f aca="false">IF(Items!A61="","",-SUMIFS(Transactions!$J$5:$J$2004,Transactions!$B$5:$B$2004,A61,Transactions!$J$5:$J$2004,"&lt;0",Transactions!$A$5:$A$2004,"&gt;="&amp;$B$2,Transactions!$A$5:$A$2004,"&lt;="&amp;$D$2))</f>
        <v/>
      </c>
      <c r="G61" s="30" t="str">
        <f aca="false">IF(Items!A61="","",D61+E61-F61)</f>
        <v/>
      </c>
      <c r="H61" s="25" t="str">
        <f aca="false">IF(Items!A61="","",ROUND(D61*N(Items!F61),2))</f>
        <v/>
      </c>
      <c r="I61" s="25" t="str">
        <f aca="false">IF(Items!A61="","",SUMIFS(Transactions!$G$5:$G$2004,Transactions!$B$5:$B$2004,A61,Transactions!$A$5:$A$2004,"&gt;="&amp;$B$2,Transactions!$A$5:$A$2004,"&lt;="&amp;$D$2))</f>
        <v/>
      </c>
      <c r="J61" s="25" t="str">
        <f aca="false">IF(Items!A61="","",IFERROR((H61+I61)/(D61+SUMIFS(Transactions!$E$5:$E$2004,Transactions!$B$5:$B$2004,A61,Transactions!$D$5:$D$2004,"Purchase",Transactions!$A$5:$A$2004,"&gt;="&amp;$B$2,Transactions!$A$5:$A$2004,"&lt;="&amp;$D$2)+SUMIFS(Transactions!$E$5:$E$2004,Transactions!$B$5:$B$2004,A61,Transactions!$D$5:$D$2004,"Production in",Transactions!$A$5:$A$2004,"&gt;="&amp;$B$2,Transactions!$A$5:$A$2004,"&lt;="&amp;$D$2)),0))</f>
        <v/>
      </c>
      <c r="K61" s="31" t="str">
        <f aca="false">IF(Items!A61="","",ROUND(G61*J61,2))</f>
        <v/>
      </c>
      <c r="L61" s="29" t="str">
        <f aca="false">IF(Items!A61="","",N(Items!G61))</f>
        <v/>
      </c>
      <c r="M61" s="32" t="str">
        <f aca="false">IF(Items!A61="","",IF(G61&lt;0,"Negative!",IF(G61&lt;=L61,"Reorder","OK")))</f>
        <v/>
      </c>
    </row>
    <row r="62" customFormat="false" ht="15" hidden="false" customHeight="true" outlineLevel="0" collapsed="false">
      <c r="A62" s="24" t="str">
        <f aca="false">IF(Items!A62="","",Items!A62)</f>
        <v/>
      </c>
      <c r="B62" s="24" t="str">
        <f aca="false">IF(Items!A62="","",Items!B62)</f>
        <v/>
      </c>
      <c r="C62" s="24" t="str">
        <f aca="false">IF(Items!A62="","",Items!D62)</f>
        <v/>
      </c>
      <c r="D62" s="29" t="str">
        <f aca="false">IF(Items!A62="","",N(Items!E62))</f>
        <v/>
      </c>
      <c r="E62" s="26" t="str">
        <f aca="false">IF(Items!A62="","",SUMIFS(Transactions!$J$5:$J$2004,Transactions!$B$5:$B$2004,A62,Transactions!$J$5:$J$2004,"&gt;0",Transactions!$A$5:$A$2004,"&gt;="&amp;$B$2,Transactions!$A$5:$A$2004,"&lt;="&amp;$D$2))</f>
        <v/>
      </c>
      <c r="F62" s="26" t="str">
        <f aca="false">IF(Items!A62="","",-SUMIFS(Transactions!$J$5:$J$2004,Transactions!$B$5:$B$2004,A62,Transactions!$J$5:$J$2004,"&lt;0",Transactions!$A$5:$A$2004,"&gt;="&amp;$B$2,Transactions!$A$5:$A$2004,"&lt;="&amp;$D$2))</f>
        <v/>
      </c>
      <c r="G62" s="30" t="str">
        <f aca="false">IF(Items!A62="","",D62+E62-F62)</f>
        <v/>
      </c>
      <c r="H62" s="25" t="str">
        <f aca="false">IF(Items!A62="","",ROUND(D62*N(Items!F62),2))</f>
        <v/>
      </c>
      <c r="I62" s="25" t="str">
        <f aca="false">IF(Items!A62="","",SUMIFS(Transactions!$G$5:$G$2004,Transactions!$B$5:$B$2004,A62,Transactions!$A$5:$A$2004,"&gt;="&amp;$B$2,Transactions!$A$5:$A$2004,"&lt;="&amp;$D$2))</f>
        <v/>
      </c>
      <c r="J62" s="25" t="str">
        <f aca="false">IF(Items!A62="","",IFERROR((H62+I62)/(D62+SUMIFS(Transactions!$E$5:$E$2004,Transactions!$B$5:$B$2004,A62,Transactions!$D$5:$D$2004,"Purchase",Transactions!$A$5:$A$2004,"&gt;="&amp;$B$2,Transactions!$A$5:$A$2004,"&lt;="&amp;$D$2)+SUMIFS(Transactions!$E$5:$E$2004,Transactions!$B$5:$B$2004,A62,Transactions!$D$5:$D$2004,"Production in",Transactions!$A$5:$A$2004,"&gt;="&amp;$B$2,Transactions!$A$5:$A$2004,"&lt;="&amp;$D$2)),0))</f>
        <v/>
      </c>
      <c r="K62" s="31" t="str">
        <f aca="false">IF(Items!A62="","",ROUND(G62*J62,2))</f>
        <v/>
      </c>
      <c r="L62" s="29" t="str">
        <f aca="false">IF(Items!A62="","",N(Items!G62))</f>
        <v/>
      </c>
      <c r="M62" s="32" t="str">
        <f aca="false">IF(Items!A62="","",IF(G62&lt;0,"Negative!",IF(G62&lt;=L62,"Reorder","OK")))</f>
        <v/>
      </c>
    </row>
    <row r="63" customFormat="false" ht="15" hidden="false" customHeight="true" outlineLevel="0" collapsed="false">
      <c r="A63" s="24" t="str">
        <f aca="false">IF(Items!A63="","",Items!A63)</f>
        <v/>
      </c>
      <c r="B63" s="24" t="str">
        <f aca="false">IF(Items!A63="","",Items!B63)</f>
        <v/>
      </c>
      <c r="C63" s="24" t="str">
        <f aca="false">IF(Items!A63="","",Items!D63)</f>
        <v/>
      </c>
      <c r="D63" s="29" t="str">
        <f aca="false">IF(Items!A63="","",N(Items!E63))</f>
        <v/>
      </c>
      <c r="E63" s="26" t="str">
        <f aca="false">IF(Items!A63="","",SUMIFS(Transactions!$J$5:$J$2004,Transactions!$B$5:$B$2004,A63,Transactions!$J$5:$J$2004,"&gt;0",Transactions!$A$5:$A$2004,"&gt;="&amp;$B$2,Transactions!$A$5:$A$2004,"&lt;="&amp;$D$2))</f>
        <v/>
      </c>
      <c r="F63" s="26" t="str">
        <f aca="false">IF(Items!A63="","",-SUMIFS(Transactions!$J$5:$J$2004,Transactions!$B$5:$B$2004,A63,Transactions!$J$5:$J$2004,"&lt;0",Transactions!$A$5:$A$2004,"&gt;="&amp;$B$2,Transactions!$A$5:$A$2004,"&lt;="&amp;$D$2))</f>
        <v/>
      </c>
      <c r="G63" s="30" t="str">
        <f aca="false">IF(Items!A63="","",D63+E63-F63)</f>
        <v/>
      </c>
      <c r="H63" s="25" t="str">
        <f aca="false">IF(Items!A63="","",ROUND(D63*N(Items!F63),2))</f>
        <v/>
      </c>
      <c r="I63" s="25" t="str">
        <f aca="false">IF(Items!A63="","",SUMIFS(Transactions!$G$5:$G$2004,Transactions!$B$5:$B$2004,A63,Transactions!$A$5:$A$2004,"&gt;="&amp;$B$2,Transactions!$A$5:$A$2004,"&lt;="&amp;$D$2))</f>
        <v/>
      </c>
      <c r="J63" s="25" t="str">
        <f aca="false">IF(Items!A63="","",IFERROR((H63+I63)/(D63+SUMIFS(Transactions!$E$5:$E$2004,Transactions!$B$5:$B$2004,A63,Transactions!$D$5:$D$2004,"Purchase",Transactions!$A$5:$A$2004,"&gt;="&amp;$B$2,Transactions!$A$5:$A$2004,"&lt;="&amp;$D$2)+SUMIFS(Transactions!$E$5:$E$2004,Transactions!$B$5:$B$2004,A63,Transactions!$D$5:$D$2004,"Production in",Transactions!$A$5:$A$2004,"&gt;="&amp;$B$2,Transactions!$A$5:$A$2004,"&lt;="&amp;$D$2)),0))</f>
        <v/>
      </c>
      <c r="K63" s="31" t="str">
        <f aca="false">IF(Items!A63="","",ROUND(G63*J63,2))</f>
        <v/>
      </c>
      <c r="L63" s="29" t="str">
        <f aca="false">IF(Items!A63="","",N(Items!G63))</f>
        <v/>
      </c>
      <c r="M63" s="32" t="str">
        <f aca="false">IF(Items!A63="","",IF(G63&lt;0,"Negative!",IF(G63&lt;=L63,"Reorder","OK")))</f>
        <v/>
      </c>
    </row>
    <row r="64" customFormat="false" ht="15" hidden="false" customHeight="true" outlineLevel="0" collapsed="false">
      <c r="A64" s="24" t="str">
        <f aca="false">IF(Items!A64="","",Items!A64)</f>
        <v/>
      </c>
      <c r="B64" s="24" t="str">
        <f aca="false">IF(Items!A64="","",Items!B64)</f>
        <v/>
      </c>
      <c r="C64" s="24" t="str">
        <f aca="false">IF(Items!A64="","",Items!D64)</f>
        <v/>
      </c>
      <c r="D64" s="29" t="str">
        <f aca="false">IF(Items!A64="","",N(Items!E64))</f>
        <v/>
      </c>
      <c r="E64" s="26" t="str">
        <f aca="false">IF(Items!A64="","",SUMIFS(Transactions!$J$5:$J$2004,Transactions!$B$5:$B$2004,A64,Transactions!$J$5:$J$2004,"&gt;0",Transactions!$A$5:$A$2004,"&gt;="&amp;$B$2,Transactions!$A$5:$A$2004,"&lt;="&amp;$D$2))</f>
        <v/>
      </c>
      <c r="F64" s="26" t="str">
        <f aca="false">IF(Items!A64="","",-SUMIFS(Transactions!$J$5:$J$2004,Transactions!$B$5:$B$2004,A64,Transactions!$J$5:$J$2004,"&lt;0",Transactions!$A$5:$A$2004,"&gt;="&amp;$B$2,Transactions!$A$5:$A$2004,"&lt;="&amp;$D$2))</f>
        <v/>
      </c>
      <c r="G64" s="30" t="str">
        <f aca="false">IF(Items!A64="","",D64+E64-F64)</f>
        <v/>
      </c>
      <c r="H64" s="25" t="str">
        <f aca="false">IF(Items!A64="","",ROUND(D64*N(Items!F64),2))</f>
        <v/>
      </c>
      <c r="I64" s="25" t="str">
        <f aca="false">IF(Items!A64="","",SUMIFS(Transactions!$G$5:$G$2004,Transactions!$B$5:$B$2004,A64,Transactions!$A$5:$A$2004,"&gt;="&amp;$B$2,Transactions!$A$5:$A$2004,"&lt;="&amp;$D$2))</f>
        <v/>
      </c>
      <c r="J64" s="25" t="str">
        <f aca="false">IF(Items!A64="","",IFERROR((H64+I64)/(D64+SUMIFS(Transactions!$E$5:$E$2004,Transactions!$B$5:$B$2004,A64,Transactions!$D$5:$D$2004,"Purchase",Transactions!$A$5:$A$2004,"&gt;="&amp;$B$2,Transactions!$A$5:$A$2004,"&lt;="&amp;$D$2)+SUMIFS(Transactions!$E$5:$E$2004,Transactions!$B$5:$B$2004,A64,Transactions!$D$5:$D$2004,"Production in",Transactions!$A$5:$A$2004,"&gt;="&amp;$B$2,Transactions!$A$5:$A$2004,"&lt;="&amp;$D$2)),0))</f>
        <v/>
      </c>
      <c r="K64" s="31" t="str">
        <f aca="false">IF(Items!A64="","",ROUND(G64*J64,2))</f>
        <v/>
      </c>
      <c r="L64" s="29" t="str">
        <f aca="false">IF(Items!A64="","",N(Items!G64))</f>
        <v/>
      </c>
      <c r="M64" s="32" t="str">
        <f aca="false">IF(Items!A64="","",IF(G64&lt;0,"Negative!",IF(G64&lt;=L64,"Reorder","OK")))</f>
        <v/>
      </c>
    </row>
    <row r="65" customFormat="false" ht="15" hidden="false" customHeight="true" outlineLevel="0" collapsed="false">
      <c r="A65" s="24" t="str">
        <f aca="false">IF(Items!A65="","",Items!A65)</f>
        <v/>
      </c>
      <c r="B65" s="24" t="str">
        <f aca="false">IF(Items!A65="","",Items!B65)</f>
        <v/>
      </c>
      <c r="C65" s="24" t="str">
        <f aca="false">IF(Items!A65="","",Items!D65)</f>
        <v/>
      </c>
      <c r="D65" s="29" t="str">
        <f aca="false">IF(Items!A65="","",N(Items!E65))</f>
        <v/>
      </c>
      <c r="E65" s="26" t="str">
        <f aca="false">IF(Items!A65="","",SUMIFS(Transactions!$J$5:$J$2004,Transactions!$B$5:$B$2004,A65,Transactions!$J$5:$J$2004,"&gt;0",Transactions!$A$5:$A$2004,"&gt;="&amp;$B$2,Transactions!$A$5:$A$2004,"&lt;="&amp;$D$2))</f>
        <v/>
      </c>
      <c r="F65" s="26" t="str">
        <f aca="false">IF(Items!A65="","",-SUMIFS(Transactions!$J$5:$J$2004,Transactions!$B$5:$B$2004,A65,Transactions!$J$5:$J$2004,"&lt;0",Transactions!$A$5:$A$2004,"&gt;="&amp;$B$2,Transactions!$A$5:$A$2004,"&lt;="&amp;$D$2))</f>
        <v/>
      </c>
      <c r="G65" s="30" t="str">
        <f aca="false">IF(Items!A65="","",D65+E65-F65)</f>
        <v/>
      </c>
      <c r="H65" s="25" t="str">
        <f aca="false">IF(Items!A65="","",ROUND(D65*N(Items!F65),2))</f>
        <v/>
      </c>
      <c r="I65" s="25" t="str">
        <f aca="false">IF(Items!A65="","",SUMIFS(Transactions!$G$5:$G$2004,Transactions!$B$5:$B$2004,A65,Transactions!$A$5:$A$2004,"&gt;="&amp;$B$2,Transactions!$A$5:$A$2004,"&lt;="&amp;$D$2))</f>
        <v/>
      </c>
      <c r="J65" s="25" t="str">
        <f aca="false">IF(Items!A65="","",IFERROR((H65+I65)/(D65+SUMIFS(Transactions!$E$5:$E$2004,Transactions!$B$5:$B$2004,A65,Transactions!$D$5:$D$2004,"Purchase",Transactions!$A$5:$A$2004,"&gt;="&amp;$B$2,Transactions!$A$5:$A$2004,"&lt;="&amp;$D$2)+SUMIFS(Transactions!$E$5:$E$2004,Transactions!$B$5:$B$2004,A65,Transactions!$D$5:$D$2004,"Production in",Transactions!$A$5:$A$2004,"&gt;="&amp;$B$2,Transactions!$A$5:$A$2004,"&lt;="&amp;$D$2)),0))</f>
        <v/>
      </c>
      <c r="K65" s="31" t="str">
        <f aca="false">IF(Items!A65="","",ROUND(G65*J65,2))</f>
        <v/>
      </c>
      <c r="L65" s="29" t="str">
        <f aca="false">IF(Items!A65="","",N(Items!G65))</f>
        <v/>
      </c>
      <c r="M65" s="32" t="str">
        <f aca="false">IF(Items!A65="","",IF(G65&lt;0,"Negative!",IF(G65&lt;=L65,"Reorder","OK")))</f>
        <v/>
      </c>
    </row>
    <row r="66" customFormat="false" ht="15" hidden="false" customHeight="true" outlineLevel="0" collapsed="false">
      <c r="A66" s="24" t="str">
        <f aca="false">IF(Items!A66="","",Items!A66)</f>
        <v/>
      </c>
      <c r="B66" s="24" t="str">
        <f aca="false">IF(Items!A66="","",Items!B66)</f>
        <v/>
      </c>
      <c r="C66" s="24" t="str">
        <f aca="false">IF(Items!A66="","",Items!D66)</f>
        <v/>
      </c>
      <c r="D66" s="29" t="str">
        <f aca="false">IF(Items!A66="","",N(Items!E66))</f>
        <v/>
      </c>
      <c r="E66" s="26" t="str">
        <f aca="false">IF(Items!A66="","",SUMIFS(Transactions!$J$5:$J$2004,Transactions!$B$5:$B$2004,A66,Transactions!$J$5:$J$2004,"&gt;0",Transactions!$A$5:$A$2004,"&gt;="&amp;$B$2,Transactions!$A$5:$A$2004,"&lt;="&amp;$D$2))</f>
        <v/>
      </c>
      <c r="F66" s="26" t="str">
        <f aca="false">IF(Items!A66="","",-SUMIFS(Transactions!$J$5:$J$2004,Transactions!$B$5:$B$2004,A66,Transactions!$J$5:$J$2004,"&lt;0",Transactions!$A$5:$A$2004,"&gt;="&amp;$B$2,Transactions!$A$5:$A$2004,"&lt;="&amp;$D$2))</f>
        <v/>
      </c>
      <c r="G66" s="30" t="str">
        <f aca="false">IF(Items!A66="","",D66+E66-F66)</f>
        <v/>
      </c>
      <c r="H66" s="25" t="str">
        <f aca="false">IF(Items!A66="","",ROUND(D66*N(Items!F66),2))</f>
        <v/>
      </c>
      <c r="I66" s="25" t="str">
        <f aca="false">IF(Items!A66="","",SUMIFS(Transactions!$G$5:$G$2004,Transactions!$B$5:$B$2004,A66,Transactions!$A$5:$A$2004,"&gt;="&amp;$B$2,Transactions!$A$5:$A$2004,"&lt;="&amp;$D$2))</f>
        <v/>
      </c>
      <c r="J66" s="25" t="str">
        <f aca="false">IF(Items!A66="","",IFERROR((H66+I66)/(D66+SUMIFS(Transactions!$E$5:$E$2004,Transactions!$B$5:$B$2004,A66,Transactions!$D$5:$D$2004,"Purchase",Transactions!$A$5:$A$2004,"&gt;="&amp;$B$2,Transactions!$A$5:$A$2004,"&lt;="&amp;$D$2)+SUMIFS(Transactions!$E$5:$E$2004,Transactions!$B$5:$B$2004,A66,Transactions!$D$5:$D$2004,"Production in",Transactions!$A$5:$A$2004,"&gt;="&amp;$B$2,Transactions!$A$5:$A$2004,"&lt;="&amp;$D$2)),0))</f>
        <v/>
      </c>
      <c r="K66" s="31" t="str">
        <f aca="false">IF(Items!A66="","",ROUND(G66*J66,2))</f>
        <v/>
      </c>
      <c r="L66" s="29" t="str">
        <f aca="false">IF(Items!A66="","",N(Items!G66))</f>
        <v/>
      </c>
      <c r="M66" s="32" t="str">
        <f aca="false">IF(Items!A66="","",IF(G66&lt;0,"Negative!",IF(G66&lt;=L66,"Reorder","OK")))</f>
        <v/>
      </c>
    </row>
    <row r="67" customFormat="false" ht="15" hidden="false" customHeight="true" outlineLevel="0" collapsed="false">
      <c r="A67" s="24" t="str">
        <f aca="false">IF(Items!A67="","",Items!A67)</f>
        <v/>
      </c>
      <c r="B67" s="24" t="str">
        <f aca="false">IF(Items!A67="","",Items!B67)</f>
        <v/>
      </c>
      <c r="C67" s="24" t="str">
        <f aca="false">IF(Items!A67="","",Items!D67)</f>
        <v/>
      </c>
      <c r="D67" s="29" t="str">
        <f aca="false">IF(Items!A67="","",N(Items!E67))</f>
        <v/>
      </c>
      <c r="E67" s="26" t="str">
        <f aca="false">IF(Items!A67="","",SUMIFS(Transactions!$J$5:$J$2004,Transactions!$B$5:$B$2004,A67,Transactions!$J$5:$J$2004,"&gt;0",Transactions!$A$5:$A$2004,"&gt;="&amp;$B$2,Transactions!$A$5:$A$2004,"&lt;="&amp;$D$2))</f>
        <v/>
      </c>
      <c r="F67" s="26" t="str">
        <f aca="false">IF(Items!A67="","",-SUMIFS(Transactions!$J$5:$J$2004,Transactions!$B$5:$B$2004,A67,Transactions!$J$5:$J$2004,"&lt;0",Transactions!$A$5:$A$2004,"&gt;="&amp;$B$2,Transactions!$A$5:$A$2004,"&lt;="&amp;$D$2))</f>
        <v/>
      </c>
      <c r="G67" s="30" t="str">
        <f aca="false">IF(Items!A67="","",D67+E67-F67)</f>
        <v/>
      </c>
      <c r="H67" s="25" t="str">
        <f aca="false">IF(Items!A67="","",ROUND(D67*N(Items!F67),2))</f>
        <v/>
      </c>
      <c r="I67" s="25" t="str">
        <f aca="false">IF(Items!A67="","",SUMIFS(Transactions!$G$5:$G$2004,Transactions!$B$5:$B$2004,A67,Transactions!$A$5:$A$2004,"&gt;="&amp;$B$2,Transactions!$A$5:$A$2004,"&lt;="&amp;$D$2))</f>
        <v/>
      </c>
      <c r="J67" s="25" t="str">
        <f aca="false">IF(Items!A67="","",IFERROR((H67+I67)/(D67+SUMIFS(Transactions!$E$5:$E$2004,Transactions!$B$5:$B$2004,A67,Transactions!$D$5:$D$2004,"Purchase",Transactions!$A$5:$A$2004,"&gt;="&amp;$B$2,Transactions!$A$5:$A$2004,"&lt;="&amp;$D$2)+SUMIFS(Transactions!$E$5:$E$2004,Transactions!$B$5:$B$2004,A67,Transactions!$D$5:$D$2004,"Production in",Transactions!$A$5:$A$2004,"&gt;="&amp;$B$2,Transactions!$A$5:$A$2004,"&lt;="&amp;$D$2)),0))</f>
        <v/>
      </c>
      <c r="K67" s="31" t="str">
        <f aca="false">IF(Items!A67="","",ROUND(G67*J67,2))</f>
        <v/>
      </c>
      <c r="L67" s="29" t="str">
        <f aca="false">IF(Items!A67="","",N(Items!G67))</f>
        <v/>
      </c>
      <c r="M67" s="32" t="str">
        <f aca="false">IF(Items!A67="","",IF(G67&lt;0,"Negative!",IF(G67&lt;=L67,"Reorder","OK")))</f>
        <v/>
      </c>
    </row>
    <row r="68" customFormat="false" ht="15" hidden="false" customHeight="true" outlineLevel="0" collapsed="false">
      <c r="A68" s="24" t="str">
        <f aca="false">IF(Items!A68="","",Items!A68)</f>
        <v/>
      </c>
      <c r="B68" s="24" t="str">
        <f aca="false">IF(Items!A68="","",Items!B68)</f>
        <v/>
      </c>
      <c r="C68" s="24" t="str">
        <f aca="false">IF(Items!A68="","",Items!D68)</f>
        <v/>
      </c>
      <c r="D68" s="29" t="str">
        <f aca="false">IF(Items!A68="","",N(Items!E68))</f>
        <v/>
      </c>
      <c r="E68" s="26" t="str">
        <f aca="false">IF(Items!A68="","",SUMIFS(Transactions!$J$5:$J$2004,Transactions!$B$5:$B$2004,A68,Transactions!$J$5:$J$2004,"&gt;0",Transactions!$A$5:$A$2004,"&gt;="&amp;$B$2,Transactions!$A$5:$A$2004,"&lt;="&amp;$D$2))</f>
        <v/>
      </c>
      <c r="F68" s="26" t="str">
        <f aca="false">IF(Items!A68="","",-SUMIFS(Transactions!$J$5:$J$2004,Transactions!$B$5:$B$2004,A68,Transactions!$J$5:$J$2004,"&lt;0",Transactions!$A$5:$A$2004,"&gt;="&amp;$B$2,Transactions!$A$5:$A$2004,"&lt;="&amp;$D$2))</f>
        <v/>
      </c>
      <c r="G68" s="30" t="str">
        <f aca="false">IF(Items!A68="","",D68+E68-F68)</f>
        <v/>
      </c>
      <c r="H68" s="25" t="str">
        <f aca="false">IF(Items!A68="","",ROUND(D68*N(Items!F68),2))</f>
        <v/>
      </c>
      <c r="I68" s="25" t="str">
        <f aca="false">IF(Items!A68="","",SUMIFS(Transactions!$G$5:$G$2004,Transactions!$B$5:$B$2004,A68,Transactions!$A$5:$A$2004,"&gt;="&amp;$B$2,Transactions!$A$5:$A$2004,"&lt;="&amp;$D$2))</f>
        <v/>
      </c>
      <c r="J68" s="25" t="str">
        <f aca="false">IF(Items!A68="","",IFERROR((H68+I68)/(D68+SUMIFS(Transactions!$E$5:$E$2004,Transactions!$B$5:$B$2004,A68,Transactions!$D$5:$D$2004,"Purchase",Transactions!$A$5:$A$2004,"&gt;="&amp;$B$2,Transactions!$A$5:$A$2004,"&lt;="&amp;$D$2)+SUMIFS(Transactions!$E$5:$E$2004,Transactions!$B$5:$B$2004,A68,Transactions!$D$5:$D$2004,"Production in",Transactions!$A$5:$A$2004,"&gt;="&amp;$B$2,Transactions!$A$5:$A$2004,"&lt;="&amp;$D$2)),0))</f>
        <v/>
      </c>
      <c r="K68" s="31" t="str">
        <f aca="false">IF(Items!A68="","",ROUND(G68*J68,2))</f>
        <v/>
      </c>
      <c r="L68" s="29" t="str">
        <f aca="false">IF(Items!A68="","",N(Items!G68))</f>
        <v/>
      </c>
      <c r="M68" s="32" t="str">
        <f aca="false">IF(Items!A68="","",IF(G68&lt;0,"Negative!",IF(G68&lt;=L68,"Reorder","OK")))</f>
        <v/>
      </c>
    </row>
    <row r="69" customFormat="false" ht="15" hidden="false" customHeight="true" outlineLevel="0" collapsed="false">
      <c r="A69" s="24" t="str">
        <f aca="false">IF(Items!A69="","",Items!A69)</f>
        <v/>
      </c>
      <c r="B69" s="24" t="str">
        <f aca="false">IF(Items!A69="","",Items!B69)</f>
        <v/>
      </c>
      <c r="C69" s="24" t="str">
        <f aca="false">IF(Items!A69="","",Items!D69)</f>
        <v/>
      </c>
      <c r="D69" s="29" t="str">
        <f aca="false">IF(Items!A69="","",N(Items!E69))</f>
        <v/>
      </c>
      <c r="E69" s="26" t="str">
        <f aca="false">IF(Items!A69="","",SUMIFS(Transactions!$J$5:$J$2004,Transactions!$B$5:$B$2004,A69,Transactions!$J$5:$J$2004,"&gt;0",Transactions!$A$5:$A$2004,"&gt;="&amp;$B$2,Transactions!$A$5:$A$2004,"&lt;="&amp;$D$2))</f>
        <v/>
      </c>
      <c r="F69" s="26" t="str">
        <f aca="false">IF(Items!A69="","",-SUMIFS(Transactions!$J$5:$J$2004,Transactions!$B$5:$B$2004,A69,Transactions!$J$5:$J$2004,"&lt;0",Transactions!$A$5:$A$2004,"&gt;="&amp;$B$2,Transactions!$A$5:$A$2004,"&lt;="&amp;$D$2))</f>
        <v/>
      </c>
      <c r="G69" s="30" t="str">
        <f aca="false">IF(Items!A69="","",D69+E69-F69)</f>
        <v/>
      </c>
      <c r="H69" s="25" t="str">
        <f aca="false">IF(Items!A69="","",ROUND(D69*N(Items!F69),2))</f>
        <v/>
      </c>
      <c r="I69" s="25" t="str">
        <f aca="false">IF(Items!A69="","",SUMIFS(Transactions!$G$5:$G$2004,Transactions!$B$5:$B$2004,A69,Transactions!$A$5:$A$2004,"&gt;="&amp;$B$2,Transactions!$A$5:$A$2004,"&lt;="&amp;$D$2))</f>
        <v/>
      </c>
      <c r="J69" s="25" t="str">
        <f aca="false">IF(Items!A69="","",IFERROR((H69+I69)/(D69+SUMIFS(Transactions!$E$5:$E$2004,Transactions!$B$5:$B$2004,A69,Transactions!$D$5:$D$2004,"Purchase",Transactions!$A$5:$A$2004,"&gt;="&amp;$B$2,Transactions!$A$5:$A$2004,"&lt;="&amp;$D$2)+SUMIFS(Transactions!$E$5:$E$2004,Transactions!$B$5:$B$2004,A69,Transactions!$D$5:$D$2004,"Production in",Transactions!$A$5:$A$2004,"&gt;="&amp;$B$2,Transactions!$A$5:$A$2004,"&lt;="&amp;$D$2)),0))</f>
        <v/>
      </c>
      <c r="K69" s="31" t="str">
        <f aca="false">IF(Items!A69="","",ROUND(G69*J69,2))</f>
        <v/>
      </c>
      <c r="L69" s="29" t="str">
        <f aca="false">IF(Items!A69="","",N(Items!G69))</f>
        <v/>
      </c>
      <c r="M69" s="32" t="str">
        <f aca="false">IF(Items!A69="","",IF(G69&lt;0,"Negative!",IF(G69&lt;=L69,"Reorder","OK")))</f>
        <v/>
      </c>
    </row>
    <row r="70" customFormat="false" ht="15" hidden="false" customHeight="true" outlineLevel="0" collapsed="false">
      <c r="A70" s="24" t="str">
        <f aca="false">IF(Items!A70="","",Items!A70)</f>
        <v/>
      </c>
      <c r="B70" s="24" t="str">
        <f aca="false">IF(Items!A70="","",Items!B70)</f>
        <v/>
      </c>
      <c r="C70" s="24" t="str">
        <f aca="false">IF(Items!A70="","",Items!D70)</f>
        <v/>
      </c>
      <c r="D70" s="29" t="str">
        <f aca="false">IF(Items!A70="","",N(Items!E70))</f>
        <v/>
      </c>
      <c r="E70" s="26" t="str">
        <f aca="false">IF(Items!A70="","",SUMIFS(Transactions!$J$5:$J$2004,Transactions!$B$5:$B$2004,A70,Transactions!$J$5:$J$2004,"&gt;0",Transactions!$A$5:$A$2004,"&gt;="&amp;$B$2,Transactions!$A$5:$A$2004,"&lt;="&amp;$D$2))</f>
        <v/>
      </c>
      <c r="F70" s="26" t="str">
        <f aca="false">IF(Items!A70="","",-SUMIFS(Transactions!$J$5:$J$2004,Transactions!$B$5:$B$2004,A70,Transactions!$J$5:$J$2004,"&lt;0",Transactions!$A$5:$A$2004,"&gt;="&amp;$B$2,Transactions!$A$5:$A$2004,"&lt;="&amp;$D$2))</f>
        <v/>
      </c>
      <c r="G70" s="30" t="str">
        <f aca="false">IF(Items!A70="","",D70+E70-F70)</f>
        <v/>
      </c>
      <c r="H70" s="25" t="str">
        <f aca="false">IF(Items!A70="","",ROUND(D70*N(Items!F70),2))</f>
        <v/>
      </c>
      <c r="I70" s="25" t="str">
        <f aca="false">IF(Items!A70="","",SUMIFS(Transactions!$G$5:$G$2004,Transactions!$B$5:$B$2004,A70,Transactions!$A$5:$A$2004,"&gt;="&amp;$B$2,Transactions!$A$5:$A$2004,"&lt;="&amp;$D$2))</f>
        <v/>
      </c>
      <c r="J70" s="25" t="str">
        <f aca="false">IF(Items!A70="","",IFERROR((H70+I70)/(D70+SUMIFS(Transactions!$E$5:$E$2004,Transactions!$B$5:$B$2004,A70,Transactions!$D$5:$D$2004,"Purchase",Transactions!$A$5:$A$2004,"&gt;="&amp;$B$2,Transactions!$A$5:$A$2004,"&lt;="&amp;$D$2)+SUMIFS(Transactions!$E$5:$E$2004,Transactions!$B$5:$B$2004,A70,Transactions!$D$5:$D$2004,"Production in",Transactions!$A$5:$A$2004,"&gt;="&amp;$B$2,Transactions!$A$5:$A$2004,"&lt;="&amp;$D$2)),0))</f>
        <v/>
      </c>
      <c r="K70" s="31" t="str">
        <f aca="false">IF(Items!A70="","",ROUND(G70*J70,2))</f>
        <v/>
      </c>
      <c r="L70" s="29" t="str">
        <f aca="false">IF(Items!A70="","",N(Items!G70))</f>
        <v/>
      </c>
      <c r="M70" s="32" t="str">
        <f aca="false">IF(Items!A70="","",IF(G70&lt;0,"Negative!",IF(G70&lt;=L70,"Reorder","OK")))</f>
        <v/>
      </c>
    </row>
    <row r="71" customFormat="false" ht="15" hidden="false" customHeight="true" outlineLevel="0" collapsed="false">
      <c r="A71" s="24" t="str">
        <f aca="false">IF(Items!A71="","",Items!A71)</f>
        <v/>
      </c>
      <c r="B71" s="24" t="str">
        <f aca="false">IF(Items!A71="","",Items!B71)</f>
        <v/>
      </c>
      <c r="C71" s="24" t="str">
        <f aca="false">IF(Items!A71="","",Items!D71)</f>
        <v/>
      </c>
      <c r="D71" s="29" t="str">
        <f aca="false">IF(Items!A71="","",N(Items!E71))</f>
        <v/>
      </c>
      <c r="E71" s="26" t="str">
        <f aca="false">IF(Items!A71="","",SUMIFS(Transactions!$J$5:$J$2004,Transactions!$B$5:$B$2004,A71,Transactions!$J$5:$J$2004,"&gt;0",Transactions!$A$5:$A$2004,"&gt;="&amp;$B$2,Transactions!$A$5:$A$2004,"&lt;="&amp;$D$2))</f>
        <v/>
      </c>
      <c r="F71" s="26" t="str">
        <f aca="false">IF(Items!A71="","",-SUMIFS(Transactions!$J$5:$J$2004,Transactions!$B$5:$B$2004,A71,Transactions!$J$5:$J$2004,"&lt;0",Transactions!$A$5:$A$2004,"&gt;="&amp;$B$2,Transactions!$A$5:$A$2004,"&lt;="&amp;$D$2))</f>
        <v/>
      </c>
      <c r="G71" s="30" t="str">
        <f aca="false">IF(Items!A71="","",D71+E71-F71)</f>
        <v/>
      </c>
      <c r="H71" s="25" t="str">
        <f aca="false">IF(Items!A71="","",ROUND(D71*N(Items!F71),2))</f>
        <v/>
      </c>
      <c r="I71" s="25" t="str">
        <f aca="false">IF(Items!A71="","",SUMIFS(Transactions!$G$5:$G$2004,Transactions!$B$5:$B$2004,A71,Transactions!$A$5:$A$2004,"&gt;="&amp;$B$2,Transactions!$A$5:$A$2004,"&lt;="&amp;$D$2))</f>
        <v/>
      </c>
      <c r="J71" s="25" t="str">
        <f aca="false">IF(Items!A71="","",IFERROR((H71+I71)/(D71+SUMIFS(Transactions!$E$5:$E$2004,Transactions!$B$5:$B$2004,A71,Transactions!$D$5:$D$2004,"Purchase",Transactions!$A$5:$A$2004,"&gt;="&amp;$B$2,Transactions!$A$5:$A$2004,"&lt;="&amp;$D$2)+SUMIFS(Transactions!$E$5:$E$2004,Transactions!$B$5:$B$2004,A71,Transactions!$D$5:$D$2004,"Production in",Transactions!$A$5:$A$2004,"&gt;="&amp;$B$2,Transactions!$A$5:$A$2004,"&lt;="&amp;$D$2)),0))</f>
        <v/>
      </c>
      <c r="K71" s="31" t="str">
        <f aca="false">IF(Items!A71="","",ROUND(G71*J71,2))</f>
        <v/>
      </c>
      <c r="L71" s="29" t="str">
        <f aca="false">IF(Items!A71="","",N(Items!G71))</f>
        <v/>
      </c>
      <c r="M71" s="32" t="str">
        <f aca="false">IF(Items!A71="","",IF(G71&lt;0,"Negative!",IF(G71&lt;=L71,"Reorder","OK")))</f>
        <v/>
      </c>
    </row>
    <row r="72" customFormat="false" ht="15" hidden="false" customHeight="true" outlineLevel="0" collapsed="false">
      <c r="A72" s="24" t="str">
        <f aca="false">IF(Items!A72="","",Items!A72)</f>
        <v/>
      </c>
      <c r="B72" s="24" t="str">
        <f aca="false">IF(Items!A72="","",Items!B72)</f>
        <v/>
      </c>
      <c r="C72" s="24" t="str">
        <f aca="false">IF(Items!A72="","",Items!D72)</f>
        <v/>
      </c>
      <c r="D72" s="29" t="str">
        <f aca="false">IF(Items!A72="","",N(Items!E72))</f>
        <v/>
      </c>
      <c r="E72" s="26" t="str">
        <f aca="false">IF(Items!A72="","",SUMIFS(Transactions!$J$5:$J$2004,Transactions!$B$5:$B$2004,A72,Transactions!$J$5:$J$2004,"&gt;0",Transactions!$A$5:$A$2004,"&gt;="&amp;$B$2,Transactions!$A$5:$A$2004,"&lt;="&amp;$D$2))</f>
        <v/>
      </c>
      <c r="F72" s="26" t="str">
        <f aca="false">IF(Items!A72="","",-SUMIFS(Transactions!$J$5:$J$2004,Transactions!$B$5:$B$2004,A72,Transactions!$J$5:$J$2004,"&lt;0",Transactions!$A$5:$A$2004,"&gt;="&amp;$B$2,Transactions!$A$5:$A$2004,"&lt;="&amp;$D$2))</f>
        <v/>
      </c>
      <c r="G72" s="30" t="str">
        <f aca="false">IF(Items!A72="","",D72+E72-F72)</f>
        <v/>
      </c>
      <c r="H72" s="25" t="str">
        <f aca="false">IF(Items!A72="","",ROUND(D72*N(Items!F72),2))</f>
        <v/>
      </c>
      <c r="I72" s="25" t="str">
        <f aca="false">IF(Items!A72="","",SUMIFS(Transactions!$G$5:$G$2004,Transactions!$B$5:$B$2004,A72,Transactions!$A$5:$A$2004,"&gt;="&amp;$B$2,Transactions!$A$5:$A$2004,"&lt;="&amp;$D$2))</f>
        <v/>
      </c>
      <c r="J72" s="25" t="str">
        <f aca="false">IF(Items!A72="","",IFERROR((H72+I72)/(D72+SUMIFS(Transactions!$E$5:$E$2004,Transactions!$B$5:$B$2004,A72,Transactions!$D$5:$D$2004,"Purchase",Transactions!$A$5:$A$2004,"&gt;="&amp;$B$2,Transactions!$A$5:$A$2004,"&lt;="&amp;$D$2)+SUMIFS(Transactions!$E$5:$E$2004,Transactions!$B$5:$B$2004,A72,Transactions!$D$5:$D$2004,"Production in",Transactions!$A$5:$A$2004,"&gt;="&amp;$B$2,Transactions!$A$5:$A$2004,"&lt;="&amp;$D$2)),0))</f>
        <v/>
      </c>
      <c r="K72" s="31" t="str">
        <f aca="false">IF(Items!A72="","",ROUND(G72*J72,2))</f>
        <v/>
      </c>
      <c r="L72" s="29" t="str">
        <f aca="false">IF(Items!A72="","",N(Items!G72))</f>
        <v/>
      </c>
      <c r="M72" s="32" t="str">
        <f aca="false">IF(Items!A72="","",IF(G72&lt;0,"Negative!",IF(G72&lt;=L72,"Reorder","OK")))</f>
        <v/>
      </c>
    </row>
    <row r="73" customFormat="false" ht="15" hidden="false" customHeight="true" outlineLevel="0" collapsed="false">
      <c r="A73" s="24" t="str">
        <f aca="false">IF(Items!A73="","",Items!A73)</f>
        <v/>
      </c>
      <c r="B73" s="24" t="str">
        <f aca="false">IF(Items!A73="","",Items!B73)</f>
        <v/>
      </c>
      <c r="C73" s="24" t="str">
        <f aca="false">IF(Items!A73="","",Items!D73)</f>
        <v/>
      </c>
      <c r="D73" s="29" t="str">
        <f aca="false">IF(Items!A73="","",N(Items!E73))</f>
        <v/>
      </c>
      <c r="E73" s="26" t="str">
        <f aca="false">IF(Items!A73="","",SUMIFS(Transactions!$J$5:$J$2004,Transactions!$B$5:$B$2004,A73,Transactions!$J$5:$J$2004,"&gt;0",Transactions!$A$5:$A$2004,"&gt;="&amp;$B$2,Transactions!$A$5:$A$2004,"&lt;="&amp;$D$2))</f>
        <v/>
      </c>
      <c r="F73" s="26" t="str">
        <f aca="false">IF(Items!A73="","",-SUMIFS(Transactions!$J$5:$J$2004,Transactions!$B$5:$B$2004,A73,Transactions!$J$5:$J$2004,"&lt;0",Transactions!$A$5:$A$2004,"&gt;="&amp;$B$2,Transactions!$A$5:$A$2004,"&lt;="&amp;$D$2))</f>
        <v/>
      </c>
      <c r="G73" s="30" t="str">
        <f aca="false">IF(Items!A73="","",D73+E73-F73)</f>
        <v/>
      </c>
      <c r="H73" s="25" t="str">
        <f aca="false">IF(Items!A73="","",ROUND(D73*N(Items!F73),2))</f>
        <v/>
      </c>
      <c r="I73" s="25" t="str">
        <f aca="false">IF(Items!A73="","",SUMIFS(Transactions!$G$5:$G$2004,Transactions!$B$5:$B$2004,A73,Transactions!$A$5:$A$2004,"&gt;="&amp;$B$2,Transactions!$A$5:$A$2004,"&lt;="&amp;$D$2))</f>
        <v/>
      </c>
      <c r="J73" s="25" t="str">
        <f aca="false">IF(Items!A73="","",IFERROR((H73+I73)/(D73+SUMIFS(Transactions!$E$5:$E$2004,Transactions!$B$5:$B$2004,A73,Transactions!$D$5:$D$2004,"Purchase",Transactions!$A$5:$A$2004,"&gt;="&amp;$B$2,Transactions!$A$5:$A$2004,"&lt;="&amp;$D$2)+SUMIFS(Transactions!$E$5:$E$2004,Transactions!$B$5:$B$2004,A73,Transactions!$D$5:$D$2004,"Production in",Transactions!$A$5:$A$2004,"&gt;="&amp;$B$2,Transactions!$A$5:$A$2004,"&lt;="&amp;$D$2)),0))</f>
        <v/>
      </c>
      <c r="K73" s="31" t="str">
        <f aca="false">IF(Items!A73="","",ROUND(G73*J73,2))</f>
        <v/>
      </c>
      <c r="L73" s="29" t="str">
        <f aca="false">IF(Items!A73="","",N(Items!G73))</f>
        <v/>
      </c>
      <c r="M73" s="32" t="str">
        <f aca="false">IF(Items!A73="","",IF(G73&lt;0,"Negative!",IF(G73&lt;=L73,"Reorder","OK")))</f>
        <v/>
      </c>
    </row>
    <row r="74" customFormat="false" ht="15" hidden="false" customHeight="true" outlineLevel="0" collapsed="false">
      <c r="A74" s="24" t="str">
        <f aca="false">IF(Items!A74="","",Items!A74)</f>
        <v/>
      </c>
      <c r="B74" s="24" t="str">
        <f aca="false">IF(Items!A74="","",Items!B74)</f>
        <v/>
      </c>
      <c r="C74" s="24" t="str">
        <f aca="false">IF(Items!A74="","",Items!D74)</f>
        <v/>
      </c>
      <c r="D74" s="29" t="str">
        <f aca="false">IF(Items!A74="","",N(Items!E74))</f>
        <v/>
      </c>
      <c r="E74" s="26" t="str">
        <f aca="false">IF(Items!A74="","",SUMIFS(Transactions!$J$5:$J$2004,Transactions!$B$5:$B$2004,A74,Transactions!$J$5:$J$2004,"&gt;0",Transactions!$A$5:$A$2004,"&gt;="&amp;$B$2,Transactions!$A$5:$A$2004,"&lt;="&amp;$D$2))</f>
        <v/>
      </c>
      <c r="F74" s="26" t="str">
        <f aca="false">IF(Items!A74="","",-SUMIFS(Transactions!$J$5:$J$2004,Transactions!$B$5:$B$2004,A74,Transactions!$J$5:$J$2004,"&lt;0",Transactions!$A$5:$A$2004,"&gt;="&amp;$B$2,Transactions!$A$5:$A$2004,"&lt;="&amp;$D$2))</f>
        <v/>
      </c>
      <c r="G74" s="30" t="str">
        <f aca="false">IF(Items!A74="","",D74+E74-F74)</f>
        <v/>
      </c>
      <c r="H74" s="25" t="str">
        <f aca="false">IF(Items!A74="","",ROUND(D74*N(Items!F74),2))</f>
        <v/>
      </c>
      <c r="I74" s="25" t="str">
        <f aca="false">IF(Items!A74="","",SUMIFS(Transactions!$G$5:$G$2004,Transactions!$B$5:$B$2004,A74,Transactions!$A$5:$A$2004,"&gt;="&amp;$B$2,Transactions!$A$5:$A$2004,"&lt;="&amp;$D$2))</f>
        <v/>
      </c>
      <c r="J74" s="25" t="str">
        <f aca="false">IF(Items!A74="","",IFERROR((H74+I74)/(D74+SUMIFS(Transactions!$E$5:$E$2004,Transactions!$B$5:$B$2004,A74,Transactions!$D$5:$D$2004,"Purchase",Transactions!$A$5:$A$2004,"&gt;="&amp;$B$2,Transactions!$A$5:$A$2004,"&lt;="&amp;$D$2)+SUMIFS(Transactions!$E$5:$E$2004,Transactions!$B$5:$B$2004,A74,Transactions!$D$5:$D$2004,"Production in",Transactions!$A$5:$A$2004,"&gt;="&amp;$B$2,Transactions!$A$5:$A$2004,"&lt;="&amp;$D$2)),0))</f>
        <v/>
      </c>
      <c r="K74" s="31" t="str">
        <f aca="false">IF(Items!A74="","",ROUND(G74*J74,2))</f>
        <v/>
      </c>
      <c r="L74" s="29" t="str">
        <f aca="false">IF(Items!A74="","",N(Items!G74))</f>
        <v/>
      </c>
      <c r="M74" s="32" t="str">
        <f aca="false">IF(Items!A74="","",IF(G74&lt;0,"Negative!",IF(G74&lt;=L74,"Reorder","OK")))</f>
        <v/>
      </c>
    </row>
    <row r="75" customFormat="false" ht="15" hidden="false" customHeight="true" outlineLevel="0" collapsed="false">
      <c r="A75" s="24" t="str">
        <f aca="false">IF(Items!A75="","",Items!A75)</f>
        <v/>
      </c>
      <c r="B75" s="24" t="str">
        <f aca="false">IF(Items!A75="","",Items!B75)</f>
        <v/>
      </c>
      <c r="C75" s="24" t="str">
        <f aca="false">IF(Items!A75="","",Items!D75)</f>
        <v/>
      </c>
      <c r="D75" s="29" t="str">
        <f aca="false">IF(Items!A75="","",N(Items!E75))</f>
        <v/>
      </c>
      <c r="E75" s="26" t="str">
        <f aca="false">IF(Items!A75="","",SUMIFS(Transactions!$J$5:$J$2004,Transactions!$B$5:$B$2004,A75,Transactions!$J$5:$J$2004,"&gt;0",Transactions!$A$5:$A$2004,"&gt;="&amp;$B$2,Transactions!$A$5:$A$2004,"&lt;="&amp;$D$2))</f>
        <v/>
      </c>
      <c r="F75" s="26" t="str">
        <f aca="false">IF(Items!A75="","",-SUMIFS(Transactions!$J$5:$J$2004,Transactions!$B$5:$B$2004,A75,Transactions!$J$5:$J$2004,"&lt;0",Transactions!$A$5:$A$2004,"&gt;="&amp;$B$2,Transactions!$A$5:$A$2004,"&lt;="&amp;$D$2))</f>
        <v/>
      </c>
      <c r="G75" s="30" t="str">
        <f aca="false">IF(Items!A75="","",D75+E75-F75)</f>
        <v/>
      </c>
      <c r="H75" s="25" t="str">
        <f aca="false">IF(Items!A75="","",ROUND(D75*N(Items!F75),2))</f>
        <v/>
      </c>
      <c r="I75" s="25" t="str">
        <f aca="false">IF(Items!A75="","",SUMIFS(Transactions!$G$5:$G$2004,Transactions!$B$5:$B$2004,A75,Transactions!$A$5:$A$2004,"&gt;="&amp;$B$2,Transactions!$A$5:$A$2004,"&lt;="&amp;$D$2))</f>
        <v/>
      </c>
      <c r="J75" s="25" t="str">
        <f aca="false">IF(Items!A75="","",IFERROR((H75+I75)/(D75+SUMIFS(Transactions!$E$5:$E$2004,Transactions!$B$5:$B$2004,A75,Transactions!$D$5:$D$2004,"Purchase",Transactions!$A$5:$A$2004,"&gt;="&amp;$B$2,Transactions!$A$5:$A$2004,"&lt;="&amp;$D$2)+SUMIFS(Transactions!$E$5:$E$2004,Transactions!$B$5:$B$2004,A75,Transactions!$D$5:$D$2004,"Production in",Transactions!$A$5:$A$2004,"&gt;="&amp;$B$2,Transactions!$A$5:$A$2004,"&lt;="&amp;$D$2)),0))</f>
        <v/>
      </c>
      <c r="K75" s="31" t="str">
        <f aca="false">IF(Items!A75="","",ROUND(G75*J75,2))</f>
        <v/>
      </c>
      <c r="L75" s="29" t="str">
        <f aca="false">IF(Items!A75="","",N(Items!G75))</f>
        <v/>
      </c>
      <c r="M75" s="32" t="str">
        <f aca="false">IF(Items!A75="","",IF(G75&lt;0,"Negative!",IF(G75&lt;=L75,"Reorder","OK")))</f>
        <v/>
      </c>
    </row>
    <row r="76" customFormat="false" ht="15" hidden="false" customHeight="true" outlineLevel="0" collapsed="false">
      <c r="A76" s="24" t="str">
        <f aca="false">IF(Items!A76="","",Items!A76)</f>
        <v/>
      </c>
      <c r="B76" s="24" t="str">
        <f aca="false">IF(Items!A76="","",Items!B76)</f>
        <v/>
      </c>
      <c r="C76" s="24" t="str">
        <f aca="false">IF(Items!A76="","",Items!D76)</f>
        <v/>
      </c>
      <c r="D76" s="29" t="str">
        <f aca="false">IF(Items!A76="","",N(Items!E76))</f>
        <v/>
      </c>
      <c r="E76" s="26" t="str">
        <f aca="false">IF(Items!A76="","",SUMIFS(Transactions!$J$5:$J$2004,Transactions!$B$5:$B$2004,A76,Transactions!$J$5:$J$2004,"&gt;0",Transactions!$A$5:$A$2004,"&gt;="&amp;$B$2,Transactions!$A$5:$A$2004,"&lt;="&amp;$D$2))</f>
        <v/>
      </c>
      <c r="F76" s="26" t="str">
        <f aca="false">IF(Items!A76="","",-SUMIFS(Transactions!$J$5:$J$2004,Transactions!$B$5:$B$2004,A76,Transactions!$J$5:$J$2004,"&lt;0",Transactions!$A$5:$A$2004,"&gt;="&amp;$B$2,Transactions!$A$5:$A$2004,"&lt;="&amp;$D$2))</f>
        <v/>
      </c>
      <c r="G76" s="30" t="str">
        <f aca="false">IF(Items!A76="","",D76+E76-F76)</f>
        <v/>
      </c>
      <c r="H76" s="25" t="str">
        <f aca="false">IF(Items!A76="","",ROUND(D76*N(Items!F76),2))</f>
        <v/>
      </c>
      <c r="I76" s="25" t="str">
        <f aca="false">IF(Items!A76="","",SUMIFS(Transactions!$G$5:$G$2004,Transactions!$B$5:$B$2004,A76,Transactions!$A$5:$A$2004,"&gt;="&amp;$B$2,Transactions!$A$5:$A$2004,"&lt;="&amp;$D$2))</f>
        <v/>
      </c>
      <c r="J76" s="25" t="str">
        <f aca="false">IF(Items!A76="","",IFERROR((H76+I76)/(D76+SUMIFS(Transactions!$E$5:$E$2004,Transactions!$B$5:$B$2004,A76,Transactions!$D$5:$D$2004,"Purchase",Transactions!$A$5:$A$2004,"&gt;="&amp;$B$2,Transactions!$A$5:$A$2004,"&lt;="&amp;$D$2)+SUMIFS(Transactions!$E$5:$E$2004,Transactions!$B$5:$B$2004,A76,Transactions!$D$5:$D$2004,"Production in",Transactions!$A$5:$A$2004,"&gt;="&amp;$B$2,Transactions!$A$5:$A$2004,"&lt;="&amp;$D$2)),0))</f>
        <v/>
      </c>
      <c r="K76" s="31" t="str">
        <f aca="false">IF(Items!A76="","",ROUND(G76*J76,2))</f>
        <v/>
      </c>
      <c r="L76" s="29" t="str">
        <f aca="false">IF(Items!A76="","",N(Items!G76))</f>
        <v/>
      </c>
      <c r="M76" s="32" t="str">
        <f aca="false">IF(Items!A76="","",IF(G76&lt;0,"Negative!",IF(G76&lt;=L76,"Reorder","OK")))</f>
        <v/>
      </c>
    </row>
    <row r="77" customFormat="false" ht="15" hidden="false" customHeight="true" outlineLevel="0" collapsed="false">
      <c r="A77" s="24" t="str">
        <f aca="false">IF(Items!A77="","",Items!A77)</f>
        <v/>
      </c>
      <c r="B77" s="24" t="str">
        <f aca="false">IF(Items!A77="","",Items!B77)</f>
        <v/>
      </c>
      <c r="C77" s="24" t="str">
        <f aca="false">IF(Items!A77="","",Items!D77)</f>
        <v/>
      </c>
      <c r="D77" s="29" t="str">
        <f aca="false">IF(Items!A77="","",N(Items!E77))</f>
        <v/>
      </c>
      <c r="E77" s="26" t="str">
        <f aca="false">IF(Items!A77="","",SUMIFS(Transactions!$J$5:$J$2004,Transactions!$B$5:$B$2004,A77,Transactions!$J$5:$J$2004,"&gt;0",Transactions!$A$5:$A$2004,"&gt;="&amp;$B$2,Transactions!$A$5:$A$2004,"&lt;="&amp;$D$2))</f>
        <v/>
      </c>
      <c r="F77" s="26" t="str">
        <f aca="false">IF(Items!A77="","",-SUMIFS(Transactions!$J$5:$J$2004,Transactions!$B$5:$B$2004,A77,Transactions!$J$5:$J$2004,"&lt;0",Transactions!$A$5:$A$2004,"&gt;="&amp;$B$2,Transactions!$A$5:$A$2004,"&lt;="&amp;$D$2))</f>
        <v/>
      </c>
      <c r="G77" s="30" t="str">
        <f aca="false">IF(Items!A77="","",D77+E77-F77)</f>
        <v/>
      </c>
      <c r="H77" s="25" t="str">
        <f aca="false">IF(Items!A77="","",ROUND(D77*N(Items!F77),2))</f>
        <v/>
      </c>
      <c r="I77" s="25" t="str">
        <f aca="false">IF(Items!A77="","",SUMIFS(Transactions!$G$5:$G$2004,Transactions!$B$5:$B$2004,A77,Transactions!$A$5:$A$2004,"&gt;="&amp;$B$2,Transactions!$A$5:$A$2004,"&lt;="&amp;$D$2))</f>
        <v/>
      </c>
      <c r="J77" s="25" t="str">
        <f aca="false">IF(Items!A77="","",IFERROR((H77+I77)/(D77+SUMIFS(Transactions!$E$5:$E$2004,Transactions!$B$5:$B$2004,A77,Transactions!$D$5:$D$2004,"Purchase",Transactions!$A$5:$A$2004,"&gt;="&amp;$B$2,Transactions!$A$5:$A$2004,"&lt;="&amp;$D$2)+SUMIFS(Transactions!$E$5:$E$2004,Transactions!$B$5:$B$2004,A77,Transactions!$D$5:$D$2004,"Production in",Transactions!$A$5:$A$2004,"&gt;="&amp;$B$2,Transactions!$A$5:$A$2004,"&lt;="&amp;$D$2)),0))</f>
        <v/>
      </c>
      <c r="K77" s="31" t="str">
        <f aca="false">IF(Items!A77="","",ROUND(G77*J77,2))</f>
        <v/>
      </c>
      <c r="L77" s="29" t="str">
        <f aca="false">IF(Items!A77="","",N(Items!G77))</f>
        <v/>
      </c>
      <c r="M77" s="32" t="str">
        <f aca="false">IF(Items!A77="","",IF(G77&lt;0,"Negative!",IF(G77&lt;=L77,"Reorder","OK")))</f>
        <v/>
      </c>
    </row>
    <row r="78" customFormat="false" ht="15" hidden="false" customHeight="true" outlineLevel="0" collapsed="false">
      <c r="A78" s="24" t="str">
        <f aca="false">IF(Items!A78="","",Items!A78)</f>
        <v/>
      </c>
      <c r="B78" s="24" t="str">
        <f aca="false">IF(Items!A78="","",Items!B78)</f>
        <v/>
      </c>
      <c r="C78" s="24" t="str">
        <f aca="false">IF(Items!A78="","",Items!D78)</f>
        <v/>
      </c>
      <c r="D78" s="29" t="str">
        <f aca="false">IF(Items!A78="","",N(Items!E78))</f>
        <v/>
      </c>
      <c r="E78" s="26" t="str">
        <f aca="false">IF(Items!A78="","",SUMIFS(Transactions!$J$5:$J$2004,Transactions!$B$5:$B$2004,A78,Transactions!$J$5:$J$2004,"&gt;0",Transactions!$A$5:$A$2004,"&gt;="&amp;$B$2,Transactions!$A$5:$A$2004,"&lt;="&amp;$D$2))</f>
        <v/>
      </c>
      <c r="F78" s="26" t="str">
        <f aca="false">IF(Items!A78="","",-SUMIFS(Transactions!$J$5:$J$2004,Transactions!$B$5:$B$2004,A78,Transactions!$J$5:$J$2004,"&lt;0",Transactions!$A$5:$A$2004,"&gt;="&amp;$B$2,Transactions!$A$5:$A$2004,"&lt;="&amp;$D$2))</f>
        <v/>
      </c>
      <c r="G78" s="30" t="str">
        <f aca="false">IF(Items!A78="","",D78+E78-F78)</f>
        <v/>
      </c>
      <c r="H78" s="25" t="str">
        <f aca="false">IF(Items!A78="","",ROUND(D78*N(Items!F78),2))</f>
        <v/>
      </c>
      <c r="I78" s="25" t="str">
        <f aca="false">IF(Items!A78="","",SUMIFS(Transactions!$G$5:$G$2004,Transactions!$B$5:$B$2004,A78,Transactions!$A$5:$A$2004,"&gt;="&amp;$B$2,Transactions!$A$5:$A$2004,"&lt;="&amp;$D$2))</f>
        <v/>
      </c>
      <c r="J78" s="25" t="str">
        <f aca="false">IF(Items!A78="","",IFERROR((H78+I78)/(D78+SUMIFS(Transactions!$E$5:$E$2004,Transactions!$B$5:$B$2004,A78,Transactions!$D$5:$D$2004,"Purchase",Transactions!$A$5:$A$2004,"&gt;="&amp;$B$2,Transactions!$A$5:$A$2004,"&lt;="&amp;$D$2)+SUMIFS(Transactions!$E$5:$E$2004,Transactions!$B$5:$B$2004,A78,Transactions!$D$5:$D$2004,"Production in",Transactions!$A$5:$A$2004,"&gt;="&amp;$B$2,Transactions!$A$5:$A$2004,"&lt;="&amp;$D$2)),0))</f>
        <v/>
      </c>
      <c r="K78" s="31" t="str">
        <f aca="false">IF(Items!A78="","",ROUND(G78*J78,2))</f>
        <v/>
      </c>
      <c r="L78" s="29" t="str">
        <f aca="false">IF(Items!A78="","",N(Items!G78))</f>
        <v/>
      </c>
      <c r="M78" s="32" t="str">
        <f aca="false">IF(Items!A78="","",IF(G78&lt;0,"Negative!",IF(G78&lt;=L78,"Reorder","OK")))</f>
        <v/>
      </c>
    </row>
    <row r="79" customFormat="false" ht="15" hidden="false" customHeight="true" outlineLevel="0" collapsed="false">
      <c r="A79" s="24" t="str">
        <f aca="false">IF(Items!A79="","",Items!A79)</f>
        <v/>
      </c>
      <c r="B79" s="24" t="str">
        <f aca="false">IF(Items!A79="","",Items!B79)</f>
        <v/>
      </c>
      <c r="C79" s="24" t="str">
        <f aca="false">IF(Items!A79="","",Items!D79)</f>
        <v/>
      </c>
      <c r="D79" s="29" t="str">
        <f aca="false">IF(Items!A79="","",N(Items!E79))</f>
        <v/>
      </c>
      <c r="E79" s="26" t="str">
        <f aca="false">IF(Items!A79="","",SUMIFS(Transactions!$J$5:$J$2004,Transactions!$B$5:$B$2004,A79,Transactions!$J$5:$J$2004,"&gt;0",Transactions!$A$5:$A$2004,"&gt;="&amp;$B$2,Transactions!$A$5:$A$2004,"&lt;="&amp;$D$2))</f>
        <v/>
      </c>
      <c r="F79" s="26" t="str">
        <f aca="false">IF(Items!A79="","",-SUMIFS(Transactions!$J$5:$J$2004,Transactions!$B$5:$B$2004,A79,Transactions!$J$5:$J$2004,"&lt;0",Transactions!$A$5:$A$2004,"&gt;="&amp;$B$2,Transactions!$A$5:$A$2004,"&lt;="&amp;$D$2))</f>
        <v/>
      </c>
      <c r="G79" s="30" t="str">
        <f aca="false">IF(Items!A79="","",D79+E79-F79)</f>
        <v/>
      </c>
      <c r="H79" s="25" t="str">
        <f aca="false">IF(Items!A79="","",ROUND(D79*N(Items!F79),2))</f>
        <v/>
      </c>
      <c r="I79" s="25" t="str">
        <f aca="false">IF(Items!A79="","",SUMIFS(Transactions!$G$5:$G$2004,Transactions!$B$5:$B$2004,A79,Transactions!$A$5:$A$2004,"&gt;="&amp;$B$2,Transactions!$A$5:$A$2004,"&lt;="&amp;$D$2))</f>
        <v/>
      </c>
      <c r="J79" s="25" t="str">
        <f aca="false">IF(Items!A79="","",IFERROR((H79+I79)/(D79+SUMIFS(Transactions!$E$5:$E$2004,Transactions!$B$5:$B$2004,A79,Transactions!$D$5:$D$2004,"Purchase",Transactions!$A$5:$A$2004,"&gt;="&amp;$B$2,Transactions!$A$5:$A$2004,"&lt;="&amp;$D$2)+SUMIFS(Transactions!$E$5:$E$2004,Transactions!$B$5:$B$2004,A79,Transactions!$D$5:$D$2004,"Production in",Transactions!$A$5:$A$2004,"&gt;="&amp;$B$2,Transactions!$A$5:$A$2004,"&lt;="&amp;$D$2)),0))</f>
        <v/>
      </c>
      <c r="K79" s="31" t="str">
        <f aca="false">IF(Items!A79="","",ROUND(G79*J79,2))</f>
        <v/>
      </c>
      <c r="L79" s="29" t="str">
        <f aca="false">IF(Items!A79="","",N(Items!G79))</f>
        <v/>
      </c>
      <c r="M79" s="32" t="str">
        <f aca="false">IF(Items!A79="","",IF(G79&lt;0,"Negative!",IF(G79&lt;=L79,"Reorder","OK")))</f>
        <v/>
      </c>
    </row>
    <row r="80" customFormat="false" ht="15" hidden="false" customHeight="true" outlineLevel="0" collapsed="false">
      <c r="A80" s="24" t="str">
        <f aca="false">IF(Items!A80="","",Items!A80)</f>
        <v/>
      </c>
      <c r="B80" s="24" t="str">
        <f aca="false">IF(Items!A80="","",Items!B80)</f>
        <v/>
      </c>
      <c r="C80" s="24" t="str">
        <f aca="false">IF(Items!A80="","",Items!D80)</f>
        <v/>
      </c>
      <c r="D80" s="29" t="str">
        <f aca="false">IF(Items!A80="","",N(Items!E80))</f>
        <v/>
      </c>
      <c r="E80" s="26" t="str">
        <f aca="false">IF(Items!A80="","",SUMIFS(Transactions!$J$5:$J$2004,Transactions!$B$5:$B$2004,A80,Transactions!$J$5:$J$2004,"&gt;0",Transactions!$A$5:$A$2004,"&gt;="&amp;$B$2,Transactions!$A$5:$A$2004,"&lt;="&amp;$D$2))</f>
        <v/>
      </c>
      <c r="F80" s="26" t="str">
        <f aca="false">IF(Items!A80="","",-SUMIFS(Transactions!$J$5:$J$2004,Transactions!$B$5:$B$2004,A80,Transactions!$J$5:$J$2004,"&lt;0",Transactions!$A$5:$A$2004,"&gt;="&amp;$B$2,Transactions!$A$5:$A$2004,"&lt;="&amp;$D$2))</f>
        <v/>
      </c>
      <c r="G80" s="30" t="str">
        <f aca="false">IF(Items!A80="","",D80+E80-F80)</f>
        <v/>
      </c>
      <c r="H80" s="25" t="str">
        <f aca="false">IF(Items!A80="","",ROUND(D80*N(Items!F80),2))</f>
        <v/>
      </c>
      <c r="I80" s="25" t="str">
        <f aca="false">IF(Items!A80="","",SUMIFS(Transactions!$G$5:$G$2004,Transactions!$B$5:$B$2004,A80,Transactions!$A$5:$A$2004,"&gt;="&amp;$B$2,Transactions!$A$5:$A$2004,"&lt;="&amp;$D$2))</f>
        <v/>
      </c>
      <c r="J80" s="25" t="str">
        <f aca="false">IF(Items!A80="","",IFERROR((H80+I80)/(D80+SUMIFS(Transactions!$E$5:$E$2004,Transactions!$B$5:$B$2004,A80,Transactions!$D$5:$D$2004,"Purchase",Transactions!$A$5:$A$2004,"&gt;="&amp;$B$2,Transactions!$A$5:$A$2004,"&lt;="&amp;$D$2)+SUMIFS(Transactions!$E$5:$E$2004,Transactions!$B$5:$B$2004,A80,Transactions!$D$5:$D$2004,"Production in",Transactions!$A$5:$A$2004,"&gt;="&amp;$B$2,Transactions!$A$5:$A$2004,"&lt;="&amp;$D$2)),0))</f>
        <v/>
      </c>
      <c r="K80" s="31" t="str">
        <f aca="false">IF(Items!A80="","",ROUND(G80*J80,2))</f>
        <v/>
      </c>
      <c r="L80" s="29" t="str">
        <f aca="false">IF(Items!A80="","",N(Items!G80))</f>
        <v/>
      </c>
      <c r="M80" s="32" t="str">
        <f aca="false">IF(Items!A80="","",IF(G80&lt;0,"Negative!",IF(G80&lt;=L80,"Reorder","OK")))</f>
        <v/>
      </c>
    </row>
    <row r="81" customFormat="false" ht="15" hidden="false" customHeight="true" outlineLevel="0" collapsed="false">
      <c r="A81" s="24" t="str">
        <f aca="false">IF(Items!A81="","",Items!A81)</f>
        <v/>
      </c>
      <c r="B81" s="24" t="str">
        <f aca="false">IF(Items!A81="","",Items!B81)</f>
        <v/>
      </c>
      <c r="C81" s="24" t="str">
        <f aca="false">IF(Items!A81="","",Items!D81)</f>
        <v/>
      </c>
      <c r="D81" s="29" t="str">
        <f aca="false">IF(Items!A81="","",N(Items!E81))</f>
        <v/>
      </c>
      <c r="E81" s="26" t="str">
        <f aca="false">IF(Items!A81="","",SUMIFS(Transactions!$J$5:$J$2004,Transactions!$B$5:$B$2004,A81,Transactions!$J$5:$J$2004,"&gt;0",Transactions!$A$5:$A$2004,"&gt;="&amp;$B$2,Transactions!$A$5:$A$2004,"&lt;="&amp;$D$2))</f>
        <v/>
      </c>
      <c r="F81" s="26" t="str">
        <f aca="false">IF(Items!A81="","",-SUMIFS(Transactions!$J$5:$J$2004,Transactions!$B$5:$B$2004,A81,Transactions!$J$5:$J$2004,"&lt;0",Transactions!$A$5:$A$2004,"&gt;="&amp;$B$2,Transactions!$A$5:$A$2004,"&lt;="&amp;$D$2))</f>
        <v/>
      </c>
      <c r="G81" s="30" t="str">
        <f aca="false">IF(Items!A81="","",D81+E81-F81)</f>
        <v/>
      </c>
      <c r="H81" s="25" t="str">
        <f aca="false">IF(Items!A81="","",ROUND(D81*N(Items!F81),2))</f>
        <v/>
      </c>
      <c r="I81" s="25" t="str">
        <f aca="false">IF(Items!A81="","",SUMIFS(Transactions!$G$5:$G$2004,Transactions!$B$5:$B$2004,A81,Transactions!$A$5:$A$2004,"&gt;="&amp;$B$2,Transactions!$A$5:$A$2004,"&lt;="&amp;$D$2))</f>
        <v/>
      </c>
      <c r="J81" s="25" t="str">
        <f aca="false">IF(Items!A81="","",IFERROR((H81+I81)/(D81+SUMIFS(Transactions!$E$5:$E$2004,Transactions!$B$5:$B$2004,A81,Transactions!$D$5:$D$2004,"Purchase",Transactions!$A$5:$A$2004,"&gt;="&amp;$B$2,Transactions!$A$5:$A$2004,"&lt;="&amp;$D$2)+SUMIFS(Transactions!$E$5:$E$2004,Transactions!$B$5:$B$2004,A81,Transactions!$D$5:$D$2004,"Production in",Transactions!$A$5:$A$2004,"&gt;="&amp;$B$2,Transactions!$A$5:$A$2004,"&lt;="&amp;$D$2)),0))</f>
        <v/>
      </c>
      <c r="K81" s="31" t="str">
        <f aca="false">IF(Items!A81="","",ROUND(G81*J81,2))</f>
        <v/>
      </c>
      <c r="L81" s="29" t="str">
        <f aca="false">IF(Items!A81="","",N(Items!G81))</f>
        <v/>
      </c>
      <c r="M81" s="32" t="str">
        <f aca="false">IF(Items!A81="","",IF(G81&lt;0,"Negative!",IF(G81&lt;=L81,"Reorder","OK")))</f>
        <v/>
      </c>
    </row>
    <row r="82" customFormat="false" ht="15" hidden="false" customHeight="true" outlineLevel="0" collapsed="false">
      <c r="A82" s="24" t="str">
        <f aca="false">IF(Items!A82="","",Items!A82)</f>
        <v/>
      </c>
      <c r="B82" s="24" t="str">
        <f aca="false">IF(Items!A82="","",Items!B82)</f>
        <v/>
      </c>
      <c r="C82" s="24" t="str">
        <f aca="false">IF(Items!A82="","",Items!D82)</f>
        <v/>
      </c>
      <c r="D82" s="29" t="str">
        <f aca="false">IF(Items!A82="","",N(Items!E82))</f>
        <v/>
      </c>
      <c r="E82" s="26" t="str">
        <f aca="false">IF(Items!A82="","",SUMIFS(Transactions!$J$5:$J$2004,Transactions!$B$5:$B$2004,A82,Transactions!$J$5:$J$2004,"&gt;0",Transactions!$A$5:$A$2004,"&gt;="&amp;$B$2,Transactions!$A$5:$A$2004,"&lt;="&amp;$D$2))</f>
        <v/>
      </c>
      <c r="F82" s="26" t="str">
        <f aca="false">IF(Items!A82="","",-SUMIFS(Transactions!$J$5:$J$2004,Transactions!$B$5:$B$2004,A82,Transactions!$J$5:$J$2004,"&lt;0",Transactions!$A$5:$A$2004,"&gt;="&amp;$B$2,Transactions!$A$5:$A$2004,"&lt;="&amp;$D$2))</f>
        <v/>
      </c>
      <c r="G82" s="30" t="str">
        <f aca="false">IF(Items!A82="","",D82+E82-F82)</f>
        <v/>
      </c>
      <c r="H82" s="25" t="str">
        <f aca="false">IF(Items!A82="","",ROUND(D82*N(Items!F82),2))</f>
        <v/>
      </c>
      <c r="I82" s="25" t="str">
        <f aca="false">IF(Items!A82="","",SUMIFS(Transactions!$G$5:$G$2004,Transactions!$B$5:$B$2004,A82,Transactions!$A$5:$A$2004,"&gt;="&amp;$B$2,Transactions!$A$5:$A$2004,"&lt;="&amp;$D$2))</f>
        <v/>
      </c>
      <c r="J82" s="25" t="str">
        <f aca="false">IF(Items!A82="","",IFERROR((H82+I82)/(D82+SUMIFS(Transactions!$E$5:$E$2004,Transactions!$B$5:$B$2004,A82,Transactions!$D$5:$D$2004,"Purchase",Transactions!$A$5:$A$2004,"&gt;="&amp;$B$2,Transactions!$A$5:$A$2004,"&lt;="&amp;$D$2)+SUMIFS(Transactions!$E$5:$E$2004,Transactions!$B$5:$B$2004,A82,Transactions!$D$5:$D$2004,"Production in",Transactions!$A$5:$A$2004,"&gt;="&amp;$B$2,Transactions!$A$5:$A$2004,"&lt;="&amp;$D$2)),0))</f>
        <v/>
      </c>
      <c r="K82" s="31" t="str">
        <f aca="false">IF(Items!A82="","",ROUND(G82*J82,2))</f>
        <v/>
      </c>
      <c r="L82" s="29" t="str">
        <f aca="false">IF(Items!A82="","",N(Items!G82))</f>
        <v/>
      </c>
      <c r="M82" s="32" t="str">
        <f aca="false">IF(Items!A82="","",IF(G82&lt;0,"Negative!",IF(G82&lt;=L82,"Reorder","OK")))</f>
        <v/>
      </c>
    </row>
    <row r="83" customFormat="false" ht="15" hidden="false" customHeight="true" outlineLevel="0" collapsed="false">
      <c r="A83" s="24" t="str">
        <f aca="false">IF(Items!A83="","",Items!A83)</f>
        <v/>
      </c>
      <c r="B83" s="24" t="str">
        <f aca="false">IF(Items!A83="","",Items!B83)</f>
        <v/>
      </c>
      <c r="C83" s="24" t="str">
        <f aca="false">IF(Items!A83="","",Items!D83)</f>
        <v/>
      </c>
      <c r="D83" s="29" t="str">
        <f aca="false">IF(Items!A83="","",N(Items!E83))</f>
        <v/>
      </c>
      <c r="E83" s="26" t="str">
        <f aca="false">IF(Items!A83="","",SUMIFS(Transactions!$J$5:$J$2004,Transactions!$B$5:$B$2004,A83,Transactions!$J$5:$J$2004,"&gt;0",Transactions!$A$5:$A$2004,"&gt;="&amp;$B$2,Transactions!$A$5:$A$2004,"&lt;="&amp;$D$2))</f>
        <v/>
      </c>
      <c r="F83" s="26" t="str">
        <f aca="false">IF(Items!A83="","",-SUMIFS(Transactions!$J$5:$J$2004,Transactions!$B$5:$B$2004,A83,Transactions!$J$5:$J$2004,"&lt;0",Transactions!$A$5:$A$2004,"&gt;="&amp;$B$2,Transactions!$A$5:$A$2004,"&lt;="&amp;$D$2))</f>
        <v/>
      </c>
      <c r="G83" s="30" t="str">
        <f aca="false">IF(Items!A83="","",D83+E83-F83)</f>
        <v/>
      </c>
      <c r="H83" s="25" t="str">
        <f aca="false">IF(Items!A83="","",ROUND(D83*N(Items!F83),2))</f>
        <v/>
      </c>
      <c r="I83" s="25" t="str">
        <f aca="false">IF(Items!A83="","",SUMIFS(Transactions!$G$5:$G$2004,Transactions!$B$5:$B$2004,A83,Transactions!$A$5:$A$2004,"&gt;="&amp;$B$2,Transactions!$A$5:$A$2004,"&lt;="&amp;$D$2))</f>
        <v/>
      </c>
      <c r="J83" s="25" t="str">
        <f aca="false">IF(Items!A83="","",IFERROR((H83+I83)/(D83+SUMIFS(Transactions!$E$5:$E$2004,Transactions!$B$5:$B$2004,A83,Transactions!$D$5:$D$2004,"Purchase",Transactions!$A$5:$A$2004,"&gt;="&amp;$B$2,Transactions!$A$5:$A$2004,"&lt;="&amp;$D$2)+SUMIFS(Transactions!$E$5:$E$2004,Transactions!$B$5:$B$2004,A83,Transactions!$D$5:$D$2004,"Production in",Transactions!$A$5:$A$2004,"&gt;="&amp;$B$2,Transactions!$A$5:$A$2004,"&lt;="&amp;$D$2)),0))</f>
        <v/>
      </c>
      <c r="K83" s="31" t="str">
        <f aca="false">IF(Items!A83="","",ROUND(G83*J83,2))</f>
        <v/>
      </c>
      <c r="L83" s="29" t="str">
        <f aca="false">IF(Items!A83="","",N(Items!G83))</f>
        <v/>
      </c>
      <c r="M83" s="32" t="str">
        <f aca="false">IF(Items!A83="","",IF(G83&lt;0,"Negative!",IF(G83&lt;=L83,"Reorder","OK")))</f>
        <v/>
      </c>
    </row>
    <row r="84" customFormat="false" ht="15" hidden="false" customHeight="true" outlineLevel="0" collapsed="false">
      <c r="A84" s="24" t="str">
        <f aca="false">IF(Items!A84="","",Items!A84)</f>
        <v/>
      </c>
      <c r="B84" s="24" t="str">
        <f aca="false">IF(Items!A84="","",Items!B84)</f>
        <v/>
      </c>
      <c r="C84" s="24" t="str">
        <f aca="false">IF(Items!A84="","",Items!D84)</f>
        <v/>
      </c>
      <c r="D84" s="29" t="str">
        <f aca="false">IF(Items!A84="","",N(Items!E84))</f>
        <v/>
      </c>
      <c r="E84" s="26" t="str">
        <f aca="false">IF(Items!A84="","",SUMIFS(Transactions!$J$5:$J$2004,Transactions!$B$5:$B$2004,A84,Transactions!$J$5:$J$2004,"&gt;0",Transactions!$A$5:$A$2004,"&gt;="&amp;$B$2,Transactions!$A$5:$A$2004,"&lt;="&amp;$D$2))</f>
        <v/>
      </c>
      <c r="F84" s="26" t="str">
        <f aca="false">IF(Items!A84="","",-SUMIFS(Transactions!$J$5:$J$2004,Transactions!$B$5:$B$2004,A84,Transactions!$J$5:$J$2004,"&lt;0",Transactions!$A$5:$A$2004,"&gt;="&amp;$B$2,Transactions!$A$5:$A$2004,"&lt;="&amp;$D$2))</f>
        <v/>
      </c>
      <c r="G84" s="30" t="str">
        <f aca="false">IF(Items!A84="","",D84+E84-F84)</f>
        <v/>
      </c>
      <c r="H84" s="25" t="str">
        <f aca="false">IF(Items!A84="","",ROUND(D84*N(Items!F84),2))</f>
        <v/>
      </c>
      <c r="I84" s="25" t="str">
        <f aca="false">IF(Items!A84="","",SUMIFS(Transactions!$G$5:$G$2004,Transactions!$B$5:$B$2004,A84,Transactions!$A$5:$A$2004,"&gt;="&amp;$B$2,Transactions!$A$5:$A$2004,"&lt;="&amp;$D$2))</f>
        <v/>
      </c>
      <c r="J84" s="25" t="str">
        <f aca="false">IF(Items!A84="","",IFERROR((H84+I84)/(D84+SUMIFS(Transactions!$E$5:$E$2004,Transactions!$B$5:$B$2004,A84,Transactions!$D$5:$D$2004,"Purchase",Transactions!$A$5:$A$2004,"&gt;="&amp;$B$2,Transactions!$A$5:$A$2004,"&lt;="&amp;$D$2)+SUMIFS(Transactions!$E$5:$E$2004,Transactions!$B$5:$B$2004,A84,Transactions!$D$5:$D$2004,"Production in",Transactions!$A$5:$A$2004,"&gt;="&amp;$B$2,Transactions!$A$5:$A$2004,"&lt;="&amp;$D$2)),0))</f>
        <v/>
      </c>
      <c r="K84" s="31" t="str">
        <f aca="false">IF(Items!A84="","",ROUND(G84*J84,2))</f>
        <v/>
      </c>
      <c r="L84" s="29" t="str">
        <f aca="false">IF(Items!A84="","",N(Items!G84))</f>
        <v/>
      </c>
      <c r="M84" s="32" t="str">
        <f aca="false">IF(Items!A84="","",IF(G84&lt;0,"Negative!",IF(G84&lt;=L84,"Reorder","OK")))</f>
        <v/>
      </c>
    </row>
    <row r="85" customFormat="false" ht="15" hidden="false" customHeight="true" outlineLevel="0" collapsed="false">
      <c r="A85" s="24" t="str">
        <f aca="false">IF(Items!A85="","",Items!A85)</f>
        <v/>
      </c>
      <c r="B85" s="24" t="str">
        <f aca="false">IF(Items!A85="","",Items!B85)</f>
        <v/>
      </c>
      <c r="C85" s="24" t="str">
        <f aca="false">IF(Items!A85="","",Items!D85)</f>
        <v/>
      </c>
      <c r="D85" s="29" t="str">
        <f aca="false">IF(Items!A85="","",N(Items!E85))</f>
        <v/>
      </c>
      <c r="E85" s="26" t="str">
        <f aca="false">IF(Items!A85="","",SUMIFS(Transactions!$J$5:$J$2004,Transactions!$B$5:$B$2004,A85,Transactions!$J$5:$J$2004,"&gt;0",Transactions!$A$5:$A$2004,"&gt;="&amp;$B$2,Transactions!$A$5:$A$2004,"&lt;="&amp;$D$2))</f>
        <v/>
      </c>
      <c r="F85" s="26" t="str">
        <f aca="false">IF(Items!A85="","",-SUMIFS(Transactions!$J$5:$J$2004,Transactions!$B$5:$B$2004,A85,Transactions!$J$5:$J$2004,"&lt;0",Transactions!$A$5:$A$2004,"&gt;="&amp;$B$2,Transactions!$A$5:$A$2004,"&lt;="&amp;$D$2))</f>
        <v/>
      </c>
      <c r="G85" s="30" t="str">
        <f aca="false">IF(Items!A85="","",D85+E85-F85)</f>
        <v/>
      </c>
      <c r="H85" s="25" t="str">
        <f aca="false">IF(Items!A85="","",ROUND(D85*N(Items!F85),2))</f>
        <v/>
      </c>
      <c r="I85" s="25" t="str">
        <f aca="false">IF(Items!A85="","",SUMIFS(Transactions!$G$5:$G$2004,Transactions!$B$5:$B$2004,A85,Transactions!$A$5:$A$2004,"&gt;="&amp;$B$2,Transactions!$A$5:$A$2004,"&lt;="&amp;$D$2))</f>
        <v/>
      </c>
      <c r="J85" s="25" t="str">
        <f aca="false">IF(Items!A85="","",IFERROR((H85+I85)/(D85+SUMIFS(Transactions!$E$5:$E$2004,Transactions!$B$5:$B$2004,A85,Transactions!$D$5:$D$2004,"Purchase",Transactions!$A$5:$A$2004,"&gt;="&amp;$B$2,Transactions!$A$5:$A$2004,"&lt;="&amp;$D$2)+SUMIFS(Transactions!$E$5:$E$2004,Transactions!$B$5:$B$2004,A85,Transactions!$D$5:$D$2004,"Production in",Transactions!$A$5:$A$2004,"&gt;="&amp;$B$2,Transactions!$A$5:$A$2004,"&lt;="&amp;$D$2)),0))</f>
        <v/>
      </c>
      <c r="K85" s="31" t="str">
        <f aca="false">IF(Items!A85="","",ROUND(G85*J85,2))</f>
        <v/>
      </c>
      <c r="L85" s="29" t="str">
        <f aca="false">IF(Items!A85="","",N(Items!G85))</f>
        <v/>
      </c>
      <c r="M85" s="32" t="str">
        <f aca="false">IF(Items!A85="","",IF(G85&lt;0,"Negative!",IF(G85&lt;=L85,"Reorder","OK")))</f>
        <v/>
      </c>
    </row>
    <row r="86" customFormat="false" ht="15" hidden="false" customHeight="true" outlineLevel="0" collapsed="false">
      <c r="A86" s="24" t="str">
        <f aca="false">IF(Items!A86="","",Items!A86)</f>
        <v/>
      </c>
      <c r="B86" s="24" t="str">
        <f aca="false">IF(Items!A86="","",Items!B86)</f>
        <v/>
      </c>
      <c r="C86" s="24" t="str">
        <f aca="false">IF(Items!A86="","",Items!D86)</f>
        <v/>
      </c>
      <c r="D86" s="29" t="str">
        <f aca="false">IF(Items!A86="","",N(Items!E86))</f>
        <v/>
      </c>
      <c r="E86" s="26" t="str">
        <f aca="false">IF(Items!A86="","",SUMIFS(Transactions!$J$5:$J$2004,Transactions!$B$5:$B$2004,A86,Transactions!$J$5:$J$2004,"&gt;0",Transactions!$A$5:$A$2004,"&gt;="&amp;$B$2,Transactions!$A$5:$A$2004,"&lt;="&amp;$D$2))</f>
        <v/>
      </c>
      <c r="F86" s="26" t="str">
        <f aca="false">IF(Items!A86="","",-SUMIFS(Transactions!$J$5:$J$2004,Transactions!$B$5:$B$2004,A86,Transactions!$J$5:$J$2004,"&lt;0",Transactions!$A$5:$A$2004,"&gt;="&amp;$B$2,Transactions!$A$5:$A$2004,"&lt;="&amp;$D$2))</f>
        <v/>
      </c>
      <c r="G86" s="30" t="str">
        <f aca="false">IF(Items!A86="","",D86+E86-F86)</f>
        <v/>
      </c>
      <c r="H86" s="25" t="str">
        <f aca="false">IF(Items!A86="","",ROUND(D86*N(Items!F86),2))</f>
        <v/>
      </c>
      <c r="I86" s="25" t="str">
        <f aca="false">IF(Items!A86="","",SUMIFS(Transactions!$G$5:$G$2004,Transactions!$B$5:$B$2004,A86,Transactions!$A$5:$A$2004,"&gt;="&amp;$B$2,Transactions!$A$5:$A$2004,"&lt;="&amp;$D$2))</f>
        <v/>
      </c>
      <c r="J86" s="25" t="str">
        <f aca="false">IF(Items!A86="","",IFERROR((H86+I86)/(D86+SUMIFS(Transactions!$E$5:$E$2004,Transactions!$B$5:$B$2004,A86,Transactions!$D$5:$D$2004,"Purchase",Transactions!$A$5:$A$2004,"&gt;="&amp;$B$2,Transactions!$A$5:$A$2004,"&lt;="&amp;$D$2)+SUMIFS(Transactions!$E$5:$E$2004,Transactions!$B$5:$B$2004,A86,Transactions!$D$5:$D$2004,"Production in",Transactions!$A$5:$A$2004,"&gt;="&amp;$B$2,Transactions!$A$5:$A$2004,"&lt;="&amp;$D$2)),0))</f>
        <v/>
      </c>
      <c r="K86" s="31" t="str">
        <f aca="false">IF(Items!A86="","",ROUND(G86*J86,2))</f>
        <v/>
      </c>
      <c r="L86" s="29" t="str">
        <f aca="false">IF(Items!A86="","",N(Items!G86))</f>
        <v/>
      </c>
      <c r="M86" s="32" t="str">
        <f aca="false">IF(Items!A86="","",IF(G86&lt;0,"Negative!",IF(G86&lt;=L86,"Reorder","OK")))</f>
        <v/>
      </c>
    </row>
    <row r="87" customFormat="false" ht="15" hidden="false" customHeight="true" outlineLevel="0" collapsed="false">
      <c r="A87" s="24" t="str">
        <f aca="false">IF(Items!A87="","",Items!A87)</f>
        <v/>
      </c>
      <c r="B87" s="24" t="str">
        <f aca="false">IF(Items!A87="","",Items!B87)</f>
        <v/>
      </c>
      <c r="C87" s="24" t="str">
        <f aca="false">IF(Items!A87="","",Items!D87)</f>
        <v/>
      </c>
      <c r="D87" s="29" t="str">
        <f aca="false">IF(Items!A87="","",N(Items!E87))</f>
        <v/>
      </c>
      <c r="E87" s="26" t="str">
        <f aca="false">IF(Items!A87="","",SUMIFS(Transactions!$J$5:$J$2004,Transactions!$B$5:$B$2004,A87,Transactions!$J$5:$J$2004,"&gt;0",Transactions!$A$5:$A$2004,"&gt;="&amp;$B$2,Transactions!$A$5:$A$2004,"&lt;="&amp;$D$2))</f>
        <v/>
      </c>
      <c r="F87" s="26" t="str">
        <f aca="false">IF(Items!A87="","",-SUMIFS(Transactions!$J$5:$J$2004,Transactions!$B$5:$B$2004,A87,Transactions!$J$5:$J$2004,"&lt;0",Transactions!$A$5:$A$2004,"&gt;="&amp;$B$2,Transactions!$A$5:$A$2004,"&lt;="&amp;$D$2))</f>
        <v/>
      </c>
      <c r="G87" s="30" t="str">
        <f aca="false">IF(Items!A87="","",D87+E87-F87)</f>
        <v/>
      </c>
      <c r="H87" s="25" t="str">
        <f aca="false">IF(Items!A87="","",ROUND(D87*N(Items!F87),2))</f>
        <v/>
      </c>
      <c r="I87" s="25" t="str">
        <f aca="false">IF(Items!A87="","",SUMIFS(Transactions!$G$5:$G$2004,Transactions!$B$5:$B$2004,A87,Transactions!$A$5:$A$2004,"&gt;="&amp;$B$2,Transactions!$A$5:$A$2004,"&lt;="&amp;$D$2))</f>
        <v/>
      </c>
      <c r="J87" s="25" t="str">
        <f aca="false">IF(Items!A87="","",IFERROR((H87+I87)/(D87+SUMIFS(Transactions!$E$5:$E$2004,Transactions!$B$5:$B$2004,A87,Transactions!$D$5:$D$2004,"Purchase",Transactions!$A$5:$A$2004,"&gt;="&amp;$B$2,Transactions!$A$5:$A$2004,"&lt;="&amp;$D$2)+SUMIFS(Transactions!$E$5:$E$2004,Transactions!$B$5:$B$2004,A87,Transactions!$D$5:$D$2004,"Production in",Transactions!$A$5:$A$2004,"&gt;="&amp;$B$2,Transactions!$A$5:$A$2004,"&lt;="&amp;$D$2)),0))</f>
        <v/>
      </c>
      <c r="K87" s="31" t="str">
        <f aca="false">IF(Items!A87="","",ROUND(G87*J87,2))</f>
        <v/>
      </c>
      <c r="L87" s="29" t="str">
        <f aca="false">IF(Items!A87="","",N(Items!G87))</f>
        <v/>
      </c>
      <c r="M87" s="32" t="str">
        <f aca="false">IF(Items!A87="","",IF(G87&lt;0,"Negative!",IF(G87&lt;=L87,"Reorder","OK")))</f>
        <v/>
      </c>
    </row>
    <row r="88" customFormat="false" ht="15" hidden="false" customHeight="true" outlineLevel="0" collapsed="false">
      <c r="A88" s="24" t="str">
        <f aca="false">IF(Items!A88="","",Items!A88)</f>
        <v/>
      </c>
      <c r="B88" s="24" t="str">
        <f aca="false">IF(Items!A88="","",Items!B88)</f>
        <v/>
      </c>
      <c r="C88" s="24" t="str">
        <f aca="false">IF(Items!A88="","",Items!D88)</f>
        <v/>
      </c>
      <c r="D88" s="29" t="str">
        <f aca="false">IF(Items!A88="","",N(Items!E88))</f>
        <v/>
      </c>
      <c r="E88" s="26" t="str">
        <f aca="false">IF(Items!A88="","",SUMIFS(Transactions!$J$5:$J$2004,Transactions!$B$5:$B$2004,A88,Transactions!$J$5:$J$2004,"&gt;0",Transactions!$A$5:$A$2004,"&gt;="&amp;$B$2,Transactions!$A$5:$A$2004,"&lt;="&amp;$D$2))</f>
        <v/>
      </c>
      <c r="F88" s="26" t="str">
        <f aca="false">IF(Items!A88="","",-SUMIFS(Transactions!$J$5:$J$2004,Transactions!$B$5:$B$2004,A88,Transactions!$J$5:$J$2004,"&lt;0",Transactions!$A$5:$A$2004,"&gt;="&amp;$B$2,Transactions!$A$5:$A$2004,"&lt;="&amp;$D$2))</f>
        <v/>
      </c>
      <c r="G88" s="30" t="str">
        <f aca="false">IF(Items!A88="","",D88+E88-F88)</f>
        <v/>
      </c>
      <c r="H88" s="25" t="str">
        <f aca="false">IF(Items!A88="","",ROUND(D88*N(Items!F88),2))</f>
        <v/>
      </c>
      <c r="I88" s="25" t="str">
        <f aca="false">IF(Items!A88="","",SUMIFS(Transactions!$G$5:$G$2004,Transactions!$B$5:$B$2004,A88,Transactions!$A$5:$A$2004,"&gt;="&amp;$B$2,Transactions!$A$5:$A$2004,"&lt;="&amp;$D$2))</f>
        <v/>
      </c>
      <c r="J88" s="25" t="str">
        <f aca="false">IF(Items!A88="","",IFERROR((H88+I88)/(D88+SUMIFS(Transactions!$E$5:$E$2004,Transactions!$B$5:$B$2004,A88,Transactions!$D$5:$D$2004,"Purchase",Transactions!$A$5:$A$2004,"&gt;="&amp;$B$2,Transactions!$A$5:$A$2004,"&lt;="&amp;$D$2)+SUMIFS(Transactions!$E$5:$E$2004,Transactions!$B$5:$B$2004,A88,Transactions!$D$5:$D$2004,"Production in",Transactions!$A$5:$A$2004,"&gt;="&amp;$B$2,Transactions!$A$5:$A$2004,"&lt;="&amp;$D$2)),0))</f>
        <v/>
      </c>
      <c r="K88" s="31" t="str">
        <f aca="false">IF(Items!A88="","",ROUND(G88*J88,2))</f>
        <v/>
      </c>
      <c r="L88" s="29" t="str">
        <f aca="false">IF(Items!A88="","",N(Items!G88))</f>
        <v/>
      </c>
      <c r="M88" s="32" t="str">
        <f aca="false">IF(Items!A88="","",IF(G88&lt;0,"Negative!",IF(G88&lt;=L88,"Reorder","OK")))</f>
        <v/>
      </c>
    </row>
    <row r="89" customFormat="false" ht="15" hidden="false" customHeight="true" outlineLevel="0" collapsed="false">
      <c r="A89" s="24" t="str">
        <f aca="false">IF(Items!A89="","",Items!A89)</f>
        <v/>
      </c>
      <c r="B89" s="24" t="str">
        <f aca="false">IF(Items!A89="","",Items!B89)</f>
        <v/>
      </c>
      <c r="C89" s="24" t="str">
        <f aca="false">IF(Items!A89="","",Items!D89)</f>
        <v/>
      </c>
      <c r="D89" s="29" t="str">
        <f aca="false">IF(Items!A89="","",N(Items!E89))</f>
        <v/>
      </c>
      <c r="E89" s="26" t="str">
        <f aca="false">IF(Items!A89="","",SUMIFS(Transactions!$J$5:$J$2004,Transactions!$B$5:$B$2004,A89,Transactions!$J$5:$J$2004,"&gt;0",Transactions!$A$5:$A$2004,"&gt;="&amp;$B$2,Transactions!$A$5:$A$2004,"&lt;="&amp;$D$2))</f>
        <v/>
      </c>
      <c r="F89" s="26" t="str">
        <f aca="false">IF(Items!A89="","",-SUMIFS(Transactions!$J$5:$J$2004,Transactions!$B$5:$B$2004,A89,Transactions!$J$5:$J$2004,"&lt;0",Transactions!$A$5:$A$2004,"&gt;="&amp;$B$2,Transactions!$A$5:$A$2004,"&lt;="&amp;$D$2))</f>
        <v/>
      </c>
      <c r="G89" s="30" t="str">
        <f aca="false">IF(Items!A89="","",D89+E89-F89)</f>
        <v/>
      </c>
      <c r="H89" s="25" t="str">
        <f aca="false">IF(Items!A89="","",ROUND(D89*N(Items!F89),2))</f>
        <v/>
      </c>
      <c r="I89" s="25" t="str">
        <f aca="false">IF(Items!A89="","",SUMIFS(Transactions!$G$5:$G$2004,Transactions!$B$5:$B$2004,A89,Transactions!$A$5:$A$2004,"&gt;="&amp;$B$2,Transactions!$A$5:$A$2004,"&lt;="&amp;$D$2))</f>
        <v/>
      </c>
      <c r="J89" s="25" t="str">
        <f aca="false">IF(Items!A89="","",IFERROR((H89+I89)/(D89+SUMIFS(Transactions!$E$5:$E$2004,Transactions!$B$5:$B$2004,A89,Transactions!$D$5:$D$2004,"Purchase",Transactions!$A$5:$A$2004,"&gt;="&amp;$B$2,Transactions!$A$5:$A$2004,"&lt;="&amp;$D$2)+SUMIFS(Transactions!$E$5:$E$2004,Transactions!$B$5:$B$2004,A89,Transactions!$D$5:$D$2004,"Production in",Transactions!$A$5:$A$2004,"&gt;="&amp;$B$2,Transactions!$A$5:$A$2004,"&lt;="&amp;$D$2)),0))</f>
        <v/>
      </c>
      <c r="K89" s="31" t="str">
        <f aca="false">IF(Items!A89="","",ROUND(G89*J89,2))</f>
        <v/>
      </c>
      <c r="L89" s="29" t="str">
        <f aca="false">IF(Items!A89="","",N(Items!G89))</f>
        <v/>
      </c>
      <c r="M89" s="32" t="str">
        <f aca="false">IF(Items!A89="","",IF(G89&lt;0,"Negative!",IF(G89&lt;=L89,"Reorder","OK")))</f>
        <v/>
      </c>
    </row>
    <row r="90" customFormat="false" ht="15" hidden="false" customHeight="true" outlineLevel="0" collapsed="false">
      <c r="A90" s="24" t="str">
        <f aca="false">IF(Items!A90="","",Items!A90)</f>
        <v/>
      </c>
      <c r="B90" s="24" t="str">
        <f aca="false">IF(Items!A90="","",Items!B90)</f>
        <v/>
      </c>
      <c r="C90" s="24" t="str">
        <f aca="false">IF(Items!A90="","",Items!D90)</f>
        <v/>
      </c>
      <c r="D90" s="29" t="str">
        <f aca="false">IF(Items!A90="","",N(Items!E90))</f>
        <v/>
      </c>
      <c r="E90" s="26" t="str">
        <f aca="false">IF(Items!A90="","",SUMIFS(Transactions!$J$5:$J$2004,Transactions!$B$5:$B$2004,A90,Transactions!$J$5:$J$2004,"&gt;0",Transactions!$A$5:$A$2004,"&gt;="&amp;$B$2,Transactions!$A$5:$A$2004,"&lt;="&amp;$D$2))</f>
        <v/>
      </c>
      <c r="F90" s="26" t="str">
        <f aca="false">IF(Items!A90="","",-SUMIFS(Transactions!$J$5:$J$2004,Transactions!$B$5:$B$2004,A90,Transactions!$J$5:$J$2004,"&lt;0",Transactions!$A$5:$A$2004,"&gt;="&amp;$B$2,Transactions!$A$5:$A$2004,"&lt;="&amp;$D$2))</f>
        <v/>
      </c>
      <c r="G90" s="30" t="str">
        <f aca="false">IF(Items!A90="","",D90+E90-F90)</f>
        <v/>
      </c>
      <c r="H90" s="25" t="str">
        <f aca="false">IF(Items!A90="","",ROUND(D90*N(Items!F90),2))</f>
        <v/>
      </c>
      <c r="I90" s="25" t="str">
        <f aca="false">IF(Items!A90="","",SUMIFS(Transactions!$G$5:$G$2004,Transactions!$B$5:$B$2004,A90,Transactions!$A$5:$A$2004,"&gt;="&amp;$B$2,Transactions!$A$5:$A$2004,"&lt;="&amp;$D$2))</f>
        <v/>
      </c>
      <c r="J90" s="25" t="str">
        <f aca="false">IF(Items!A90="","",IFERROR((H90+I90)/(D90+SUMIFS(Transactions!$E$5:$E$2004,Transactions!$B$5:$B$2004,A90,Transactions!$D$5:$D$2004,"Purchase",Transactions!$A$5:$A$2004,"&gt;="&amp;$B$2,Transactions!$A$5:$A$2004,"&lt;="&amp;$D$2)+SUMIFS(Transactions!$E$5:$E$2004,Transactions!$B$5:$B$2004,A90,Transactions!$D$5:$D$2004,"Production in",Transactions!$A$5:$A$2004,"&gt;="&amp;$B$2,Transactions!$A$5:$A$2004,"&lt;="&amp;$D$2)),0))</f>
        <v/>
      </c>
      <c r="K90" s="31" t="str">
        <f aca="false">IF(Items!A90="","",ROUND(G90*J90,2))</f>
        <v/>
      </c>
      <c r="L90" s="29" t="str">
        <f aca="false">IF(Items!A90="","",N(Items!G90))</f>
        <v/>
      </c>
      <c r="M90" s="32" t="str">
        <f aca="false">IF(Items!A90="","",IF(G90&lt;0,"Negative!",IF(G90&lt;=L90,"Reorder","OK")))</f>
        <v/>
      </c>
    </row>
    <row r="91" customFormat="false" ht="15" hidden="false" customHeight="true" outlineLevel="0" collapsed="false">
      <c r="A91" s="24" t="str">
        <f aca="false">IF(Items!A91="","",Items!A91)</f>
        <v/>
      </c>
      <c r="B91" s="24" t="str">
        <f aca="false">IF(Items!A91="","",Items!B91)</f>
        <v/>
      </c>
      <c r="C91" s="24" t="str">
        <f aca="false">IF(Items!A91="","",Items!D91)</f>
        <v/>
      </c>
      <c r="D91" s="29" t="str">
        <f aca="false">IF(Items!A91="","",N(Items!E91))</f>
        <v/>
      </c>
      <c r="E91" s="26" t="str">
        <f aca="false">IF(Items!A91="","",SUMIFS(Transactions!$J$5:$J$2004,Transactions!$B$5:$B$2004,A91,Transactions!$J$5:$J$2004,"&gt;0",Transactions!$A$5:$A$2004,"&gt;="&amp;$B$2,Transactions!$A$5:$A$2004,"&lt;="&amp;$D$2))</f>
        <v/>
      </c>
      <c r="F91" s="26" t="str">
        <f aca="false">IF(Items!A91="","",-SUMIFS(Transactions!$J$5:$J$2004,Transactions!$B$5:$B$2004,A91,Transactions!$J$5:$J$2004,"&lt;0",Transactions!$A$5:$A$2004,"&gt;="&amp;$B$2,Transactions!$A$5:$A$2004,"&lt;="&amp;$D$2))</f>
        <v/>
      </c>
      <c r="G91" s="30" t="str">
        <f aca="false">IF(Items!A91="","",D91+E91-F91)</f>
        <v/>
      </c>
      <c r="H91" s="25" t="str">
        <f aca="false">IF(Items!A91="","",ROUND(D91*N(Items!F91),2))</f>
        <v/>
      </c>
      <c r="I91" s="25" t="str">
        <f aca="false">IF(Items!A91="","",SUMIFS(Transactions!$G$5:$G$2004,Transactions!$B$5:$B$2004,A91,Transactions!$A$5:$A$2004,"&gt;="&amp;$B$2,Transactions!$A$5:$A$2004,"&lt;="&amp;$D$2))</f>
        <v/>
      </c>
      <c r="J91" s="25" t="str">
        <f aca="false">IF(Items!A91="","",IFERROR((H91+I91)/(D91+SUMIFS(Transactions!$E$5:$E$2004,Transactions!$B$5:$B$2004,A91,Transactions!$D$5:$D$2004,"Purchase",Transactions!$A$5:$A$2004,"&gt;="&amp;$B$2,Transactions!$A$5:$A$2004,"&lt;="&amp;$D$2)+SUMIFS(Transactions!$E$5:$E$2004,Transactions!$B$5:$B$2004,A91,Transactions!$D$5:$D$2004,"Production in",Transactions!$A$5:$A$2004,"&gt;="&amp;$B$2,Transactions!$A$5:$A$2004,"&lt;="&amp;$D$2)),0))</f>
        <v/>
      </c>
      <c r="K91" s="31" t="str">
        <f aca="false">IF(Items!A91="","",ROUND(G91*J91,2))</f>
        <v/>
      </c>
      <c r="L91" s="29" t="str">
        <f aca="false">IF(Items!A91="","",N(Items!G91))</f>
        <v/>
      </c>
      <c r="M91" s="32" t="str">
        <f aca="false">IF(Items!A91="","",IF(G91&lt;0,"Negative!",IF(G91&lt;=L91,"Reorder","OK")))</f>
        <v/>
      </c>
    </row>
    <row r="92" customFormat="false" ht="15" hidden="false" customHeight="true" outlineLevel="0" collapsed="false">
      <c r="A92" s="24" t="str">
        <f aca="false">IF(Items!A92="","",Items!A92)</f>
        <v/>
      </c>
      <c r="B92" s="24" t="str">
        <f aca="false">IF(Items!A92="","",Items!B92)</f>
        <v/>
      </c>
      <c r="C92" s="24" t="str">
        <f aca="false">IF(Items!A92="","",Items!D92)</f>
        <v/>
      </c>
      <c r="D92" s="29" t="str">
        <f aca="false">IF(Items!A92="","",N(Items!E92))</f>
        <v/>
      </c>
      <c r="E92" s="26" t="str">
        <f aca="false">IF(Items!A92="","",SUMIFS(Transactions!$J$5:$J$2004,Transactions!$B$5:$B$2004,A92,Transactions!$J$5:$J$2004,"&gt;0",Transactions!$A$5:$A$2004,"&gt;="&amp;$B$2,Transactions!$A$5:$A$2004,"&lt;="&amp;$D$2))</f>
        <v/>
      </c>
      <c r="F92" s="26" t="str">
        <f aca="false">IF(Items!A92="","",-SUMIFS(Transactions!$J$5:$J$2004,Transactions!$B$5:$B$2004,A92,Transactions!$J$5:$J$2004,"&lt;0",Transactions!$A$5:$A$2004,"&gt;="&amp;$B$2,Transactions!$A$5:$A$2004,"&lt;="&amp;$D$2))</f>
        <v/>
      </c>
      <c r="G92" s="30" t="str">
        <f aca="false">IF(Items!A92="","",D92+E92-F92)</f>
        <v/>
      </c>
      <c r="H92" s="25" t="str">
        <f aca="false">IF(Items!A92="","",ROUND(D92*N(Items!F92),2))</f>
        <v/>
      </c>
      <c r="I92" s="25" t="str">
        <f aca="false">IF(Items!A92="","",SUMIFS(Transactions!$G$5:$G$2004,Transactions!$B$5:$B$2004,A92,Transactions!$A$5:$A$2004,"&gt;="&amp;$B$2,Transactions!$A$5:$A$2004,"&lt;="&amp;$D$2))</f>
        <v/>
      </c>
      <c r="J92" s="25" t="str">
        <f aca="false">IF(Items!A92="","",IFERROR((H92+I92)/(D92+SUMIFS(Transactions!$E$5:$E$2004,Transactions!$B$5:$B$2004,A92,Transactions!$D$5:$D$2004,"Purchase",Transactions!$A$5:$A$2004,"&gt;="&amp;$B$2,Transactions!$A$5:$A$2004,"&lt;="&amp;$D$2)+SUMIFS(Transactions!$E$5:$E$2004,Transactions!$B$5:$B$2004,A92,Transactions!$D$5:$D$2004,"Production in",Transactions!$A$5:$A$2004,"&gt;="&amp;$B$2,Transactions!$A$5:$A$2004,"&lt;="&amp;$D$2)),0))</f>
        <v/>
      </c>
      <c r="K92" s="31" t="str">
        <f aca="false">IF(Items!A92="","",ROUND(G92*J92,2))</f>
        <v/>
      </c>
      <c r="L92" s="29" t="str">
        <f aca="false">IF(Items!A92="","",N(Items!G92))</f>
        <v/>
      </c>
      <c r="M92" s="32" t="str">
        <f aca="false">IF(Items!A92="","",IF(G92&lt;0,"Negative!",IF(G92&lt;=L92,"Reorder","OK")))</f>
        <v/>
      </c>
    </row>
    <row r="93" customFormat="false" ht="15" hidden="false" customHeight="true" outlineLevel="0" collapsed="false">
      <c r="A93" s="24" t="str">
        <f aca="false">IF(Items!A93="","",Items!A93)</f>
        <v/>
      </c>
      <c r="B93" s="24" t="str">
        <f aca="false">IF(Items!A93="","",Items!B93)</f>
        <v/>
      </c>
      <c r="C93" s="24" t="str">
        <f aca="false">IF(Items!A93="","",Items!D93)</f>
        <v/>
      </c>
      <c r="D93" s="29" t="str">
        <f aca="false">IF(Items!A93="","",N(Items!E93))</f>
        <v/>
      </c>
      <c r="E93" s="26" t="str">
        <f aca="false">IF(Items!A93="","",SUMIFS(Transactions!$J$5:$J$2004,Transactions!$B$5:$B$2004,A93,Transactions!$J$5:$J$2004,"&gt;0",Transactions!$A$5:$A$2004,"&gt;="&amp;$B$2,Transactions!$A$5:$A$2004,"&lt;="&amp;$D$2))</f>
        <v/>
      </c>
      <c r="F93" s="26" t="str">
        <f aca="false">IF(Items!A93="","",-SUMIFS(Transactions!$J$5:$J$2004,Transactions!$B$5:$B$2004,A93,Transactions!$J$5:$J$2004,"&lt;0",Transactions!$A$5:$A$2004,"&gt;="&amp;$B$2,Transactions!$A$5:$A$2004,"&lt;="&amp;$D$2))</f>
        <v/>
      </c>
      <c r="G93" s="30" t="str">
        <f aca="false">IF(Items!A93="","",D93+E93-F93)</f>
        <v/>
      </c>
      <c r="H93" s="25" t="str">
        <f aca="false">IF(Items!A93="","",ROUND(D93*N(Items!F93),2))</f>
        <v/>
      </c>
      <c r="I93" s="25" t="str">
        <f aca="false">IF(Items!A93="","",SUMIFS(Transactions!$G$5:$G$2004,Transactions!$B$5:$B$2004,A93,Transactions!$A$5:$A$2004,"&gt;="&amp;$B$2,Transactions!$A$5:$A$2004,"&lt;="&amp;$D$2))</f>
        <v/>
      </c>
      <c r="J93" s="25" t="str">
        <f aca="false">IF(Items!A93="","",IFERROR((H93+I93)/(D93+SUMIFS(Transactions!$E$5:$E$2004,Transactions!$B$5:$B$2004,A93,Transactions!$D$5:$D$2004,"Purchase",Transactions!$A$5:$A$2004,"&gt;="&amp;$B$2,Transactions!$A$5:$A$2004,"&lt;="&amp;$D$2)+SUMIFS(Transactions!$E$5:$E$2004,Transactions!$B$5:$B$2004,A93,Transactions!$D$5:$D$2004,"Production in",Transactions!$A$5:$A$2004,"&gt;="&amp;$B$2,Transactions!$A$5:$A$2004,"&lt;="&amp;$D$2)),0))</f>
        <v/>
      </c>
      <c r="K93" s="31" t="str">
        <f aca="false">IF(Items!A93="","",ROUND(G93*J93,2))</f>
        <v/>
      </c>
      <c r="L93" s="29" t="str">
        <f aca="false">IF(Items!A93="","",N(Items!G93))</f>
        <v/>
      </c>
      <c r="M93" s="32" t="str">
        <f aca="false">IF(Items!A93="","",IF(G93&lt;0,"Negative!",IF(G93&lt;=L93,"Reorder","OK")))</f>
        <v/>
      </c>
    </row>
    <row r="94" customFormat="false" ht="15" hidden="false" customHeight="true" outlineLevel="0" collapsed="false">
      <c r="A94" s="24" t="str">
        <f aca="false">IF(Items!A94="","",Items!A94)</f>
        <v/>
      </c>
      <c r="B94" s="24" t="str">
        <f aca="false">IF(Items!A94="","",Items!B94)</f>
        <v/>
      </c>
      <c r="C94" s="24" t="str">
        <f aca="false">IF(Items!A94="","",Items!D94)</f>
        <v/>
      </c>
      <c r="D94" s="29" t="str">
        <f aca="false">IF(Items!A94="","",N(Items!E94))</f>
        <v/>
      </c>
      <c r="E94" s="26" t="str">
        <f aca="false">IF(Items!A94="","",SUMIFS(Transactions!$J$5:$J$2004,Transactions!$B$5:$B$2004,A94,Transactions!$J$5:$J$2004,"&gt;0",Transactions!$A$5:$A$2004,"&gt;="&amp;$B$2,Transactions!$A$5:$A$2004,"&lt;="&amp;$D$2))</f>
        <v/>
      </c>
      <c r="F94" s="26" t="str">
        <f aca="false">IF(Items!A94="","",-SUMIFS(Transactions!$J$5:$J$2004,Transactions!$B$5:$B$2004,A94,Transactions!$J$5:$J$2004,"&lt;0",Transactions!$A$5:$A$2004,"&gt;="&amp;$B$2,Transactions!$A$5:$A$2004,"&lt;="&amp;$D$2))</f>
        <v/>
      </c>
      <c r="G94" s="30" t="str">
        <f aca="false">IF(Items!A94="","",D94+E94-F94)</f>
        <v/>
      </c>
      <c r="H94" s="25" t="str">
        <f aca="false">IF(Items!A94="","",ROUND(D94*N(Items!F94),2))</f>
        <v/>
      </c>
      <c r="I94" s="25" t="str">
        <f aca="false">IF(Items!A94="","",SUMIFS(Transactions!$G$5:$G$2004,Transactions!$B$5:$B$2004,A94,Transactions!$A$5:$A$2004,"&gt;="&amp;$B$2,Transactions!$A$5:$A$2004,"&lt;="&amp;$D$2))</f>
        <v/>
      </c>
      <c r="J94" s="25" t="str">
        <f aca="false">IF(Items!A94="","",IFERROR((H94+I94)/(D94+SUMIFS(Transactions!$E$5:$E$2004,Transactions!$B$5:$B$2004,A94,Transactions!$D$5:$D$2004,"Purchase",Transactions!$A$5:$A$2004,"&gt;="&amp;$B$2,Transactions!$A$5:$A$2004,"&lt;="&amp;$D$2)+SUMIFS(Transactions!$E$5:$E$2004,Transactions!$B$5:$B$2004,A94,Transactions!$D$5:$D$2004,"Production in",Transactions!$A$5:$A$2004,"&gt;="&amp;$B$2,Transactions!$A$5:$A$2004,"&lt;="&amp;$D$2)),0))</f>
        <v/>
      </c>
      <c r="K94" s="31" t="str">
        <f aca="false">IF(Items!A94="","",ROUND(G94*J94,2))</f>
        <v/>
      </c>
      <c r="L94" s="29" t="str">
        <f aca="false">IF(Items!A94="","",N(Items!G94))</f>
        <v/>
      </c>
      <c r="M94" s="32" t="str">
        <f aca="false">IF(Items!A94="","",IF(G94&lt;0,"Negative!",IF(G94&lt;=L94,"Reorder","OK")))</f>
        <v/>
      </c>
    </row>
    <row r="95" customFormat="false" ht="15" hidden="false" customHeight="true" outlineLevel="0" collapsed="false">
      <c r="A95" s="24" t="str">
        <f aca="false">IF(Items!A95="","",Items!A95)</f>
        <v/>
      </c>
      <c r="B95" s="24" t="str">
        <f aca="false">IF(Items!A95="","",Items!B95)</f>
        <v/>
      </c>
      <c r="C95" s="24" t="str">
        <f aca="false">IF(Items!A95="","",Items!D95)</f>
        <v/>
      </c>
      <c r="D95" s="29" t="str">
        <f aca="false">IF(Items!A95="","",N(Items!E95))</f>
        <v/>
      </c>
      <c r="E95" s="26" t="str">
        <f aca="false">IF(Items!A95="","",SUMIFS(Transactions!$J$5:$J$2004,Transactions!$B$5:$B$2004,A95,Transactions!$J$5:$J$2004,"&gt;0",Transactions!$A$5:$A$2004,"&gt;="&amp;$B$2,Transactions!$A$5:$A$2004,"&lt;="&amp;$D$2))</f>
        <v/>
      </c>
      <c r="F95" s="26" t="str">
        <f aca="false">IF(Items!A95="","",-SUMIFS(Transactions!$J$5:$J$2004,Transactions!$B$5:$B$2004,A95,Transactions!$J$5:$J$2004,"&lt;0",Transactions!$A$5:$A$2004,"&gt;="&amp;$B$2,Transactions!$A$5:$A$2004,"&lt;="&amp;$D$2))</f>
        <v/>
      </c>
      <c r="G95" s="30" t="str">
        <f aca="false">IF(Items!A95="","",D95+E95-F95)</f>
        <v/>
      </c>
      <c r="H95" s="25" t="str">
        <f aca="false">IF(Items!A95="","",ROUND(D95*N(Items!F95),2))</f>
        <v/>
      </c>
      <c r="I95" s="25" t="str">
        <f aca="false">IF(Items!A95="","",SUMIFS(Transactions!$G$5:$G$2004,Transactions!$B$5:$B$2004,A95,Transactions!$A$5:$A$2004,"&gt;="&amp;$B$2,Transactions!$A$5:$A$2004,"&lt;="&amp;$D$2))</f>
        <v/>
      </c>
      <c r="J95" s="25" t="str">
        <f aca="false">IF(Items!A95="","",IFERROR((H95+I95)/(D95+SUMIFS(Transactions!$E$5:$E$2004,Transactions!$B$5:$B$2004,A95,Transactions!$D$5:$D$2004,"Purchase",Transactions!$A$5:$A$2004,"&gt;="&amp;$B$2,Transactions!$A$5:$A$2004,"&lt;="&amp;$D$2)+SUMIFS(Transactions!$E$5:$E$2004,Transactions!$B$5:$B$2004,A95,Transactions!$D$5:$D$2004,"Production in",Transactions!$A$5:$A$2004,"&gt;="&amp;$B$2,Transactions!$A$5:$A$2004,"&lt;="&amp;$D$2)),0))</f>
        <v/>
      </c>
      <c r="K95" s="31" t="str">
        <f aca="false">IF(Items!A95="","",ROUND(G95*J95,2))</f>
        <v/>
      </c>
      <c r="L95" s="29" t="str">
        <f aca="false">IF(Items!A95="","",N(Items!G95))</f>
        <v/>
      </c>
      <c r="M95" s="32" t="str">
        <f aca="false">IF(Items!A95="","",IF(G95&lt;0,"Negative!",IF(G95&lt;=L95,"Reorder","OK")))</f>
        <v/>
      </c>
    </row>
    <row r="96" customFormat="false" ht="15" hidden="false" customHeight="true" outlineLevel="0" collapsed="false">
      <c r="A96" s="24" t="str">
        <f aca="false">IF(Items!A96="","",Items!A96)</f>
        <v/>
      </c>
      <c r="B96" s="24" t="str">
        <f aca="false">IF(Items!A96="","",Items!B96)</f>
        <v/>
      </c>
      <c r="C96" s="24" t="str">
        <f aca="false">IF(Items!A96="","",Items!D96)</f>
        <v/>
      </c>
      <c r="D96" s="29" t="str">
        <f aca="false">IF(Items!A96="","",N(Items!E96))</f>
        <v/>
      </c>
      <c r="E96" s="26" t="str">
        <f aca="false">IF(Items!A96="","",SUMIFS(Transactions!$J$5:$J$2004,Transactions!$B$5:$B$2004,A96,Transactions!$J$5:$J$2004,"&gt;0",Transactions!$A$5:$A$2004,"&gt;="&amp;$B$2,Transactions!$A$5:$A$2004,"&lt;="&amp;$D$2))</f>
        <v/>
      </c>
      <c r="F96" s="26" t="str">
        <f aca="false">IF(Items!A96="","",-SUMIFS(Transactions!$J$5:$J$2004,Transactions!$B$5:$B$2004,A96,Transactions!$J$5:$J$2004,"&lt;0",Transactions!$A$5:$A$2004,"&gt;="&amp;$B$2,Transactions!$A$5:$A$2004,"&lt;="&amp;$D$2))</f>
        <v/>
      </c>
      <c r="G96" s="30" t="str">
        <f aca="false">IF(Items!A96="","",D96+E96-F96)</f>
        <v/>
      </c>
      <c r="H96" s="25" t="str">
        <f aca="false">IF(Items!A96="","",ROUND(D96*N(Items!F96),2))</f>
        <v/>
      </c>
      <c r="I96" s="25" t="str">
        <f aca="false">IF(Items!A96="","",SUMIFS(Transactions!$G$5:$G$2004,Transactions!$B$5:$B$2004,A96,Transactions!$A$5:$A$2004,"&gt;="&amp;$B$2,Transactions!$A$5:$A$2004,"&lt;="&amp;$D$2))</f>
        <v/>
      </c>
      <c r="J96" s="25" t="str">
        <f aca="false">IF(Items!A96="","",IFERROR((H96+I96)/(D96+SUMIFS(Transactions!$E$5:$E$2004,Transactions!$B$5:$B$2004,A96,Transactions!$D$5:$D$2004,"Purchase",Transactions!$A$5:$A$2004,"&gt;="&amp;$B$2,Transactions!$A$5:$A$2004,"&lt;="&amp;$D$2)+SUMIFS(Transactions!$E$5:$E$2004,Transactions!$B$5:$B$2004,A96,Transactions!$D$5:$D$2004,"Production in",Transactions!$A$5:$A$2004,"&gt;="&amp;$B$2,Transactions!$A$5:$A$2004,"&lt;="&amp;$D$2)),0))</f>
        <v/>
      </c>
      <c r="K96" s="31" t="str">
        <f aca="false">IF(Items!A96="","",ROUND(G96*J96,2))</f>
        <v/>
      </c>
      <c r="L96" s="29" t="str">
        <f aca="false">IF(Items!A96="","",N(Items!G96))</f>
        <v/>
      </c>
      <c r="M96" s="32" t="str">
        <f aca="false">IF(Items!A96="","",IF(G96&lt;0,"Negative!",IF(G96&lt;=L96,"Reorder","OK")))</f>
        <v/>
      </c>
    </row>
    <row r="97" customFormat="false" ht="15" hidden="false" customHeight="true" outlineLevel="0" collapsed="false">
      <c r="A97" s="24" t="str">
        <f aca="false">IF(Items!A97="","",Items!A97)</f>
        <v/>
      </c>
      <c r="B97" s="24" t="str">
        <f aca="false">IF(Items!A97="","",Items!B97)</f>
        <v/>
      </c>
      <c r="C97" s="24" t="str">
        <f aca="false">IF(Items!A97="","",Items!D97)</f>
        <v/>
      </c>
      <c r="D97" s="29" t="str">
        <f aca="false">IF(Items!A97="","",N(Items!E97))</f>
        <v/>
      </c>
      <c r="E97" s="26" t="str">
        <f aca="false">IF(Items!A97="","",SUMIFS(Transactions!$J$5:$J$2004,Transactions!$B$5:$B$2004,A97,Transactions!$J$5:$J$2004,"&gt;0",Transactions!$A$5:$A$2004,"&gt;="&amp;$B$2,Transactions!$A$5:$A$2004,"&lt;="&amp;$D$2))</f>
        <v/>
      </c>
      <c r="F97" s="26" t="str">
        <f aca="false">IF(Items!A97="","",-SUMIFS(Transactions!$J$5:$J$2004,Transactions!$B$5:$B$2004,A97,Transactions!$J$5:$J$2004,"&lt;0",Transactions!$A$5:$A$2004,"&gt;="&amp;$B$2,Transactions!$A$5:$A$2004,"&lt;="&amp;$D$2))</f>
        <v/>
      </c>
      <c r="G97" s="30" t="str">
        <f aca="false">IF(Items!A97="","",D97+E97-F97)</f>
        <v/>
      </c>
      <c r="H97" s="25" t="str">
        <f aca="false">IF(Items!A97="","",ROUND(D97*N(Items!F97),2))</f>
        <v/>
      </c>
      <c r="I97" s="25" t="str">
        <f aca="false">IF(Items!A97="","",SUMIFS(Transactions!$G$5:$G$2004,Transactions!$B$5:$B$2004,A97,Transactions!$A$5:$A$2004,"&gt;="&amp;$B$2,Transactions!$A$5:$A$2004,"&lt;="&amp;$D$2))</f>
        <v/>
      </c>
      <c r="J97" s="25" t="str">
        <f aca="false">IF(Items!A97="","",IFERROR((H97+I97)/(D97+SUMIFS(Transactions!$E$5:$E$2004,Transactions!$B$5:$B$2004,A97,Transactions!$D$5:$D$2004,"Purchase",Transactions!$A$5:$A$2004,"&gt;="&amp;$B$2,Transactions!$A$5:$A$2004,"&lt;="&amp;$D$2)+SUMIFS(Transactions!$E$5:$E$2004,Transactions!$B$5:$B$2004,A97,Transactions!$D$5:$D$2004,"Production in",Transactions!$A$5:$A$2004,"&gt;="&amp;$B$2,Transactions!$A$5:$A$2004,"&lt;="&amp;$D$2)),0))</f>
        <v/>
      </c>
      <c r="K97" s="31" t="str">
        <f aca="false">IF(Items!A97="","",ROUND(G97*J97,2))</f>
        <v/>
      </c>
      <c r="L97" s="29" t="str">
        <f aca="false">IF(Items!A97="","",N(Items!G97))</f>
        <v/>
      </c>
      <c r="M97" s="32" t="str">
        <f aca="false">IF(Items!A97="","",IF(G97&lt;0,"Negative!",IF(G97&lt;=L97,"Reorder","OK")))</f>
        <v/>
      </c>
    </row>
    <row r="98" customFormat="false" ht="15" hidden="false" customHeight="true" outlineLevel="0" collapsed="false">
      <c r="A98" s="24" t="str">
        <f aca="false">IF(Items!A98="","",Items!A98)</f>
        <v/>
      </c>
      <c r="B98" s="24" t="str">
        <f aca="false">IF(Items!A98="","",Items!B98)</f>
        <v/>
      </c>
      <c r="C98" s="24" t="str">
        <f aca="false">IF(Items!A98="","",Items!D98)</f>
        <v/>
      </c>
      <c r="D98" s="29" t="str">
        <f aca="false">IF(Items!A98="","",N(Items!E98))</f>
        <v/>
      </c>
      <c r="E98" s="26" t="str">
        <f aca="false">IF(Items!A98="","",SUMIFS(Transactions!$J$5:$J$2004,Transactions!$B$5:$B$2004,A98,Transactions!$J$5:$J$2004,"&gt;0",Transactions!$A$5:$A$2004,"&gt;="&amp;$B$2,Transactions!$A$5:$A$2004,"&lt;="&amp;$D$2))</f>
        <v/>
      </c>
      <c r="F98" s="26" t="str">
        <f aca="false">IF(Items!A98="","",-SUMIFS(Transactions!$J$5:$J$2004,Transactions!$B$5:$B$2004,A98,Transactions!$J$5:$J$2004,"&lt;0",Transactions!$A$5:$A$2004,"&gt;="&amp;$B$2,Transactions!$A$5:$A$2004,"&lt;="&amp;$D$2))</f>
        <v/>
      </c>
      <c r="G98" s="30" t="str">
        <f aca="false">IF(Items!A98="","",D98+E98-F98)</f>
        <v/>
      </c>
      <c r="H98" s="25" t="str">
        <f aca="false">IF(Items!A98="","",ROUND(D98*N(Items!F98),2))</f>
        <v/>
      </c>
      <c r="I98" s="25" t="str">
        <f aca="false">IF(Items!A98="","",SUMIFS(Transactions!$G$5:$G$2004,Transactions!$B$5:$B$2004,A98,Transactions!$A$5:$A$2004,"&gt;="&amp;$B$2,Transactions!$A$5:$A$2004,"&lt;="&amp;$D$2))</f>
        <v/>
      </c>
      <c r="J98" s="25" t="str">
        <f aca="false">IF(Items!A98="","",IFERROR((H98+I98)/(D98+SUMIFS(Transactions!$E$5:$E$2004,Transactions!$B$5:$B$2004,A98,Transactions!$D$5:$D$2004,"Purchase",Transactions!$A$5:$A$2004,"&gt;="&amp;$B$2,Transactions!$A$5:$A$2004,"&lt;="&amp;$D$2)+SUMIFS(Transactions!$E$5:$E$2004,Transactions!$B$5:$B$2004,A98,Transactions!$D$5:$D$2004,"Production in",Transactions!$A$5:$A$2004,"&gt;="&amp;$B$2,Transactions!$A$5:$A$2004,"&lt;="&amp;$D$2)),0))</f>
        <v/>
      </c>
      <c r="K98" s="31" t="str">
        <f aca="false">IF(Items!A98="","",ROUND(G98*J98,2))</f>
        <v/>
      </c>
      <c r="L98" s="29" t="str">
        <f aca="false">IF(Items!A98="","",N(Items!G98))</f>
        <v/>
      </c>
      <c r="M98" s="32" t="str">
        <f aca="false">IF(Items!A98="","",IF(G98&lt;0,"Negative!",IF(G98&lt;=L98,"Reorder","OK")))</f>
        <v/>
      </c>
    </row>
    <row r="99" customFormat="false" ht="15" hidden="false" customHeight="true" outlineLevel="0" collapsed="false">
      <c r="A99" s="24" t="str">
        <f aca="false">IF(Items!A99="","",Items!A99)</f>
        <v/>
      </c>
      <c r="B99" s="24" t="str">
        <f aca="false">IF(Items!A99="","",Items!B99)</f>
        <v/>
      </c>
      <c r="C99" s="24" t="str">
        <f aca="false">IF(Items!A99="","",Items!D99)</f>
        <v/>
      </c>
      <c r="D99" s="29" t="str">
        <f aca="false">IF(Items!A99="","",N(Items!E99))</f>
        <v/>
      </c>
      <c r="E99" s="26" t="str">
        <f aca="false">IF(Items!A99="","",SUMIFS(Transactions!$J$5:$J$2004,Transactions!$B$5:$B$2004,A99,Transactions!$J$5:$J$2004,"&gt;0",Transactions!$A$5:$A$2004,"&gt;="&amp;$B$2,Transactions!$A$5:$A$2004,"&lt;="&amp;$D$2))</f>
        <v/>
      </c>
      <c r="F99" s="26" t="str">
        <f aca="false">IF(Items!A99="","",-SUMIFS(Transactions!$J$5:$J$2004,Transactions!$B$5:$B$2004,A99,Transactions!$J$5:$J$2004,"&lt;0",Transactions!$A$5:$A$2004,"&gt;="&amp;$B$2,Transactions!$A$5:$A$2004,"&lt;="&amp;$D$2))</f>
        <v/>
      </c>
      <c r="G99" s="30" t="str">
        <f aca="false">IF(Items!A99="","",D99+E99-F99)</f>
        <v/>
      </c>
      <c r="H99" s="25" t="str">
        <f aca="false">IF(Items!A99="","",ROUND(D99*N(Items!F99),2))</f>
        <v/>
      </c>
      <c r="I99" s="25" t="str">
        <f aca="false">IF(Items!A99="","",SUMIFS(Transactions!$G$5:$G$2004,Transactions!$B$5:$B$2004,A99,Transactions!$A$5:$A$2004,"&gt;="&amp;$B$2,Transactions!$A$5:$A$2004,"&lt;="&amp;$D$2))</f>
        <v/>
      </c>
      <c r="J99" s="25" t="str">
        <f aca="false">IF(Items!A99="","",IFERROR((H99+I99)/(D99+SUMIFS(Transactions!$E$5:$E$2004,Transactions!$B$5:$B$2004,A99,Transactions!$D$5:$D$2004,"Purchase",Transactions!$A$5:$A$2004,"&gt;="&amp;$B$2,Transactions!$A$5:$A$2004,"&lt;="&amp;$D$2)+SUMIFS(Transactions!$E$5:$E$2004,Transactions!$B$5:$B$2004,A99,Transactions!$D$5:$D$2004,"Production in",Transactions!$A$5:$A$2004,"&gt;="&amp;$B$2,Transactions!$A$5:$A$2004,"&lt;="&amp;$D$2)),0))</f>
        <v/>
      </c>
      <c r="K99" s="31" t="str">
        <f aca="false">IF(Items!A99="","",ROUND(G99*J99,2))</f>
        <v/>
      </c>
      <c r="L99" s="29" t="str">
        <f aca="false">IF(Items!A99="","",N(Items!G99))</f>
        <v/>
      </c>
      <c r="M99" s="32" t="str">
        <f aca="false">IF(Items!A99="","",IF(G99&lt;0,"Negative!",IF(G99&lt;=L99,"Reorder","OK")))</f>
        <v/>
      </c>
    </row>
    <row r="100" customFormat="false" ht="15" hidden="false" customHeight="true" outlineLevel="0" collapsed="false">
      <c r="A100" s="24" t="str">
        <f aca="false">IF(Items!A100="","",Items!A100)</f>
        <v/>
      </c>
      <c r="B100" s="24" t="str">
        <f aca="false">IF(Items!A100="","",Items!B100)</f>
        <v/>
      </c>
      <c r="C100" s="24" t="str">
        <f aca="false">IF(Items!A100="","",Items!D100)</f>
        <v/>
      </c>
      <c r="D100" s="29" t="str">
        <f aca="false">IF(Items!A100="","",N(Items!E100))</f>
        <v/>
      </c>
      <c r="E100" s="26" t="str">
        <f aca="false">IF(Items!A100="","",SUMIFS(Transactions!$J$5:$J$2004,Transactions!$B$5:$B$2004,A100,Transactions!$J$5:$J$2004,"&gt;0",Transactions!$A$5:$A$2004,"&gt;="&amp;$B$2,Transactions!$A$5:$A$2004,"&lt;="&amp;$D$2))</f>
        <v/>
      </c>
      <c r="F100" s="26" t="str">
        <f aca="false">IF(Items!A100="","",-SUMIFS(Transactions!$J$5:$J$2004,Transactions!$B$5:$B$2004,A100,Transactions!$J$5:$J$2004,"&lt;0",Transactions!$A$5:$A$2004,"&gt;="&amp;$B$2,Transactions!$A$5:$A$2004,"&lt;="&amp;$D$2))</f>
        <v/>
      </c>
      <c r="G100" s="30" t="str">
        <f aca="false">IF(Items!A100="","",D100+E100-F100)</f>
        <v/>
      </c>
      <c r="H100" s="25" t="str">
        <f aca="false">IF(Items!A100="","",ROUND(D100*N(Items!F100),2))</f>
        <v/>
      </c>
      <c r="I100" s="25" t="str">
        <f aca="false">IF(Items!A100="","",SUMIFS(Transactions!$G$5:$G$2004,Transactions!$B$5:$B$2004,A100,Transactions!$A$5:$A$2004,"&gt;="&amp;$B$2,Transactions!$A$5:$A$2004,"&lt;="&amp;$D$2))</f>
        <v/>
      </c>
      <c r="J100" s="25" t="str">
        <f aca="false">IF(Items!A100="","",IFERROR((H100+I100)/(D100+SUMIFS(Transactions!$E$5:$E$2004,Transactions!$B$5:$B$2004,A100,Transactions!$D$5:$D$2004,"Purchase",Transactions!$A$5:$A$2004,"&gt;="&amp;$B$2,Transactions!$A$5:$A$2004,"&lt;="&amp;$D$2)+SUMIFS(Transactions!$E$5:$E$2004,Transactions!$B$5:$B$2004,A100,Transactions!$D$5:$D$2004,"Production in",Transactions!$A$5:$A$2004,"&gt;="&amp;$B$2,Transactions!$A$5:$A$2004,"&lt;="&amp;$D$2)),0))</f>
        <v/>
      </c>
      <c r="K100" s="31" t="str">
        <f aca="false">IF(Items!A100="","",ROUND(G100*J100,2))</f>
        <v/>
      </c>
      <c r="L100" s="29" t="str">
        <f aca="false">IF(Items!A100="","",N(Items!G100))</f>
        <v/>
      </c>
      <c r="M100" s="32" t="str">
        <f aca="false">IF(Items!A100="","",IF(G100&lt;0,"Negative!",IF(G100&lt;=L100,"Reorder","OK")))</f>
        <v/>
      </c>
    </row>
    <row r="101" customFormat="false" ht="15" hidden="false" customHeight="true" outlineLevel="0" collapsed="false">
      <c r="A101" s="24" t="str">
        <f aca="false">IF(Items!A101="","",Items!A101)</f>
        <v/>
      </c>
      <c r="B101" s="24" t="str">
        <f aca="false">IF(Items!A101="","",Items!B101)</f>
        <v/>
      </c>
      <c r="C101" s="24" t="str">
        <f aca="false">IF(Items!A101="","",Items!D101)</f>
        <v/>
      </c>
      <c r="D101" s="29" t="str">
        <f aca="false">IF(Items!A101="","",N(Items!E101))</f>
        <v/>
      </c>
      <c r="E101" s="26" t="str">
        <f aca="false">IF(Items!A101="","",SUMIFS(Transactions!$J$5:$J$2004,Transactions!$B$5:$B$2004,A101,Transactions!$J$5:$J$2004,"&gt;0",Transactions!$A$5:$A$2004,"&gt;="&amp;$B$2,Transactions!$A$5:$A$2004,"&lt;="&amp;$D$2))</f>
        <v/>
      </c>
      <c r="F101" s="26" t="str">
        <f aca="false">IF(Items!A101="","",-SUMIFS(Transactions!$J$5:$J$2004,Transactions!$B$5:$B$2004,A101,Transactions!$J$5:$J$2004,"&lt;0",Transactions!$A$5:$A$2004,"&gt;="&amp;$B$2,Transactions!$A$5:$A$2004,"&lt;="&amp;$D$2))</f>
        <v/>
      </c>
      <c r="G101" s="30" t="str">
        <f aca="false">IF(Items!A101="","",D101+E101-F101)</f>
        <v/>
      </c>
      <c r="H101" s="25" t="str">
        <f aca="false">IF(Items!A101="","",ROUND(D101*N(Items!F101),2))</f>
        <v/>
      </c>
      <c r="I101" s="25" t="str">
        <f aca="false">IF(Items!A101="","",SUMIFS(Transactions!$G$5:$G$2004,Transactions!$B$5:$B$2004,A101,Transactions!$A$5:$A$2004,"&gt;="&amp;$B$2,Transactions!$A$5:$A$2004,"&lt;="&amp;$D$2))</f>
        <v/>
      </c>
      <c r="J101" s="25" t="str">
        <f aca="false">IF(Items!A101="","",IFERROR((H101+I101)/(D101+SUMIFS(Transactions!$E$5:$E$2004,Transactions!$B$5:$B$2004,A101,Transactions!$D$5:$D$2004,"Purchase",Transactions!$A$5:$A$2004,"&gt;="&amp;$B$2,Transactions!$A$5:$A$2004,"&lt;="&amp;$D$2)+SUMIFS(Transactions!$E$5:$E$2004,Transactions!$B$5:$B$2004,A101,Transactions!$D$5:$D$2004,"Production in",Transactions!$A$5:$A$2004,"&gt;="&amp;$B$2,Transactions!$A$5:$A$2004,"&lt;="&amp;$D$2)),0))</f>
        <v/>
      </c>
      <c r="K101" s="31" t="str">
        <f aca="false">IF(Items!A101="","",ROUND(G101*J101,2))</f>
        <v/>
      </c>
      <c r="L101" s="29" t="str">
        <f aca="false">IF(Items!A101="","",N(Items!G101))</f>
        <v/>
      </c>
      <c r="M101" s="32" t="str">
        <f aca="false">IF(Items!A101="","",IF(G101&lt;0,"Negative!",IF(G101&lt;=L101,"Reorder","OK")))</f>
        <v/>
      </c>
    </row>
    <row r="102" customFormat="false" ht="15" hidden="false" customHeight="true" outlineLevel="0" collapsed="false">
      <c r="A102" s="24" t="str">
        <f aca="false">IF(Items!A102="","",Items!A102)</f>
        <v/>
      </c>
      <c r="B102" s="24" t="str">
        <f aca="false">IF(Items!A102="","",Items!B102)</f>
        <v/>
      </c>
      <c r="C102" s="24" t="str">
        <f aca="false">IF(Items!A102="","",Items!D102)</f>
        <v/>
      </c>
      <c r="D102" s="29" t="str">
        <f aca="false">IF(Items!A102="","",N(Items!E102))</f>
        <v/>
      </c>
      <c r="E102" s="26" t="str">
        <f aca="false">IF(Items!A102="","",SUMIFS(Transactions!$J$5:$J$2004,Transactions!$B$5:$B$2004,A102,Transactions!$J$5:$J$2004,"&gt;0",Transactions!$A$5:$A$2004,"&gt;="&amp;$B$2,Transactions!$A$5:$A$2004,"&lt;="&amp;$D$2))</f>
        <v/>
      </c>
      <c r="F102" s="26" t="str">
        <f aca="false">IF(Items!A102="","",-SUMIFS(Transactions!$J$5:$J$2004,Transactions!$B$5:$B$2004,A102,Transactions!$J$5:$J$2004,"&lt;0",Transactions!$A$5:$A$2004,"&gt;="&amp;$B$2,Transactions!$A$5:$A$2004,"&lt;="&amp;$D$2))</f>
        <v/>
      </c>
      <c r="G102" s="30" t="str">
        <f aca="false">IF(Items!A102="","",D102+E102-F102)</f>
        <v/>
      </c>
      <c r="H102" s="25" t="str">
        <f aca="false">IF(Items!A102="","",ROUND(D102*N(Items!F102),2))</f>
        <v/>
      </c>
      <c r="I102" s="25" t="str">
        <f aca="false">IF(Items!A102="","",SUMIFS(Transactions!$G$5:$G$2004,Transactions!$B$5:$B$2004,A102,Transactions!$A$5:$A$2004,"&gt;="&amp;$B$2,Transactions!$A$5:$A$2004,"&lt;="&amp;$D$2))</f>
        <v/>
      </c>
      <c r="J102" s="25" t="str">
        <f aca="false">IF(Items!A102="","",IFERROR((H102+I102)/(D102+SUMIFS(Transactions!$E$5:$E$2004,Transactions!$B$5:$B$2004,A102,Transactions!$D$5:$D$2004,"Purchase",Transactions!$A$5:$A$2004,"&gt;="&amp;$B$2,Transactions!$A$5:$A$2004,"&lt;="&amp;$D$2)+SUMIFS(Transactions!$E$5:$E$2004,Transactions!$B$5:$B$2004,A102,Transactions!$D$5:$D$2004,"Production in",Transactions!$A$5:$A$2004,"&gt;="&amp;$B$2,Transactions!$A$5:$A$2004,"&lt;="&amp;$D$2)),0))</f>
        <v/>
      </c>
      <c r="K102" s="31" t="str">
        <f aca="false">IF(Items!A102="","",ROUND(G102*J102,2))</f>
        <v/>
      </c>
      <c r="L102" s="29" t="str">
        <f aca="false">IF(Items!A102="","",N(Items!G102))</f>
        <v/>
      </c>
      <c r="M102" s="32" t="str">
        <f aca="false">IF(Items!A102="","",IF(G102&lt;0,"Negative!",IF(G102&lt;=L102,"Reorder","OK")))</f>
        <v/>
      </c>
    </row>
    <row r="103" customFormat="false" ht="15" hidden="false" customHeight="true" outlineLevel="0" collapsed="false">
      <c r="A103" s="24" t="str">
        <f aca="false">IF(Items!A103="","",Items!A103)</f>
        <v/>
      </c>
      <c r="B103" s="24" t="str">
        <f aca="false">IF(Items!A103="","",Items!B103)</f>
        <v/>
      </c>
      <c r="C103" s="24" t="str">
        <f aca="false">IF(Items!A103="","",Items!D103)</f>
        <v/>
      </c>
      <c r="D103" s="29" t="str">
        <f aca="false">IF(Items!A103="","",N(Items!E103))</f>
        <v/>
      </c>
      <c r="E103" s="26" t="str">
        <f aca="false">IF(Items!A103="","",SUMIFS(Transactions!$J$5:$J$2004,Transactions!$B$5:$B$2004,A103,Transactions!$J$5:$J$2004,"&gt;0",Transactions!$A$5:$A$2004,"&gt;="&amp;$B$2,Transactions!$A$5:$A$2004,"&lt;="&amp;$D$2))</f>
        <v/>
      </c>
      <c r="F103" s="26" t="str">
        <f aca="false">IF(Items!A103="","",-SUMIFS(Transactions!$J$5:$J$2004,Transactions!$B$5:$B$2004,A103,Transactions!$J$5:$J$2004,"&lt;0",Transactions!$A$5:$A$2004,"&gt;="&amp;$B$2,Transactions!$A$5:$A$2004,"&lt;="&amp;$D$2))</f>
        <v/>
      </c>
      <c r="G103" s="30" t="str">
        <f aca="false">IF(Items!A103="","",D103+E103-F103)</f>
        <v/>
      </c>
      <c r="H103" s="25" t="str">
        <f aca="false">IF(Items!A103="","",ROUND(D103*N(Items!F103),2))</f>
        <v/>
      </c>
      <c r="I103" s="25" t="str">
        <f aca="false">IF(Items!A103="","",SUMIFS(Transactions!$G$5:$G$2004,Transactions!$B$5:$B$2004,A103,Transactions!$A$5:$A$2004,"&gt;="&amp;$B$2,Transactions!$A$5:$A$2004,"&lt;="&amp;$D$2))</f>
        <v/>
      </c>
      <c r="J103" s="25" t="str">
        <f aca="false">IF(Items!A103="","",IFERROR((H103+I103)/(D103+SUMIFS(Transactions!$E$5:$E$2004,Transactions!$B$5:$B$2004,A103,Transactions!$D$5:$D$2004,"Purchase",Transactions!$A$5:$A$2004,"&gt;="&amp;$B$2,Transactions!$A$5:$A$2004,"&lt;="&amp;$D$2)+SUMIFS(Transactions!$E$5:$E$2004,Transactions!$B$5:$B$2004,A103,Transactions!$D$5:$D$2004,"Production in",Transactions!$A$5:$A$2004,"&gt;="&amp;$B$2,Transactions!$A$5:$A$2004,"&lt;="&amp;$D$2)),0))</f>
        <v/>
      </c>
      <c r="K103" s="31" t="str">
        <f aca="false">IF(Items!A103="","",ROUND(G103*J103,2))</f>
        <v/>
      </c>
      <c r="L103" s="29" t="str">
        <f aca="false">IF(Items!A103="","",N(Items!G103))</f>
        <v/>
      </c>
      <c r="M103" s="32" t="str">
        <f aca="false">IF(Items!A103="","",IF(G103&lt;0,"Negative!",IF(G103&lt;=L103,"Reorder","OK")))</f>
        <v/>
      </c>
    </row>
    <row r="104" customFormat="false" ht="15" hidden="false" customHeight="true" outlineLevel="0" collapsed="false">
      <c r="A104" s="24" t="str">
        <f aca="false">IF(Items!A104="","",Items!A104)</f>
        <v/>
      </c>
      <c r="B104" s="24" t="str">
        <f aca="false">IF(Items!A104="","",Items!B104)</f>
        <v/>
      </c>
      <c r="C104" s="24" t="str">
        <f aca="false">IF(Items!A104="","",Items!D104)</f>
        <v/>
      </c>
      <c r="D104" s="29" t="str">
        <f aca="false">IF(Items!A104="","",N(Items!E104))</f>
        <v/>
      </c>
      <c r="E104" s="26" t="str">
        <f aca="false">IF(Items!A104="","",SUMIFS(Transactions!$J$5:$J$2004,Transactions!$B$5:$B$2004,A104,Transactions!$J$5:$J$2004,"&gt;0",Transactions!$A$5:$A$2004,"&gt;="&amp;$B$2,Transactions!$A$5:$A$2004,"&lt;="&amp;$D$2))</f>
        <v/>
      </c>
      <c r="F104" s="26" t="str">
        <f aca="false">IF(Items!A104="","",-SUMIFS(Transactions!$J$5:$J$2004,Transactions!$B$5:$B$2004,A104,Transactions!$J$5:$J$2004,"&lt;0",Transactions!$A$5:$A$2004,"&gt;="&amp;$B$2,Transactions!$A$5:$A$2004,"&lt;="&amp;$D$2))</f>
        <v/>
      </c>
      <c r="G104" s="30" t="str">
        <f aca="false">IF(Items!A104="","",D104+E104-F104)</f>
        <v/>
      </c>
      <c r="H104" s="25" t="str">
        <f aca="false">IF(Items!A104="","",ROUND(D104*N(Items!F104),2))</f>
        <v/>
      </c>
      <c r="I104" s="25" t="str">
        <f aca="false">IF(Items!A104="","",SUMIFS(Transactions!$G$5:$G$2004,Transactions!$B$5:$B$2004,A104,Transactions!$A$5:$A$2004,"&gt;="&amp;$B$2,Transactions!$A$5:$A$2004,"&lt;="&amp;$D$2))</f>
        <v/>
      </c>
      <c r="J104" s="25" t="str">
        <f aca="false">IF(Items!A104="","",IFERROR((H104+I104)/(D104+SUMIFS(Transactions!$E$5:$E$2004,Transactions!$B$5:$B$2004,A104,Transactions!$D$5:$D$2004,"Purchase",Transactions!$A$5:$A$2004,"&gt;="&amp;$B$2,Transactions!$A$5:$A$2004,"&lt;="&amp;$D$2)+SUMIFS(Transactions!$E$5:$E$2004,Transactions!$B$5:$B$2004,A104,Transactions!$D$5:$D$2004,"Production in",Transactions!$A$5:$A$2004,"&gt;="&amp;$B$2,Transactions!$A$5:$A$2004,"&lt;="&amp;$D$2)),0))</f>
        <v/>
      </c>
      <c r="K104" s="31" t="str">
        <f aca="false">IF(Items!A104="","",ROUND(G104*J104,2))</f>
        <v/>
      </c>
      <c r="L104" s="29" t="str">
        <f aca="false">IF(Items!A104="","",N(Items!G104))</f>
        <v/>
      </c>
      <c r="M104" s="32" t="str">
        <f aca="false">IF(Items!A104="","",IF(G104&lt;0,"Negative!",IF(G104&lt;=L104,"Reorder","OK")))</f>
        <v/>
      </c>
    </row>
    <row r="105" customFormat="false" ht="15" hidden="false" customHeight="true" outlineLevel="0" collapsed="false">
      <c r="A105" s="24" t="str">
        <f aca="false">IF(Items!A105="","",Items!A105)</f>
        <v/>
      </c>
      <c r="B105" s="24" t="str">
        <f aca="false">IF(Items!A105="","",Items!B105)</f>
        <v/>
      </c>
      <c r="C105" s="24" t="str">
        <f aca="false">IF(Items!A105="","",Items!D105)</f>
        <v/>
      </c>
      <c r="D105" s="29" t="str">
        <f aca="false">IF(Items!A105="","",N(Items!E105))</f>
        <v/>
      </c>
      <c r="E105" s="26" t="str">
        <f aca="false">IF(Items!A105="","",SUMIFS(Transactions!$J$5:$J$2004,Transactions!$B$5:$B$2004,A105,Transactions!$J$5:$J$2004,"&gt;0",Transactions!$A$5:$A$2004,"&gt;="&amp;$B$2,Transactions!$A$5:$A$2004,"&lt;="&amp;$D$2))</f>
        <v/>
      </c>
      <c r="F105" s="26" t="str">
        <f aca="false">IF(Items!A105="","",-SUMIFS(Transactions!$J$5:$J$2004,Transactions!$B$5:$B$2004,A105,Transactions!$J$5:$J$2004,"&lt;0",Transactions!$A$5:$A$2004,"&gt;="&amp;$B$2,Transactions!$A$5:$A$2004,"&lt;="&amp;$D$2))</f>
        <v/>
      </c>
      <c r="G105" s="30" t="str">
        <f aca="false">IF(Items!A105="","",D105+E105-F105)</f>
        <v/>
      </c>
      <c r="H105" s="25" t="str">
        <f aca="false">IF(Items!A105="","",ROUND(D105*N(Items!F105),2))</f>
        <v/>
      </c>
      <c r="I105" s="25" t="str">
        <f aca="false">IF(Items!A105="","",SUMIFS(Transactions!$G$5:$G$2004,Transactions!$B$5:$B$2004,A105,Transactions!$A$5:$A$2004,"&gt;="&amp;$B$2,Transactions!$A$5:$A$2004,"&lt;="&amp;$D$2))</f>
        <v/>
      </c>
      <c r="J105" s="25" t="str">
        <f aca="false">IF(Items!A105="","",IFERROR((H105+I105)/(D105+SUMIFS(Transactions!$E$5:$E$2004,Transactions!$B$5:$B$2004,A105,Transactions!$D$5:$D$2004,"Purchase",Transactions!$A$5:$A$2004,"&gt;="&amp;$B$2,Transactions!$A$5:$A$2004,"&lt;="&amp;$D$2)+SUMIFS(Transactions!$E$5:$E$2004,Transactions!$B$5:$B$2004,A105,Transactions!$D$5:$D$2004,"Production in",Transactions!$A$5:$A$2004,"&gt;="&amp;$B$2,Transactions!$A$5:$A$2004,"&lt;="&amp;$D$2)),0))</f>
        <v/>
      </c>
      <c r="K105" s="31" t="str">
        <f aca="false">IF(Items!A105="","",ROUND(G105*J105,2))</f>
        <v/>
      </c>
      <c r="L105" s="29" t="str">
        <f aca="false">IF(Items!A105="","",N(Items!G105))</f>
        <v/>
      </c>
      <c r="M105" s="32" t="str">
        <f aca="false">IF(Items!A105="","",IF(G105&lt;0,"Negative!",IF(G105&lt;=L105,"Reorder","OK")))</f>
        <v/>
      </c>
    </row>
    <row r="106" customFormat="false" ht="15" hidden="false" customHeight="true" outlineLevel="0" collapsed="false">
      <c r="A106" s="24" t="str">
        <f aca="false">IF(Items!A106="","",Items!A106)</f>
        <v/>
      </c>
      <c r="B106" s="24" t="str">
        <f aca="false">IF(Items!A106="","",Items!B106)</f>
        <v/>
      </c>
      <c r="C106" s="24" t="str">
        <f aca="false">IF(Items!A106="","",Items!D106)</f>
        <v/>
      </c>
      <c r="D106" s="29" t="str">
        <f aca="false">IF(Items!A106="","",N(Items!E106))</f>
        <v/>
      </c>
      <c r="E106" s="26" t="str">
        <f aca="false">IF(Items!A106="","",SUMIFS(Transactions!$J$5:$J$2004,Transactions!$B$5:$B$2004,A106,Transactions!$J$5:$J$2004,"&gt;0",Transactions!$A$5:$A$2004,"&gt;="&amp;$B$2,Transactions!$A$5:$A$2004,"&lt;="&amp;$D$2))</f>
        <v/>
      </c>
      <c r="F106" s="26" t="str">
        <f aca="false">IF(Items!A106="","",-SUMIFS(Transactions!$J$5:$J$2004,Transactions!$B$5:$B$2004,A106,Transactions!$J$5:$J$2004,"&lt;0",Transactions!$A$5:$A$2004,"&gt;="&amp;$B$2,Transactions!$A$5:$A$2004,"&lt;="&amp;$D$2))</f>
        <v/>
      </c>
      <c r="G106" s="30" t="str">
        <f aca="false">IF(Items!A106="","",D106+E106-F106)</f>
        <v/>
      </c>
      <c r="H106" s="25" t="str">
        <f aca="false">IF(Items!A106="","",ROUND(D106*N(Items!F106),2))</f>
        <v/>
      </c>
      <c r="I106" s="25" t="str">
        <f aca="false">IF(Items!A106="","",SUMIFS(Transactions!$G$5:$G$2004,Transactions!$B$5:$B$2004,A106,Transactions!$A$5:$A$2004,"&gt;="&amp;$B$2,Transactions!$A$5:$A$2004,"&lt;="&amp;$D$2))</f>
        <v/>
      </c>
      <c r="J106" s="25" t="str">
        <f aca="false">IF(Items!A106="","",IFERROR((H106+I106)/(D106+SUMIFS(Transactions!$E$5:$E$2004,Transactions!$B$5:$B$2004,A106,Transactions!$D$5:$D$2004,"Purchase",Transactions!$A$5:$A$2004,"&gt;="&amp;$B$2,Transactions!$A$5:$A$2004,"&lt;="&amp;$D$2)+SUMIFS(Transactions!$E$5:$E$2004,Transactions!$B$5:$B$2004,A106,Transactions!$D$5:$D$2004,"Production in",Transactions!$A$5:$A$2004,"&gt;="&amp;$B$2,Transactions!$A$5:$A$2004,"&lt;="&amp;$D$2)),0))</f>
        <v/>
      </c>
      <c r="K106" s="31" t="str">
        <f aca="false">IF(Items!A106="","",ROUND(G106*J106,2))</f>
        <v/>
      </c>
      <c r="L106" s="29" t="str">
        <f aca="false">IF(Items!A106="","",N(Items!G106))</f>
        <v/>
      </c>
      <c r="M106" s="32" t="str">
        <f aca="false">IF(Items!A106="","",IF(G106&lt;0,"Negative!",IF(G106&lt;=L106,"Reorder","OK")))</f>
        <v/>
      </c>
    </row>
    <row r="107" customFormat="false" ht="15" hidden="false" customHeight="true" outlineLevel="0" collapsed="false">
      <c r="A107" s="24" t="str">
        <f aca="false">IF(Items!A107="","",Items!A107)</f>
        <v/>
      </c>
      <c r="B107" s="24" t="str">
        <f aca="false">IF(Items!A107="","",Items!B107)</f>
        <v/>
      </c>
      <c r="C107" s="24" t="str">
        <f aca="false">IF(Items!A107="","",Items!D107)</f>
        <v/>
      </c>
      <c r="D107" s="29" t="str">
        <f aca="false">IF(Items!A107="","",N(Items!E107))</f>
        <v/>
      </c>
      <c r="E107" s="26" t="str">
        <f aca="false">IF(Items!A107="","",SUMIFS(Transactions!$J$5:$J$2004,Transactions!$B$5:$B$2004,A107,Transactions!$J$5:$J$2004,"&gt;0",Transactions!$A$5:$A$2004,"&gt;="&amp;$B$2,Transactions!$A$5:$A$2004,"&lt;="&amp;$D$2))</f>
        <v/>
      </c>
      <c r="F107" s="26" t="str">
        <f aca="false">IF(Items!A107="","",-SUMIFS(Transactions!$J$5:$J$2004,Transactions!$B$5:$B$2004,A107,Transactions!$J$5:$J$2004,"&lt;0",Transactions!$A$5:$A$2004,"&gt;="&amp;$B$2,Transactions!$A$5:$A$2004,"&lt;="&amp;$D$2))</f>
        <v/>
      </c>
      <c r="G107" s="30" t="str">
        <f aca="false">IF(Items!A107="","",D107+E107-F107)</f>
        <v/>
      </c>
      <c r="H107" s="25" t="str">
        <f aca="false">IF(Items!A107="","",ROUND(D107*N(Items!F107),2))</f>
        <v/>
      </c>
      <c r="I107" s="25" t="str">
        <f aca="false">IF(Items!A107="","",SUMIFS(Transactions!$G$5:$G$2004,Transactions!$B$5:$B$2004,A107,Transactions!$A$5:$A$2004,"&gt;="&amp;$B$2,Transactions!$A$5:$A$2004,"&lt;="&amp;$D$2))</f>
        <v/>
      </c>
      <c r="J107" s="25" t="str">
        <f aca="false">IF(Items!A107="","",IFERROR((H107+I107)/(D107+SUMIFS(Transactions!$E$5:$E$2004,Transactions!$B$5:$B$2004,A107,Transactions!$D$5:$D$2004,"Purchase",Transactions!$A$5:$A$2004,"&gt;="&amp;$B$2,Transactions!$A$5:$A$2004,"&lt;="&amp;$D$2)+SUMIFS(Transactions!$E$5:$E$2004,Transactions!$B$5:$B$2004,A107,Transactions!$D$5:$D$2004,"Production in",Transactions!$A$5:$A$2004,"&gt;="&amp;$B$2,Transactions!$A$5:$A$2004,"&lt;="&amp;$D$2)),0))</f>
        <v/>
      </c>
      <c r="K107" s="31" t="str">
        <f aca="false">IF(Items!A107="","",ROUND(G107*J107,2))</f>
        <v/>
      </c>
      <c r="L107" s="29" t="str">
        <f aca="false">IF(Items!A107="","",N(Items!G107))</f>
        <v/>
      </c>
      <c r="M107" s="32" t="str">
        <f aca="false">IF(Items!A107="","",IF(G107&lt;0,"Negative!",IF(G107&lt;=L107,"Reorder","OK")))</f>
        <v/>
      </c>
    </row>
    <row r="108" customFormat="false" ht="15" hidden="false" customHeight="true" outlineLevel="0" collapsed="false">
      <c r="A108" s="24" t="str">
        <f aca="false">IF(Items!A108="","",Items!A108)</f>
        <v/>
      </c>
      <c r="B108" s="24" t="str">
        <f aca="false">IF(Items!A108="","",Items!B108)</f>
        <v/>
      </c>
      <c r="C108" s="24" t="str">
        <f aca="false">IF(Items!A108="","",Items!D108)</f>
        <v/>
      </c>
      <c r="D108" s="29" t="str">
        <f aca="false">IF(Items!A108="","",N(Items!E108))</f>
        <v/>
      </c>
      <c r="E108" s="26" t="str">
        <f aca="false">IF(Items!A108="","",SUMIFS(Transactions!$J$5:$J$2004,Transactions!$B$5:$B$2004,A108,Transactions!$J$5:$J$2004,"&gt;0",Transactions!$A$5:$A$2004,"&gt;="&amp;$B$2,Transactions!$A$5:$A$2004,"&lt;="&amp;$D$2))</f>
        <v/>
      </c>
      <c r="F108" s="26" t="str">
        <f aca="false">IF(Items!A108="","",-SUMIFS(Transactions!$J$5:$J$2004,Transactions!$B$5:$B$2004,A108,Transactions!$J$5:$J$2004,"&lt;0",Transactions!$A$5:$A$2004,"&gt;="&amp;$B$2,Transactions!$A$5:$A$2004,"&lt;="&amp;$D$2))</f>
        <v/>
      </c>
      <c r="G108" s="30" t="str">
        <f aca="false">IF(Items!A108="","",D108+E108-F108)</f>
        <v/>
      </c>
      <c r="H108" s="25" t="str">
        <f aca="false">IF(Items!A108="","",ROUND(D108*N(Items!F108),2))</f>
        <v/>
      </c>
      <c r="I108" s="25" t="str">
        <f aca="false">IF(Items!A108="","",SUMIFS(Transactions!$G$5:$G$2004,Transactions!$B$5:$B$2004,A108,Transactions!$A$5:$A$2004,"&gt;="&amp;$B$2,Transactions!$A$5:$A$2004,"&lt;="&amp;$D$2))</f>
        <v/>
      </c>
      <c r="J108" s="25" t="str">
        <f aca="false">IF(Items!A108="","",IFERROR((H108+I108)/(D108+SUMIFS(Transactions!$E$5:$E$2004,Transactions!$B$5:$B$2004,A108,Transactions!$D$5:$D$2004,"Purchase",Transactions!$A$5:$A$2004,"&gt;="&amp;$B$2,Transactions!$A$5:$A$2004,"&lt;="&amp;$D$2)+SUMIFS(Transactions!$E$5:$E$2004,Transactions!$B$5:$B$2004,A108,Transactions!$D$5:$D$2004,"Production in",Transactions!$A$5:$A$2004,"&gt;="&amp;$B$2,Transactions!$A$5:$A$2004,"&lt;="&amp;$D$2)),0))</f>
        <v/>
      </c>
      <c r="K108" s="31" t="str">
        <f aca="false">IF(Items!A108="","",ROUND(G108*J108,2))</f>
        <v/>
      </c>
      <c r="L108" s="29" t="str">
        <f aca="false">IF(Items!A108="","",N(Items!G108))</f>
        <v/>
      </c>
      <c r="M108" s="32" t="str">
        <f aca="false">IF(Items!A108="","",IF(G108&lt;0,"Negative!",IF(G108&lt;=L108,"Reorder","OK")))</f>
        <v/>
      </c>
    </row>
    <row r="109" customFormat="false" ht="15" hidden="false" customHeight="true" outlineLevel="0" collapsed="false">
      <c r="A109" s="24" t="str">
        <f aca="false">IF(Items!A109="","",Items!A109)</f>
        <v/>
      </c>
      <c r="B109" s="24" t="str">
        <f aca="false">IF(Items!A109="","",Items!B109)</f>
        <v/>
      </c>
      <c r="C109" s="24" t="str">
        <f aca="false">IF(Items!A109="","",Items!D109)</f>
        <v/>
      </c>
      <c r="D109" s="29" t="str">
        <f aca="false">IF(Items!A109="","",N(Items!E109))</f>
        <v/>
      </c>
      <c r="E109" s="26" t="str">
        <f aca="false">IF(Items!A109="","",SUMIFS(Transactions!$J$5:$J$2004,Transactions!$B$5:$B$2004,A109,Transactions!$J$5:$J$2004,"&gt;0",Transactions!$A$5:$A$2004,"&gt;="&amp;$B$2,Transactions!$A$5:$A$2004,"&lt;="&amp;$D$2))</f>
        <v/>
      </c>
      <c r="F109" s="26" t="str">
        <f aca="false">IF(Items!A109="","",-SUMIFS(Transactions!$J$5:$J$2004,Transactions!$B$5:$B$2004,A109,Transactions!$J$5:$J$2004,"&lt;0",Transactions!$A$5:$A$2004,"&gt;="&amp;$B$2,Transactions!$A$5:$A$2004,"&lt;="&amp;$D$2))</f>
        <v/>
      </c>
      <c r="G109" s="30" t="str">
        <f aca="false">IF(Items!A109="","",D109+E109-F109)</f>
        <v/>
      </c>
      <c r="H109" s="25" t="str">
        <f aca="false">IF(Items!A109="","",ROUND(D109*N(Items!F109),2))</f>
        <v/>
      </c>
      <c r="I109" s="25" t="str">
        <f aca="false">IF(Items!A109="","",SUMIFS(Transactions!$G$5:$G$2004,Transactions!$B$5:$B$2004,A109,Transactions!$A$5:$A$2004,"&gt;="&amp;$B$2,Transactions!$A$5:$A$2004,"&lt;="&amp;$D$2))</f>
        <v/>
      </c>
      <c r="J109" s="25" t="str">
        <f aca="false">IF(Items!A109="","",IFERROR((H109+I109)/(D109+SUMIFS(Transactions!$E$5:$E$2004,Transactions!$B$5:$B$2004,A109,Transactions!$D$5:$D$2004,"Purchase",Transactions!$A$5:$A$2004,"&gt;="&amp;$B$2,Transactions!$A$5:$A$2004,"&lt;="&amp;$D$2)+SUMIFS(Transactions!$E$5:$E$2004,Transactions!$B$5:$B$2004,A109,Transactions!$D$5:$D$2004,"Production in",Transactions!$A$5:$A$2004,"&gt;="&amp;$B$2,Transactions!$A$5:$A$2004,"&lt;="&amp;$D$2)),0))</f>
        <v/>
      </c>
      <c r="K109" s="31" t="str">
        <f aca="false">IF(Items!A109="","",ROUND(G109*J109,2))</f>
        <v/>
      </c>
      <c r="L109" s="29" t="str">
        <f aca="false">IF(Items!A109="","",N(Items!G109))</f>
        <v/>
      </c>
      <c r="M109" s="32" t="str">
        <f aca="false">IF(Items!A109="","",IF(G109&lt;0,"Negative!",IF(G109&lt;=L109,"Reorder","OK")))</f>
        <v/>
      </c>
    </row>
    <row r="110" customFormat="false" ht="15" hidden="false" customHeight="true" outlineLevel="0" collapsed="false">
      <c r="A110" s="24" t="str">
        <f aca="false">IF(Items!A110="","",Items!A110)</f>
        <v/>
      </c>
      <c r="B110" s="24" t="str">
        <f aca="false">IF(Items!A110="","",Items!B110)</f>
        <v/>
      </c>
      <c r="C110" s="24" t="str">
        <f aca="false">IF(Items!A110="","",Items!D110)</f>
        <v/>
      </c>
      <c r="D110" s="29" t="str">
        <f aca="false">IF(Items!A110="","",N(Items!E110))</f>
        <v/>
      </c>
      <c r="E110" s="26" t="str">
        <f aca="false">IF(Items!A110="","",SUMIFS(Transactions!$J$5:$J$2004,Transactions!$B$5:$B$2004,A110,Transactions!$J$5:$J$2004,"&gt;0",Transactions!$A$5:$A$2004,"&gt;="&amp;$B$2,Transactions!$A$5:$A$2004,"&lt;="&amp;$D$2))</f>
        <v/>
      </c>
      <c r="F110" s="26" t="str">
        <f aca="false">IF(Items!A110="","",-SUMIFS(Transactions!$J$5:$J$2004,Transactions!$B$5:$B$2004,A110,Transactions!$J$5:$J$2004,"&lt;0",Transactions!$A$5:$A$2004,"&gt;="&amp;$B$2,Transactions!$A$5:$A$2004,"&lt;="&amp;$D$2))</f>
        <v/>
      </c>
      <c r="G110" s="30" t="str">
        <f aca="false">IF(Items!A110="","",D110+E110-F110)</f>
        <v/>
      </c>
      <c r="H110" s="25" t="str">
        <f aca="false">IF(Items!A110="","",ROUND(D110*N(Items!F110),2))</f>
        <v/>
      </c>
      <c r="I110" s="25" t="str">
        <f aca="false">IF(Items!A110="","",SUMIFS(Transactions!$G$5:$G$2004,Transactions!$B$5:$B$2004,A110,Transactions!$A$5:$A$2004,"&gt;="&amp;$B$2,Transactions!$A$5:$A$2004,"&lt;="&amp;$D$2))</f>
        <v/>
      </c>
      <c r="J110" s="25" t="str">
        <f aca="false">IF(Items!A110="","",IFERROR((H110+I110)/(D110+SUMIFS(Transactions!$E$5:$E$2004,Transactions!$B$5:$B$2004,A110,Transactions!$D$5:$D$2004,"Purchase",Transactions!$A$5:$A$2004,"&gt;="&amp;$B$2,Transactions!$A$5:$A$2004,"&lt;="&amp;$D$2)+SUMIFS(Transactions!$E$5:$E$2004,Transactions!$B$5:$B$2004,A110,Transactions!$D$5:$D$2004,"Production in",Transactions!$A$5:$A$2004,"&gt;="&amp;$B$2,Transactions!$A$5:$A$2004,"&lt;="&amp;$D$2)),0))</f>
        <v/>
      </c>
      <c r="K110" s="31" t="str">
        <f aca="false">IF(Items!A110="","",ROUND(G110*J110,2))</f>
        <v/>
      </c>
      <c r="L110" s="29" t="str">
        <f aca="false">IF(Items!A110="","",N(Items!G110))</f>
        <v/>
      </c>
      <c r="M110" s="32" t="str">
        <f aca="false">IF(Items!A110="","",IF(G110&lt;0,"Negative!",IF(G110&lt;=L110,"Reorder","OK")))</f>
        <v/>
      </c>
    </row>
    <row r="111" customFormat="false" ht="15" hidden="false" customHeight="true" outlineLevel="0" collapsed="false">
      <c r="A111" s="24" t="str">
        <f aca="false">IF(Items!A111="","",Items!A111)</f>
        <v/>
      </c>
      <c r="B111" s="24" t="str">
        <f aca="false">IF(Items!A111="","",Items!B111)</f>
        <v/>
      </c>
      <c r="C111" s="24" t="str">
        <f aca="false">IF(Items!A111="","",Items!D111)</f>
        <v/>
      </c>
      <c r="D111" s="29" t="str">
        <f aca="false">IF(Items!A111="","",N(Items!E111))</f>
        <v/>
      </c>
      <c r="E111" s="26" t="str">
        <f aca="false">IF(Items!A111="","",SUMIFS(Transactions!$J$5:$J$2004,Transactions!$B$5:$B$2004,A111,Transactions!$J$5:$J$2004,"&gt;0",Transactions!$A$5:$A$2004,"&gt;="&amp;$B$2,Transactions!$A$5:$A$2004,"&lt;="&amp;$D$2))</f>
        <v/>
      </c>
      <c r="F111" s="26" t="str">
        <f aca="false">IF(Items!A111="","",-SUMIFS(Transactions!$J$5:$J$2004,Transactions!$B$5:$B$2004,A111,Transactions!$J$5:$J$2004,"&lt;0",Transactions!$A$5:$A$2004,"&gt;="&amp;$B$2,Transactions!$A$5:$A$2004,"&lt;="&amp;$D$2))</f>
        <v/>
      </c>
      <c r="G111" s="30" t="str">
        <f aca="false">IF(Items!A111="","",D111+E111-F111)</f>
        <v/>
      </c>
      <c r="H111" s="25" t="str">
        <f aca="false">IF(Items!A111="","",ROUND(D111*N(Items!F111),2))</f>
        <v/>
      </c>
      <c r="I111" s="25" t="str">
        <f aca="false">IF(Items!A111="","",SUMIFS(Transactions!$G$5:$G$2004,Transactions!$B$5:$B$2004,A111,Transactions!$A$5:$A$2004,"&gt;="&amp;$B$2,Transactions!$A$5:$A$2004,"&lt;="&amp;$D$2))</f>
        <v/>
      </c>
      <c r="J111" s="25" t="str">
        <f aca="false">IF(Items!A111="","",IFERROR((H111+I111)/(D111+SUMIFS(Transactions!$E$5:$E$2004,Transactions!$B$5:$B$2004,A111,Transactions!$D$5:$D$2004,"Purchase",Transactions!$A$5:$A$2004,"&gt;="&amp;$B$2,Transactions!$A$5:$A$2004,"&lt;="&amp;$D$2)+SUMIFS(Transactions!$E$5:$E$2004,Transactions!$B$5:$B$2004,A111,Transactions!$D$5:$D$2004,"Production in",Transactions!$A$5:$A$2004,"&gt;="&amp;$B$2,Transactions!$A$5:$A$2004,"&lt;="&amp;$D$2)),0))</f>
        <v/>
      </c>
      <c r="K111" s="31" t="str">
        <f aca="false">IF(Items!A111="","",ROUND(G111*J111,2))</f>
        <v/>
      </c>
      <c r="L111" s="29" t="str">
        <f aca="false">IF(Items!A111="","",N(Items!G111))</f>
        <v/>
      </c>
      <c r="M111" s="32" t="str">
        <f aca="false">IF(Items!A111="","",IF(G111&lt;0,"Negative!",IF(G111&lt;=L111,"Reorder","OK")))</f>
        <v/>
      </c>
    </row>
    <row r="112" customFormat="false" ht="15" hidden="false" customHeight="true" outlineLevel="0" collapsed="false">
      <c r="A112" s="24" t="str">
        <f aca="false">IF(Items!A112="","",Items!A112)</f>
        <v/>
      </c>
      <c r="B112" s="24" t="str">
        <f aca="false">IF(Items!A112="","",Items!B112)</f>
        <v/>
      </c>
      <c r="C112" s="24" t="str">
        <f aca="false">IF(Items!A112="","",Items!D112)</f>
        <v/>
      </c>
      <c r="D112" s="29" t="str">
        <f aca="false">IF(Items!A112="","",N(Items!E112))</f>
        <v/>
      </c>
      <c r="E112" s="26" t="str">
        <f aca="false">IF(Items!A112="","",SUMIFS(Transactions!$J$5:$J$2004,Transactions!$B$5:$B$2004,A112,Transactions!$J$5:$J$2004,"&gt;0",Transactions!$A$5:$A$2004,"&gt;="&amp;$B$2,Transactions!$A$5:$A$2004,"&lt;="&amp;$D$2))</f>
        <v/>
      </c>
      <c r="F112" s="26" t="str">
        <f aca="false">IF(Items!A112="","",-SUMIFS(Transactions!$J$5:$J$2004,Transactions!$B$5:$B$2004,A112,Transactions!$J$5:$J$2004,"&lt;0",Transactions!$A$5:$A$2004,"&gt;="&amp;$B$2,Transactions!$A$5:$A$2004,"&lt;="&amp;$D$2))</f>
        <v/>
      </c>
      <c r="G112" s="30" t="str">
        <f aca="false">IF(Items!A112="","",D112+E112-F112)</f>
        <v/>
      </c>
      <c r="H112" s="25" t="str">
        <f aca="false">IF(Items!A112="","",ROUND(D112*N(Items!F112),2))</f>
        <v/>
      </c>
      <c r="I112" s="25" t="str">
        <f aca="false">IF(Items!A112="","",SUMIFS(Transactions!$G$5:$G$2004,Transactions!$B$5:$B$2004,A112,Transactions!$A$5:$A$2004,"&gt;="&amp;$B$2,Transactions!$A$5:$A$2004,"&lt;="&amp;$D$2))</f>
        <v/>
      </c>
      <c r="J112" s="25" t="str">
        <f aca="false">IF(Items!A112="","",IFERROR((H112+I112)/(D112+SUMIFS(Transactions!$E$5:$E$2004,Transactions!$B$5:$B$2004,A112,Transactions!$D$5:$D$2004,"Purchase",Transactions!$A$5:$A$2004,"&gt;="&amp;$B$2,Transactions!$A$5:$A$2004,"&lt;="&amp;$D$2)+SUMIFS(Transactions!$E$5:$E$2004,Transactions!$B$5:$B$2004,A112,Transactions!$D$5:$D$2004,"Production in",Transactions!$A$5:$A$2004,"&gt;="&amp;$B$2,Transactions!$A$5:$A$2004,"&lt;="&amp;$D$2)),0))</f>
        <v/>
      </c>
      <c r="K112" s="31" t="str">
        <f aca="false">IF(Items!A112="","",ROUND(G112*J112,2))</f>
        <v/>
      </c>
      <c r="L112" s="29" t="str">
        <f aca="false">IF(Items!A112="","",N(Items!G112))</f>
        <v/>
      </c>
      <c r="M112" s="32" t="str">
        <f aca="false">IF(Items!A112="","",IF(G112&lt;0,"Negative!",IF(G112&lt;=L112,"Reorder","OK")))</f>
        <v/>
      </c>
    </row>
    <row r="113" customFormat="false" ht="15" hidden="false" customHeight="true" outlineLevel="0" collapsed="false">
      <c r="A113" s="24" t="str">
        <f aca="false">IF(Items!A113="","",Items!A113)</f>
        <v/>
      </c>
      <c r="B113" s="24" t="str">
        <f aca="false">IF(Items!A113="","",Items!B113)</f>
        <v/>
      </c>
      <c r="C113" s="24" t="str">
        <f aca="false">IF(Items!A113="","",Items!D113)</f>
        <v/>
      </c>
      <c r="D113" s="29" t="str">
        <f aca="false">IF(Items!A113="","",N(Items!E113))</f>
        <v/>
      </c>
      <c r="E113" s="26" t="str">
        <f aca="false">IF(Items!A113="","",SUMIFS(Transactions!$J$5:$J$2004,Transactions!$B$5:$B$2004,A113,Transactions!$J$5:$J$2004,"&gt;0",Transactions!$A$5:$A$2004,"&gt;="&amp;$B$2,Transactions!$A$5:$A$2004,"&lt;="&amp;$D$2))</f>
        <v/>
      </c>
      <c r="F113" s="26" t="str">
        <f aca="false">IF(Items!A113="","",-SUMIFS(Transactions!$J$5:$J$2004,Transactions!$B$5:$B$2004,A113,Transactions!$J$5:$J$2004,"&lt;0",Transactions!$A$5:$A$2004,"&gt;="&amp;$B$2,Transactions!$A$5:$A$2004,"&lt;="&amp;$D$2))</f>
        <v/>
      </c>
      <c r="G113" s="30" t="str">
        <f aca="false">IF(Items!A113="","",D113+E113-F113)</f>
        <v/>
      </c>
      <c r="H113" s="25" t="str">
        <f aca="false">IF(Items!A113="","",ROUND(D113*N(Items!F113),2))</f>
        <v/>
      </c>
      <c r="I113" s="25" t="str">
        <f aca="false">IF(Items!A113="","",SUMIFS(Transactions!$G$5:$G$2004,Transactions!$B$5:$B$2004,A113,Transactions!$A$5:$A$2004,"&gt;="&amp;$B$2,Transactions!$A$5:$A$2004,"&lt;="&amp;$D$2))</f>
        <v/>
      </c>
      <c r="J113" s="25" t="str">
        <f aca="false">IF(Items!A113="","",IFERROR((H113+I113)/(D113+SUMIFS(Transactions!$E$5:$E$2004,Transactions!$B$5:$B$2004,A113,Transactions!$D$5:$D$2004,"Purchase",Transactions!$A$5:$A$2004,"&gt;="&amp;$B$2,Transactions!$A$5:$A$2004,"&lt;="&amp;$D$2)+SUMIFS(Transactions!$E$5:$E$2004,Transactions!$B$5:$B$2004,A113,Transactions!$D$5:$D$2004,"Production in",Transactions!$A$5:$A$2004,"&gt;="&amp;$B$2,Transactions!$A$5:$A$2004,"&lt;="&amp;$D$2)),0))</f>
        <v/>
      </c>
      <c r="K113" s="31" t="str">
        <f aca="false">IF(Items!A113="","",ROUND(G113*J113,2))</f>
        <v/>
      </c>
      <c r="L113" s="29" t="str">
        <f aca="false">IF(Items!A113="","",N(Items!G113))</f>
        <v/>
      </c>
      <c r="M113" s="32" t="str">
        <f aca="false">IF(Items!A113="","",IF(G113&lt;0,"Negative!",IF(G113&lt;=L113,"Reorder","OK")))</f>
        <v/>
      </c>
    </row>
    <row r="114" customFormat="false" ht="15" hidden="false" customHeight="true" outlineLevel="0" collapsed="false">
      <c r="A114" s="24" t="str">
        <f aca="false">IF(Items!A114="","",Items!A114)</f>
        <v/>
      </c>
      <c r="B114" s="24" t="str">
        <f aca="false">IF(Items!A114="","",Items!B114)</f>
        <v/>
      </c>
      <c r="C114" s="24" t="str">
        <f aca="false">IF(Items!A114="","",Items!D114)</f>
        <v/>
      </c>
      <c r="D114" s="29" t="str">
        <f aca="false">IF(Items!A114="","",N(Items!E114))</f>
        <v/>
      </c>
      <c r="E114" s="26" t="str">
        <f aca="false">IF(Items!A114="","",SUMIFS(Transactions!$J$5:$J$2004,Transactions!$B$5:$B$2004,A114,Transactions!$J$5:$J$2004,"&gt;0",Transactions!$A$5:$A$2004,"&gt;="&amp;$B$2,Transactions!$A$5:$A$2004,"&lt;="&amp;$D$2))</f>
        <v/>
      </c>
      <c r="F114" s="26" t="str">
        <f aca="false">IF(Items!A114="","",-SUMIFS(Transactions!$J$5:$J$2004,Transactions!$B$5:$B$2004,A114,Transactions!$J$5:$J$2004,"&lt;0",Transactions!$A$5:$A$2004,"&gt;="&amp;$B$2,Transactions!$A$5:$A$2004,"&lt;="&amp;$D$2))</f>
        <v/>
      </c>
      <c r="G114" s="30" t="str">
        <f aca="false">IF(Items!A114="","",D114+E114-F114)</f>
        <v/>
      </c>
      <c r="H114" s="25" t="str">
        <f aca="false">IF(Items!A114="","",ROUND(D114*N(Items!F114),2))</f>
        <v/>
      </c>
      <c r="I114" s="25" t="str">
        <f aca="false">IF(Items!A114="","",SUMIFS(Transactions!$G$5:$G$2004,Transactions!$B$5:$B$2004,A114,Transactions!$A$5:$A$2004,"&gt;="&amp;$B$2,Transactions!$A$5:$A$2004,"&lt;="&amp;$D$2))</f>
        <v/>
      </c>
      <c r="J114" s="25" t="str">
        <f aca="false">IF(Items!A114="","",IFERROR((H114+I114)/(D114+SUMIFS(Transactions!$E$5:$E$2004,Transactions!$B$5:$B$2004,A114,Transactions!$D$5:$D$2004,"Purchase",Transactions!$A$5:$A$2004,"&gt;="&amp;$B$2,Transactions!$A$5:$A$2004,"&lt;="&amp;$D$2)+SUMIFS(Transactions!$E$5:$E$2004,Transactions!$B$5:$B$2004,A114,Transactions!$D$5:$D$2004,"Production in",Transactions!$A$5:$A$2004,"&gt;="&amp;$B$2,Transactions!$A$5:$A$2004,"&lt;="&amp;$D$2)),0))</f>
        <v/>
      </c>
      <c r="K114" s="31" t="str">
        <f aca="false">IF(Items!A114="","",ROUND(G114*J114,2))</f>
        <v/>
      </c>
      <c r="L114" s="29" t="str">
        <f aca="false">IF(Items!A114="","",N(Items!G114))</f>
        <v/>
      </c>
      <c r="M114" s="32" t="str">
        <f aca="false">IF(Items!A114="","",IF(G114&lt;0,"Negative!",IF(G114&lt;=L114,"Reorder","OK")))</f>
        <v/>
      </c>
    </row>
    <row r="115" customFormat="false" ht="15" hidden="false" customHeight="true" outlineLevel="0" collapsed="false">
      <c r="A115" s="24" t="str">
        <f aca="false">IF(Items!A115="","",Items!A115)</f>
        <v/>
      </c>
      <c r="B115" s="24" t="str">
        <f aca="false">IF(Items!A115="","",Items!B115)</f>
        <v/>
      </c>
      <c r="C115" s="24" t="str">
        <f aca="false">IF(Items!A115="","",Items!D115)</f>
        <v/>
      </c>
      <c r="D115" s="29" t="str">
        <f aca="false">IF(Items!A115="","",N(Items!E115))</f>
        <v/>
      </c>
      <c r="E115" s="26" t="str">
        <f aca="false">IF(Items!A115="","",SUMIFS(Transactions!$J$5:$J$2004,Transactions!$B$5:$B$2004,A115,Transactions!$J$5:$J$2004,"&gt;0",Transactions!$A$5:$A$2004,"&gt;="&amp;$B$2,Transactions!$A$5:$A$2004,"&lt;="&amp;$D$2))</f>
        <v/>
      </c>
      <c r="F115" s="26" t="str">
        <f aca="false">IF(Items!A115="","",-SUMIFS(Transactions!$J$5:$J$2004,Transactions!$B$5:$B$2004,A115,Transactions!$J$5:$J$2004,"&lt;0",Transactions!$A$5:$A$2004,"&gt;="&amp;$B$2,Transactions!$A$5:$A$2004,"&lt;="&amp;$D$2))</f>
        <v/>
      </c>
      <c r="G115" s="30" t="str">
        <f aca="false">IF(Items!A115="","",D115+E115-F115)</f>
        <v/>
      </c>
      <c r="H115" s="25" t="str">
        <f aca="false">IF(Items!A115="","",ROUND(D115*N(Items!F115),2))</f>
        <v/>
      </c>
      <c r="I115" s="25" t="str">
        <f aca="false">IF(Items!A115="","",SUMIFS(Transactions!$G$5:$G$2004,Transactions!$B$5:$B$2004,A115,Transactions!$A$5:$A$2004,"&gt;="&amp;$B$2,Transactions!$A$5:$A$2004,"&lt;="&amp;$D$2))</f>
        <v/>
      </c>
      <c r="J115" s="25" t="str">
        <f aca="false">IF(Items!A115="","",IFERROR((H115+I115)/(D115+SUMIFS(Transactions!$E$5:$E$2004,Transactions!$B$5:$B$2004,A115,Transactions!$D$5:$D$2004,"Purchase",Transactions!$A$5:$A$2004,"&gt;="&amp;$B$2,Transactions!$A$5:$A$2004,"&lt;="&amp;$D$2)+SUMIFS(Transactions!$E$5:$E$2004,Transactions!$B$5:$B$2004,A115,Transactions!$D$5:$D$2004,"Production in",Transactions!$A$5:$A$2004,"&gt;="&amp;$B$2,Transactions!$A$5:$A$2004,"&lt;="&amp;$D$2)),0))</f>
        <v/>
      </c>
      <c r="K115" s="31" t="str">
        <f aca="false">IF(Items!A115="","",ROUND(G115*J115,2))</f>
        <v/>
      </c>
      <c r="L115" s="29" t="str">
        <f aca="false">IF(Items!A115="","",N(Items!G115))</f>
        <v/>
      </c>
      <c r="M115" s="32" t="str">
        <f aca="false">IF(Items!A115="","",IF(G115&lt;0,"Negative!",IF(G115&lt;=L115,"Reorder","OK")))</f>
        <v/>
      </c>
    </row>
    <row r="116" customFormat="false" ht="15" hidden="false" customHeight="true" outlineLevel="0" collapsed="false">
      <c r="A116" s="24" t="str">
        <f aca="false">IF(Items!A116="","",Items!A116)</f>
        <v/>
      </c>
      <c r="B116" s="24" t="str">
        <f aca="false">IF(Items!A116="","",Items!B116)</f>
        <v/>
      </c>
      <c r="C116" s="24" t="str">
        <f aca="false">IF(Items!A116="","",Items!D116)</f>
        <v/>
      </c>
      <c r="D116" s="29" t="str">
        <f aca="false">IF(Items!A116="","",N(Items!E116))</f>
        <v/>
      </c>
      <c r="E116" s="26" t="str">
        <f aca="false">IF(Items!A116="","",SUMIFS(Transactions!$J$5:$J$2004,Transactions!$B$5:$B$2004,A116,Transactions!$J$5:$J$2004,"&gt;0",Transactions!$A$5:$A$2004,"&gt;="&amp;$B$2,Transactions!$A$5:$A$2004,"&lt;="&amp;$D$2))</f>
        <v/>
      </c>
      <c r="F116" s="26" t="str">
        <f aca="false">IF(Items!A116="","",-SUMIFS(Transactions!$J$5:$J$2004,Transactions!$B$5:$B$2004,A116,Transactions!$J$5:$J$2004,"&lt;0",Transactions!$A$5:$A$2004,"&gt;="&amp;$B$2,Transactions!$A$5:$A$2004,"&lt;="&amp;$D$2))</f>
        <v/>
      </c>
      <c r="G116" s="30" t="str">
        <f aca="false">IF(Items!A116="","",D116+E116-F116)</f>
        <v/>
      </c>
      <c r="H116" s="25" t="str">
        <f aca="false">IF(Items!A116="","",ROUND(D116*N(Items!F116),2))</f>
        <v/>
      </c>
      <c r="I116" s="25" t="str">
        <f aca="false">IF(Items!A116="","",SUMIFS(Transactions!$G$5:$G$2004,Transactions!$B$5:$B$2004,A116,Transactions!$A$5:$A$2004,"&gt;="&amp;$B$2,Transactions!$A$5:$A$2004,"&lt;="&amp;$D$2))</f>
        <v/>
      </c>
      <c r="J116" s="25" t="str">
        <f aca="false">IF(Items!A116="","",IFERROR((H116+I116)/(D116+SUMIFS(Transactions!$E$5:$E$2004,Transactions!$B$5:$B$2004,A116,Transactions!$D$5:$D$2004,"Purchase",Transactions!$A$5:$A$2004,"&gt;="&amp;$B$2,Transactions!$A$5:$A$2004,"&lt;="&amp;$D$2)+SUMIFS(Transactions!$E$5:$E$2004,Transactions!$B$5:$B$2004,A116,Transactions!$D$5:$D$2004,"Production in",Transactions!$A$5:$A$2004,"&gt;="&amp;$B$2,Transactions!$A$5:$A$2004,"&lt;="&amp;$D$2)),0))</f>
        <v/>
      </c>
      <c r="K116" s="31" t="str">
        <f aca="false">IF(Items!A116="","",ROUND(G116*J116,2))</f>
        <v/>
      </c>
      <c r="L116" s="29" t="str">
        <f aca="false">IF(Items!A116="","",N(Items!G116))</f>
        <v/>
      </c>
      <c r="M116" s="32" t="str">
        <f aca="false">IF(Items!A116="","",IF(G116&lt;0,"Negative!",IF(G116&lt;=L116,"Reorder","OK")))</f>
        <v/>
      </c>
    </row>
    <row r="117" customFormat="false" ht="15" hidden="false" customHeight="true" outlineLevel="0" collapsed="false">
      <c r="A117" s="24" t="str">
        <f aca="false">IF(Items!A117="","",Items!A117)</f>
        <v/>
      </c>
      <c r="B117" s="24" t="str">
        <f aca="false">IF(Items!A117="","",Items!B117)</f>
        <v/>
      </c>
      <c r="C117" s="24" t="str">
        <f aca="false">IF(Items!A117="","",Items!D117)</f>
        <v/>
      </c>
      <c r="D117" s="29" t="str">
        <f aca="false">IF(Items!A117="","",N(Items!E117))</f>
        <v/>
      </c>
      <c r="E117" s="26" t="str">
        <f aca="false">IF(Items!A117="","",SUMIFS(Transactions!$J$5:$J$2004,Transactions!$B$5:$B$2004,A117,Transactions!$J$5:$J$2004,"&gt;0",Transactions!$A$5:$A$2004,"&gt;="&amp;$B$2,Transactions!$A$5:$A$2004,"&lt;="&amp;$D$2))</f>
        <v/>
      </c>
      <c r="F117" s="26" t="str">
        <f aca="false">IF(Items!A117="","",-SUMIFS(Transactions!$J$5:$J$2004,Transactions!$B$5:$B$2004,A117,Transactions!$J$5:$J$2004,"&lt;0",Transactions!$A$5:$A$2004,"&gt;="&amp;$B$2,Transactions!$A$5:$A$2004,"&lt;="&amp;$D$2))</f>
        <v/>
      </c>
      <c r="G117" s="30" t="str">
        <f aca="false">IF(Items!A117="","",D117+E117-F117)</f>
        <v/>
      </c>
      <c r="H117" s="25" t="str">
        <f aca="false">IF(Items!A117="","",ROUND(D117*N(Items!F117),2))</f>
        <v/>
      </c>
      <c r="I117" s="25" t="str">
        <f aca="false">IF(Items!A117="","",SUMIFS(Transactions!$G$5:$G$2004,Transactions!$B$5:$B$2004,A117,Transactions!$A$5:$A$2004,"&gt;="&amp;$B$2,Transactions!$A$5:$A$2004,"&lt;="&amp;$D$2))</f>
        <v/>
      </c>
      <c r="J117" s="25" t="str">
        <f aca="false">IF(Items!A117="","",IFERROR((H117+I117)/(D117+SUMIFS(Transactions!$E$5:$E$2004,Transactions!$B$5:$B$2004,A117,Transactions!$D$5:$D$2004,"Purchase",Transactions!$A$5:$A$2004,"&gt;="&amp;$B$2,Transactions!$A$5:$A$2004,"&lt;="&amp;$D$2)+SUMIFS(Transactions!$E$5:$E$2004,Transactions!$B$5:$B$2004,A117,Transactions!$D$5:$D$2004,"Production in",Transactions!$A$5:$A$2004,"&gt;="&amp;$B$2,Transactions!$A$5:$A$2004,"&lt;="&amp;$D$2)),0))</f>
        <v/>
      </c>
      <c r="K117" s="31" t="str">
        <f aca="false">IF(Items!A117="","",ROUND(G117*J117,2))</f>
        <v/>
      </c>
      <c r="L117" s="29" t="str">
        <f aca="false">IF(Items!A117="","",N(Items!G117))</f>
        <v/>
      </c>
      <c r="M117" s="32" t="str">
        <f aca="false">IF(Items!A117="","",IF(G117&lt;0,"Negative!",IF(G117&lt;=L117,"Reorder","OK")))</f>
        <v/>
      </c>
    </row>
    <row r="118" customFormat="false" ht="15" hidden="false" customHeight="true" outlineLevel="0" collapsed="false">
      <c r="A118" s="24" t="str">
        <f aca="false">IF(Items!A118="","",Items!A118)</f>
        <v/>
      </c>
      <c r="B118" s="24" t="str">
        <f aca="false">IF(Items!A118="","",Items!B118)</f>
        <v/>
      </c>
      <c r="C118" s="24" t="str">
        <f aca="false">IF(Items!A118="","",Items!D118)</f>
        <v/>
      </c>
      <c r="D118" s="29" t="str">
        <f aca="false">IF(Items!A118="","",N(Items!E118))</f>
        <v/>
      </c>
      <c r="E118" s="26" t="str">
        <f aca="false">IF(Items!A118="","",SUMIFS(Transactions!$J$5:$J$2004,Transactions!$B$5:$B$2004,A118,Transactions!$J$5:$J$2004,"&gt;0",Transactions!$A$5:$A$2004,"&gt;="&amp;$B$2,Transactions!$A$5:$A$2004,"&lt;="&amp;$D$2))</f>
        <v/>
      </c>
      <c r="F118" s="26" t="str">
        <f aca="false">IF(Items!A118="","",-SUMIFS(Transactions!$J$5:$J$2004,Transactions!$B$5:$B$2004,A118,Transactions!$J$5:$J$2004,"&lt;0",Transactions!$A$5:$A$2004,"&gt;="&amp;$B$2,Transactions!$A$5:$A$2004,"&lt;="&amp;$D$2))</f>
        <v/>
      </c>
      <c r="G118" s="30" t="str">
        <f aca="false">IF(Items!A118="","",D118+E118-F118)</f>
        <v/>
      </c>
      <c r="H118" s="25" t="str">
        <f aca="false">IF(Items!A118="","",ROUND(D118*N(Items!F118),2))</f>
        <v/>
      </c>
      <c r="I118" s="25" t="str">
        <f aca="false">IF(Items!A118="","",SUMIFS(Transactions!$G$5:$G$2004,Transactions!$B$5:$B$2004,A118,Transactions!$A$5:$A$2004,"&gt;="&amp;$B$2,Transactions!$A$5:$A$2004,"&lt;="&amp;$D$2))</f>
        <v/>
      </c>
      <c r="J118" s="25" t="str">
        <f aca="false">IF(Items!A118="","",IFERROR((H118+I118)/(D118+SUMIFS(Transactions!$E$5:$E$2004,Transactions!$B$5:$B$2004,A118,Transactions!$D$5:$D$2004,"Purchase",Transactions!$A$5:$A$2004,"&gt;="&amp;$B$2,Transactions!$A$5:$A$2004,"&lt;="&amp;$D$2)+SUMIFS(Transactions!$E$5:$E$2004,Transactions!$B$5:$B$2004,A118,Transactions!$D$5:$D$2004,"Production in",Transactions!$A$5:$A$2004,"&gt;="&amp;$B$2,Transactions!$A$5:$A$2004,"&lt;="&amp;$D$2)),0))</f>
        <v/>
      </c>
      <c r="K118" s="31" t="str">
        <f aca="false">IF(Items!A118="","",ROUND(G118*J118,2))</f>
        <v/>
      </c>
      <c r="L118" s="29" t="str">
        <f aca="false">IF(Items!A118="","",N(Items!G118))</f>
        <v/>
      </c>
      <c r="M118" s="32" t="str">
        <f aca="false">IF(Items!A118="","",IF(G118&lt;0,"Negative!",IF(G118&lt;=L118,"Reorder","OK")))</f>
        <v/>
      </c>
    </row>
    <row r="119" customFormat="false" ht="15" hidden="false" customHeight="true" outlineLevel="0" collapsed="false">
      <c r="A119" s="24" t="str">
        <f aca="false">IF(Items!A119="","",Items!A119)</f>
        <v/>
      </c>
      <c r="B119" s="24" t="str">
        <f aca="false">IF(Items!A119="","",Items!B119)</f>
        <v/>
      </c>
      <c r="C119" s="24" t="str">
        <f aca="false">IF(Items!A119="","",Items!D119)</f>
        <v/>
      </c>
      <c r="D119" s="29" t="str">
        <f aca="false">IF(Items!A119="","",N(Items!E119))</f>
        <v/>
      </c>
      <c r="E119" s="26" t="str">
        <f aca="false">IF(Items!A119="","",SUMIFS(Transactions!$J$5:$J$2004,Transactions!$B$5:$B$2004,A119,Transactions!$J$5:$J$2004,"&gt;0",Transactions!$A$5:$A$2004,"&gt;="&amp;$B$2,Transactions!$A$5:$A$2004,"&lt;="&amp;$D$2))</f>
        <v/>
      </c>
      <c r="F119" s="26" t="str">
        <f aca="false">IF(Items!A119="","",-SUMIFS(Transactions!$J$5:$J$2004,Transactions!$B$5:$B$2004,A119,Transactions!$J$5:$J$2004,"&lt;0",Transactions!$A$5:$A$2004,"&gt;="&amp;$B$2,Transactions!$A$5:$A$2004,"&lt;="&amp;$D$2))</f>
        <v/>
      </c>
      <c r="G119" s="30" t="str">
        <f aca="false">IF(Items!A119="","",D119+E119-F119)</f>
        <v/>
      </c>
      <c r="H119" s="25" t="str">
        <f aca="false">IF(Items!A119="","",ROUND(D119*N(Items!F119),2))</f>
        <v/>
      </c>
      <c r="I119" s="25" t="str">
        <f aca="false">IF(Items!A119="","",SUMIFS(Transactions!$G$5:$G$2004,Transactions!$B$5:$B$2004,A119,Transactions!$A$5:$A$2004,"&gt;="&amp;$B$2,Transactions!$A$5:$A$2004,"&lt;="&amp;$D$2))</f>
        <v/>
      </c>
      <c r="J119" s="25" t="str">
        <f aca="false">IF(Items!A119="","",IFERROR((H119+I119)/(D119+SUMIFS(Transactions!$E$5:$E$2004,Transactions!$B$5:$B$2004,A119,Transactions!$D$5:$D$2004,"Purchase",Transactions!$A$5:$A$2004,"&gt;="&amp;$B$2,Transactions!$A$5:$A$2004,"&lt;="&amp;$D$2)+SUMIFS(Transactions!$E$5:$E$2004,Transactions!$B$5:$B$2004,A119,Transactions!$D$5:$D$2004,"Production in",Transactions!$A$5:$A$2004,"&gt;="&amp;$B$2,Transactions!$A$5:$A$2004,"&lt;="&amp;$D$2)),0))</f>
        <v/>
      </c>
      <c r="K119" s="31" t="str">
        <f aca="false">IF(Items!A119="","",ROUND(G119*J119,2))</f>
        <v/>
      </c>
      <c r="L119" s="29" t="str">
        <f aca="false">IF(Items!A119="","",N(Items!G119))</f>
        <v/>
      </c>
      <c r="M119" s="32" t="str">
        <f aca="false">IF(Items!A119="","",IF(G119&lt;0,"Negative!",IF(G119&lt;=L119,"Reorder","OK")))</f>
        <v/>
      </c>
    </row>
    <row r="120" customFormat="false" ht="15" hidden="false" customHeight="true" outlineLevel="0" collapsed="false">
      <c r="A120" s="24" t="str">
        <f aca="false">IF(Items!A120="","",Items!A120)</f>
        <v/>
      </c>
      <c r="B120" s="24" t="str">
        <f aca="false">IF(Items!A120="","",Items!B120)</f>
        <v/>
      </c>
      <c r="C120" s="24" t="str">
        <f aca="false">IF(Items!A120="","",Items!D120)</f>
        <v/>
      </c>
      <c r="D120" s="29" t="str">
        <f aca="false">IF(Items!A120="","",N(Items!E120))</f>
        <v/>
      </c>
      <c r="E120" s="26" t="str">
        <f aca="false">IF(Items!A120="","",SUMIFS(Transactions!$J$5:$J$2004,Transactions!$B$5:$B$2004,A120,Transactions!$J$5:$J$2004,"&gt;0",Transactions!$A$5:$A$2004,"&gt;="&amp;$B$2,Transactions!$A$5:$A$2004,"&lt;="&amp;$D$2))</f>
        <v/>
      </c>
      <c r="F120" s="26" t="str">
        <f aca="false">IF(Items!A120="","",-SUMIFS(Transactions!$J$5:$J$2004,Transactions!$B$5:$B$2004,A120,Transactions!$J$5:$J$2004,"&lt;0",Transactions!$A$5:$A$2004,"&gt;="&amp;$B$2,Transactions!$A$5:$A$2004,"&lt;="&amp;$D$2))</f>
        <v/>
      </c>
      <c r="G120" s="30" t="str">
        <f aca="false">IF(Items!A120="","",D120+E120-F120)</f>
        <v/>
      </c>
      <c r="H120" s="25" t="str">
        <f aca="false">IF(Items!A120="","",ROUND(D120*N(Items!F120),2))</f>
        <v/>
      </c>
      <c r="I120" s="25" t="str">
        <f aca="false">IF(Items!A120="","",SUMIFS(Transactions!$G$5:$G$2004,Transactions!$B$5:$B$2004,A120,Transactions!$A$5:$A$2004,"&gt;="&amp;$B$2,Transactions!$A$5:$A$2004,"&lt;="&amp;$D$2))</f>
        <v/>
      </c>
      <c r="J120" s="25" t="str">
        <f aca="false">IF(Items!A120="","",IFERROR((H120+I120)/(D120+SUMIFS(Transactions!$E$5:$E$2004,Transactions!$B$5:$B$2004,A120,Transactions!$D$5:$D$2004,"Purchase",Transactions!$A$5:$A$2004,"&gt;="&amp;$B$2,Transactions!$A$5:$A$2004,"&lt;="&amp;$D$2)+SUMIFS(Transactions!$E$5:$E$2004,Transactions!$B$5:$B$2004,A120,Transactions!$D$5:$D$2004,"Production in",Transactions!$A$5:$A$2004,"&gt;="&amp;$B$2,Transactions!$A$5:$A$2004,"&lt;="&amp;$D$2)),0))</f>
        <v/>
      </c>
      <c r="K120" s="31" t="str">
        <f aca="false">IF(Items!A120="","",ROUND(G120*J120,2))</f>
        <v/>
      </c>
      <c r="L120" s="29" t="str">
        <f aca="false">IF(Items!A120="","",N(Items!G120))</f>
        <v/>
      </c>
      <c r="M120" s="32" t="str">
        <f aca="false">IF(Items!A120="","",IF(G120&lt;0,"Negative!",IF(G120&lt;=L120,"Reorder","OK")))</f>
        <v/>
      </c>
    </row>
    <row r="121" customFormat="false" ht="15" hidden="false" customHeight="true" outlineLevel="0" collapsed="false">
      <c r="A121" s="24" t="str">
        <f aca="false">IF(Items!A121="","",Items!A121)</f>
        <v/>
      </c>
      <c r="B121" s="24" t="str">
        <f aca="false">IF(Items!A121="","",Items!B121)</f>
        <v/>
      </c>
      <c r="C121" s="24" t="str">
        <f aca="false">IF(Items!A121="","",Items!D121)</f>
        <v/>
      </c>
      <c r="D121" s="29" t="str">
        <f aca="false">IF(Items!A121="","",N(Items!E121))</f>
        <v/>
      </c>
      <c r="E121" s="26" t="str">
        <f aca="false">IF(Items!A121="","",SUMIFS(Transactions!$J$5:$J$2004,Transactions!$B$5:$B$2004,A121,Transactions!$J$5:$J$2004,"&gt;0",Transactions!$A$5:$A$2004,"&gt;="&amp;$B$2,Transactions!$A$5:$A$2004,"&lt;="&amp;$D$2))</f>
        <v/>
      </c>
      <c r="F121" s="26" t="str">
        <f aca="false">IF(Items!A121="","",-SUMIFS(Transactions!$J$5:$J$2004,Transactions!$B$5:$B$2004,A121,Transactions!$J$5:$J$2004,"&lt;0",Transactions!$A$5:$A$2004,"&gt;="&amp;$B$2,Transactions!$A$5:$A$2004,"&lt;="&amp;$D$2))</f>
        <v/>
      </c>
      <c r="G121" s="30" t="str">
        <f aca="false">IF(Items!A121="","",D121+E121-F121)</f>
        <v/>
      </c>
      <c r="H121" s="25" t="str">
        <f aca="false">IF(Items!A121="","",ROUND(D121*N(Items!F121),2))</f>
        <v/>
      </c>
      <c r="I121" s="25" t="str">
        <f aca="false">IF(Items!A121="","",SUMIFS(Transactions!$G$5:$G$2004,Transactions!$B$5:$B$2004,A121,Transactions!$A$5:$A$2004,"&gt;="&amp;$B$2,Transactions!$A$5:$A$2004,"&lt;="&amp;$D$2))</f>
        <v/>
      </c>
      <c r="J121" s="25" t="str">
        <f aca="false">IF(Items!A121="","",IFERROR((H121+I121)/(D121+SUMIFS(Transactions!$E$5:$E$2004,Transactions!$B$5:$B$2004,A121,Transactions!$D$5:$D$2004,"Purchase",Transactions!$A$5:$A$2004,"&gt;="&amp;$B$2,Transactions!$A$5:$A$2004,"&lt;="&amp;$D$2)+SUMIFS(Transactions!$E$5:$E$2004,Transactions!$B$5:$B$2004,A121,Transactions!$D$5:$D$2004,"Production in",Transactions!$A$5:$A$2004,"&gt;="&amp;$B$2,Transactions!$A$5:$A$2004,"&lt;="&amp;$D$2)),0))</f>
        <v/>
      </c>
      <c r="K121" s="31" t="str">
        <f aca="false">IF(Items!A121="","",ROUND(G121*J121,2))</f>
        <v/>
      </c>
      <c r="L121" s="29" t="str">
        <f aca="false">IF(Items!A121="","",N(Items!G121))</f>
        <v/>
      </c>
      <c r="M121" s="32" t="str">
        <f aca="false">IF(Items!A121="","",IF(G121&lt;0,"Negative!",IF(G121&lt;=L121,"Reorder","OK")))</f>
        <v/>
      </c>
    </row>
    <row r="122" customFormat="false" ht="15" hidden="false" customHeight="true" outlineLevel="0" collapsed="false">
      <c r="A122" s="24" t="str">
        <f aca="false">IF(Items!A122="","",Items!A122)</f>
        <v/>
      </c>
      <c r="B122" s="24" t="str">
        <f aca="false">IF(Items!A122="","",Items!B122)</f>
        <v/>
      </c>
      <c r="C122" s="24" t="str">
        <f aca="false">IF(Items!A122="","",Items!D122)</f>
        <v/>
      </c>
      <c r="D122" s="29" t="str">
        <f aca="false">IF(Items!A122="","",N(Items!E122))</f>
        <v/>
      </c>
      <c r="E122" s="26" t="str">
        <f aca="false">IF(Items!A122="","",SUMIFS(Transactions!$J$5:$J$2004,Transactions!$B$5:$B$2004,A122,Transactions!$J$5:$J$2004,"&gt;0",Transactions!$A$5:$A$2004,"&gt;="&amp;$B$2,Transactions!$A$5:$A$2004,"&lt;="&amp;$D$2))</f>
        <v/>
      </c>
      <c r="F122" s="26" t="str">
        <f aca="false">IF(Items!A122="","",-SUMIFS(Transactions!$J$5:$J$2004,Transactions!$B$5:$B$2004,A122,Transactions!$J$5:$J$2004,"&lt;0",Transactions!$A$5:$A$2004,"&gt;="&amp;$B$2,Transactions!$A$5:$A$2004,"&lt;="&amp;$D$2))</f>
        <v/>
      </c>
      <c r="G122" s="30" t="str">
        <f aca="false">IF(Items!A122="","",D122+E122-F122)</f>
        <v/>
      </c>
      <c r="H122" s="25" t="str">
        <f aca="false">IF(Items!A122="","",ROUND(D122*N(Items!F122),2))</f>
        <v/>
      </c>
      <c r="I122" s="25" t="str">
        <f aca="false">IF(Items!A122="","",SUMIFS(Transactions!$G$5:$G$2004,Transactions!$B$5:$B$2004,A122,Transactions!$A$5:$A$2004,"&gt;="&amp;$B$2,Transactions!$A$5:$A$2004,"&lt;="&amp;$D$2))</f>
        <v/>
      </c>
      <c r="J122" s="25" t="str">
        <f aca="false">IF(Items!A122="","",IFERROR((H122+I122)/(D122+SUMIFS(Transactions!$E$5:$E$2004,Transactions!$B$5:$B$2004,A122,Transactions!$D$5:$D$2004,"Purchase",Transactions!$A$5:$A$2004,"&gt;="&amp;$B$2,Transactions!$A$5:$A$2004,"&lt;="&amp;$D$2)+SUMIFS(Transactions!$E$5:$E$2004,Transactions!$B$5:$B$2004,A122,Transactions!$D$5:$D$2004,"Production in",Transactions!$A$5:$A$2004,"&gt;="&amp;$B$2,Transactions!$A$5:$A$2004,"&lt;="&amp;$D$2)),0))</f>
        <v/>
      </c>
      <c r="K122" s="31" t="str">
        <f aca="false">IF(Items!A122="","",ROUND(G122*J122,2))</f>
        <v/>
      </c>
      <c r="L122" s="29" t="str">
        <f aca="false">IF(Items!A122="","",N(Items!G122))</f>
        <v/>
      </c>
      <c r="M122" s="32" t="str">
        <f aca="false">IF(Items!A122="","",IF(G122&lt;0,"Negative!",IF(G122&lt;=L122,"Reorder","OK")))</f>
        <v/>
      </c>
    </row>
    <row r="123" customFormat="false" ht="15" hidden="false" customHeight="true" outlineLevel="0" collapsed="false">
      <c r="A123" s="24" t="str">
        <f aca="false">IF(Items!A123="","",Items!A123)</f>
        <v/>
      </c>
      <c r="B123" s="24" t="str">
        <f aca="false">IF(Items!A123="","",Items!B123)</f>
        <v/>
      </c>
      <c r="C123" s="24" t="str">
        <f aca="false">IF(Items!A123="","",Items!D123)</f>
        <v/>
      </c>
      <c r="D123" s="29" t="str">
        <f aca="false">IF(Items!A123="","",N(Items!E123))</f>
        <v/>
      </c>
      <c r="E123" s="26" t="str">
        <f aca="false">IF(Items!A123="","",SUMIFS(Transactions!$J$5:$J$2004,Transactions!$B$5:$B$2004,A123,Transactions!$J$5:$J$2004,"&gt;0",Transactions!$A$5:$A$2004,"&gt;="&amp;$B$2,Transactions!$A$5:$A$2004,"&lt;="&amp;$D$2))</f>
        <v/>
      </c>
      <c r="F123" s="26" t="str">
        <f aca="false">IF(Items!A123="","",-SUMIFS(Transactions!$J$5:$J$2004,Transactions!$B$5:$B$2004,A123,Transactions!$J$5:$J$2004,"&lt;0",Transactions!$A$5:$A$2004,"&gt;="&amp;$B$2,Transactions!$A$5:$A$2004,"&lt;="&amp;$D$2))</f>
        <v/>
      </c>
      <c r="G123" s="30" t="str">
        <f aca="false">IF(Items!A123="","",D123+E123-F123)</f>
        <v/>
      </c>
      <c r="H123" s="25" t="str">
        <f aca="false">IF(Items!A123="","",ROUND(D123*N(Items!F123),2))</f>
        <v/>
      </c>
      <c r="I123" s="25" t="str">
        <f aca="false">IF(Items!A123="","",SUMIFS(Transactions!$G$5:$G$2004,Transactions!$B$5:$B$2004,A123,Transactions!$A$5:$A$2004,"&gt;="&amp;$B$2,Transactions!$A$5:$A$2004,"&lt;="&amp;$D$2))</f>
        <v/>
      </c>
      <c r="J123" s="25" t="str">
        <f aca="false">IF(Items!A123="","",IFERROR((H123+I123)/(D123+SUMIFS(Transactions!$E$5:$E$2004,Transactions!$B$5:$B$2004,A123,Transactions!$D$5:$D$2004,"Purchase",Transactions!$A$5:$A$2004,"&gt;="&amp;$B$2,Transactions!$A$5:$A$2004,"&lt;="&amp;$D$2)+SUMIFS(Transactions!$E$5:$E$2004,Transactions!$B$5:$B$2004,A123,Transactions!$D$5:$D$2004,"Production in",Transactions!$A$5:$A$2004,"&gt;="&amp;$B$2,Transactions!$A$5:$A$2004,"&lt;="&amp;$D$2)),0))</f>
        <v/>
      </c>
      <c r="K123" s="31" t="str">
        <f aca="false">IF(Items!A123="","",ROUND(G123*J123,2))</f>
        <v/>
      </c>
      <c r="L123" s="29" t="str">
        <f aca="false">IF(Items!A123="","",N(Items!G123))</f>
        <v/>
      </c>
      <c r="M123" s="32" t="str">
        <f aca="false">IF(Items!A123="","",IF(G123&lt;0,"Negative!",IF(G123&lt;=L123,"Reorder","OK")))</f>
        <v/>
      </c>
    </row>
    <row r="124" customFormat="false" ht="15" hidden="false" customHeight="true" outlineLevel="0" collapsed="false">
      <c r="A124" s="24" t="str">
        <f aca="false">IF(Items!A124="","",Items!A124)</f>
        <v/>
      </c>
      <c r="B124" s="24" t="str">
        <f aca="false">IF(Items!A124="","",Items!B124)</f>
        <v/>
      </c>
      <c r="C124" s="24" t="str">
        <f aca="false">IF(Items!A124="","",Items!D124)</f>
        <v/>
      </c>
      <c r="D124" s="29" t="str">
        <f aca="false">IF(Items!A124="","",N(Items!E124))</f>
        <v/>
      </c>
      <c r="E124" s="26" t="str">
        <f aca="false">IF(Items!A124="","",SUMIFS(Transactions!$J$5:$J$2004,Transactions!$B$5:$B$2004,A124,Transactions!$J$5:$J$2004,"&gt;0",Transactions!$A$5:$A$2004,"&gt;="&amp;$B$2,Transactions!$A$5:$A$2004,"&lt;="&amp;$D$2))</f>
        <v/>
      </c>
      <c r="F124" s="26" t="str">
        <f aca="false">IF(Items!A124="","",-SUMIFS(Transactions!$J$5:$J$2004,Transactions!$B$5:$B$2004,A124,Transactions!$J$5:$J$2004,"&lt;0",Transactions!$A$5:$A$2004,"&gt;="&amp;$B$2,Transactions!$A$5:$A$2004,"&lt;="&amp;$D$2))</f>
        <v/>
      </c>
      <c r="G124" s="30" t="str">
        <f aca="false">IF(Items!A124="","",D124+E124-F124)</f>
        <v/>
      </c>
      <c r="H124" s="25" t="str">
        <f aca="false">IF(Items!A124="","",ROUND(D124*N(Items!F124),2))</f>
        <v/>
      </c>
      <c r="I124" s="25" t="str">
        <f aca="false">IF(Items!A124="","",SUMIFS(Transactions!$G$5:$G$2004,Transactions!$B$5:$B$2004,A124,Transactions!$A$5:$A$2004,"&gt;="&amp;$B$2,Transactions!$A$5:$A$2004,"&lt;="&amp;$D$2))</f>
        <v/>
      </c>
      <c r="J124" s="25" t="str">
        <f aca="false">IF(Items!A124="","",IFERROR((H124+I124)/(D124+SUMIFS(Transactions!$E$5:$E$2004,Transactions!$B$5:$B$2004,A124,Transactions!$D$5:$D$2004,"Purchase",Transactions!$A$5:$A$2004,"&gt;="&amp;$B$2,Transactions!$A$5:$A$2004,"&lt;="&amp;$D$2)+SUMIFS(Transactions!$E$5:$E$2004,Transactions!$B$5:$B$2004,A124,Transactions!$D$5:$D$2004,"Production in",Transactions!$A$5:$A$2004,"&gt;="&amp;$B$2,Transactions!$A$5:$A$2004,"&lt;="&amp;$D$2)),0))</f>
        <v/>
      </c>
      <c r="K124" s="31" t="str">
        <f aca="false">IF(Items!A124="","",ROUND(G124*J124,2))</f>
        <v/>
      </c>
      <c r="L124" s="29" t="str">
        <f aca="false">IF(Items!A124="","",N(Items!G124))</f>
        <v/>
      </c>
      <c r="M124" s="32" t="str">
        <f aca="false">IF(Items!A124="","",IF(G124&lt;0,"Negative!",IF(G124&lt;=L124,"Reorder","OK")))</f>
        <v/>
      </c>
    </row>
    <row r="125" customFormat="false" ht="15" hidden="false" customHeight="true" outlineLevel="0" collapsed="false">
      <c r="A125" s="24" t="str">
        <f aca="false">IF(Items!A125="","",Items!A125)</f>
        <v/>
      </c>
      <c r="B125" s="24" t="str">
        <f aca="false">IF(Items!A125="","",Items!B125)</f>
        <v/>
      </c>
      <c r="C125" s="24" t="str">
        <f aca="false">IF(Items!A125="","",Items!D125)</f>
        <v/>
      </c>
      <c r="D125" s="29" t="str">
        <f aca="false">IF(Items!A125="","",N(Items!E125))</f>
        <v/>
      </c>
      <c r="E125" s="26" t="str">
        <f aca="false">IF(Items!A125="","",SUMIFS(Transactions!$J$5:$J$2004,Transactions!$B$5:$B$2004,A125,Transactions!$J$5:$J$2004,"&gt;0",Transactions!$A$5:$A$2004,"&gt;="&amp;$B$2,Transactions!$A$5:$A$2004,"&lt;="&amp;$D$2))</f>
        <v/>
      </c>
      <c r="F125" s="26" t="str">
        <f aca="false">IF(Items!A125="","",-SUMIFS(Transactions!$J$5:$J$2004,Transactions!$B$5:$B$2004,A125,Transactions!$J$5:$J$2004,"&lt;0",Transactions!$A$5:$A$2004,"&gt;="&amp;$B$2,Transactions!$A$5:$A$2004,"&lt;="&amp;$D$2))</f>
        <v/>
      </c>
      <c r="G125" s="30" t="str">
        <f aca="false">IF(Items!A125="","",D125+E125-F125)</f>
        <v/>
      </c>
      <c r="H125" s="25" t="str">
        <f aca="false">IF(Items!A125="","",ROUND(D125*N(Items!F125),2))</f>
        <v/>
      </c>
      <c r="I125" s="25" t="str">
        <f aca="false">IF(Items!A125="","",SUMIFS(Transactions!$G$5:$G$2004,Transactions!$B$5:$B$2004,A125,Transactions!$A$5:$A$2004,"&gt;="&amp;$B$2,Transactions!$A$5:$A$2004,"&lt;="&amp;$D$2))</f>
        <v/>
      </c>
      <c r="J125" s="25" t="str">
        <f aca="false">IF(Items!A125="","",IFERROR((H125+I125)/(D125+SUMIFS(Transactions!$E$5:$E$2004,Transactions!$B$5:$B$2004,A125,Transactions!$D$5:$D$2004,"Purchase",Transactions!$A$5:$A$2004,"&gt;="&amp;$B$2,Transactions!$A$5:$A$2004,"&lt;="&amp;$D$2)+SUMIFS(Transactions!$E$5:$E$2004,Transactions!$B$5:$B$2004,A125,Transactions!$D$5:$D$2004,"Production in",Transactions!$A$5:$A$2004,"&gt;="&amp;$B$2,Transactions!$A$5:$A$2004,"&lt;="&amp;$D$2)),0))</f>
        <v/>
      </c>
      <c r="K125" s="31" t="str">
        <f aca="false">IF(Items!A125="","",ROUND(G125*J125,2))</f>
        <v/>
      </c>
      <c r="L125" s="29" t="str">
        <f aca="false">IF(Items!A125="","",N(Items!G125))</f>
        <v/>
      </c>
      <c r="M125" s="32" t="str">
        <f aca="false">IF(Items!A125="","",IF(G125&lt;0,"Negative!",IF(G125&lt;=L125,"Reorder","OK")))</f>
        <v/>
      </c>
    </row>
    <row r="126" customFormat="false" ht="15" hidden="false" customHeight="true" outlineLevel="0" collapsed="false">
      <c r="A126" s="24" t="str">
        <f aca="false">IF(Items!A126="","",Items!A126)</f>
        <v/>
      </c>
      <c r="B126" s="24" t="str">
        <f aca="false">IF(Items!A126="","",Items!B126)</f>
        <v/>
      </c>
      <c r="C126" s="24" t="str">
        <f aca="false">IF(Items!A126="","",Items!D126)</f>
        <v/>
      </c>
      <c r="D126" s="29" t="str">
        <f aca="false">IF(Items!A126="","",N(Items!E126))</f>
        <v/>
      </c>
      <c r="E126" s="26" t="str">
        <f aca="false">IF(Items!A126="","",SUMIFS(Transactions!$J$5:$J$2004,Transactions!$B$5:$B$2004,A126,Transactions!$J$5:$J$2004,"&gt;0",Transactions!$A$5:$A$2004,"&gt;="&amp;$B$2,Transactions!$A$5:$A$2004,"&lt;="&amp;$D$2))</f>
        <v/>
      </c>
      <c r="F126" s="26" t="str">
        <f aca="false">IF(Items!A126="","",-SUMIFS(Transactions!$J$5:$J$2004,Transactions!$B$5:$B$2004,A126,Transactions!$J$5:$J$2004,"&lt;0",Transactions!$A$5:$A$2004,"&gt;="&amp;$B$2,Transactions!$A$5:$A$2004,"&lt;="&amp;$D$2))</f>
        <v/>
      </c>
      <c r="G126" s="30" t="str">
        <f aca="false">IF(Items!A126="","",D126+E126-F126)</f>
        <v/>
      </c>
      <c r="H126" s="25" t="str">
        <f aca="false">IF(Items!A126="","",ROUND(D126*N(Items!F126),2))</f>
        <v/>
      </c>
      <c r="I126" s="25" t="str">
        <f aca="false">IF(Items!A126="","",SUMIFS(Transactions!$G$5:$G$2004,Transactions!$B$5:$B$2004,A126,Transactions!$A$5:$A$2004,"&gt;="&amp;$B$2,Transactions!$A$5:$A$2004,"&lt;="&amp;$D$2))</f>
        <v/>
      </c>
      <c r="J126" s="25" t="str">
        <f aca="false">IF(Items!A126="","",IFERROR((H126+I126)/(D126+SUMIFS(Transactions!$E$5:$E$2004,Transactions!$B$5:$B$2004,A126,Transactions!$D$5:$D$2004,"Purchase",Transactions!$A$5:$A$2004,"&gt;="&amp;$B$2,Transactions!$A$5:$A$2004,"&lt;="&amp;$D$2)+SUMIFS(Transactions!$E$5:$E$2004,Transactions!$B$5:$B$2004,A126,Transactions!$D$5:$D$2004,"Production in",Transactions!$A$5:$A$2004,"&gt;="&amp;$B$2,Transactions!$A$5:$A$2004,"&lt;="&amp;$D$2)),0))</f>
        <v/>
      </c>
      <c r="K126" s="31" t="str">
        <f aca="false">IF(Items!A126="","",ROUND(G126*J126,2))</f>
        <v/>
      </c>
      <c r="L126" s="29" t="str">
        <f aca="false">IF(Items!A126="","",N(Items!G126))</f>
        <v/>
      </c>
      <c r="M126" s="32" t="str">
        <f aca="false">IF(Items!A126="","",IF(G126&lt;0,"Negative!",IF(G126&lt;=L126,"Reorder","OK")))</f>
        <v/>
      </c>
    </row>
    <row r="127" customFormat="false" ht="15" hidden="false" customHeight="true" outlineLevel="0" collapsed="false">
      <c r="A127" s="24" t="str">
        <f aca="false">IF(Items!A127="","",Items!A127)</f>
        <v/>
      </c>
      <c r="B127" s="24" t="str">
        <f aca="false">IF(Items!A127="","",Items!B127)</f>
        <v/>
      </c>
      <c r="C127" s="24" t="str">
        <f aca="false">IF(Items!A127="","",Items!D127)</f>
        <v/>
      </c>
      <c r="D127" s="29" t="str">
        <f aca="false">IF(Items!A127="","",N(Items!E127))</f>
        <v/>
      </c>
      <c r="E127" s="26" t="str">
        <f aca="false">IF(Items!A127="","",SUMIFS(Transactions!$J$5:$J$2004,Transactions!$B$5:$B$2004,A127,Transactions!$J$5:$J$2004,"&gt;0",Transactions!$A$5:$A$2004,"&gt;="&amp;$B$2,Transactions!$A$5:$A$2004,"&lt;="&amp;$D$2))</f>
        <v/>
      </c>
      <c r="F127" s="26" t="str">
        <f aca="false">IF(Items!A127="","",-SUMIFS(Transactions!$J$5:$J$2004,Transactions!$B$5:$B$2004,A127,Transactions!$J$5:$J$2004,"&lt;0",Transactions!$A$5:$A$2004,"&gt;="&amp;$B$2,Transactions!$A$5:$A$2004,"&lt;="&amp;$D$2))</f>
        <v/>
      </c>
      <c r="G127" s="30" t="str">
        <f aca="false">IF(Items!A127="","",D127+E127-F127)</f>
        <v/>
      </c>
      <c r="H127" s="25" t="str">
        <f aca="false">IF(Items!A127="","",ROUND(D127*N(Items!F127),2))</f>
        <v/>
      </c>
      <c r="I127" s="25" t="str">
        <f aca="false">IF(Items!A127="","",SUMIFS(Transactions!$G$5:$G$2004,Transactions!$B$5:$B$2004,A127,Transactions!$A$5:$A$2004,"&gt;="&amp;$B$2,Transactions!$A$5:$A$2004,"&lt;="&amp;$D$2))</f>
        <v/>
      </c>
      <c r="J127" s="25" t="str">
        <f aca="false">IF(Items!A127="","",IFERROR((H127+I127)/(D127+SUMIFS(Transactions!$E$5:$E$2004,Transactions!$B$5:$B$2004,A127,Transactions!$D$5:$D$2004,"Purchase",Transactions!$A$5:$A$2004,"&gt;="&amp;$B$2,Transactions!$A$5:$A$2004,"&lt;="&amp;$D$2)+SUMIFS(Transactions!$E$5:$E$2004,Transactions!$B$5:$B$2004,A127,Transactions!$D$5:$D$2004,"Production in",Transactions!$A$5:$A$2004,"&gt;="&amp;$B$2,Transactions!$A$5:$A$2004,"&lt;="&amp;$D$2)),0))</f>
        <v/>
      </c>
      <c r="K127" s="31" t="str">
        <f aca="false">IF(Items!A127="","",ROUND(G127*J127,2))</f>
        <v/>
      </c>
      <c r="L127" s="29" t="str">
        <f aca="false">IF(Items!A127="","",N(Items!G127))</f>
        <v/>
      </c>
      <c r="M127" s="32" t="str">
        <f aca="false">IF(Items!A127="","",IF(G127&lt;0,"Negative!",IF(G127&lt;=L127,"Reorder","OK")))</f>
        <v/>
      </c>
    </row>
    <row r="128" customFormat="false" ht="15" hidden="false" customHeight="true" outlineLevel="0" collapsed="false">
      <c r="A128" s="24" t="str">
        <f aca="false">IF(Items!A128="","",Items!A128)</f>
        <v/>
      </c>
      <c r="B128" s="24" t="str">
        <f aca="false">IF(Items!A128="","",Items!B128)</f>
        <v/>
      </c>
      <c r="C128" s="24" t="str">
        <f aca="false">IF(Items!A128="","",Items!D128)</f>
        <v/>
      </c>
      <c r="D128" s="29" t="str">
        <f aca="false">IF(Items!A128="","",N(Items!E128))</f>
        <v/>
      </c>
      <c r="E128" s="26" t="str">
        <f aca="false">IF(Items!A128="","",SUMIFS(Transactions!$J$5:$J$2004,Transactions!$B$5:$B$2004,A128,Transactions!$J$5:$J$2004,"&gt;0",Transactions!$A$5:$A$2004,"&gt;="&amp;$B$2,Transactions!$A$5:$A$2004,"&lt;="&amp;$D$2))</f>
        <v/>
      </c>
      <c r="F128" s="26" t="str">
        <f aca="false">IF(Items!A128="","",-SUMIFS(Transactions!$J$5:$J$2004,Transactions!$B$5:$B$2004,A128,Transactions!$J$5:$J$2004,"&lt;0",Transactions!$A$5:$A$2004,"&gt;="&amp;$B$2,Transactions!$A$5:$A$2004,"&lt;="&amp;$D$2))</f>
        <v/>
      </c>
      <c r="G128" s="30" t="str">
        <f aca="false">IF(Items!A128="","",D128+E128-F128)</f>
        <v/>
      </c>
      <c r="H128" s="25" t="str">
        <f aca="false">IF(Items!A128="","",ROUND(D128*N(Items!F128),2))</f>
        <v/>
      </c>
      <c r="I128" s="25" t="str">
        <f aca="false">IF(Items!A128="","",SUMIFS(Transactions!$G$5:$G$2004,Transactions!$B$5:$B$2004,A128,Transactions!$A$5:$A$2004,"&gt;="&amp;$B$2,Transactions!$A$5:$A$2004,"&lt;="&amp;$D$2))</f>
        <v/>
      </c>
      <c r="J128" s="25" t="str">
        <f aca="false">IF(Items!A128="","",IFERROR((H128+I128)/(D128+SUMIFS(Transactions!$E$5:$E$2004,Transactions!$B$5:$B$2004,A128,Transactions!$D$5:$D$2004,"Purchase",Transactions!$A$5:$A$2004,"&gt;="&amp;$B$2,Transactions!$A$5:$A$2004,"&lt;="&amp;$D$2)+SUMIFS(Transactions!$E$5:$E$2004,Transactions!$B$5:$B$2004,A128,Transactions!$D$5:$D$2004,"Production in",Transactions!$A$5:$A$2004,"&gt;="&amp;$B$2,Transactions!$A$5:$A$2004,"&lt;="&amp;$D$2)),0))</f>
        <v/>
      </c>
      <c r="K128" s="31" t="str">
        <f aca="false">IF(Items!A128="","",ROUND(G128*J128,2))</f>
        <v/>
      </c>
      <c r="L128" s="29" t="str">
        <f aca="false">IF(Items!A128="","",N(Items!G128))</f>
        <v/>
      </c>
      <c r="M128" s="32" t="str">
        <f aca="false">IF(Items!A128="","",IF(G128&lt;0,"Negative!",IF(G128&lt;=L128,"Reorder","OK")))</f>
        <v/>
      </c>
    </row>
    <row r="129" customFormat="false" ht="15" hidden="false" customHeight="true" outlineLevel="0" collapsed="false">
      <c r="A129" s="24" t="str">
        <f aca="false">IF(Items!A129="","",Items!A129)</f>
        <v/>
      </c>
      <c r="B129" s="24" t="str">
        <f aca="false">IF(Items!A129="","",Items!B129)</f>
        <v/>
      </c>
      <c r="C129" s="24" t="str">
        <f aca="false">IF(Items!A129="","",Items!D129)</f>
        <v/>
      </c>
      <c r="D129" s="29" t="str">
        <f aca="false">IF(Items!A129="","",N(Items!E129))</f>
        <v/>
      </c>
      <c r="E129" s="26" t="str">
        <f aca="false">IF(Items!A129="","",SUMIFS(Transactions!$J$5:$J$2004,Transactions!$B$5:$B$2004,A129,Transactions!$J$5:$J$2004,"&gt;0",Transactions!$A$5:$A$2004,"&gt;="&amp;$B$2,Transactions!$A$5:$A$2004,"&lt;="&amp;$D$2))</f>
        <v/>
      </c>
      <c r="F129" s="26" t="str">
        <f aca="false">IF(Items!A129="","",-SUMIFS(Transactions!$J$5:$J$2004,Transactions!$B$5:$B$2004,A129,Transactions!$J$5:$J$2004,"&lt;0",Transactions!$A$5:$A$2004,"&gt;="&amp;$B$2,Transactions!$A$5:$A$2004,"&lt;="&amp;$D$2))</f>
        <v/>
      </c>
      <c r="G129" s="30" t="str">
        <f aca="false">IF(Items!A129="","",D129+E129-F129)</f>
        <v/>
      </c>
      <c r="H129" s="25" t="str">
        <f aca="false">IF(Items!A129="","",ROUND(D129*N(Items!F129),2))</f>
        <v/>
      </c>
      <c r="I129" s="25" t="str">
        <f aca="false">IF(Items!A129="","",SUMIFS(Transactions!$G$5:$G$2004,Transactions!$B$5:$B$2004,A129,Transactions!$A$5:$A$2004,"&gt;="&amp;$B$2,Transactions!$A$5:$A$2004,"&lt;="&amp;$D$2))</f>
        <v/>
      </c>
      <c r="J129" s="25" t="str">
        <f aca="false">IF(Items!A129="","",IFERROR((H129+I129)/(D129+SUMIFS(Transactions!$E$5:$E$2004,Transactions!$B$5:$B$2004,A129,Transactions!$D$5:$D$2004,"Purchase",Transactions!$A$5:$A$2004,"&gt;="&amp;$B$2,Transactions!$A$5:$A$2004,"&lt;="&amp;$D$2)+SUMIFS(Transactions!$E$5:$E$2004,Transactions!$B$5:$B$2004,A129,Transactions!$D$5:$D$2004,"Production in",Transactions!$A$5:$A$2004,"&gt;="&amp;$B$2,Transactions!$A$5:$A$2004,"&lt;="&amp;$D$2)),0))</f>
        <v/>
      </c>
      <c r="K129" s="31" t="str">
        <f aca="false">IF(Items!A129="","",ROUND(G129*J129,2))</f>
        <v/>
      </c>
      <c r="L129" s="29" t="str">
        <f aca="false">IF(Items!A129="","",N(Items!G129))</f>
        <v/>
      </c>
      <c r="M129" s="32" t="str">
        <f aca="false">IF(Items!A129="","",IF(G129&lt;0,"Negative!",IF(G129&lt;=L129,"Reorder","OK")))</f>
        <v/>
      </c>
    </row>
    <row r="130" customFormat="false" ht="15" hidden="false" customHeight="true" outlineLevel="0" collapsed="false">
      <c r="A130" s="24" t="str">
        <f aca="false">IF(Items!A130="","",Items!A130)</f>
        <v/>
      </c>
      <c r="B130" s="24" t="str">
        <f aca="false">IF(Items!A130="","",Items!B130)</f>
        <v/>
      </c>
      <c r="C130" s="24" t="str">
        <f aca="false">IF(Items!A130="","",Items!D130)</f>
        <v/>
      </c>
      <c r="D130" s="29" t="str">
        <f aca="false">IF(Items!A130="","",N(Items!E130))</f>
        <v/>
      </c>
      <c r="E130" s="26" t="str">
        <f aca="false">IF(Items!A130="","",SUMIFS(Transactions!$J$5:$J$2004,Transactions!$B$5:$B$2004,A130,Transactions!$J$5:$J$2004,"&gt;0",Transactions!$A$5:$A$2004,"&gt;="&amp;$B$2,Transactions!$A$5:$A$2004,"&lt;="&amp;$D$2))</f>
        <v/>
      </c>
      <c r="F130" s="26" t="str">
        <f aca="false">IF(Items!A130="","",-SUMIFS(Transactions!$J$5:$J$2004,Transactions!$B$5:$B$2004,A130,Transactions!$J$5:$J$2004,"&lt;0",Transactions!$A$5:$A$2004,"&gt;="&amp;$B$2,Transactions!$A$5:$A$2004,"&lt;="&amp;$D$2))</f>
        <v/>
      </c>
      <c r="G130" s="30" t="str">
        <f aca="false">IF(Items!A130="","",D130+E130-F130)</f>
        <v/>
      </c>
      <c r="H130" s="25" t="str">
        <f aca="false">IF(Items!A130="","",ROUND(D130*N(Items!F130),2))</f>
        <v/>
      </c>
      <c r="I130" s="25" t="str">
        <f aca="false">IF(Items!A130="","",SUMIFS(Transactions!$G$5:$G$2004,Transactions!$B$5:$B$2004,A130,Transactions!$A$5:$A$2004,"&gt;="&amp;$B$2,Transactions!$A$5:$A$2004,"&lt;="&amp;$D$2))</f>
        <v/>
      </c>
      <c r="J130" s="25" t="str">
        <f aca="false">IF(Items!A130="","",IFERROR((H130+I130)/(D130+SUMIFS(Transactions!$E$5:$E$2004,Transactions!$B$5:$B$2004,A130,Transactions!$D$5:$D$2004,"Purchase",Transactions!$A$5:$A$2004,"&gt;="&amp;$B$2,Transactions!$A$5:$A$2004,"&lt;="&amp;$D$2)+SUMIFS(Transactions!$E$5:$E$2004,Transactions!$B$5:$B$2004,A130,Transactions!$D$5:$D$2004,"Production in",Transactions!$A$5:$A$2004,"&gt;="&amp;$B$2,Transactions!$A$5:$A$2004,"&lt;="&amp;$D$2)),0))</f>
        <v/>
      </c>
      <c r="K130" s="31" t="str">
        <f aca="false">IF(Items!A130="","",ROUND(G130*J130,2))</f>
        <v/>
      </c>
      <c r="L130" s="29" t="str">
        <f aca="false">IF(Items!A130="","",N(Items!G130))</f>
        <v/>
      </c>
      <c r="M130" s="32" t="str">
        <f aca="false">IF(Items!A130="","",IF(G130&lt;0,"Negative!",IF(G130&lt;=L130,"Reorder","OK")))</f>
        <v/>
      </c>
    </row>
    <row r="131" customFormat="false" ht="15" hidden="false" customHeight="true" outlineLevel="0" collapsed="false">
      <c r="A131" s="24" t="str">
        <f aca="false">IF(Items!A131="","",Items!A131)</f>
        <v/>
      </c>
      <c r="B131" s="24" t="str">
        <f aca="false">IF(Items!A131="","",Items!B131)</f>
        <v/>
      </c>
      <c r="C131" s="24" t="str">
        <f aca="false">IF(Items!A131="","",Items!D131)</f>
        <v/>
      </c>
      <c r="D131" s="29" t="str">
        <f aca="false">IF(Items!A131="","",N(Items!E131))</f>
        <v/>
      </c>
      <c r="E131" s="26" t="str">
        <f aca="false">IF(Items!A131="","",SUMIFS(Transactions!$J$5:$J$2004,Transactions!$B$5:$B$2004,A131,Transactions!$J$5:$J$2004,"&gt;0",Transactions!$A$5:$A$2004,"&gt;="&amp;$B$2,Transactions!$A$5:$A$2004,"&lt;="&amp;$D$2))</f>
        <v/>
      </c>
      <c r="F131" s="26" t="str">
        <f aca="false">IF(Items!A131="","",-SUMIFS(Transactions!$J$5:$J$2004,Transactions!$B$5:$B$2004,A131,Transactions!$J$5:$J$2004,"&lt;0",Transactions!$A$5:$A$2004,"&gt;="&amp;$B$2,Transactions!$A$5:$A$2004,"&lt;="&amp;$D$2))</f>
        <v/>
      </c>
      <c r="G131" s="30" t="str">
        <f aca="false">IF(Items!A131="","",D131+E131-F131)</f>
        <v/>
      </c>
      <c r="H131" s="25" t="str">
        <f aca="false">IF(Items!A131="","",ROUND(D131*N(Items!F131),2))</f>
        <v/>
      </c>
      <c r="I131" s="25" t="str">
        <f aca="false">IF(Items!A131="","",SUMIFS(Transactions!$G$5:$G$2004,Transactions!$B$5:$B$2004,A131,Transactions!$A$5:$A$2004,"&gt;="&amp;$B$2,Transactions!$A$5:$A$2004,"&lt;="&amp;$D$2))</f>
        <v/>
      </c>
      <c r="J131" s="25" t="str">
        <f aca="false">IF(Items!A131="","",IFERROR((H131+I131)/(D131+SUMIFS(Transactions!$E$5:$E$2004,Transactions!$B$5:$B$2004,A131,Transactions!$D$5:$D$2004,"Purchase",Transactions!$A$5:$A$2004,"&gt;="&amp;$B$2,Transactions!$A$5:$A$2004,"&lt;="&amp;$D$2)+SUMIFS(Transactions!$E$5:$E$2004,Transactions!$B$5:$B$2004,A131,Transactions!$D$5:$D$2004,"Production in",Transactions!$A$5:$A$2004,"&gt;="&amp;$B$2,Transactions!$A$5:$A$2004,"&lt;="&amp;$D$2)),0))</f>
        <v/>
      </c>
      <c r="K131" s="31" t="str">
        <f aca="false">IF(Items!A131="","",ROUND(G131*J131,2))</f>
        <v/>
      </c>
      <c r="L131" s="29" t="str">
        <f aca="false">IF(Items!A131="","",N(Items!G131))</f>
        <v/>
      </c>
      <c r="M131" s="32" t="str">
        <f aca="false">IF(Items!A131="","",IF(G131&lt;0,"Negative!",IF(G131&lt;=L131,"Reorder","OK")))</f>
        <v/>
      </c>
    </row>
    <row r="132" customFormat="false" ht="15" hidden="false" customHeight="true" outlineLevel="0" collapsed="false">
      <c r="A132" s="24" t="str">
        <f aca="false">IF(Items!A132="","",Items!A132)</f>
        <v/>
      </c>
      <c r="B132" s="24" t="str">
        <f aca="false">IF(Items!A132="","",Items!B132)</f>
        <v/>
      </c>
      <c r="C132" s="24" t="str">
        <f aca="false">IF(Items!A132="","",Items!D132)</f>
        <v/>
      </c>
      <c r="D132" s="29" t="str">
        <f aca="false">IF(Items!A132="","",N(Items!E132))</f>
        <v/>
      </c>
      <c r="E132" s="26" t="str">
        <f aca="false">IF(Items!A132="","",SUMIFS(Transactions!$J$5:$J$2004,Transactions!$B$5:$B$2004,A132,Transactions!$J$5:$J$2004,"&gt;0",Transactions!$A$5:$A$2004,"&gt;="&amp;$B$2,Transactions!$A$5:$A$2004,"&lt;="&amp;$D$2))</f>
        <v/>
      </c>
      <c r="F132" s="26" t="str">
        <f aca="false">IF(Items!A132="","",-SUMIFS(Transactions!$J$5:$J$2004,Transactions!$B$5:$B$2004,A132,Transactions!$J$5:$J$2004,"&lt;0",Transactions!$A$5:$A$2004,"&gt;="&amp;$B$2,Transactions!$A$5:$A$2004,"&lt;="&amp;$D$2))</f>
        <v/>
      </c>
      <c r="G132" s="30" t="str">
        <f aca="false">IF(Items!A132="","",D132+E132-F132)</f>
        <v/>
      </c>
      <c r="H132" s="25" t="str">
        <f aca="false">IF(Items!A132="","",ROUND(D132*N(Items!F132),2))</f>
        <v/>
      </c>
      <c r="I132" s="25" t="str">
        <f aca="false">IF(Items!A132="","",SUMIFS(Transactions!$G$5:$G$2004,Transactions!$B$5:$B$2004,A132,Transactions!$A$5:$A$2004,"&gt;="&amp;$B$2,Transactions!$A$5:$A$2004,"&lt;="&amp;$D$2))</f>
        <v/>
      </c>
      <c r="J132" s="25" t="str">
        <f aca="false">IF(Items!A132="","",IFERROR((H132+I132)/(D132+SUMIFS(Transactions!$E$5:$E$2004,Transactions!$B$5:$B$2004,A132,Transactions!$D$5:$D$2004,"Purchase",Transactions!$A$5:$A$2004,"&gt;="&amp;$B$2,Transactions!$A$5:$A$2004,"&lt;="&amp;$D$2)+SUMIFS(Transactions!$E$5:$E$2004,Transactions!$B$5:$B$2004,A132,Transactions!$D$5:$D$2004,"Production in",Transactions!$A$5:$A$2004,"&gt;="&amp;$B$2,Transactions!$A$5:$A$2004,"&lt;="&amp;$D$2)),0))</f>
        <v/>
      </c>
      <c r="K132" s="31" t="str">
        <f aca="false">IF(Items!A132="","",ROUND(G132*J132,2))</f>
        <v/>
      </c>
      <c r="L132" s="29" t="str">
        <f aca="false">IF(Items!A132="","",N(Items!G132))</f>
        <v/>
      </c>
      <c r="M132" s="32" t="str">
        <f aca="false">IF(Items!A132="","",IF(G132&lt;0,"Negative!",IF(G132&lt;=L132,"Reorder","OK")))</f>
        <v/>
      </c>
    </row>
    <row r="133" customFormat="false" ht="15" hidden="false" customHeight="true" outlineLevel="0" collapsed="false">
      <c r="A133" s="24" t="str">
        <f aca="false">IF(Items!A133="","",Items!A133)</f>
        <v/>
      </c>
      <c r="B133" s="24" t="str">
        <f aca="false">IF(Items!A133="","",Items!B133)</f>
        <v/>
      </c>
      <c r="C133" s="24" t="str">
        <f aca="false">IF(Items!A133="","",Items!D133)</f>
        <v/>
      </c>
      <c r="D133" s="29" t="str">
        <f aca="false">IF(Items!A133="","",N(Items!E133))</f>
        <v/>
      </c>
      <c r="E133" s="26" t="str">
        <f aca="false">IF(Items!A133="","",SUMIFS(Transactions!$J$5:$J$2004,Transactions!$B$5:$B$2004,A133,Transactions!$J$5:$J$2004,"&gt;0",Transactions!$A$5:$A$2004,"&gt;="&amp;$B$2,Transactions!$A$5:$A$2004,"&lt;="&amp;$D$2))</f>
        <v/>
      </c>
      <c r="F133" s="26" t="str">
        <f aca="false">IF(Items!A133="","",-SUMIFS(Transactions!$J$5:$J$2004,Transactions!$B$5:$B$2004,A133,Transactions!$J$5:$J$2004,"&lt;0",Transactions!$A$5:$A$2004,"&gt;="&amp;$B$2,Transactions!$A$5:$A$2004,"&lt;="&amp;$D$2))</f>
        <v/>
      </c>
      <c r="G133" s="30" t="str">
        <f aca="false">IF(Items!A133="","",D133+E133-F133)</f>
        <v/>
      </c>
      <c r="H133" s="25" t="str">
        <f aca="false">IF(Items!A133="","",ROUND(D133*N(Items!F133),2))</f>
        <v/>
      </c>
      <c r="I133" s="25" t="str">
        <f aca="false">IF(Items!A133="","",SUMIFS(Transactions!$G$5:$G$2004,Transactions!$B$5:$B$2004,A133,Transactions!$A$5:$A$2004,"&gt;="&amp;$B$2,Transactions!$A$5:$A$2004,"&lt;="&amp;$D$2))</f>
        <v/>
      </c>
      <c r="J133" s="25" t="str">
        <f aca="false">IF(Items!A133="","",IFERROR((H133+I133)/(D133+SUMIFS(Transactions!$E$5:$E$2004,Transactions!$B$5:$B$2004,A133,Transactions!$D$5:$D$2004,"Purchase",Transactions!$A$5:$A$2004,"&gt;="&amp;$B$2,Transactions!$A$5:$A$2004,"&lt;="&amp;$D$2)+SUMIFS(Transactions!$E$5:$E$2004,Transactions!$B$5:$B$2004,A133,Transactions!$D$5:$D$2004,"Production in",Transactions!$A$5:$A$2004,"&gt;="&amp;$B$2,Transactions!$A$5:$A$2004,"&lt;="&amp;$D$2)),0))</f>
        <v/>
      </c>
      <c r="K133" s="31" t="str">
        <f aca="false">IF(Items!A133="","",ROUND(G133*J133,2))</f>
        <v/>
      </c>
      <c r="L133" s="29" t="str">
        <f aca="false">IF(Items!A133="","",N(Items!G133))</f>
        <v/>
      </c>
      <c r="M133" s="32" t="str">
        <f aca="false">IF(Items!A133="","",IF(G133&lt;0,"Negative!",IF(G133&lt;=L133,"Reorder","OK")))</f>
        <v/>
      </c>
    </row>
    <row r="134" customFormat="false" ht="15" hidden="false" customHeight="true" outlineLevel="0" collapsed="false">
      <c r="A134" s="24" t="str">
        <f aca="false">IF(Items!A134="","",Items!A134)</f>
        <v/>
      </c>
      <c r="B134" s="24" t="str">
        <f aca="false">IF(Items!A134="","",Items!B134)</f>
        <v/>
      </c>
      <c r="C134" s="24" t="str">
        <f aca="false">IF(Items!A134="","",Items!D134)</f>
        <v/>
      </c>
      <c r="D134" s="29" t="str">
        <f aca="false">IF(Items!A134="","",N(Items!E134))</f>
        <v/>
      </c>
      <c r="E134" s="26" t="str">
        <f aca="false">IF(Items!A134="","",SUMIFS(Transactions!$J$5:$J$2004,Transactions!$B$5:$B$2004,A134,Transactions!$J$5:$J$2004,"&gt;0",Transactions!$A$5:$A$2004,"&gt;="&amp;$B$2,Transactions!$A$5:$A$2004,"&lt;="&amp;$D$2))</f>
        <v/>
      </c>
      <c r="F134" s="26" t="str">
        <f aca="false">IF(Items!A134="","",-SUMIFS(Transactions!$J$5:$J$2004,Transactions!$B$5:$B$2004,A134,Transactions!$J$5:$J$2004,"&lt;0",Transactions!$A$5:$A$2004,"&gt;="&amp;$B$2,Transactions!$A$5:$A$2004,"&lt;="&amp;$D$2))</f>
        <v/>
      </c>
      <c r="G134" s="30" t="str">
        <f aca="false">IF(Items!A134="","",D134+E134-F134)</f>
        <v/>
      </c>
      <c r="H134" s="25" t="str">
        <f aca="false">IF(Items!A134="","",ROUND(D134*N(Items!F134),2))</f>
        <v/>
      </c>
      <c r="I134" s="25" t="str">
        <f aca="false">IF(Items!A134="","",SUMIFS(Transactions!$G$5:$G$2004,Transactions!$B$5:$B$2004,A134,Transactions!$A$5:$A$2004,"&gt;="&amp;$B$2,Transactions!$A$5:$A$2004,"&lt;="&amp;$D$2))</f>
        <v/>
      </c>
      <c r="J134" s="25" t="str">
        <f aca="false">IF(Items!A134="","",IFERROR((H134+I134)/(D134+SUMIFS(Transactions!$E$5:$E$2004,Transactions!$B$5:$B$2004,A134,Transactions!$D$5:$D$2004,"Purchase",Transactions!$A$5:$A$2004,"&gt;="&amp;$B$2,Transactions!$A$5:$A$2004,"&lt;="&amp;$D$2)+SUMIFS(Transactions!$E$5:$E$2004,Transactions!$B$5:$B$2004,A134,Transactions!$D$5:$D$2004,"Production in",Transactions!$A$5:$A$2004,"&gt;="&amp;$B$2,Transactions!$A$5:$A$2004,"&lt;="&amp;$D$2)),0))</f>
        <v/>
      </c>
      <c r="K134" s="31" t="str">
        <f aca="false">IF(Items!A134="","",ROUND(G134*J134,2))</f>
        <v/>
      </c>
      <c r="L134" s="29" t="str">
        <f aca="false">IF(Items!A134="","",N(Items!G134))</f>
        <v/>
      </c>
      <c r="M134" s="32" t="str">
        <f aca="false">IF(Items!A134="","",IF(G134&lt;0,"Negative!",IF(G134&lt;=L134,"Reorder","OK")))</f>
        <v/>
      </c>
    </row>
    <row r="135" customFormat="false" ht="15" hidden="false" customHeight="true" outlineLevel="0" collapsed="false">
      <c r="A135" s="24" t="str">
        <f aca="false">IF(Items!A135="","",Items!A135)</f>
        <v/>
      </c>
      <c r="B135" s="24" t="str">
        <f aca="false">IF(Items!A135="","",Items!B135)</f>
        <v/>
      </c>
      <c r="C135" s="24" t="str">
        <f aca="false">IF(Items!A135="","",Items!D135)</f>
        <v/>
      </c>
      <c r="D135" s="29" t="str">
        <f aca="false">IF(Items!A135="","",N(Items!E135))</f>
        <v/>
      </c>
      <c r="E135" s="26" t="str">
        <f aca="false">IF(Items!A135="","",SUMIFS(Transactions!$J$5:$J$2004,Transactions!$B$5:$B$2004,A135,Transactions!$J$5:$J$2004,"&gt;0",Transactions!$A$5:$A$2004,"&gt;="&amp;$B$2,Transactions!$A$5:$A$2004,"&lt;="&amp;$D$2))</f>
        <v/>
      </c>
      <c r="F135" s="26" t="str">
        <f aca="false">IF(Items!A135="","",-SUMIFS(Transactions!$J$5:$J$2004,Transactions!$B$5:$B$2004,A135,Transactions!$J$5:$J$2004,"&lt;0",Transactions!$A$5:$A$2004,"&gt;="&amp;$B$2,Transactions!$A$5:$A$2004,"&lt;="&amp;$D$2))</f>
        <v/>
      </c>
      <c r="G135" s="30" t="str">
        <f aca="false">IF(Items!A135="","",D135+E135-F135)</f>
        <v/>
      </c>
      <c r="H135" s="25" t="str">
        <f aca="false">IF(Items!A135="","",ROUND(D135*N(Items!F135),2))</f>
        <v/>
      </c>
      <c r="I135" s="25" t="str">
        <f aca="false">IF(Items!A135="","",SUMIFS(Transactions!$G$5:$G$2004,Transactions!$B$5:$B$2004,A135,Transactions!$A$5:$A$2004,"&gt;="&amp;$B$2,Transactions!$A$5:$A$2004,"&lt;="&amp;$D$2))</f>
        <v/>
      </c>
      <c r="J135" s="25" t="str">
        <f aca="false">IF(Items!A135="","",IFERROR((H135+I135)/(D135+SUMIFS(Transactions!$E$5:$E$2004,Transactions!$B$5:$B$2004,A135,Transactions!$D$5:$D$2004,"Purchase",Transactions!$A$5:$A$2004,"&gt;="&amp;$B$2,Transactions!$A$5:$A$2004,"&lt;="&amp;$D$2)+SUMIFS(Transactions!$E$5:$E$2004,Transactions!$B$5:$B$2004,A135,Transactions!$D$5:$D$2004,"Production in",Transactions!$A$5:$A$2004,"&gt;="&amp;$B$2,Transactions!$A$5:$A$2004,"&lt;="&amp;$D$2)),0))</f>
        <v/>
      </c>
      <c r="K135" s="31" t="str">
        <f aca="false">IF(Items!A135="","",ROUND(G135*J135,2))</f>
        <v/>
      </c>
      <c r="L135" s="29" t="str">
        <f aca="false">IF(Items!A135="","",N(Items!G135))</f>
        <v/>
      </c>
      <c r="M135" s="32" t="str">
        <f aca="false">IF(Items!A135="","",IF(G135&lt;0,"Negative!",IF(G135&lt;=L135,"Reorder","OK")))</f>
        <v/>
      </c>
    </row>
    <row r="136" customFormat="false" ht="15" hidden="false" customHeight="true" outlineLevel="0" collapsed="false">
      <c r="A136" s="24" t="str">
        <f aca="false">IF(Items!A136="","",Items!A136)</f>
        <v/>
      </c>
      <c r="B136" s="24" t="str">
        <f aca="false">IF(Items!A136="","",Items!B136)</f>
        <v/>
      </c>
      <c r="C136" s="24" t="str">
        <f aca="false">IF(Items!A136="","",Items!D136)</f>
        <v/>
      </c>
      <c r="D136" s="29" t="str">
        <f aca="false">IF(Items!A136="","",N(Items!E136))</f>
        <v/>
      </c>
      <c r="E136" s="26" t="str">
        <f aca="false">IF(Items!A136="","",SUMIFS(Transactions!$J$5:$J$2004,Transactions!$B$5:$B$2004,A136,Transactions!$J$5:$J$2004,"&gt;0",Transactions!$A$5:$A$2004,"&gt;="&amp;$B$2,Transactions!$A$5:$A$2004,"&lt;="&amp;$D$2))</f>
        <v/>
      </c>
      <c r="F136" s="26" t="str">
        <f aca="false">IF(Items!A136="","",-SUMIFS(Transactions!$J$5:$J$2004,Transactions!$B$5:$B$2004,A136,Transactions!$J$5:$J$2004,"&lt;0",Transactions!$A$5:$A$2004,"&gt;="&amp;$B$2,Transactions!$A$5:$A$2004,"&lt;="&amp;$D$2))</f>
        <v/>
      </c>
      <c r="G136" s="30" t="str">
        <f aca="false">IF(Items!A136="","",D136+E136-F136)</f>
        <v/>
      </c>
      <c r="H136" s="25" t="str">
        <f aca="false">IF(Items!A136="","",ROUND(D136*N(Items!F136),2))</f>
        <v/>
      </c>
      <c r="I136" s="25" t="str">
        <f aca="false">IF(Items!A136="","",SUMIFS(Transactions!$G$5:$G$2004,Transactions!$B$5:$B$2004,A136,Transactions!$A$5:$A$2004,"&gt;="&amp;$B$2,Transactions!$A$5:$A$2004,"&lt;="&amp;$D$2))</f>
        <v/>
      </c>
      <c r="J136" s="25" t="str">
        <f aca="false">IF(Items!A136="","",IFERROR((H136+I136)/(D136+SUMIFS(Transactions!$E$5:$E$2004,Transactions!$B$5:$B$2004,A136,Transactions!$D$5:$D$2004,"Purchase",Transactions!$A$5:$A$2004,"&gt;="&amp;$B$2,Transactions!$A$5:$A$2004,"&lt;="&amp;$D$2)+SUMIFS(Transactions!$E$5:$E$2004,Transactions!$B$5:$B$2004,A136,Transactions!$D$5:$D$2004,"Production in",Transactions!$A$5:$A$2004,"&gt;="&amp;$B$2,Transactions!$A$5:$A$2004,"&lt;="&amp;$D$2)),0))</f>
        <v/>
      </c>
      <c r="K136" s="31" t="str">
        <f aca="false">IF(Items!A136="","",ROUND(G136*J136,2))</f>
        <v/>
      </c>
      <c r="L136" s="29" t="str">
        <f aca="false">IF(Items!A136="","",N(Items!G136))</f>
        <v/>
      </c>
      <c r="M136" s="32" t="str">
        <f aca="false">IF(Items!A136="","",IF(G136&lt;0,"Negative!",IF(G136&lt;=L136,"Reorder","OK")))</f>
        <v/>
      </c>
    </row>
    <row r="137" customFormat="false" ht="15" hidden="false" customHeight="true" outlineLevel="0" collapsed="false">
      <c r="A137" s="24" t="str">
        <f aca="false">IF(Items!A137="","",Items!A137)</f>
        <v/>
      </c>
      <c r="B137" s="24" t="str">
        <f aca="false">IF(Items!A137="","",Items!B137)</f>
        <v/>
      </c>
      <c r="C137" s="24" t="str">
        <f aca="false">IF(Items!A137="","",Items!D137)</f>
        <v/>
      </c>
      <c r="D137" s="29" t="str">
        <f aca="false">IF(Items!A137="","",N(Items!E137))</f>
        <v/>
      </c>
      <c r="E137" s="26" t="str">
        <f aca="false">IF(Items!A137="","",SUMIFS(Transactions!$J$5:$J$2004,Transactions!$B$5:$B$2004,A137,Transactions!$J$5:$J$2004,"&gt;0",Transactions!$A$5:$A$2004,"&gt;="&amp;$B$2,Transactions!$A$5:$A$2004,"&lt;="&amp;$D$2))</f>
        <v/>
      </c>
      <c r="F137" s="26" t="str">
        <f aca="false">IF(Items!A137="","",-SUMIFS(Transactions!$J$5:$J$2004,Transactions!$B$5:$B$2004,A137,Transactions!$J$5:$J$2004,"&lt;0",Transactions!$A$5:$A$2004,"&gt;="&amp;$B$2,Transactions!$A$5:$A$2004,"&lt;="&amp;$D$2))</f>
        <v/>
      </c>
      <c r="G137" s="30" t="str">
        <f aca="false">IF(Items!A137="","",D137+E137-F137)</f>
        <v/>
      </c>
      <c r="H137" s="25" t="str">
        <f aca="false">IF(Items!A137="","",ROUND(D137*N(Items!F137),2))</f>
        <v/>
      </c>
      <c r="I137" s="25" t="str">
        <f aca="false">IF(Items!A137="","",SUMIFS(Transactions!$G$5:$G$2004,Transactions!$B$5:$B$2004,A137,Transactions!$A$5:$A$2004,"&gt;="&amp;$B$2,Transactions!$A$5:$A$2004,"&lt;="&amp;$D$2))</f>
        <v/>
      </c>
      <c r="J137" s="25" t="str">
        <f aca="false">IF(Items!A137="","",IFERROR((H137+I137)/(D137+SUMIFS(Transactions!$E$5:$E$2004,Transactions!$B$5:$B$2004,A137,Transactions!$D$5:$D$2004,"Purchase",Transactions!$A$5:$A$2004,"&gt;="&amp;$B$2,Transactions!$A$5:$A$2004,"&lt;="&amp;$D$2)+SUMIFS(Transactions!$E$5:$E$2004,Transactions!$B$5:$B$2004,A137,Transactions!$D$5:$D$2004,"Production in",Transactions!$A$5:$A$2004,"&gt;="&amp;$B$2,Transactions!$A$5:$A$2004,"&lt;="&amp;$D$2)),0))</f>
        <v/>
      </c>
      <c r="K137" s="31" t="str">
        <f aca="false">IF(Items!A137="","",ROUND(G137*J137,2))</f>
        <v/>
      </c>
      <c r="L137" s="29" t="str">
        <f aca="false">IF(Items!A137="","",N(Items!G137))</f>
        <v/>
      </c>
      <c r="M137" s="32" t="str">
        <f aca="false">IF(Items!A137="","",IF(G137&lt;0,"Negative!",IF(G137&lt;=L137,"Reorder","OK")))</f>
        <v/>
      </c>
    </row>
    <row r="138" customFormat="false" ht="15" hidden="false" customHeight="true" outlineLevel="0" collapsed="false">
      <c r="A138" s="24" t="str">
        <f aca="false">IF(Items!A138="","",Items!A138)</f>
        <v/>
      </c>
      <c r="B138" s="24" t="str">
        <f aca="false">IF(Items!A138="","",Items!B138)</f>
        <v/>
      </c>
      <c r="C138" s="24" t="str">
        <f aca="false">IF(Items!A138="","",Items!D138)</f>
        <v/>
      </c>
      <c r="D138" s="29" t="str">
        <f aca="false">IF(Items!A138="","",N(Items!E138))</f>
        <v/>
      </c>
      <c r="E138" s="26" t="str">
        <f aca="false">IF(Items!A138="","",SUMIFS(Transactions!$J$5:$J$2004,Transactions!$B$5:$B$2004,A138,Transactions!$J$5:$J$2004,"&gt;0",Transactions!$A$5:$A$2004,"&gt;="&amp;$B$2,Transactions!$A$5:$A$2004,"&lt;="&amp;$D$2))</f>
        <v/>
      </c>
      <c r="F138" s="26" t="str">
        <f aca="false">IF(Items!A138="","",-SUMIFS(Transactions!$J$5:$J$2004,Transactions!$B$5:$B$2004,A138,Transactions!$J$5:$J$2004,"&lt;0",Transactions!$A$5:$A$2004,"&gt;="&amp;$B$2,Transactions!$A$5:$A$2004,"&lt;="&amp;$D$2))</f>
        <v/>
      </c>
      <c r="G138" s="30" t="str">
        <f aca="false">IF(Items!A138="","",D138+E138-F138)</f>
        <v/>
      </c>
      <c r="H138" s="25" t="str">
        <f aca="false">IF(Items!A138="","",ROUND(D138*N(Items!F138),2))</f>
        <v/>
      </c>
      <c r="I138" s="25" t="str">
        <f aca="false">IF(Items!A138="","",SUMIFS(Transactions!$G$5:$G$2004,Transactions!$B$5:$B$2004,A138,Transactions!$A$5:$A$2004,"&gt;="&amp;$B$2,Transactions!$A$5:$A$2004,"&lt;="&amp;$D$2))</f>
        <v/>
      </c>
      <c r="J138" s="25" t="str">
        <f aca="false">IF(Items!A138="","",IFERROR((H138+I138)/(D138+SUMIFS(Transactions!$E$5:$E$2004,Transactions!$B$5:$B$2004,A138,Transactions!$D$5:$D$2004,"Purchase",Transactions!$A$5:$A$2004,"&gt;="&amp;$B$2,Transactions!$A$5:$A$2004,"&lt;="&amp;$D$2)+SUMIFS(Transactions!$E$5:$E$2004,Transactions!$B$5:$B$2004,A138,Transactions!$D$5:$D$2004,"Production in",Transactions!$A$5:$A$2004,"&gt;="&amp;$B$2,Transactions!$A$5:$A$2004,"&lt;="&amp;$D$2)),0))</f>
        <v/>
      </c>
      <c r="K138" s="31" t="str">
        <f aca="false">IF(Items!A138="","",ROUND(G138*J138,2))</f>
        <v/>
      </c>
      <c r="L138" s="29" t="str">
        <f aca="false">IF(Items!A138="","",N(Items!G138))</f>
        <v/>
      </c>
      <c r="M138" s="32" t="str">
        <f aca="false">IF(Items!A138="","",IF(G138&lt;0,"Negative!",IF(G138&lt;=L138,"Reorder","OK")))</f>
        <v/>
      </c>
    </row>
    <row r="139" customFormat="false" ht="15" hidden="false" customHeight="true" outlineLevel="0" collapsed="false">
      <c r="A139" s="24" t="str">
        <f aca="false">IF(Items!A139="","",Items!A139)</f>
        <v/>
      </c>
      <c r="B139" s="24" t="str">
        <f aca="false">IF(Items!A139="","",Items!B139)</f>
        <v/>
      </c>
      <c r="C139" s="24" t="str">
        <f aca="false">IF(Items!A139="","",Items!D139)</f>
        <v/>
      </c>
      <c r="D139" s="29" t="str">
        <f aca="false">IF(Items!A139="","",N(Items!E139))</f>
        <v/>
      </c>
      <c r="E139" s="26" t="str">
        <f aca="false">IF(Items!A139="","",SUMIFS(Transactions!$J$5:$J$2004,Transactions!$B$5:$B$2004,A139,Transactions!$J$5:$J$2004,"&gt;0",Transactions!$A$5:$A$2004,"&gt;="&amp;$B$2,Transactions!$A$5:$A$2004,"&lt;="&amp;$D$2))</f>
        <v/>
      </c>
      <c r="F139" s="26" t="str">
        <f aca="false">IF(Items!A139="","",-SUMIFS(Transactions!$J$5:$J$2004,Transactions!$B$5:$B$2004,A139,Transactions!$J$5:$J$2004,"&lt;0",Transactions!$A$5:$A$2004,"&gt;="&amp;$B$2,Transactions!$A$5:$A$2004,"&lt;="&amp;$D$2))</f>
        <v/>
      </c>
      <c r="G139" s="30" t="str">
        <f aca="false">IF(Items!A139="","",D139+E139-F139)</f>
        <v/>
      </c>
      <c r="H139" s="25" t="str">
        <f aca="false">IF(Items!A139="","",ROUND(D139*N(Items!F139),2))</f>
        <v/>
      </c>
      <c r="I139" s="25" t="str">
        <f aca="false">IF(Items!A139="","",SUMIFS(Transactions!$G$5:$G$2004,Transactions!$B$5:$B$2004,A139,Transactions!$A$5:$A$2004,"&gt;="&amp;$B$2,Transactions!$A$5:$A$2004,"&lt;="&amp;$D$2))</f>
        <v/>
      </c>
      <c r="J139" s="25" t="str">
        <f aca="false">IF(Items!A139="","",IFERROR((H139+I139)/(D139+SUMIFS(Transactions!$E$5:$E$2004,Transactions!$B$5:$B$2004,A139,Transactions!$D$5:$D$2004,"Purchase",Transactions!$A$5:$A$2004,"&gt;="&amp;$B$2,Transactions!$A$5:$A$2004,"&lt;="&amp;$D$2)+SUMIFS(Transactions!$E$5:$E$2004,Transactions!$B$5:$B$2004,A139,Transactions!$D$5:$D$2004,"Production in",Transactions!$A$5:$A$2004,"&gt;="&amp;$B$2,Transactions!$A$5:$A$2004,"&lt;="&amp;$D$2)),0))</f>
        <v/>
      </c>
      <c r="K139" s="31" t="str">
        <f aca="false">IF(Items!A139="","",ROUND(G139*J139,2))</f>
        <v/>
      </c>
      <c r="L139" s="29" t="str">
        <f aca="false">IF(Items!A139="","",N(Items!G139))</f>
        <v/>
      </c>
      <c r="M139" s="32" t="str">
        <f aca="false">IF(Items!A139="","",IF(G139&lt;0,"Negative!",IF(G139&lt;=L139,"Reorder","OK")))</f>
        <v/>
      </c>
    </row>
    <row r="140" customFormat="false" ht="15" hidden="false" customHeight="true" outlineLevel="0" collapsed="false">
      <c r="A140" s="24" t="str">
        <f aca="false">IF(Items!A140="","",Items!A140)</f>
        <v/>
      </c>
      <c r="B140" s="24" t="str">
        <f aca="false">IF(Items!A140="","",Items!B140)</f>
        <v/>
      </c>
      <c r="C140" s="24" t="str">
        <f aca="false">IF(Items!A140="","",Items!D140)</f>
        <v/>
      </c>
      <c r="D140" s="29" t="str">
        <f aca="false">IF(Items!A140="","",N(Items!E140))</f>
        <v/>
      </c>
      <c r="E140" s="26" t="str">
        <f aca="false">IF(Items!A140="","",SUMIFS(Transactions!$J$5:$J$2004,Transactions!$B$5:$B$2004,A140,Transactions!$J$5:$J$2004,"&gt;0",Transactions!$A$5:$A$2004,"&gt;="&amp;$B$2,Transactions!$A$5:$A$2004,"&lt;="&amp;$D$2))</f>
        <v/>
      </c>
      <c r="F140" s="26" t="str">
        <f aca="false">IF(Items!A140="","",-SUMIFS(Transactions!$J$5:$J$2004,Transactions!$B$5:$B$2004,A140,Transactions!$J$5:$J$2004,"&lt;0",Transactions!$A$5:$A$2004,"&gt;="&amp;$B$2,Transactions!$A$5:$A$2004,"&lt;="&amp;$D$2))</f>
        <v/>
      </c>
      <c r="G140" s="30" t="str">
        <f aca="false">IF(Items!A140="","",D140+E140-F140)</f>
        <v/>
      </c>
      <c r="H140" s="25" t="str">
        <f aca="false">IF(Items!A140="","",ROUND(D140*N(Items!F140),2))</f>
        <v/>
      </c>
      <c r="I140" s="25" t="str">
        <f aca="false">IF(Items!A140="","",SUMIFS(Transactions!$G$5:$G$2004,Transactions!$B$5:$B$2004,A140,Transactions!$A$5:$A$2004,"&gt;="&amp;$B$2,Transactions!$A$5:$A$2004,"&lt;="&amp;$D$2))</f>
        <v/>
      </c>
      <c r="J140" s="25" t="str">
        <f aca="false">IF(Items!A140="","",IFERROR((H140+I140)/(D140+SUMIFS(Transactions!$E$5:$E$2004,Transactions!$B$5:$B$2004,A140,Transactions!$D$5:$D$2004,"Purchase",Transactions!$A$5:$A$2004,"&gt;="&amp;$B$2,Transactions!$A$5:$A$2004,"&lt;="&amp;$D$2)+SUMIFS(Transactions!$E$5:$E$2004,Transactions!$B$5:$B$2004,A140,Transactions!$D$5:$D$2004,"Production in",Transactions!$A$5:$A$2004,"&gt;="&amp;$B$2,Transactions!$A$5:$A$2004,"&lt;="&amp;$D$2)),0))</f>
        <v/>
      </c>
      <c r="K140" s="31" t="str">
        <f aca="false">IF(Items!A140="","",ROUND(G140*J140,2))</f>
        <v/>
      </c>
      <c r="L140" s="29" t="str">
        <f aca="false">IF(Items!A140="","",N(Items!G140))</f>
        <v/>
      </c>
      <c r="M140" s="32" t="str">
        <f aca="false">IF(Items!A140="","",IF(G140&lt;0,"Negative!",IF(G140&lt;=L140,"Reorder","OK")))</f>
        <v/>
      </c>
    </row>
    <row r="141" customFormat="false" ht="15" hidden="false" customHeight="true" outlineLevel="0" collapsed="false">
      <c r="A141" s="24" t="str">
        <f aca="false">IF(Items!A141="","",Items!A141)</f>
        <v/>
      </c>
      <c r="B141" s="24" t="str">
        <f aca="false">IF(Items!A141="","",Items!B141)</f>
        <v/>
      </c>
      <c r="C141" s="24" t="str">
        <f aca="false">IF(Items!A141="","",Items!D141)</f>
        <v/>
      </c>
      <c r="D141" s="29" t="str">
        <f aca="false">IF(Items!A141="","",N(Items!E141))</f>
        <v/>
      </c>
      <c r="E141" s="26" t="str">
        <f aca="false">IF(Items!A141="","",SUMIFS(Transactions!$J$5:$J$2004,Transactions!$B$5:$B$2004,A141,Transactions!$J$5:$J$2004,"&gt;0",Transactions!$A$5:$A$2004,"&gt;="&amp;$B$2,Transactions!$A$5:$A$2004,"&lt;="&amp;$D$2))</f>
        <v/>
      </c>
      <c r="F141" s="26" t="str">
        <f aca="false">IF(Items!A141="","",-SUMIFS(Transactions!$J$5:$J$2004,Transactions!$B$5:$B$2004,A141,Transactions!$J$5:$J$2004,"&lt;0",Transactions!$A$5:$A$2004,"&gt;="&amp;$B$2,Transactions!$A$5:$A$2004,"&lt;="&amp;$D$2))</f>
        <v/>
      </c>
      <c r="G141" s="30" t="str">
        <f aca="false">IF(Items!A141="","",D141+E141-F141)</f>
        <v/>
      </c>
      <c r="H141" s="25" t="str">
        <f aca="false">IF(Items!A141="","",ROUND(D141*N(Items!F141),2))</f>
        <v/>
      </c>
      <c r="I141" s="25" t="str">
        <f aca="false">IF(Items!A141="","",SUMIFS(Transactions!$G$5:$G$2004,Transactions!$B$5:$B$2004,A141,Transactions!$A$5:$A$2004,"&gt;="&amp;$B$2,Transactions!$A$5:$A$2004,"&lt;="&amp;$D$2))</f>
        <v/>
      </c>
      <c r="J141" s="25" t="str">
        <f aca="false">IF(Items!A141="","",IFERROR((H141+I141)/(D141+SUMIFS(Transactions!$E$5:$E$2004,Transactions!$B$5:$B$2004,A141,Transactions!$D$5:$D$2004,"Purchase",Transactions!$A$5:$A$2004,"&gt;="&amp;$B$2,Transactions!$A$5:$A$2004,"&lt;="&amp;$D$2)+SUMIFS(Transactions!$E$5:$E$2004,Transactions!$B$5:$B$2004,A141,Transactions!$D$5:$D$2004,"Production in",Transactions!$A$5:$A$2004,"&gt;="&amp;$B$2,Transactions!$A$5:$A$2004,"&lt;="&amp;$D$2)),0))</f>
        <v/>
      </c>
      <c r="K141" s="31" t="str">
        <f aca="false">IF(Items!A141="","",ROUND(G141*J141,2))</f>
        <v/>
      </c>
      <c r="L141" s="29" t="str">
        <f aca="false">IF(Items!A141="","",N(Items!G141))</f>
        <v/>
      </c>
      <c r="M141" s="32" t="str">
        <f aca="false">IF(Items!A141="","",IF(G141&lt;0,"Negative!",IF(G141&lt;=L141,"Reorder","OK")))</f>
        <v/>
      </c>
    </row>
    <row r="142" customFormat="false" ht="15" hidden="false" customHeight="true" outlineLevel="0" collapsed="false">
      <c r="A142" s="24" t="str">
        <f aca="false">IF(Items!A142="","",Items!A142)</f>
        <v/>
      </c>
      <c r="B142" s="24" t="str">
        <f aca="false">IF(Items!A142="","",Items!B142)</f>
        <v/>
      </c>
      <c r="C142" s="24" t="str">
        <f aca="false">IF(Items!A142="","",Items!D142)</f>
        <v/>
      </c>
      <c r="D142" s="29" t="str">
        <f aca="false">IF(Items!A142="","",N(Items!E142))</f>
        <v/>
      </c>
      <c r="E142" s="26" t="str">
        <f aca="false">IF(Items!A142="","",SUMIFS(Transactions!$J$5:$J$2004,Transactions!$B$5:$B$2004,A142,Transactions!$J$5:$J$2004,"&gt;0",Transactions!$A$5:$A$2004,"&gt;="&amp;$B$2,Transactions!$A$5:$A$2004,"&lt;="&amp;$D$2))</f>
        <v/>
      </c>
      <c r="F142" s="26" t="str">
        <f aca="false">IF(Items!A142="","",-SUMIFS(Transactions!$J$5:$J$2004,Transactions!$B$5:$B$2004,A142,Transactions!$J$5:$J$2004,"&lt;0",Transactions!$A$5:$A$2004,"&gt;="&amp;$B$2,Transactions!$A$5:$A$2004,"&lt;="&amp;$D$2))</f>
        <v/>
      </c>
      <c r="G142" s="30" t="str">
        <f aca="false">IF(Items!A142="","",D142+E142-F142)</f>
        <v/>
      </c>
      <c r="H142" s="25" t="str">
        <f aca="false">IF(Items!A142="","",ROUND(D142*N(Items!F142),2))</f>
        <v/>
      </c>
      <c r="I142" s="25" t="str">
        <f aca="false">IF(Items!A142="","",SUMIFS(Transactions!$G$5:$G$2004,Transactions!$B$5:$B$2004,A142,Transactions!$A$5:$A$2004,"&gt;="&amp;$B$2,Transactions!$A$5:$A$2004,"&lt;="&amp;$D$2))</f>
        <v/>
      </c>
      <c r="J142" s="25" t="str">
        <f aca="false">IF(Items!A142="","",IFERROR((H142+I142)/(D142+SUMIFS(Transactions!$E$5:$E$2004,Transactions!$B$5:$B$2004,A142,Transactions!$D$5:$D$2004,"Purchase",Transactions!$A$5:$A$2004,"&gt;="&amp;$B$2,Transactions!$A$5:$A$2004,"&lt;="&amp;$D$2)+SUMIFS(Transactions!$E$5:$E$2004,Transactions!$B$5:$B$2004,A142,Transactions!$D$5:$D$2004,"Production in",Transactions!$A$5:$A$2004,"&gt;="&amp;$B$2,Transactions!$A$5:$A$2004,"&lt;="&amp;$D$2)),0))</f>
        <v/>
      </c>
      <c r="K142" s="31" t="str">
        <f aca="false">IF(Items!A142="","",ROUND(G142*J142,2))</f>
        <v/>
      </c>
      <c r="L142" s="29" t="str">
        <f aca="false">IF(Items!A142="","",N(Items!G142))</f>
        <v/>
      </c>
      <c r="M142" s="32" t="str">
        <f aca="false">IF(Items!A142="","",IF(G142&lt;0,"Negative!",IF(G142&lt;=L142,"Reorder","OK")))</f>
        <v/>
      </c>
    </row>
    <row r="143" customFormat="false" ht="15" hidden="false" customHeight="true" outlineLevel="0" collapsed="false">
      <c r="A143" s="24" t="str">
        <f aca="false">IF(Items!A143="","",Items!A143)</f>
        <v/>
      </c>
      <c r="B143" s="24" t="str">
        <f aca="false">IF(Items!A143="","",Items!B143)</f>
        <v/>
      </c>
      <c r="C143" s="24" t="str">
        <f aca="false">IF(Items!A143="","",Items!D143)</f>
        <v/>
      </c>
      <c r="D143" s="29" t="str">
        <f aca="false">IF(Items!A143="","",N(Items!E143))</f>
        <v/>
      </c>
      <c r="E143" s="26" t="str">
        <f aca="false">IF(Items!A143="","",SUMIFS(Transactions!$J$5:$J$2004,Transactions!$B$5:$B$2004,A143,Transactions!$J$5:$J$2004,"&gt;0",Transactions!$A$5:$A$2004,"&gt;="&amp;$B$2,Transactions!$A$5:$A$2004,"&lt;="&amp;$D$2))</f>
        <v/>
      </c>
      <c r="F143" s="26" t="str">
        <f aca="false">IF(Items!A143="","",-SUMIFS(Transactions!$J$5:$J$2004,Transactions!$B$5:$B$2004,A143,Transactions!$J$5:$J$2004,"&lt;0",Transactions!$A$5:$A$2004,"&gt;="&amp;$B$2,Transactions!$A$5:$A$2004,"&lt;="&amp;$D$2))</f>
        <v/>
      </c>
      <c r="G143" s="30" t="str">
        <f aca="false">IF(Items!A143="","",D143+E143-F143)</f>
        <v/>
      </c>
      <c r="H143" s="25" t="str">
        <f aca="false">IF(Items!A143="","",ROUND(D143*N(Items!F143),2))</f>
        <v/>
      </c>
      <c r="I143" s="25" t="str">
        <f aca="false">IF(Items!A143="","",SUMIFS(Transactions!$G$5:$G$2004,Transactions!$B$5:$B$2004,A143,Transactions!$A$5:$A$2004,"&gt;="&amp;$B$2,Transactions!$A$5:$A$2004,"&lt;="&amp;$D$2))</f>
        <v/>
      </c>
      <c r="J143" s="25" t="str">
        <f aca="false">IF(Items!A143="","",IFERROR((H143+I143)/(D143+SUMIFS(Transactions!$E$5:$E$2004,Transactions!$B$5:$B$2004,A143,Transactions!$D$5:$D$2004,"Purchase",Transactions!$A$5:$A$2004,"&gt;="&amp;$B$2,Transactions!$A$5:$A$2004,"&lt;="&amp;$D$2)+SUMIFS(Transactions!$E$5:$E$2004,Transactions!$B$5:$B$2004,A143,Transactions!$D$5:$D$2004,"Production in",Transactions!$A$5:$A$2004,"&gt;="&amp;$B$2,Transactions!$A$5:$A$2004,"&lt;="&amp;$D$2)),0))</f>
        <v/>
      </c>
      <c r="K143" s="31" t="str">
        <f aca="false">IF(Items!A143="","",ROUND(G143*J143,2))</f>
        <v/>
      </c>
      <c r="L143" s="29" t="str">
        <f aca="false">IF(Items!A143="","",N(Items!G143))</f>
        <v/>
      </c>
      <c r="M143" s="32" t="str">
        <f aca="false">IF(Items!A143="","",IF(G143&lt;0,"Negative!",IF(G143&lt;=L143,"Reorder","OK")))</f>
        <v/>
      </c>
    </row>
    <row r="144" customFormat="false" ht="15" hidden="false" customHeight="true" outlineLevel="0" collapsed="false">
      <c r="A144" s="24" t="str">
        <f aca="false">IF(Items!A144="","",Items!A144)</f>
        <v/>
      </c>
      <c r="B144" s="24" t="str">
        <f aca="false">IF(Items!A144="","",Items!B144)</f>
        <v/>
      </c>
      <c r="C144" s="24" t="str">
        <f aca="false">IF(Items!A144="","",Items!D144)</f>
        <v/>
      </c>
      <c r="D144" s="29" t="str">
        <f aca="false">IF(Items!A144="","",N(Items!E144))</f>
        <v/>
      </c>
      <c r="E144" s="26" t="str">
        <f aca="false">IF(Items!A144="","",SUMIFS(Transactions!$J$5:$J$2004,Transactions!$B$5:$B$2004,A144,Transactions!$J$5:$J$2004,"&gt;0",Transactions!$A$5:$A$2004,"&gt;="&amp;$B$2,Transactions!$A$5:$A$2004,"&lt;="&amp;$D$2))</f>
        <v/>
      </c>
      <c r="F144" s="26" t="str">
        <f aca="false">IF(Items!A144="","",-SUMIFS(Transactions!$J$5:$J$2004,Transactions!$B$5:$B$2004,A144,Transactions!$J$5:$J$2004,"&lt;0",Transactions!$A$5:$A$2004,"&gt;="&amp;$B$2,Transactions!$A$5:$A$2004,"&lt;="&amp;$D$2))</f>
        <v/>
      </c>
      <c r="G144" s="30" t="str">
        <f aca="false">IF(Items!A144="","",D144+E144-F144)</f>
        <v/>
      </c>
      <c r="H144" s="25" t="str">
        <f aca="false">IF(Items!A144="","",ROUND(D144*N(Items!F144),2))</f>
        <v/>
      </c>
      <c r="I144" s="25" t="str">
        <f aca="false">IF(Items!A144="","",SUMIFS(Transactions!$G$5:$G$2004,Transactions!$B$5:$B$2004,A144,Transactions!$A$5:$A$2004,"&gt;="&amp;$B$2,Transactions!$A$5:$A$2004,"&lt;="&amp;$D$2))</f>
        <v/>
      </c>
      <c r="J144" s="25" t="str">
        <f aca="false">IF(Items!A144="","",IFERROR((H144+I144)/(D144+SUMIFS(Transactions!$E$5:$E$2004,Transactions!$B$5:$B$2004,A144,Transactions!$D$5:$D$2004,"Purchase",Transactions!$A$5:$A$2004,"&gt;="&amp;$B$2,Transactions!$A$5:$A$2004,"&lt;="&amp;$D$2)+SUMIFS(Transactions!$E$5:$E$2004,Transactions!$B$5:$B$2004,A144,Transactions!$D$5:$D$2004,"Production in",Transactions!$A$5:$A$2004,"&gt;="&amp;$B$2,Transactions!$A$5:$A$2004,"&lt;="&amp;$D$2)),0))</f>
        <v/>
      </c>
      <c r="K144" s="31" t="str">
        <f aca="false">IF(Items!A144="","",ROUND(G144*J144,2))</f>
        <v/>
      </c>
      <c r="L144" s="29" t="str">
        <f aca="false">IF(Items!A144="","",N(Items!G144))</f>
        <v/>
      </c>
      <c r="M144" s="32" t="str">
        <f aca="false">IF(Items!A144="","",IF(G144&lt;0,"Negative!",IF(G144&lt;=L144,"Reorder","OK")))</f>
        <v/>
      </c>
    </row>
    <row r="145" customFormat="false" ht="15" hidden="false" customHeight="true" outlineLevel="0" collapsed="false">
      <c r="A145" s="24" t="str">
        <f aca="false">IF(Items!A145="","",Items!A145)</f>
        <v/>
      </c>
      <c r="B145" s="24" t="str">
        <f aca="false">IF(Items!A145="","",Items!B145)</f>
        <v/>
      </c>
      <c r="C145" s="24" t="str">
        <f aca="false">IF(Items!A145="","",Items!D145)</f>
        <v/>
      </c>
      <c r="D145" s="29" t="str">
        <f aca="false">IF(Items!A145="","",N(Items!E145))</f>
        <v/>
      </c>
      <c r="E145" s="26" t="str">
        <f aca="false">IF(Items!A145="","",SUMIFS(Transactions!$J$5:$J$2004,Transactions!$B$5:$B$2004,A145,Transactions!$J$5:$J$2004,"&gt;0",Transactions!$A$5:$A$2004,"&gt;="&amp;$B$2,Transactions!$A$5:$A$2004,"&lt;="&amp;$D$2))</f>
        <v/>
      </c>
      <c r="F145" s="26" t="str">
        <f aca="false">IF(Items!A145="","",-SUMIFS(Transactions!$J$5:$J$2004,Transactions!$B$5:$B$2004,A145,Transactions!$J$5:$J$2004,"&lt;0",Transactions!$A$5:$A$2004,"&gt;="&amp;$B$2,Transactions!$A$5:$A$2004,"&lt;="&amp;$D$2))</f>
        <v/>
      </c>
      <c r="G145" s="30" t="str">
        <f aca="false">IF(Items!A145="","",D145+E145-F145)</f>
        <v/>
      </c>
      <c r="H145" s="25" t="str">
        <f aca="false">IF(Items!A145="","",ROUND(D145*N(Items!F145),2))</f>
        <v/>
      </c>
      <c r="I145" s="25" t="str">
        <f aca="false">IF(Items!A145="","",SUMIFS(Transactions!$G$5:$G$2004,Transactions!$B$5:$B$2004,A145,Transactions!$A$5:$A$2004,"&gt;="&amp;$B$2,Transactions!$A$5:$A$2004,"&lt;="&amp;$D$2))</f>
        <v/>
      </c>
      <c r="J145" s="25" t="str">
        <f aca="false">IF(Items!A145="","",IFERROR((H145+I145)/(D145+SUMIFS(Transactions!$E$5:$E$2004,Transactions!$B$5:$B$2004,A145,Transactions!$D$5:$D$2004,"Purchase",Transactions!$A$5:$A$2004,"&gt;="&amp;$B$2,Transactions!$A$5:$A$2004,"&lt;="&amp;$D$2)+SUMIFS(Transactions!$E$5:$E$2004,Transactions!$B$5:$B$2004,A145,Transactions!$D$5:$D$2004,"Production in",Transactions!$A$5:$A$2004,"&gt;="&amp;$B$2,Transactions!$A$5:$A$2004,"&lt;="&amp;$D$2)),0))</f>
        <v/>
      </c>
      <c r="K145" s="31" t="str">
        <f aca="false">IF(Items!A145="","",ROUND(G145*J145,2))</f>
        <v/>
      </c>
      <c r="L145" s="29" t="str">
        <f aca="false">IF(Items!A145="","",N(Items!G145))</f>
        <v/>
      </c>
      <c r="M145" s="32" t="str">
        <f aca="false">IF(Items!A145="","",IF(G145&lt;0,"Negative!",IF(G145&lt;=L145,"Reorder","OK")))</f>
        <v/>
      </c>
    </row>
    <row r="146" customFormat="false" ht="15" hidden="false" customHeight="true" outlineLevel="0" collapsed="false">
      <c r="A146" s="24" t="str">
        <f aca="false">IF(Items!A146="","",Items!A146)</f>
        <v/>
      </c>
      <c r="B146" s="24" t="str">
        <f aca="false">IF(Items!A146="","",Items!B146)</f>
        <v/>
      </c>
      <c r="C146" s="24" t="str">
        <f aca="false">IF(Items!A146="","",Items!D146)</f>
        <v/>
      </c>
      <c r="D146" s="29" t="str">
        <f aca="false">IF(Items!A146="","",N(Items!E146))</f>
        <v/>
      </c>
      <c r="E146" s="26" t="str">
        <f aca="false">IF(Items!A146="","",SUMIFS(Transactions!$J$5:$J$2004,Transactions!$B$5:$B$2004,A146,Transactions!$J$5:$J$2004,"&gt;0",Transactions!$A$5:$A$2004,"&gt;="&amp;$B$2,Transactions!$A$5:$A$2004,"&lt;="&amp;$D$2))</f>
        <v/>
      </c>
      <c r="F146" s="26" t="str">
        <f aca="false">IF(Items!A146="","",-SUMIFS(Transactions!$J$5:$J$2004,Transactions!$B$5:$B$2004,A146,Transactions!$J$5:$J$2004,"&lt;0",Transactions!$A$5:$A$2004,"&gt;="&amp;$B$2,Transactions!$A$5:$A$2004,"&lt;="&amp;$D$2))</f>
        <v/>
      </c>
      <c r="G146" s="30" t="str">
        <f aca="false">IF(Items!A146="","",D146+E146-F146)</f>
        <v/>
      </c>
      <c r="H146" s="25" t="str">
        <f aca="false">IF(Items!A146="","",ROUND(D146*N(Items!F146),2))</f>
        <v/>
      </c>
      <c r="I146" s="25" t="str">
        <f aca="false">IF(Items!A146="","",SUMIFS(Transactions!$G$5:$G$2004,Transactions!$B$5:$B$2004,A146,Transactions!$A$5:$A$2004,"&gt;="&amp;$B$2,Transactions!$A$5:$A$2004,"&lt;="&amp;$D$2))</f>
        <v/>
      </c>
      <c r="J146" s="25" t="str">
        <f aca="false">IF(Items!A146="","",IFERROR((H146+I146)/(D146+SUMIFS(Transactions!$E$5:$E$2004,Transactions!$B$5:$B$2004,A146,Transactions!$D$5:$D$2004,"Purchase",Transactions!$A$5:$A$2004,"&gt;="&amp;$B$2,Transactions!$A$5:$A$2004,"&lt;="&amp;$D$2)+SUMIFS(Transactions!$E$5:$E$2004,Transactions!$B$5:$B$2004,A146,Transactions!$D$5:$D$2004,"Production in",Transactions!$A$5:$A$2004,"&gt;="&amp;$B$2,Transactions!$A$5:$A$2004,"&lt;="&amp;$D$2)),0))</f>
        <v/>
      </c>
      <c r="K146" s="31" t="str">
        <f aca="false">IF(Items!A146="","",ROUND(G146*J146,2))</f>
        <v/>
      </c>
      <c r="L146" s="29" t="str">
        <f aca="false">IF(Items!A146="","",N(Items!G146))</f>
        <v/>
      </c>
      <c r="M146" s="32" t="str">
        <f aca="false">IF(Items!A146="","",IF(G146&lt;0,"Negative!",IF(G146&lt;=L146,"Reorder","OK")))</f>
        <v/>
      </c>
    </row>
    <row r="147" customFormat="false" ht="15" hidden="false" customHeight="true" outlineLevel="0" collapsed="false">
      <c r="A147" s="24" t="str">
        <f aca="false">IF(Items!A147="","",Items!A147)</f>
        <v/>
      </c>
      <c r="B147" s="24" t="str">
        <f aca="false">IF(Items!A147="","",Items!B147)</f>
        <v/>
      </c>
      <c r="C147" s="24" t="str">
        <f aca="false">IF(Items!A147="","",Items!D147)</f>
        <v/>
      </c>
      <c r="D147" s="29" t="str">
        <f aca="false">IF(Items!A147="","",N(Items!E147))</f>
        <v/>
      </c>
      <c r="E147" s="26" t="str">
        <f aca="false">IF(Items!A147="","",SUMIFS(Transactions!$J$5:$J$2004,Transactions!$B$5:$B$2004,A147,Transactions!$J$5:$J$2004,"&gt;0",Transactions!$A$5:$A$2004,"&gt;="&amp;$B$2,Transactions!$A$5:$A$2004,"&lt;="&amp;$D$2))</f>
        <v/>
      </c>
      <c r="F147" s="26" t="str">
        <f aca="false">IF(Items!A147="","",-SUMIFS(Transactions!$J$5:$J$2004,Transactions!$B$5:$B$2004,A147,Transactions!$J$5:$J$2004,"&lt;0",Transactions!$A$5:$A$2004,"&gt;="&amp;$B$2,Transactions!$A$5:$A$2004,"&lt;="&amp;$D$2))</f>
        <v/>
      </c>
      <c r="G147" s="30" t="str">
        <f aca="false">IF(Items!A147="","",D147+E147-F147)</f>
        <v/>
      </c>
      <c r="H147" s="25" t="str">
        <f aca="false">IF(Items!A147="","",ROUND(D147*N(Items!F147),2))</f>
        <v/>
      </c>
      <c r="I147" s="25" t="str">
        <f aca="false">IF(Items!A147="","",SUMIFS(Transactions!$G$5:$G$2004,Transactions!$B$5:$B$2004,A147,Transactions!$A$5:$A$2004,"&gt;="&amp;$B$2,Transactions!$A$5:$A$2004,"&lt;="&amp;$D$2))</f>
        <v/>
      </c>
      <c r="J147" s="25" t="str">
        <f aca="false">IF(Items!A147="","",IFERROR((H147+I147)/(D147+SUMIFS(Transactions!$E$5:$E$2004,Transactions!$B$5:$B$2004,A147,Transactions!$D$5:$D$2004,"Purchase",Transactions!$A$5:$A$2004,"&gt;="&amp;$B$2,Transactions!$A$5:$A$2004,"&lt;="&amp;$D$2)+SUMIFS(Transactions!$E$5:$E$2004,Transactions!$B$5:$B$2004,A147,Transactions!$D$5:$D$2004,"Production in",Transactions!$A$5:$A$2004,"&gt;="&amp;$B$2,Transactions!$A$5:$A$2004,"&lt;="&amp;$D$2)),0))</f>
        <v/>
      </c>
      <c r="K147" s="31" t="str">
        <f aca="false">IF(Items!A147="","",ROUND(G147*J147,2))</f>
        <v/>
      </c>
      <c r="L147" s="29" t="str">
        <f aca="false">IF(Items!A147="","",N(Items!G147))</f>
        <v/>
      </c>
      <c r="M147" s="32" t="str">
        <f aca="false">IF(Items!A147="","",IF(G147&lt;0,"Negative!",IF(G147&lt;=L147,"Reorder","OK")))</f>
        <v/>
      </c>
    </row>
    <row r="148" customFormat="false" ht="15" hidden="false" customHeight="true" outlineLevel="0" collapsed="false">
      <c r="A148" s="24" t="str">
        <f aca="false">IF(Items!A148="","",Items!A148)</f>
        <v/>
      </c>
      <c r="B148" s="24" t="str">
        <f aca="false">IF(Items!A148="","",Items!B148)</f>
        <v/>
      </c>
      <c r="C148" s="24" t="str">
        <f aca="false">IF(Items!A148="","",Items!D148)</f>
        <v/>
      </c>
      <c r="D148" s="29" t="str">
        <f aca="false">IF(Items!A148="","",N(Items!E148))</f>
        <v/>
      </c>
      <c r="E148" s="26" t="str">
        <f aca="false">IF(Items!A148="","",SUMIFS(Transactions!$J$5:$J$2004,Transactions!$B$5:$B$2004,A148,Transactions!$J$5:$J$2004,"&gt;0",Transactions!$A$5:$A$2004,"&gt;="&amp;$B$2,Transactions!$A$5:$A$2004,"&lt;="&amp;$D$2))</f>
        <v/>
      </c>
      <c r="F148" s="26" t="str">
        <f aca="false">IF(Items!A148="","",-SUMIFS(Transactions!$J$5:$J$2004,Transactions!$B$5:$B$2004,A148,Transactions!$J$5:$J$2004,"&lt;0",Transactions!$A$5:$A$2004,"&gt;="&amp;$B$2,Transactions!$A$5:$A$2004,"&lt;="&amp;$D$2))</f>
        <v/>
      </c>
      <c r="G148" s="30" t="str">
        <f aca="false">IF(Items!A148="","",D148+E148-F148)</f>
        <v/>
      </c>
      <c r="H148" s="25" t="str">
        <f aca="false">IF(Items!A148="","",ROUND(D148*N(Items!F148),2))</f>
        <v/>
      </c>
      <c r="I148" s="25" t="str">
        <f aca="false">IF(Items!A148="","",SUMIFS(Transactions!$G$5:$G$2004,Transactions!$B$5:$B$2004,A148,Transactions!$A$5:$A$2004,"&gt;="&amp;$B$2,Transactions!$A$5:$A$2004,"&lt;="&amp;$D$2))</f>
        <v/>
      </c>
      <c r="J148" s="25" t="str">
        <f aca="false">IF(Items!A148="","",IFERROR((H148+I148)/(D148+SUMIFS(Transactions!$E$5:$E$2004,Transactions!$B$5:$B$2004,A148,Transactions!$D$5:$D$2004,"Purchase",Transactions!$A$5:$A$2004,"&gt;="&amp;$B$2,Transactions!$A$5:$A$2004,"&lt;="&amp;$D$2)+SUMIFS(Transactions!$E$5:$E$2004,Transactions!$B$5:$B$2004,A148,Transactions!$D$5:$D$2004,"Production in",Transactions!$A$5:$A$2004,"&gt;="&amp;$B$2,Transactions!$A$5:$A$2004,"&lt;="&amp;$D$2)),0))</f>
        <v/>
      </c>
      <c r="K148" s="31" t="str">
        <f aca="false">IF(Items!A148="","",ROUND(G148*J148,2))</f>
        <v/>
      </c>
      <c r="L148" s="29" t="str">
        <f aca="false">IF(Items!A148="","",N(Items!G148))</f>
        <v/>
      </c>
      <c r="M148" s="32" t="str">
        <f aca="false">IF(Items!A148="","",IF(G148&lt;0,"Negative!",IF(G148&lt;=L148,"Reorder","OK")))</f>
        <v/>
      </c>
    </row>
    <row r="149" customFormat="false" ht="15" hidden="false" customHeight="true" outlineLevel="0" collapsed="false">
      <c r="A149" s="24" t="str">
        <f aca="false">IF(Items!A149="","",Items!A149)</f>
        <v/>
      </c>
      <c r="B149" s="24" t="str">
        <f aca="false">IF(Items!A149="","",Items!B149)</f>
        <v/>
      </c>
      <c r="C149" s="24" t="str">
        <f aca="false">IF(Items!A149="","",Items!D149)</f>
        <v/>
      </c>
      <c r="D149" s="29" t="str">
        <f aca="false">IF(Items!A149="","",N(Items!E149))</f>
        <v/>
      </c>
      <c r="E149" s="26" t="str">
        <f aca="false">IF(Items!A149="","",SUMIFS(Transactions!$J$5:$J$2004,Transactions!$B$5:$B$2004,A149,Transactions!$J$5:$J$2004,"&gt;0",Transactions!$A$5:$A$2004,"&gt;="&amp;$B$2,Transactions!$A$5:$A$2004,"&lt;="&amp;$D$2))</f>
        <v/>
      </c>
      <c r="F149" s="26" t="str">
        <f aca="false">IF(Items!A149="","",-SUMIFS(Transactions!$J$5:$J$2004,Transactions!$B$5:$B$2004,A149,Transactions!$J$5:$J$2004,"&lt;0",Transactions!$A$5:$A$2004,"&gt;="&amp;$B$2,Transactions!$A$5:$A$2004,"&lt;="&amp;$D$2))</f>
        <v/>
      </c>
      <c r="G149" s="30" t="str">
        <f aca="false">IF(Items!A149="","",D149+E149-F149)</f>
        <v/>
      </c>
      <c r="H149" s="25" t="str">
        <f aca="false">IF(Items!A149="","",ROUND(D149*N(Items!F149),2))</f>
        <v/>
      </c>
      <c r="I149" s="25" t="str">
        <f aca="false">IF(Items!A149="","",SUMIFS(Transactions!$G$5:$G$2004,Transactions!$B$5:$B$2004,A149,Transactions!$A$5:$A$2004,"&gt;="&amp;$B$2,Transactions!$A$5:$A$2004,"&lt;="&amp;$D$2))</f>
        <v/>
      </c>
      <c r="J149" s="25" t="str">
        <f aca="false">IF(Items!A149="","",IFERROR((H149+I149)/(D149+SUMIFS(Transactions!$E$5:$E$2004,Transactions!$B$5:$B$2004,A149,Transactions!$D$5:$D$2004,"Purchase",Transactions!$A$5:$A$2004,"&gt;="&amp;$B$2,Transactions!$A$5:$A$2004,"&lt;="&amp;$D$2)+SUMIFS(Transactions!$E$5:$E$2004,Transactions!$B$5:$B$2004,A149,Transactions!$D$5:$D$2004,"Production in",Transactions!$A$5:$A$2004,"&gt;="&amp;$B$2,Transactions!$A$5:$A$2004,"&lt;="&amp;$D$2)),0))</f>
        <v/>
      </c>
      <c r="K149" s="31" t="str">
        <f aca="false">IF(Items!A149="","",ROUND(G149*J149,2))</f>
        <v/>
      </c>
      <c r="L149" s="29" t="str">
        <f aca="false">IF(Items!A149="","",N(Items!G149))</f>
        <v/>
      </c>
      <c r="M149" s="32" t="str">
        <f aca="false">IF(Items!A149="","",IF(G149&lt;0,"Negative!",IF(G149&lt;=L149,"Reorder","OK")))</f>
        <v/>
      </c>
    </row>
    <row r="150" customFormat="false" ht="15" hidden="false" customHeight="true" outlineLevel="0" collapsed="false">
      <c r="A150" s="24" t="str">
        <f aca="false">IF(Items!A150="","",Items!A150)</f>
        <v/>
      </c>
      <c r="B150" s="24" t="str">
        <f aca="false">IF(Items!A150="","",Items!B150)</f>
        <v/>
      </c>
      <c r="C150" s="24" t="str">
        <f aca="false">IF(Items!A150="","",Items!D150)</f>
        <v/>
      </c>
      <c r="D150" s="29" t="str">
        <f aca="false">IF(Items!A150="","",N(Items!E150))</f>
        <v/>
      </c>
      <c r="E150" s="26" t="str">
        <f aca="false">IF(Items!A150="","",SUMIFS(Transactions!$J$5:$J$2004,Transactions!$B$5:$B$2004,A150,Transactions!$J$5:$J$2004,"&gt;0",Transactions!$A$5:$A$2004,"&gt;="&amp;$B$2,Transactions!$A$5:$A$2004,"&lt;="&amp;$D$2))</f>
        <v/>
      </c>
      <c r="F150" s="26" t="str">
        <f aca="false">IF(Items!A150="","",-SUMIFS(Transactions!$J$5:$J$2004,Transactions!$B$5:$B$2004,A150,Transactions!$J$5:$J$2004,"&lt;0",Transactions!$A$5:$A$2004,"&gt;="&amp;$B$2,Transactions!$A$5:$A$2004,"&lt;="&amp;$D$2))</f>
        <v/>
      </c>
      <c r="G150" s="30" t="str">
        <f aca="false">IF(Items!A150="","",D150+E150-F150)</f>
        <v/>
      </c>
      <c r="H150" s="25" t="str">
        <f aca="false">IF(Items!A150="","",ROUND(D150*N(Items!F150),2))</f>
        <v/>
      </c>
      <c r="I150" s="25" t="str">
        <f aca="false">IF(Items!A150="","",SUMIFS(Transactions!$G$5:$G$2004,Transactions!$B$5:$B$2004,A150,Transactions!$A$5:$A$2004,"&gt;="&amp;$B$2,Transactions!$A$5:$A$2004,"&lt;="&amp;$D$2))</f>
        <v/>
      </c>
      <c r="J150" s="25" t="str">
        <f aca="false">IF(Items!A150="","",IFERROR((H150+I150)/(D150+SUMIFS(Transactions!$E$5:$E$2004,Transactions!$B$5:$B$2004,A150,Transactions!$D$5:$D$2004,"Purchase",Transactions!$A$5:$A$2004,"&gt;="&amp;$B$2,Transactions!$A$5:$A$2004,"&lt;="&amp;$D$2)+SUMIFS(Transactions!$E$5:$E$2004,Transactions!$B$5:$B$2004,A150,Transactions!$D$5:$D$2004,"Production in",Transactions!$A$5:$A$2004,"&gt;="&amp;$B$2,Transactions!$A$5:$A$2004,"&lt;="&amp;$D$2)),0))</f>
        <v/>
      </c>
      <c r="K150" s="31" t="str">
        <f aca="false">IF(Items!A150="","",ROUND(G150*J150,2))</f>
        <v/>
      </c>
      <c r="L150" s="29" t="str">
        <f aca="false">IF(Items!A150="","",N(Items!G150))</f>
        <v/>
      </c>
      <c r="M150" s="32" t="str">
        <f aca="false">IF(Items!A150="","",IF(G150&lt;0,"Negative!",IF(G150&lt;=L150,"Reorder","OK")))</f>
        <v/>
      </c>
    </row>
    <row r="151" customFormat="false" ht="15" hidden="false" customHeight="true" outlineLevel="0" collapsed="false">
      <c r="A151" s="24" t="str">
        <f aca="false">IF(Items!A151="","",Items!A151)</f>
        <v/>
      </c>
      <c r="B151" s="24" t="str">
        <f aca="false">IF(Items!A151="","",Items!B151)</f>
        <v/>
      </c>
      <c r="C151" s="24" t="str">
        <f aca="false">IF(Items!A151="","",Items!D151)</f>
        <v/>
      </c>
      <c r="D151" s="29" t="str">
        <f aca="false">IF(Items!A151="","",N(Items!E151))</f>
        <v/>
      </c>
      <c r="E151" s="26" t="str">
        <f aca="false">IF(Items!A151="","",SUMIFS(Transactions!$J$5:$J$2004,Transactions!$B$5:$B$2004,A151,Transactions!$J$5:$J$2004,"&gt;0",Transactions!$A$5:$A$2004,"&gt;="&amp;$B$2,Transactions!$A$5:$A$2004,"&lt;="&amp;$D$2))</f>
        <v/>
      </c>
      <c r="F151" s="26" t="str">
        <f aca="false">IF(Items!A151="","",-SUMIFS(Transactions!$J$5:$J$2004,Transactions!$B$5:$B$2004,A151,Transactions!$J$5:$J$2004,"&lt;0",Transactions!$A$5:$A$2004,"&gt;="&amp;$B$2,Transactions!$A$5:$A$2004,"&lt;="&amp;$D$2))</f>
        <v/>
      </c>
      <c r="G151" s="30" t="str">
        <f aca="false">IF(Items!A151="","",D151+E151-F151)</f>
        <v/>
      </c>
      <c r="H151" s="25" t="str">
        <f aca="false">IF(Items!A151="","",ROUND(D151*N(Items!F151),2))</f>
        <v/>
      </c>
      <c r="I151" s="25" t="str">
        <f aca="false">IF(Items!A151="","",SUMIFS(Transactions!$G$5:$G$2004,Transactions!$B$5:$B$2004,A151,Transactions!$A$5:$A$2004,"&gt;="&amp;$B$2,Transactions!$A$5:$A$2004,"&lt;="&amp;$D$2))</f>
        <v/>
      </c>
      <c r="J151" s="25" t="str">
        <f aca="false">IF(Items!A151="","",IFERROR((H151+I151)/(D151+SUMIFS(Transactions!$E$5:$E$2004,Transactions!$B$5:$B$2004,A151,Transactions!$D$5:$D$2004,"Purchase",Transactions!$A$5:$A$2004,"&gt;="&amp;$B$2,Transactions!$A$5:$A$2004,"&lt;="&amp;$D$2)+SUMIFS(Transactions!$E$5:$E$2004,Transactions!$B$5:$B$2004,A151,Transactions!$D$5:$D$2004,"Production in",Transactions!$A$5:$A$2004,"&gt;="&amp;$B$2,Transactions!$A$5:$A$2004,"&lt;="&amp;$D$2)),0))</f>
        <v/>
      </c>
      <c r="K151" s="31" t="str">
        <f aca="false">IF(Items!A151="","",ROUND(G151*J151,2))</f>
        <v/>
      </c>
      <c r="L151" s="29" t="str">
        <f aca="false">IF(Items!A151="","",N(Items!G151))</f>
        <v/>
      </c>
      <c r="M151" s="32" t="str">
        <f aca="false">IF(Items!A151="","",IF(G151&lt;0,"Negative!",IF(G151&lt;=L151,"Reorder","OK")))</f>
        <v/>
      </c>
    </row>
    <row r="152" customFormat="false" ht="15" hidden="false" customHeight="true" outlineLevel="0" collapsed="false">
      <c r="A152" s="24" t="str">
        <f aca="false">IF(Items!A152="","",Items!A152)</f>
        <v/>
      </c>
      <c r="B152" s="24" t="str">
        <f aca="false">IF(Items!A152="","",Items!B152)</f>
        <v/>
      </c>
      <c r="C152" s="24" t="str">
        <f aca="false">IF(Items!A152="","",Items!D152)</f>
        <v/>
      </c>
      <c r="D152" s="29" t="str">
        <f aca="false">IF(Items!A152="","",N(Items!E152))</f>
        <v/>
      </c>
      <c r="E152" s="26" t="str">
        <f aca="false">IF(Items!A152="","",SUMIFS(Transactions!$J$5:$J$2004,Transactions!$B$5:$B$2004,A152,Transactions!$J$5:$J$2004,"&gt;0",Transactions!$A$5:$A$2004,"&gt;="&amp;$B$2,Transactions!$A$5:$A$2004,"&lt;="&amp;$D$2))</f>
        <v/>
      </c>
      <c r="F152" s="26" t="str">
        <f aca="false">IF(Items!A152="","",-SUMIFS(Transactions!$J$5:$J$2004,Transactions!$B$5:$B$2004,A152,Transactions!$J$5:$J$2004,"&lt;0",Transactions!$A$5:$A$2004,"&gt;="&amp;$B$2,Transactions!$A$5:$A$2004,"&lt;="&amp;$D$2))</f>
        <v/>
      </c>
      <c r="G152" s="30" t="str">
        <f aca="false">IF(Items!A152="","",D152+E152-F152)</f>
        <v/>
      </c>
      <c r="H152" s="25" t="str">
        <f aca="false">IF(Items!A152="","",ROUND(D152*N(Items!F152),2))</f>
        <v/>
      </c>
      <c r="I152" s="25" t="str">
        <f aca="false">IF(Items!A152="","",SUMIFS(Transactions!$G$5:$G$2004,Transactions!$B$5:$B$2004,A152,Transactions!$A$5:$A$2004,"&gt;="&amp;$B$2,Transactions!$A$5:$A$2004,"&lt;="&amp;$D$2))</f>
        <v/>
      </c>
      <c r="J152" s="25" t="str">
        <f aca="false">IF(Items!A152="","",IFERROR((H152+I152)/(D152+SUMIFS(Transactions!$E$5:$E$2004,Transactions!$B$5:$B$2004,A152,Transactions!$D$5:$D$2004,"Purchase",Transactions!$A$5:$A$2004,"&gt;="&amp;$B$2,Transactions!$A$5:$A$2004,"&lt;="&amp;$D$2)+SUMIFS(Transactions!$E$5:$E$2004,Transactions!$B$5:$B$2004,A152,Transactions!$D$5:$D$2004,"Production in",Transactions!$A$5:$A$2004,"&gt;="&amp;$B$2,Transactions!$A$5:$A$2004,"&lt;="&amp;$D$2)),0))</f>
        <v/>
      </c>
      <c r="K152" s="31" t="str">
        <f aca="false">IF(Items!A152="","",ROUND(G152*J152,2))</f>
        <v/>
      </c>
      <c r="L152" s="29" t="str">
        <f aca="false">IF(Items!A152="","",N(Items!G152))</f>
        <v/>
      </c>
      <c r="M152" s="32" t="str">
        <f aca="false">IF(Items!A152="","",IF(G152&lt;0,"Negative!",IF(G152&lt;=L152,"Reorder","OK")))</f>
        <v/>
      </c>
    </row>
    <row r="153" customFormat="false" ht="15" hidden="false" customHeight="true" outlineLevel="0" collapsed="false">
      <c r="A153" s="24" t="str">
        <f aca="false">IF(Items!A153="","",Items!A153)</f>
        <v/>
      </c>
      <c r="B153" s="24" t="str">
        <f aca="false">IF(Items!A153="","",Items!B153)</f>
        <v/>
      </c>
      <c r="C153" s="24" t="str">
        <f aca="false">IF(Items!A153="","",Items!D153)</f>
        <v/>
      </c>
      <c r="D153" s="29" t="str">
        <f aca="false">IF(Items!A153="","",N(Items!E153))</f>
        <v/>
      </c>
      <c r="E153" s="26" t="str">
        <f aca="false">IF(Items!A153="","",SUMIFS(Transactions!$J$5:$J$2004,Transactions!$B$5:$B$2004,A153,Transactions!$J$5:$J$2004,"&gt;0",Transactions!$A$5:$A$2004,"&gt;="&amp;$B$2,Transactions!$A$5:$A$2004,"&lt;="&amp;$D$2))</f>
        <v/>
      </c>
      <c r="F153" s="26" t="str">
        <f aca="false">IF(Items!A153="","",-SUMIFS(Transactions!$J$5:$J$2004,Transactions!$B$5:$B$2004,A153,Transactions!$J$5:$J$2004,"&lt;0",Transactions!$A$5:$A$2004,"&gt;="&amp;$B$2,Transactions!$A$5:$A$2004,"&lt;="&amp;$D$2))</f>
        <v/>
      </c>
      <c r="G153" s="30" t="str">
        <f aca="false">IF(Items!A153="","",D153+E153-F153)</f>
        <v/>
      </c>
      <c r="H153" s="25" t="str">
        <f aca="false">IF(Items!A153="","",ROUND(D153*N(Items!F153),2))</f>
        <v/>
      </c>
      <c r="I153" s="25" t="str">
        <f aca="false">IF(Items!A153="","",SUMIFS(Transactions!$G$5:$G$2004,Transactions!$B$5:$B$2004,A153,Transactions!$A$5:$A$2004,"&gt;="&amp;$B$2,Transactions!$A$5:$A$2004,"&lt;="&amp;$D$2))</f>
        <v/>
      </c>
      <c r="J153" s="25" t="str">
        <f aca="false">IF(Items!A153="","",IFERROR((H153+I153)/(D153+SUMIFS(Transactions!$E$5:$E$2004,Transactions!$B$5:$B$2004,A153,Transactions!$D$5:$D$2004,"Purchase",Transactions!$A$5:$A$2004,"&gt;="&amp;$B$2,Transactions!$A$5:$A$2004,"&lt;="&amp;$D$2)+SUMIFS(Transactions!$E$5:$E$2004,Transactions!$B$5:$B$2004,A153,Transactions!$D$5:$D$2004,"Production in",Transactions!$A$5:$A$2004,"&gt;="&amp;$B$2,Transactions!$A$5:$A$2004,"&lt;="&amp;$D$2)),0))</f>
        <v/>
      </c>
      <c r="K153" s="31" t="str">
        <f aca="false">IF(Items!A153="","",ROUND(G153*J153,2))</f>
        <v/>
      </c>
      <c r="L153" s="29" t="str">
        <f aca="false">IF(Items!A153="","",N(Items!G153))</f>
        <v/>
      </c>
      <c r="M153" s="32" t="str">
        <f aca="false">IF(Items!A153="","",IF(G153&lt;0,"Negative!",IF(G153&lt;=L153,"Reorder","OK")))</f>
        <v/>
      </c>
    </row>
    <row r="154" customFormat="false" ht="15" hidden="false" customHeight="true" outlineLevel="0" collapsed="false">
      <c r="A154" s="24" t="str">
        <f aca="false">IF(Items!A154="","",Items!A154)</f>
        <v/>
      </c>
      <c r="B154" s="24" t="str">
        <f aca="false">IF(Items!A154="","",Items!B154)</f>
        <v/>
      </c>
      <c r="C154" s="24" t="str">
        <f aca="false">IF(Items!A154="","",Items!D154)</f>
        <v/>
      </c>
      <c r="D154" s="29" t="str">
        <f aca="false">IF(Items!A154="","",N(Items!E154))</f>
        <v/>
      </c>
      <c r="E154" s="26" t="str">
        <f aca="false">IF(Items!A154="","",SUMIFS(Transactions!$J$5:$J$2004,Transactions!$B$5:$B$2004,A154,Transactions!$J$5:$J$2004,"&gt;0",Transactions!$A$5:$A$2004,"&gt;="&amp;$B$2,Transactions!$A$5:$A$2004,"&lt;="&amp;$D$2))</f>
        <v/>
      </c>
      <c r="F154" s="26" t="str">
        <f aca="false">IF(Items!A154="","",-SUMIFS(Transactions!$J$5:$J$2004,Transactions!$B$5:$B$2004,A154,Transactions!$J$5:$J$2004,"&lt;0",Transactions!$A$5:$A$2004,"&gt;="&amp;$B$2,Transactions!$A$5:$A$2004,"&lt;="&amp;$D$2))</f>
        <v/>
      </c>
      <c r="G154" s="30" t="str">
        <f aca="false">IF(Items!A154="","",D154+E154-F154)</f>
        <v/>
      </c>
      <c r="H154" s="25" t="str">
        <f aca="false">IF(Items!A154="","",ROUND(D154*N(Items!F154),2))</f>
        <v/>
      </c>
      <c r="I154" s="25" t="str">
        <f aca="false">IF(Items!A154="","",SUMIFS(Transactions!$G$5:$G$2004,Transactions!$B$5:$B$2004,A154,Transactions!$A$5:$A$2004,"&gt;="&amp;$B$2,Transactions!$A$5:$A$2004,"&lt;="&amp;$D$2))</f>
        <v/>
      </c>
      <c r="J154" s="25" t="str">
        <f aca="false">IF(Items!A154="","",IFERROR((H154+I154)/(D154+SUMIFS(Transactions!$E$5:$E$2004,Transactions!$B$5:$B$2004,A154,Transactions!$D$5:$D$2004,"Purchase",Transactions!$A$5:$A$2004,"&gt;="&amp;$B$2,Transactions!$A$5:$A$2004,"&lt;="&amp;$D$2)+SUMIFS(Transactions!$E$5:$E$2004,Transactions!$B$5:$B$2004,A154,Transactions!$D$5:$D$2004,"Production in",Transactions!$A$5:$A$2004,"&gt;="&amp;$B$2,Transactions!$A$5:$A$2004,"&lt;="&amp;$D$2)),0))</f>
        <v/>
      </c>
      <c r="K154" s="31" t="str">
        <f aca="false">IF(Items!A154="","",ROUND(G154*J154,2))</f>
        <v/>
      </c>
      <c r="L154" s="29" t="str">
        <f aca="false">IF(Items!A154="","",N(Items!G154))</f>
        <v/>
      </c>
      <c r="M154" s="32" t="str">
        <f aca="false">IF(Items!A154="","",IF(G154&lt;0,"Negative!",IF(G154&lt;=L154,"Reorder","OK")))</f>
        <v/>
      </c>
    </row>
    <row r="155" customFormat="false" ht="15" hidden="false" customHeight="true" outlineLevel="0" collapsed="false">
      <c r="A155" s="24" t="str">
        <f aca="false">IF(Items!A155="","",Items!A155)</f>
        <v/>
      </c>
      <c r="B155" s="24" t="str">
        <f aca="false">IF(Items!A155="","",Items!B155)</f>
        <v/>
      </c>
      <c r="C155" s="24" t="str">
        <f aca="false">IF(Items!A155="","",Items!D155)</f>
        <v/>
      </c>
      <c r="D155" s="29" t="str">
        <f aca="false">IF(Items!A155="","",N(Items!E155))</f>
        <v/>
      </c>
      <c r="E155" s="26" t="str">
        <f aca="false">IF(Items!A155="","",SUMIFS(Transactions!$J$5:$J$2004,Transactions!$B$5:$B$2004,A155,Transactions!$J$5:$J$2004,"&gt;0",Transactions!$A$5:$A$2004,"&gt;="&amp;$B$2,Transactions!$A$5:$A$2004,"&lt;="&amp;$D$2))</f>
        <v/>
      </c>
      <c r="F155" s="26" t="str">
        <f aca="false">IF(Items!A155="","",-SUMIFS(Transactions!$J$5:$J$2004,Transactions!$B$5:$B$2004,A155,Transactions!$J$5:$J$2004,"&lt;0",Transactions!$A$5:$A$2004,"&gt;="&amp;$B$2,Transactions!$A$5:$A$2004,"&lt;="&amp;$D$2))</f>
        <v/>
      </c>
      <c r="G155" s="30" t="str">
        <f aca="false">IF(Items!A155="","",D155+E155-F155)</f>
        <v/>
      </c>
      <c r="H155" s="25" t="str">
        <f aca="false">IF(Items!A155="","",ROUND(D155*N(Items!F155),2))</f>
        <v/>
      </c>
      <c r="I155" s="25" t="str">
        <f aca="false">IF(Items!A155="","",SUMIFS(Transactions!$G$5:$G$2004,Transactions!$B$5:$B$2004,A155,Transactions!$A$5:$A$2004,"&gt;="&amp;$B$2,Transactions!$A$5:$A$2004,"&lt;="&amp;$D$2))</f>
        <v/>
      </c>
      <c r="J155" s="25" t="str">
        <f aca="false">IF(Items!A155="","",IFERROR((H155+I155)/(D155+SUMIFS(Transactions!$E$5:$E$2004,Transactions!$B$5:$B$2004,A155,Transactions!$D$5:$D$2004,"Purchase",Transactions!$A$5:$A$2004,"&gt;="&amp;$B$2,Transactions!$A$5:$A$2004,"&lt;="&amp;$D$2)+SUMIFS(Transactions!$E$5:$E$2004,Transactions!$B$5:$B$2004,A155,Transactions!$D$5:$D$2004,"Production in",Transactions!$A$5:$A$2004,"&gt;="&amp;$B$2,Transactions!$A$5:$A$2004,"&lt;="&amp;$D$2)),0))</f>
        <v/>
      </c>
      <c r="K155" s="31" t="str">
        <f aca="false">IF(Items!A155="","",ROUND(G155*J155,2))</f>
        <v/>
      </c>
      <c r="L155" s="29" t="str">
        <f aca="false">IF(Items!A155="","",N(Items!G155))</f>
        <v/>
      </c>
      <c r="M155" s="32" t="str">
        <f aca="false">IF(Items!A155="","",IF(G155&lt;0,"Negative!",IF(G155&lt;=L155,"Reorder","OK")))</f>
        <v/>
      </c>
    </row>
    <row r="156" customFormat="false" ht="15" hidden="false" customHeight="true" outlineLevel="0" collapsed="false">
      <c r="A156" s="24" t="str">
        <f aca="false">IF(Items!A156="","",Items!A156)</f>
        <v/>
      </c>
      <c r="B156" s="24" t="str">
        <f aca="false">IF(Items!A156="","",Items!B156)</f>
        <v/>
      </c>
      <c r="C156" s="24" t="str">
        <f aca="false">IF(Items!A156="","",Items!D156)</f>
        <v/>
      </c>
      <c r="D156" s="29" t="str">
        <f aca="false">IF(Items!A156="","",N(Items!E156))</f>
        <v/>
      </c>
      <c r="E156" s="26" t="str">
        <f aca="false">IF(Items!A156="","",SUMIFS(Transactions!$J$5:$J$2004,Transactions!$B$5:$B$2004,A156,Transactions!$J$5:$J$2004,"&gt;0",Transactions!$A$5:$A$2004,"&gt;="&amp;$B$2,Transactions!$A$5:$A$2004,"&lt;="&amp;$D$2))</f>
        <v/>
      </c>
      <c r="F156" s="26" t="str">
        <f aca="false">IF(Items!A156="","",-SUMIFS(Transactions!$J$5:$J$2004,Transactions!$B$5:$B$2004,A156,Transactions!$J$5:$J$2004,"&lt;0",Transactions!$A$5:$A$2004,"&gt;="&amp;$B$2,Transactions!$A$5:$A$2004,"&lt;="&amp;$D$2))</f>
        <v/>
      </c>
      <c r="G156" s="30" t="str">
        <f aca="false">IF(Items!A156="","",D156+E156-F156)</f>
        <v/>
      </c>
      <c r="H156" s="25" t="str">
        <f aca="false">IF(Items!A156="","",ROUND(D156*N(Items!F156),2))</f>
        <v/>
      </c>
      <c r="I156" s="25" t="str">
        <f aca="false">IF(Items!A156="","",SUMIFS(Transactions!$G$5:$G$2004,Transactions!$B$5:$B$2004,A156,Transactions!$A$5:$A$2004,"&gt;="&amp;$B$2,Transactions!$A$5:$A$2004,"&lt;="&amp;$D$2))</f>
        <v/>
      </c>
      <c r="J156" s="25" t="str">
        <f aca="false">IF(Items!A156="","",IFERROR((H156+I156)/(D156+SUMIFS(Transactions!$E$5:$E$2004,Transactions!$B$5:$B$2004,A156,Transactions!$D$5:$D$2004,"Purchase",Transactions!$A$5:$A$2004,"&gt;="&amp;$B$2,Transactions!$A$5:$A$2004,"&lt;="&amp;$D$2)+SUMIFS(Transactions!$E$5:$E$2004,Transactions!$B$5:$B$2004,A156,Transactions!$D$5:$D$2004,"Production in",Transactions!$A$5:$A$2004,"&gt;="&amp;$B$2,Transactions!$A$5:$A$2004,"&lt;="&amp;$D$2)),0))</f>
        <v/>
      </c>
      <c r="K156" s="31" t="str">
        <f aca="false">IF(Items!A156="","",ROUND(G156*J156,2))</f>
        <v/>
      </c>
      <c r="L156" s="29" t="str">
        <f aca="false">IF(Items!A156="","",N(Items!G156))</f>
        <v/>
      </c>
      <c r="M156" s="32" t="str">
        <f aca="false">IF(Items!A156="","",IF(G156&lt;0,"Negative!",IF(G156&lt;=L156,"Reorder","OK")))</f>
        <v/>
      </c>
    </row>
    <row r="157" customFormat="false" ht="15" hidden="false" customHeight="true" outlineLevel="0" collapsed="false">
      <c r="A157" s="24" t="str">
        <f aca="false">IF(Items!A157="","",Items!A157)</f>
        <v/>
      </c>
      <c r="B157" s="24" t="str">
        <f aca="false">IF(Items!A157="","",Items!B157)</f>
        <v/>
      </c>
      <c r="C157" s="24" t="str">
        <f aca="false">IF(Items!A157="","",Items!D157)</f>
        <v/>
      </c>
      <c r="D157" s="29" t="str">
        <f aca="false">IF(Items!A157="","",N(Items!E157))</f>
        <v/>
      </c>
      <c r="E157" s="26" t="str">
        <f aca="false">IF(Items!A157="","",SUMIFS(Transactions!$J$5:$J$2004,Transactions!$B$5:$B$2004,A157,Transactions!$J$5:$J$2004,"&gt;0",Transactions!$A$5:$A$2004,"&gt;="&amp;$B$2,Transactions!$A$5:$A$2004,"&lt;="&amp;$D$2))</f>
        <v/>
      </c>
      <c r="F157" s="26" t="str">
        <f aca="false">IF(Items!A157="","",-SUMIFS(Transactions!$J$5:$J$2004,Transactions!$B$5:$B$2004,A157,Transactions!$J$5:$J$2004,"&lt;0",Transactions!$A$5:$A$2004,"&gt;="&amp;$B$2,Transactions!$A$5:$A$2004,"&lt;="&amp;$D$2))</f>
        <v/>
      </c>
      <c r="G157" s="30" t="str">
        <f aca="false">IF(Items!A157="","",D157+E157-F157)</f>
        <v/>
      </c>
      <c r="H157" s="25" t="str">
        <f aca="false">IF(Items!A157="","",ROUND(D157*N(Items!F157),2))</f>
        <v/>
      </c>
      <c r="I157" s="25" t="str">
        <f aca="false">IF(Items!A157="","",SUMIFS(Transactions!$G$5:$G$2004,Transactions!$B$5:$B$2004,A157,Transactions!$A$5:$A$2004,"&gt;="&amp;$B$2,Transactions!$A$5:$A$2004,"&lt;="&amp;$D$2))</f>
        <v/>
      </c>
      <c r="J157" s="25" t="str">
        <f aca="false">IF(Items!A157="","",IFERROR((H157+I157)/(D157+SUMIFS(Transactions!$E$5:$E$2004,Transactions!$B$5:$B$2004,A157,Transactions!$D$5:$D$2004,"Purchase",Transactions!$A$5:$A$2004,"&gt;="&amp;$B$2,Transactions!$A$5:$A$2004,"&lt;="&amp;$D$2)+SUMIFS(Transactions!$E$5:$E$2004,Transactions!$B$5:$B$2004,A157,Transactions!$D$5:$D$2004,"Production in",Transactions!$A$5:$A$2004,"&gt;="&amp;$B$2,Transactions!$A$5:$A$2004,"&lt;="&amp;$D$2)),0))</f>
        <v/>
      </c>
      <c r="K157" s="31" t="str">
        <f aca="false">IF(Items!A157="","",ROUND(G157*J157,2))</f>
        <v/>
      </c>
      <c r="L157" s="29" t="str">
        <f aca="false">IF(Items!A157="","",N(Items!G157))</f>
        <v/>
      </c>
      <c r="M157" s="32" t="str">
        <f aca="false">IF(Items!A157="","",IF(G157&lt;0,"Negative!",IF(G157&lt;=L157,"Reorder","OK")))</f>
        <v/>
      </c>
    </row>
    <row r="158" customFormat="false" ht="15" hidden="false" customHeight="true" outlineLevel="0" collapsed="false">
      <c r="A158" s="24" t="str">
        <f aca="false">IF(Items!A158="","",Items!A158)</f>
        <v/>
      </c>
      <c r="B158" s="24" t="str">
        <f aca="false">IF(Items!A158="","",Items!B158)</f>
        <v/>
      </c>
      <c r="C158" s="24" t="str">
        <f aca="false">IF(Items!A158="","",Items!D158)</f>
        <v/>
      </c>
      <c r="D158" s="29" t="str">
        <f aca="false">IF(Items!A158="","",N(Items!E158))</f>
        <v/>
      </c>
      <c r="E158" s="26" t="str">
        <f aca="false">IF(Items!A158="","",SUMIFS(Transactions!$J$5:$J$2004,Transactions!$B$5:$B$2004,A158,Transactions!$J$5:$J$2004,"&gt;0",Transactions!$A$5:$A$2004,"&gt;="&amp;$B$2,Transactions!$A$5:$A$2004,"&lt;="&amp;$D$2))</f>
        <v/>
      </c>
      <c r="F158" s="26" t="str">
        <f aca="false">IF(Items!A158="","",-SUMIFS(Transactions!$J$5:$J$2004,Transactions!$B$5:$B$2004,A158,Transactions!$J$5:$J$2004,"&lt;0",Transactions!$A$5:$A$2004,"&gt;="&amp;$B$2,Transactions!$A$5:$A$2004,"&lt;="&amp;$D$2))</f>
        <v/>
      </c>
      <c r="G158" s="30" t="str">
        <f aca="false">IF(Items!A158="","",D158+E158-F158)</f>
        <v/>
      </c>
      <c r="H158" s="25" t="str">
        <f aca="false">IF(Items!A158="","",ROUND(D158*N(Items!F158),2))</f>
        <v/>
      </c>
      <c r="I158" s="25" t="str">
        <f aca="false">IF(Items!A158="","",SUMIFS(Transactions!$G$5:$G$2004,Transactions!$B$5:$B$2004,A158,Transactions!$A$5:$A$2004,"&gt;="&amp;$B$2,Transactions!$A$5:$A$2004,"&lt;="&amp;$D$2))</f>
        <v/>
      </c>
      <c r="J158" s="25" t="str">
        <f aca="false">IF(Items!A158="","",IFERROR((H158+I158)/(D158+SUMIFS(Transactions!$E$5:$E$2004,Transactions!$B$5:$B$2004,A158,Transactions!$D$5:$D$2004,"Purchase",Transactions!$A$5:$A$2004,"&gt;="&amp;$B$2,Transactions!$A$5:$A$2004,"&lt;="&amp;$D$2)+SUMIFS(Transactions!$E$5:$E$2004,Transactions!$B$5:$B$2004,A158,Transactions!$D$5:$D$2004,"Production in",Transactions!$A$5:$A$2004,"&gt;="&amp;$B$2,Transactions!$A$5:$A$2004,"&lt;="&amp;$D$2)),0))</f>
        <v/>
      </c>
      <c r="K158" s="31" t="str">
        <f aca="false">IF(Items!A158="","",ROUND(G158*J158,2))</f>
        <v/>
      </c>
      <c r="L158" s="29" t="str">
        <f aca="false">IF(Items!A158="","",N(Items!G158))</f>
        <v/>
      </c>
      <c r="M158" s="32" t="str">
        <f aca="false">IF(Items!A158="","",IF(G158&lt;0,"Negative!",IF(G158&lt;=L158,"Reorder","OK")))</f>
        <v/>
      </c>
    </row>
    <row r="159" customFormat="false" ht="15" hidden="false" customHeight="true" outlineLevel="0" collapsed="false">
      <c r="A159" s="24" t="str">
        <f aca="false">IF(Items!A159="","",Items!A159)</f>
        <v/>
      </c>
      <c r="B159" s="24" t="str">
        <f aca="false">IF(Items!A159="","",Items!B159)</f>
        <v/>
      </c>
      <c r="C159" s="24" t="str">
        <f aca="false">IF(Items!A159="","",Items!D159)</f>
        <v/>
      </c>
      <c r="D159" s="29" t="str">
        <f aca="false">IF(Items!A159="","",N(Items!E159))</f>
        <v/>
      </c>
      <c r="E159" s="26" t="str">
        <f aca="false">IF(Items!A159="","",SUMIFS(Transactions!$J$5:$J$2004,Transactions!$B$5:$B$2004,A159,Transactions!$J$5:$J$2004,"&gt;0",Transactions!$A$5:$A$2004,"&gt;="&amp;$B$2,Transactions!$A$5:$A$2004,"&lt;="&amp;$D$2))</f>
        <v/>
      </c>
      <c r="F159" s="26" t="str">
        <f aca="false">IF(Items!A159="","",-SUMIFS(Transactions!$J$5:$J$2004,Transactions!$B$5:$B$2004,A159,Transactions!$J$5:$J$2004,"&lt;0",Transactions!$A$5:$A$2004,"&gt;="&amp;$B$2,Transactions!$A$5:$A$2004,"&lt;="&amp;$D$2))</f>
        <v/>
      </c>
      <c r="G159" s="30" t="str">
        <f aca="false">IF(Items!A159="","",D159+E159-F159)</f>
        <v/>
      </c>
      <c r="H159" s="25" t="str">
        <f aca="false">IF(Items!A159="","",ROUND(D159*N(Items!F159),2))</f>
        <v/>
      </c>
      <c r="I159" s="25" t="str">
        <f aca="false">IF(Items!A159="","",SUMIFS(Transactions!$G$5:$G$2004,Transactions!$B$5:$B$2004,A159,Transactions!$A$5:$A$2004,"&gt;="&amp;$B$2,Transactions!$A$5:$A$2004,"&lt;="&amp;$D$2))</f>
        <v/>
      </c>
      <c r="J159" s="25" t="str">
        <f aca="false">IF(Items!A159="","",IFERROR((H159+I159)/(D159+SUMIFS(Transactions!$E$5:$E$2004,Transactions!$B$5:$B$2004,A159,Transactions!$D$5:$D$2004,"Purchase",Transactions!$A$5:$A$2004,"&gt;="&amp;$B$2,Transactions!$A$5:$A$2004,"&lt;="&amp;$D$2)+SUMIFS(Transactions!$E$5:$E$2004,Transactions!$B$5:$B$2004,A159,Transactions!$D$5:$D$2004,"Production in",Transactions!$A$5:$A$2004,"&gt;="&amp;$B$2,Transactions!$A$5:$A$2004,"&lt;="&amp;$D$2)),0))</f>
        <v/>
      </c>
      <c r="K159" s="31" t="str">
        <f aca="false">IF(Items!A159="","",ROUND(G159*J159,2))</f>
        <v/>
      </c>
      <c r="L159" s="29" t="str">
        <f aca="false">IF(Items!A159="","",N(Items!G159))</f>
        <v/>
      </c>
      <c r="M159" s="32" t="str">
        <f aca="false">IF(Items!A159="","",IF(G159&lt;0,"Negative!",IF(G159&lt;=L159,"Reorder","OK")))</f>
        <v/>
      </c>
    </row>
    <row r="160" customFormat="false" ht="15" hidden="false" customHeight="true" outlineLevel="0" collapsed="false">
      <c r="A160" s="24" t="str">
        <f aca="false">IF(Items!A160="","",Items!A160)</f>
        <v/>
      </c>
      <c r="B160" s="24" t="str">
        <f aca="false">IF(Items!A160="","",Items!B160)</f>
        <v/>
      </c>
      <c r="C160" s="24" t="str">
        <f aca="false">IF(Items!A160="","",Items!D160)</f>
        <v/>
      </c>
      <c r="D160" s="29" t="str">
        <f aca="false">IF(Items!A160="","",N(Items!E160))</f>
        <v/>
      </c>
      <c r="E160" s="26" t="str">
        <f aca="false">IF(Items!A160="","",SUMIFS(Transactions!$J$5:$J$2004,Transactions!$B$5:$B$2004,A160,Transactions!$J$5:$J$2004,"&gt;0",Transactions!$A$5:$A$2004,"&gt;="&amp;$B$2,Transactions!$A$5:$A$2004,"&lt;="&amp;$D$2))</f>
        <v/>
      </c>
      <c r="F160" s="26" t="str">
        <f aca="false">IF(Items!A160="","",-SUMIFS(Transactions!$J$5:$J$2004,Transactions!$B$5:$B$2004,A160,Transactions!$J$5:$J$2004,"&lt;0",Transactions!$A$5:$A$2004,"&gt;="&amp;$B$2,Transactions!$A$5:$A$2004,"&lt;="&amp;$D$2))</f>
        <v/>
      </c>
      <c r="G160" s="30" t="str">
        <f aca="false">IF(Items!A160="","",D160+E160-F160)</f>
        <v/>
      </c>
      <c r="H160" s="25" t="str">
        <f aca="false">IF(Items!A160="","",ROUND(D160*N(Items!F160),2))</f>
        <v/>
      </c>
      <c r="I160" s="25" t="str">
        <f aca="false">IF(Items!A160="","",SUMIFS(Transactions!$G$5:$G$2004,Transactions!$B$5:$B$2004,A160,Transactions!$A$5:$A$2004,"&gt;="&amp;$B$2,Transactions!$A$5:$A$2004,"&lt;="&amp;$D$2))</f>
        <v/>
      </c>
      <c r="J160" s="25" t="str">
        <f aca="false">IF(Items!A160="","",IFERROR((H160+I160)/(D160+SUMIFS(Transactions!$E$5:$E$2004,Transactions!$B$5:$B$2004,A160,Transactions!$D$5:$D$2004,"Purchase",Transactions!$A$5:$A$2004,"&gt;="&amp;$B$2,Transactions!$A$5:$A$2004,"&lt;="&amp;$D$2)+SUMIFS(Transactions!$E$5:$E$2004,Transactions!$B$5:$B$2004,A160,Transactions!$D$5:$D$2004,"Production in",Transactions!$A$5:$A$2004,"&gt;="&amp;$B$2,Transactions!$A$5:$A$2004,"&lt;="&amp;$D$2)),0))</f>
        <v/>
      </c>
      <c r="K160" s="31" t="str">
        <f aca="false">IF(Items!A160="","",ROUND(G160*J160,2))</f>
        <v/>
      </c>
      <c r="L160" s="29" t="str">
        <f aca="false">IF(Items!A160="","",N(Items!G160))</f>
        <v/>
      </c>
      <c r="M160" s="32" t="str">
        <f aca="false">IF(Items!A160="","",IF(G160&lt;0,"Negative!",IF(G160&lt;=L160,"Reorder","OK")))</f>
        <v/>
      </c>
    </row>
    <row r="161" customFormat="false" ht="15" hidden="false" customHeight="true" outlineLevel="0" collapsed="false">
      <c r="A161" s="24" t="str">
        <f aca="false">IF(Items!A161="","",Items!A161)</f>
        <v/>
      </c>
      <c r="B161" s="24" t="str">
        <f aca="false">IF(Items!A161="","",Items!B161)</f>
        <v/>
      </c>
      <c r="C161" s="24" t="str">
        <f aca="false">IF(Items!A161="","",Items!D161)</f>
        <v/>
      </c>
      <c r="D161" s="29" t="str">
        <f aca="false">IF(Items!A161="","",N(Items!E161))</f>
        <v/>
      </c>
      <c r="E161" s="26" t="str">
        <f aca="false">IF(Items!A161="","",SUMIFS(Transactions!$J$5:$J$2004,Transactions!$B$5:$B$2004,A161,Transactions!$J$5:$J$2004,"&gt;0",Transactions!$A$5:$A$2004,"&gt;="&amp;$B$2,Transactions!$A$5:$A$2004,"&lt;="&amp;$D$2))</f>
        <v/>
      </c>
      <c r="F161" s="26" t="str">
        <f aca="false">IF(Items!A161="","",-SUMIFS(Transactions!$J$5:$J$2004,Transactions!$B$5:$B$2004,A161,Transactions!$J$5:$J$2004,"&lt;0",Transactions!$A$5:$A$2004,"&gt;="&amp;$B$2,Transactions!$A$5:$A$2004,"&lt;="&amp;$D$2))</f>
        <v/>
      </c>
      <c r="G161" s="30" t="str">
        <f aca="false">IF(Items!A161="","",D161+E161-F161)</f>
        <v/>
      </c>
      <c r="H161" s="25" t="str">
        <f aca="false">IF(Items!A161="","",ROUND(D161*N(Items!F161),2))</f>
        <v/>
      </c>
      <c r="I161" s="25" t="str">
        <f aca="false">IF(Items!A161="","",SUMIFS(Transactions!$G$5:$G$2004,Transactions!$B$5:$B$2004,A161,Transactions!$A$5:$A$2004,"&gt;="&amp;$B$2,Transactions!$A$5:$A$2004,"&lt;="&amp;$D$2))</f>
        <v/>
      </c>
      <c r="J161" s="25" t="str">
        <f aca="false">IF(Items!A161="","",IFERROR((H161+I161)/(D161+SUMIFS(Transactions!$E$5:$E$2004,Transactions!$B$5:$B$2004,A161,Transactions!$D$5:$D$2004,"Purchase",Transactions!$A$5:$A$2004,"&gt;="&amp;$B$2,Transactions!$A$5:$A$2004,"&lt;="&amp;$D$2)+SUMIFS(Transactions!$E$5:$E$2004,Transactions!$B$5:$B$2004,A161,Transactions!$D$5:$D$2004,"Production in",Transactions!$A$5:$A$2004,"&gt;="&amp;$B$2,Transactions!$A$5:$A$2004,"&lt;="&amp;$D$2)),0))</f>
        <v/>
      </c>
      <c r="K161" s="31" t="str">
        <f aca="false">IF(Items!A161="","",ROUND(G161*J161,2))</f>
        <v/>
      </c>
      <c r="L161" s="29" t="str">
        <f aca="false">IF(Items!A161="","",N(Items!G161))</f>
        <v/>
      </c>
      <c r="M161" s="32" t="str">
        <f aca="false">IF(Items!A161="","",IF(G161&lt;0,"Negative!",IF(G161&lt;=L161,"Reorder","OK")))</f>
        <v/>
      </c>
    </row>
    <row r="162" customFormat="false" ht="15" hidden="false" customHeight="true" outlineLevel="0" collapsed="false">
      <c r="A162" s="24" t="str">
        <f aca="false">IF(Items!A162="","",Items!A162)</f>
        <v/>
      </c>
      <c r="B162" s="24" t="str">
        <f aca="false">IF(Items!A162="","",Items!B162)</f>
        <v/>
      </c>
      <c r="C162" s="24" t="str">
        <f aca="false">IF(Items!A162="","",Items!D162)</f>
        <v/>
      </c>
      <c r="D162" s="29" t="str">
        <f aca="false">IF(Items!A162="","",N(Items!E162))</f>
        <v/>
      </c>
      <c r="E162" s="26" t="str">
        <f aca="false">IF(Items!A162="","",SUMIFS(Transactions!$J$5:$J$2004,Transactions!$B$5:$B$2004,A162,Transactions!$J$5:$J$2004,"&gt;0",Transactions!$A$5:$A$2004,"&gt;="&amp;$B$2,Transactions!$A$5:$A$2004,"&lt;="&amp;$D$2))</f>
        <v/>
      </c>
      <c r="F162" s="26" t="str">
        <f aca="false">IF(Items!A162="","",-SUMIFS(Transactions!$J$5:$J$2004,Transactions!$B$5:$B$2004,A162,Transactions!$J$5:$J$2004,"&lt;0",Transactions!$A$5:$A$2004,"&gt;="&amp;$B$2,Transactions!$A$5:$A$2004,"&lt;="&amp;$D$2))</f>
        <v/>
      </c>
      <c r="G162" s="30" t="str">
        <f aca="false">IF(Items!A162="","",D162+E162-F162)</f>
        <v/>
      </c>
      <c r="H162" s="25" t="str">
        <f aca="false">IF(Items!A162="","",ROUND(D162*N(Items!F162),2))</f>
        <v/>
      </c>
      <c r="I162" s="25" t="str">
        <f aca="false">IF(Items!A162="","",SUMIFS(Transactions!$G$5:$G$2004,Transactions!$B$5:$B$2004,A162,Transactions!$A$5:$A$2004,"&gt;="&amp;$B$2,Transactions!$A$5:$A$2004,"&lt;="&amp;$D$2))</f>
        <v/>
      </c>
      <c r="J162" s="25" t="str">
        <f aca="false">IF(Items!A162="","",IFERROR((H162+I162)/(D162+SUMIFS(Transactions!$E$5:$E$2004,Transactions!$B$5:$B$2004,A162,Transactions!$D$5:$D$2004,"Purchase",Transactions!$A$5:$A$2004,"&gt;="&amp;$B$2,Transactions!$A$5:$A$2004,"&lt;="&amp;$D$2)+SUMIFS(Transactions!$E$5:$E$2004,Transactions!$B$5:$B$2004,A162,Transactions!$D$5:$D$2004,"Production in",Transactions!$A$5:$A$2004,"&gt;="&amp;$B$2,Transactions!$A$5:$A$2004,"&lt;="&amp;$D$2)),0))</f>
        <v/>
      </c>
      <c r="K162" s="31" t="str">
        <f aca="false">IF(Items!A162="","",ROUND(G162*J162,2))</f>
        <v/>
      </c>
      <c r="L162" s="29" t="str">
        <f aca="false">IF(Items!A162="","",N(Items!G162))</f>
        <v/>
      </c>
      <c r="M162" s="32" t="str">
        <f aca="false">IF(Items!A162="","",IF(G162&lt;0,"Negative!",IF(G162&lt;=L162,"Reorder","OK")))</f>
        <v/>
      </c>
    </row>
    <row r="163" customFormat="false" ht="15" hidden="false" customHeight="true" outlineLevel="0" collapsed="false">
      <c r="A163" s="24" t="str">
        <f aca="false">IF(Items!A163="","",Items!A163)</f>
        <v/>
      </c>
      <c r="B163" s="24" t="str">
        <f aca="false">IF(Items!A163="","",Items!B163)</f>
        <v/>
      </c>
      <c r="C163" s="24" t="str">
        <f aca="false">IF(Items!A163="","",Items!D163)</f>
        <v/>
      </c>
      <c r="D163" s="29" t="str">
        <f aca="false">IF(Items!A163="","",N(Items!E163))</f>
        <v/>
      </c>
      <c r="E163" s="26" t="str">
        <f aca="false">IF(Items!A163="","",SUMIFS(Transactions!$J$5:$J$2004,Transactions!$B$5:$B$2004,A163,Transactions!$J$5:$J$2004,"&gt;0",Transactions!$A$5:$A$2004,"&gt;="&amp;$B$2,Transactions!$A$5:$A$2004,"&lt;="&amp;$D$2))</f>
        <v/>
      </c>
      <c r="F163" s="26" t="str">
        <f aca="false">IF(Items!A163="","",-SUMIFS(Transactions!$J$5:$J$2004,Transactions!$B$5:$B$2004,A163,Transactions!$J$5:$J$2004,"&lt;0",Transactions!$A$5:$A$2004,"&gt;="&amp;$B$2,Transactions!$A$5:$A$2004,"&lt;="&amp;$D$2))</f>
        <v/>
      </c>
      <c r="G163" s="30" t="str">
        <f aca="false">IF(Items!A163="","",D163+E163-F163)</f>
        <v/>
      </c>
      <c r="H163" s="25" t="str">
        <f aca="false">IF(Items!A163="","",ROUND(D163*N(Items!F163),2))</f>
        <v/>
      </c>
      <c r="I163" s="25" t="str">
        <f aca="false">IF(Items!A163="","",SUMIFS(Transactions!$G$5:$G$2004,Transactions!$B$5:$B$2004,A163,Transactions!$A$5:$A$2004,"&gt;="&amp;$B$2,Transactions!$A$5:$A$2004,"&lt;="&amp;$D$2))</f>
        <v/>
      </c>
      <c r="J163" s="25" t="str">
        <f aca="false">IF(Items!A163="","",IFERROR((H163+I163)/(D163+SUMIFS(Transactions!$E$5:$E$2004,Transactions!$B$5:$B$2004,A163,Transactions!$D$5:$D$2004,"Purchase",Transactions!$A$5:$A$2004,"&gt;="&amp;$B$2,Transactions!$A$5:$A$2004,"&lt;="&amp;$D$2)+SUMIFS(Transactions!$E$5:$E$2004,Transactions!$B$5:$B$2004,A163,Transactions!$D$5:$D$2004,"Production in",Transactions!$A$5:$A$2004,"&gt;="&amp;$B$2,Transactions!$A$5:$A$2004,"&lt;="&amp;$D$2)),0))</f>
        <v/>
      </c>
      <c r="K163" s="31" t="str">
        <f aca="false">IF(Items!A163="","",ROUND(G163*J163,2))</f>
        <v/>
      </c>
      <c r="L163" s="29" t="str">
        <f aca="false">IF(Items!A163="","",N(Items!G163))</f>
        <v/>
      </c>
      <c r="M163" s="32" t="str">
        <f aca="false">IF(Items!A163="","",IF(G163&lt;0,"Negative!",IF(G163&lt;=L163,"Reorder","OK")))</f>
        <v/>
      </c>
    </row>
    <row r="164" customFormat="false" ht="15" hidden="false" customHeight="true" outlineLevel="0" collapsed="false">
      <c r="A164" s="24" t="str">
        <f aca="false">IF(Items!A164="","",Items!A164)</f>
        <v/>
      </c>
      <c r="B164" s="24" t="str">
        <f aca="false">IF(Items!A164="","",Items!B164)</f>
        <v/>
      </c>
      <c r="C164" s="24" t="str">
        <f aca="false">IF(Items!A164="","",Items!D164)</f>
        <v/>
      </c>
      <c r="D164" s="29" t="str">
        <f aca="false">IF(Items!A164="","",N(Items!E164))</f>
        <v/>
      </c>
      <c r="E164" s="26" t="str">
        <f aca="false">IF(Items!A164="","",SUMIFS(Transactions!$J$5:$J$2004,Transactions!$B$5:$B$2004,A164,Transactions!$J$5:$J$2004,"&gt;0",Transactions!$A$5:$A$2004,"&gt;="&amp;$B$2,Transactions!$A$5:$A$2004,"&lt;="&amp;$D$2))</f>
        <v/>
      </c>
      <c r="F164" s="26" t="str">
        <f aca="false">IF(Items!A164="","",-SUMIFS(Transactions!$J$5:$J$2004,Transactions!$B$5:$B$2004,A164,Transactions!$J$5:$J$2004,"&lt;0",Transactions!$A$5:$A$2004,"&gt;="&amp;$B$2,Transactions!$A$5:$A$2004,"&lt;="&amp;$D$2))</f>
        <v/>
      </c>
      <c r="G164" s="30" t="str">
        <f aca="false">IF(Items!A164="","",D164+E164-F164)</f>
        <v/>
      </c>
      <c r="H164" s="25" t="str">
        <f aca="false">IF(Items!A164="","",ROUND(D164*N(Items!F164),2))</f>
        <v/>
      </c>
      <c r="I164" s="25" t="str">
        <f aca="false">IF(Items!A164="","",SUMIFS(Transactions!$G$5:$G$2004,Transactions!$B$5:$B$2004,A164,Transactions!$A$5:$A$2004,"&gt;="&amp;$B$2,Transactions!$A$5:$A$2004,"&lt;="&amp;$D$2))</f>
        <v/>
      </c>
      <c r="J164" s="25" t="str">
        <f aca="false">IF(Items!A164="","",IFERROR((H164+I164)/(D164+SUMIFS(Transactions!$E$5:$E$2004,Transactions!$B$5:$B$2004,A164,Transactions!$D$5:$D$2004,"Purchase",Transactions!$A$5:$A$2004,"&gt;="&amp;$B$2,Transactions!$A$5:$A$2004,"&lt;="&amp;$D$2)+SUMIFS(Transactions!$E$5:$E$2004,Transactions!$B$5:$B$2004,A164,Transactions!$D$5:$D$2004,"Production in",Transactions!$A$5:$A$2004,"&gt;="&amp;$B$2,Transactions!$A$5:$A$2004,"&lt;="&amp;$D$2)),0))</f>
        <v/>
      </c>
      <c r="K164" s="31" t="str">
        <f aca="false">IF(Items!A164="","",ROUND(G164*J164,2))</f>
        <v/>
      </c>
      <c r="L164" s="29" t="str">
        <f aca="false">IF(Items!A164="","",N(Items!G164))</f>
        <v/>
      </c>
      <c r="M164" s="32" t="str">
        <f aca="false">IF(Items!A164="","",IF(G164&lt;0,"Negative!",IF(G164&lt;=L164,"Reorder","OK")))</f>
        <v/>
      </c>
    </row>
    <row r="165" customFormat="false" ht="15" hidden="false" customHeight="true" outlineLevel="0" collapsed="false">
      <c r="A165" s="24" t="str">
        <f aca="false">IF(Items!A165="","",Items!A165)</f>
        <v/>
      </c>
      <c r="B165" s="24" t="str">
        <f aca="false">IF(Items!A165="","",Items!B165)</f>
        <v/>
      </c>
      <c r="C165" s="24" t="str">
        <f aca="false">IF(Items!A165="","",Items!D165)</f>
        <v/>
      </c>
      <c r="D165" s="29" t="str">
        <f aca="false">IF(Items!A165="","",N(Items!E165))</f>
        <v/>
      </c>
      <c r="E165" s="26" t="str">
        <f aca="false">IF(Items!A165="","",SUMIFS(Transactions!$J$5:$J$2004,Transactions!$B$5:$B$2004,A165,Transactions!$J$5:$J$2004,"&gt;0",Transactions!$A$5:$A$2004,"&gt;="&amp;$B$2,Transactions!$A$5:$A$2004,"&lt;="&amp;$D$2))</f>
        <v/>
      </c>
      <c r="F165" s="26" t="str">
        <f aca="false">IF(Items!A165="","",-SUMIFS(Transactions!$J$5:$J$2004,Transactions!$B$5:$B$2004,A165,Transactions!$J$5:$J$2004,"&lt;0",Transactions!$A$5:$A$2004,"&gt;="&amp;$B$2,Transactions!$A$5:$A$2004,"&lt;="&amp;$D$2))</f>
        <v/>
      </c>
      <c r="G165" s="30" t="str">
        <f aca="false">IF(Items!A165="","",D165+E165-F165)</f>
        <v/>
      </c>
      <c r="H165" s="25" t="str">
        <f aca="false">IF(Items!A165="","",ROUND(D165*N(Items!F165),2))</f>
        <v/>
      </c>
      <c r="I165" s="25" t="str">
        <f aca="false">IF(Items!A165="","",SUMIFS(Transactions!$G$5:$G$2004,Transactions!$B$5:$B$2004,A165,Transactions!$A$5:$A$2004,"&gt;="&amp;$B$2,Transactions!$A$5:$A$2004,"&lt;="&amp;$D$2))</f>
        <v/>
      </c>
      <c r="J165" s="25" t="str">
        <f aca="false">IF(Items!A165="","",IFERROR((H165+I165)/(D165+SUMIFS(Transactions!$E$5:$E$2004,Transactions!$B$5:$B$2004,A165,Transactions!$D$5:$D$2004,"Purchase",Transactions!$A$5:$A$2004,"&gt;="&amp;$B$2,Transactions!$A$5:$A$2004,"&lt;="&amp;$D$2)+SUMIFS(Transactions!$E$5:$E$2004,Transactions!$B$5:$B$2004,A165,Transactions!$D$5:$D$2004,"Production in",Transactions!$A$5:$A$2004,"&gt;="&amp;$B$2,Transactions!$A$5:$A$2004,"&lt;="&amp;$D$2)),0))</f>
        <v/>
      </c>
      <c r="K165" s="31" t="str">
        <f aca="false">IF(Items!A165="","",ROUND(G165*J165,2))</f>
        <v/>
      </c>
      <c r="L165" s="29" t="str">
        <f aca="false">IF(Items!A165="","",N(Items!G165))</f>
        <v/>
      </c>
      <c r="M165" s="32" t="str">
        <f aca="false">IF(Items!A165="","",IF(G165&lt;0,"Negative!",IF(G165&lt;=L165,"Reorder","OK")))</f>
        <v/>
      </c>
    </row>
    <row r="166" customFormat="false" ht="15" hidden="false" customHeight="true" outlineLevel="0" collapsed="false">
      <c r="A166" s="24" t="str">
        <f aca="false">IF(Items!A166="","",Items!A166)</f>
        <v/>
      </c>
      <c r="B166" s="24" t="str">
        <f aca="false">IF(Items!A166="","",Items!B166)</f>
        <v/>
      </c>
      <c r="C166" s="24" t="str">
        <f aca="false">IF(Items!A166="","",Items!D166)</f>
        <v/>
      </c>
      <c r="D166" s="29" t="str">
        <f aca="false">IF(Items!A166="","",N(Items!E166))</f>
        <v/>
      </c>
      <c r="E166" s="26" t="str">
        <f aca="false">IF(Items!A166="","",SUMIFS(Transactions!$J$5:$J$2004,Transactions!$B$5:$B$2004,A166,Transactions!$J$5:$J$2004,"&gt;0",Transactions!$A$5:$A$2004,"&gt;="&amp;$B$2,Transactions!$A$5:$A$2004,"&lt;="&amp;$D$2))</f>
        <v/>
      </c>
      <c r="F166" s="26" t="str">
        <f aca="false">IF(Items!A166="","",-SUMIFS(Transactions!$J$5:$J$2004,Transactions!$B$5:$B$2004,A166,Transactions!$J$5:$J$2004,"&lt;0",Transactions!$A$5:$A$2004,"&gt;="&amp;$B$2,Transactions!$A$5:$A$2004,"&lt;="&amp;$D$2))</f>
        <v/>
      </c>
      <c r="G166" s="30" t="str">
        <f aca="false">IF(Items!A166="","",D166+E166-F166)</f>
        <v/>
      </c>
      <c r="H166" s="25" t="str">
        <f aca="false">IF(Items!A166="","",ROUND(D166*N(Items!F166),2))</f>
        <v/>
      </c>
      <c r="I166" s="25" t="str">
        <f aca="false">IF(Items!A166="","",SUMIFS(Transactions!$G$5:$G$2004,Transactions!$B$5:$B$2004,A166,Transactions!$A$5:$A$2004,"&gt;="&amp;$B$2,Transactions!$A$5:$A$2004,"&lt;="&amp;$D$2))</f>
        <v/>
      </c>
      <c r="J166" s="25" t="str">
        <f aca="false">IF(Items!A166="","",IFERROR((H166+I166)/(D166+SUMIFS(Transactions!$E$5:$E$2004,Transactions!$B$5:$B$2004,A166,Transactions!$D$5:$D$2004,"Purchase",Transactions!$A$5:$A$2004,"&gt;="&amp;$B$2,Transactions!$A$5:$A$2004,"&lt;="&amp;$D$2)+SUMIFS(Transactions!$E$5:$E$2004,Transactions!$B$5:$B$2004,A166,Transactions!$D$5:$D$2004,"Production in",Transactions!$A$5:$A$2004,"&gt;="&amp;$B$2,Transactions!$A$5:$A$2004,"&lt;="&amp;$D$2)),0))</f>
        <v/>
      </c>
      <c r="K166" s="31" t="str">
        <f aca="false">IF(Items!A166="","",ROUND(G166*J166,2))</f>
        <v/>
      </c>
      <c r="L166" s="29" t="str">
        <f aca="false">IF(Items!A166="","",N(Items!G166))</f>
        <v/>
      </c>
      <c r="M166" s="32" t="str">
        <f aca="false">IF(Items!A166="","",IF(G166&lt;0,"Negative!",IF(G166&lt;=L166,"Reorder","OK")))</f>
        <v/>
      </c>
    </row>
    <row r="167" customFormat="false" ht="15" hidden="false" customHeight="true" outlineLevel="0" collapsed="false">
      <c r="A167" s="24" t="str">
        <f aca="false">IF(Items!A167="","",Items!A167)</f>
        <v/>
      </c>
      <c r="B167" s="24" t="str">
        <f aca="false">IF(Items!A167="","",Items!B167)</f>
        <v/>
      </c>
      <c r="C167" s="24" t="str">
        <f aca="false">IF(Items!A167="","",Items!D167)</f>
        <v/>
      </c>
      <c r="D167" s="29" t="str">
        <f aca="false">IF(Items!A167="","",N(Items!E167))</f>
        <v/>
      </c>
      <c r="E167" s="26" t="str">
        <f aca="false">IF(Items!A167="","",SUMIFS(Transactions!$J$5:$J$2004,Transactions!$B$5:$B$2004,A167,Transactions!$J$5:$J$2004,"&gt;0",Transactions!$A$5:$A$2004,"&gt;="&amp;$B$2,Transactions!$A$5:$A$2004,"&lt;="&amp;$D$2))</f>
        <v/>
      </c>
      <c r="F167" s="26" t="str">
        <f aca="false">IF(Items!A167="","",-SUMIFS(Transactions!$J$5:$J$2004,Transactions!$B$5:$B$2004,A167,Transactions!$J$5:$J$2004,"&lt;0",Transactions!$A$5:$A$2004,"&gt;="&amp;$B$2,Transactions!$A$5:$A$2004,"&lt;="&amp;$D$2))</f>
        <v/>
      </c>
      <c r="G167" s="30" t="str">
        <f aca="false">IF(Items!A167="","",D167+E167-F167)</f>
        <v/>
      </c>
      <c r="H167" s="25" t="str">
        <f aca="false">IF(Items!A167="","",ROUND(D167*N(Items!F167),2))</f>
        <v/>
      </c>
      <c r="I167" s="25" t="str">
        <f aca="false">IF(Items!A167="","",SUMIFS(Transactions!$G$5:$G$2004,Transactions!$B$5:$B$2004,A167,Transactions!$A$5:$A$2004,"&gt;="&amp;$B$2,Transactions!$A$5:$A$2004,"&lt;="&amp;$D$2))</f>
        <v/>
      </c>
      <c r="J167" s="25" t="str">
        <f aca="false">IF(Items!A167="","",IFERROR((H167+I167)/(D167+SUMIFS(Transactions!$E$5:$E$2004,Transactions!$B$5:$B$2004,A167,Transactions!$D$5:$D$2004,"Purchase",Transactions!$A$5:$A$2004,"&gt;="&amp;$B$2,Transactions!$A$5:$A$2004,"&lt;="&amp;$D$2)+SUMIFS(Transactions!$E$5:$E$2004,Transactions!$B$5:$B$2004,A167,Transactions!$D$5:$D$2004,"Production in",Transactions!$A$5:$A$2004,"&gt;="&amp;$B$2,Transactions!$A$5:$A$2004,"&lt;="&amp;$D$2)),0))</f>
        <v/>
      </c>
      <c r="K167" s="31" t="str">
        <f aca="false">IF(Items!A167="","",ROUND(G167*J167,2))</f>
        <v/>
      </c>
      <c r="L167" s="29" t="str">
        <f aca="false">IF(Items!A167="","",N(Items!G167))</f>
        <v/>
      </c>
      <c r="M167" s="32" t="str">
        <f aca="false">IF(Items!A167="","",IF(G167&lt;0,"Negative!",IF(G167&lt;=L167,"Reorder","OK")))</f>
        <v/>
      </c>
    </row>
    <row r="168" customFormat="false" ht="15" hidden="false" customHeight="true" outlineLevel="0" collapsed="false">
      <c r="A168" s="24" t="str">
        <f aca="false">IF(Items!A168="","",Items!A168)</f>
        <v/>
      </c>
      <c r="B168" s="24" t="str">
        <f aca="false">IF(Items!A168="","",Items!B168)</f>
        <v/>
      </c>
      <c r="C168" s="24" t="str">
        <f aca="false">IF(Items!A168="","",Items!D168)</f>
        <v/>
      </c>
      <c r="D168" s="29" t="str">
        <f aca="false">IF(Items!A168="","",N(Items!E168))</f>
        <v/>
      </c>
      <c r="E168" s="26" t="str">
        <f aca="false">IF(Items!A168="","",SUMIFS(Transactions!$J$5:$J$2004,Transactions!$B$5:$B$2004,A168,Transactions!$J$5:$J$2004,"&gt;0",Transactions!$A$5:$A$2004,"&gt;="&amp;$B$2,Transactions!$A$5:$A$2004,"&lt;="&amp;$D$2))</f>
        <v/>
      </c>
      <c r="F168" s="26" t="str">
        <f aca="false">IF(Items!A168="","",-SUMIFS(Transactions!$J$5:$J$2004,Transactions!$B$5:$B$2004,A168,Transactions!$J$5:$J$2004,"&lt;0",Transactions!$A$5:$A$2004,"&gt;="&amp;$B$2,Transactions!$A$5:$A$2004,"&lt;="&amp;$D$2))</f>
        <v/>
      </c>
      <c r="G168" s="30" t="str">
        <f aca="false">IF(Items!A168="","",D168+E168-F168)</f>
        <v/>
      </c>
      <c r="H168" s="25" t="str">
        <f aca="false">IF(Items!A168="","",ROUND(D168*N(Items!F168),2))</f>
        <v/>
      </c>
      <c r="I168" s="25" t="str">
        <f aca="false">IF(Items!A168="","",SUMIFS(Transactions!$G$5:$G$2004,Transactions!$B$5:$B$2004,A168,Transactions!$A$5:$A$2004,"&gt;="&amp;$B$2,Transactions!$A$5:$A$2004,"&lt;="&amp;$D$2))</f>
        <v/>
      </c>
      <c r="J168" s="25" t="str">
        <f aca="false">IF(Items!A168="","",IFERROR((H168+I168)/(D168+SUMIFS(Transactions!$E$5:$E$2004,Transactions!$B$5:$B$2004,A168,Transactions!$D$5:$D$2004,"Purchase",Transactions!$A$5:$A$2004,"&gt;="&amp;$B$2,Transactions!$A$5:$A$2004,"&lt;="&amp;$D$2)+SUMIFS(Transactions!$E$5:$E$2004,Transactions!$B$5:$B$2004,A168,Transactions!$D$5:$D$2004,"Production in",Transactions!$A$5:$A$2004,"&gt;="&amp;$B$2,Transactions!$A$5:$A$2004,"&lt;="&amp;$D$2)),0))</f>
        <v/>
      </c>
      <c r="K168" s="31" t="str">
        <f aca="false">IF(Items!A168="","",ROUND(G168*J168,2))</f>
        <v/>
      </c>
      <c r="L168" s="29" t="str">
        <f aca="false">IF(Items!A168="","",N(Items!G168))</f>
        <v/>
      </c>
      <c r="M168" s="32" t="str">
        <f aca="false">IF(Items!A168="","",IF(G168&lt;0,"Negative!",IF(G168&lt;=L168,"Reorder","OK")))</f>
        <v/>
      </c>
    </row>
    <row r="169" customFormat="false" ht="15" hidden="false" customHeight="true" outlineLevel="0" collapsed="false">
      <c r="A169" s="24" t="str">
        <f aca="false">IF(Items!A169="","",Items!A169)</f>
        <v/>
      </c>
      <c r="B169" s="24" t="str">
        <f aca="false">IF(Items!A169="","",Items!B169)</f>
        <v/>
      </c>
      <c r="C169" s="24" t="str">
        <f aca="false">IF(Items!A169="","",Items!D169)</f>
        <v/>
      </c>
      <c r="D169" s="29" t="str">
        <f aca="false">IF(Items!A169="","",N(Items!E169))</f>
        <v/>
      </c>
      <c r="E169" s="26" t="str">
        <f aca="false">IF(Items!A169="","",SUMIFS(Transactions!$J$5:$J$2004,Transactions!$B$5:$B$2004,A169,Transactions!$J$5:$J$2004,"&gt;0",Transactions!$A$5:$A$2004,"&gt;="&amp;$B$2,Transactions!$A$5:$A$2004,"&lt;="&amp;$D$2))</f>
        <v/>
      </c>
      <c r="F169" s="26" t="str">
        <f aca="false">IF(Items!A169="","",-SUMIFS(Transactions!$J$5:$J$2004,Transactions!$B$5:$B$2004,A169,Transactions!$J$5:$J$2004,"&lt;0",Transactions!$A$5:$A$2004,"&gt;="&amp;$B$2,Transactions!$A$5:$A$2004,"&lt;="&amp;$D$2))</f>
        <v/>
      </c>
      <c r="G169" s="30" t="str">
        <f aca="false">IF(Items!A169="","",D169+E169-F169)</f>
        <v/>
      </c>
      <c r="H169" s="25" t="str">
        <f aca="false">IF(Items!A169="","",ROUND(D169*N(Items!F169),2))</f>
        <v/>
      </c>
      <c r="I169" s="25" t="str">
        <f aca="false">IF(Items!A169="","",SUMIFS(Transactions!$G$5:$G$2004,Transactions!$B$5:$B$2004,A169,Transactions!$A$5:$A$2004,"&gt;="&amp;$B$2,Transactions!$A$5:$A$2004,"&lt;="&amp;$D$2))</f>
        <v/>
      </c>
      <c r="J169" s="25" t="str">
        <f aca="false">IF(Items!A169="","",IFERROR((H169+I169)/(D169+SUMIFS(Transactions!$E$5:$E$2004,Transactions!$B$5:$B$2004,A169,Transactions!$D$5:$D$2004,"Purchase",Transactions!$A$5:$A$2004,"&gt;="&amp;$B$2,Transactions!$A$5:$A$2004,"&lt;="&amp;$D$2)+SUMIFS(Transactions!$E$5:$E$2004,Transactions!$B$5:$B$2004,A169,Transactions!$D$5:$D$2004,"Production in",Transactions!$A$5:$A$2004,"&gt;="&amp;$B$2,Transactions!$A$5:$A$2004,"&lt;="&amp;$D$2)),0))</f>
        <v/>
      </c>
      <c r="K169" s="31" t="str">
        <f aca="false">IF(Items!A169="","",ROUND(G169*J169,2))</f>
        <v/>
      </c>
      <c r="L169" s="29" t="str">
        <f aca="false">IF(Items!A169="","",N(Items!G169))</f>
        <v/>
      </c>
      <c r="M169" s="32" t="str">
        <f aca="false">IF(Items!A169="","",IF(G169&lt;0,"Negative!",IF(G169&lt;=L169,"Reorder","OK")))</f>
        <v/>
      </c>
    </row>
    <row r="170" customFormat="false" ht="15" hidden="false" customHeight="true" outlineLevel="0" collapsed="false">
      <c r="A170" s="24" t="str">
        <f aca="false">IF(Items!A170="","",Items!A170)</f>
        <v/>
      </c>
      <c r="B170" s="24" t="str">
        <f aca="false">IF(Items!A170="","",Items!B170)</f>
        <v/>
      </c>
      <c r="C170" s="24" t="str">
        <f aca="false">IF(Items!A170="","",Items!D170)</f>
        <v/>
      </c>
      <c r="D170" s="29" t="str">
        <f aca="false">IF(Items!A170="","",N(Items!E170))</f>
        <v/>
      </c>
      <c r="E170" s="26" t="str">
        <f aca="false">IF(Items!A170="","",SUMIFS(Transactions!$J$5:$J$2004,Transactions!$B$5:$B$2004,A170,Transactions!$J$5:$J$2004,"&gt;0",Transactions!$A$5:$A$2004,"&gt;="&amp;$B$2,Transactions!$A$5:$A$2004,"&lt;="&amp;$D$2))</f>
        <v/>
      </c>
      <c r="F170" s="26" t="str">
        <f aca="false">IF(Items!A170="","",-SUMIFS(Transactions!$J$5:$J$2004,Transactions!$B$5:$B$2004,A170,Transactions!$J$5:$J$2004,"&lt;0",Transactions!$A$5:$A$2004,"&gt;="&amp;$B$2,Transactions!$A$5:$A$2004,"&lt;="&amp;$D$2))</f>
        <v/>
      </c>
      <c r="G170" s="30" t="str">
        <f aca="false">IF(Items!A170="","",D170+E170-F170)</f>
        <v/>
      </c>
      <c r="H170" s="25" t="str">
        <f aca="false">IF(Items!A170="","",ROUND(D170*N(Items!F170),2))</f>
        <v/>
      </c>
      <c r="I170" s="25" t="str">
        <f aca="false">IF(Items!A170="","",SUMIFS(Transactions!$G$5:$G$2004,Transactions!$B$5:$B$2004,A170,Transactions!$A$5:$A$2004,"&gt;="&amp;$B$2,Transactions!$A$5:$A$2004,"&lt;="&amp;$D$2))</f>
        <v/>
      </c>
      <c r="J170" s="25" t="str">
        <f aca="false">IF(Items!A170="","",IFERROR((H170+I170)/(D170+SUMIFS(Transactions!$E$5:$E$2004,Transactions!$B$5:$B$2004,A170,Transactions!$D$5:$D$2004,"Purchase",Transactions!$A$5:$A$2004,"&gt;="&amp;$B$2,Transactions!$A$5:$A$2004,"&lt;="&amp;$D$2)+SUMIFS(Transactions!$E$5:$E$2004,Transactions!$B$5:$B$2004,A170,Transactions!$D$5:$D$2004,"Production in",Transactions!$A$5:$A$2004,"&gt;="&amp;$B$2,Transactions!$A$5:$A$2004,"&lt;="&amp;$D$2)),0))</f>
        <v/>
      </c>
      <c r="K170" s="31" t="str">
        <f aca="false">IF(Items!A170="","",ROUND(G170*J170,2))</f>
        <v/>
      </c>
      <c r="L170" s="29" t="str">
        <f aca="false">IF(Items!A170="","",N(Items!G170))</f>
        <v/>
      </c>
      <c r="M170" s="32" t="str">
        <f aca="false">IF(Items!A170="","",IF(G170&lt;0,"Negative!",IF(G170&lt;=L170,"Reorder","OK")))</f>
        <v/>
      </c>
    </row>
    <row r="171" customFormat="false" ht="15" hidden="false" customHeight="true" outlineLevel="0" collapsed="false">
      <c r="A171" s="24" t="str">
        <f aca="false">IF(Items!A171="","",Items!A171)</f>
        <v/>
      </c>
      <c r="B171" s="24" t="str">
        <f aca="false">IF(Items!A171="","",Items!B171)</f>
        <v/>
      </c>
      <c r="C171" s="24" t="str">
        <f aca="false">IF(Items!A171="","",Items!D171)</f>
        <v/>
      </c>
      <c r="D171" s="29" t="str">
        <f aca="false">IF(Items!A171="","",N(Items!E171))</f>
        <v/>
      </c>
      <c r="E171" s="26" t="str">
        <f aca="false">IF(Items!A171="","",SUMIFS(Transactions!$J$5:$J$2004,Transactions!$B$5:$B$2004,A171,Transactions!$J$5:$J$2004,"&gt;0",Transactions!$A$5:$A$2004,"&gt;="&amp;$B$2,Transactions!$A$5:$A$2004,"&lt;="&amp;$D$2))</f>
        <v/>
      </c>
      <c r="F171" s="26" t="str">
        <f aca="false">IF(Items!A171="","",-SUMIFS(Transactions!$J$5:$J$2004,Transactions!$B$5:$B$2004,A171,Transactions!$J$5:$J$2004,"&lt;0",Transactions!$A$5:$A$2004,"&gt;="&amp;$B$2,Transactions!$A$5:$A$2004,"&lt;="&amp;$D$2))</f>
        <v/>
      </c>
      <c r="G171" s="30" t="str">
        <f aca="false">IF(Items!A171="","",D171+E171-F171)</f>
        <v/>
      </c>
      <c r="H171" s="25" t="str">
        <f aca="false">IF(Items!A171="","",ROUND(D171*N(Items!F171),2))</f>
        <v/>
      </c>
      <c r="I171" s="25" t="str">
        <f aca="false">IF(Items!A171="","",SUMIFS(Transactions!$G$5:$G$2004,Transactions!$B$5:$B$2004,A171,Transactions!$A$5:$A$2004,"&gt;="&amp;$B$2,Transactions!$A$5:$A$2004,"&lt;="&amp;$D$2))</f>
        <v/>
      </c>
      <c r="J171" s="25" t="str">
        <f aca="false">IF(Items!A171="","",IFERROR((H171+I171)/(D171+SUMIFS(Transactions!$E$5:$E$2004,Transactions!$B$5:$B$2004,A171,Transactions!$D$5:$D$2004,"Purchase",Transactions!$A$5:$A$2004,"&gt;="&amp;$B$2,Transactions!$A$5:$A$2004,"&lt;="&amp;$D$2)+SUMIFS(Transactions!$E$5:$E$2004,Transactions!$B$5:$B$2004,A171,Transactions!$D$5:$D$2004,"Production in",Transactions!$A$5:$A$2004,"&gt;="&amp;$B$2,Transactions!$A$5:$A$2004,"&lt;="&amp;$D$2)),0))</f>
        <v/>
      </c>
      <c r="K171" s="31" t="str">
        <f aca="false">IF(Items!A171="","",ROUND(G171*J171,2))</f>
        <v/>
      </c>
      <c r="L171" s="29" t="str">
        <f aca="false">IF(Items!A171="","",N(Items!G171))</f>
        <v/>
      </c>
      <c r="M171" s="32" t="str">
        <f aca="false">IF(Items!A171="","",IF(G171&lt;0,"Negative!",IF(G171&lt;=L171,"Reorder","OK")))</f>
        <v/>
      </c>
    </row>
    <row r="172" customFormat="false" ht="15" hidden="false" customHeight="true" outlineLevel="0" collapsed="false">
      <c r="A172" s="24" t="str">
        <f aca="false">IF(Items!A172="","",Items!A172)</f>
        <v/>
      </c>
      <c r="B172" s="24" t="str">
        <f aca="false">IF(Items!A172="","",Items!B172)</f>
        <v/>
      </c>
      <c r="C172" s="24" t="str">
        <f aca="false">IF(Items!A172="","",Items!D172)</f>
        <v/>
      </c>
      <c r="D172" s="29" t="str">
        <f aca="false">IF(Items!A172="","",N(Items!E172))</f>
        <v/>
      </c>
      <c r="E172" s="26" t="str">
        <f aca="false">IF(Items!A172="","",SUMIFS(Transactions!$J$5:$J$2004,Transactions!$B$5:$B$2004,A172,Transactions!$J$5:$J$2004,"&gt;0",Transactions!$A$5:$A$2004,"&gt;="&amp;$B$2,Transactions!$A$5:$A$2004,"&lt;="&amp;$D$2))</f>
        <v/>
      </c>
      <c r="F172" s="26" t="str">
        <f aca="false">IF(Items!A172="","",-SUMIFS(Transactions!$J$5:$J$2004,Transactions!$B$5:$B$2004,A172,Transactions!$J$5:$J$2004,"&lt;0",Transactions!$A$5:$A$2004,"&gt;="&amp;$B$2,Transactions!$A$5:$A$2004,"&lt;="&amp;$D$2))</f>
        <v/>
      </c>
      <c r="G172" s="30" t="str">
        <f aca="false">IF(Items!A172="","",D172+E172-F172)</f>
        <v/>
      </c>
      <c r="H172" s="25" t="str">
        <f aca="false">IF(Items!A172="","",ROUND(D172*N(Items!F172),2))</f>
        <v/>
      </c>
      <c r="I172" s="25" t="str">
        <f aca="false">IF(Items!A172="","",SUMIFS(Transactions!$G$5:$G$2004,Transactions!$B$5:$B$2004,A172,Transactions!$A$5:$A$2004,"&gt;="&amp;$B$2,Transactions!$A$5:$A$2004,"&lt;="&amp;$D$2))</f>
        <v/>
      </c>
      <c r="J172" s="25" t="str">
        <f aca="false">IF(Items!A172="","",IFERROR((H172+I172)/(D172+SUMIFS(Transactions!$E$5:$E$2004,Transactions!$B$5:$B$2004,A172,Transactions!$D$5:$D$2004,"Purchase",Transactions!$A$5:$A$2004,"&gt;="&amp;$B$2,Transactions!$A$5:$A$2004,"&lt;="&amp;$D$2)+SUMIFS(Transactions!$E$5:$E$2004,Transactions!$B$5:$B$2004,A172,Transactions!$D$5:$D$2004,"Production in",Transactions!$A$5:$A$2004,"&gt;="&amp;$B$2,Transactions!$A$5:$A$2004,"&lt;="&amp;$D$2)),0))</f>
        <v/>
      </c>
      <c r="K172" s="31" t="str">
        <f aca="false">IF(Items!A172="","",ROUND(G172*J172,2))</f>
        <v/>
      </c>
      <c r="L172" s="29" t="str">
        <f aca="false">IF(Items!A172="","",N(Items!G172))</f>
        <v/>
      </c>
      <c r="M172" s="32" t="str">
        <f aca="false">IF(Items!A172="","",IF(G172&lt;0,"Negative!",IF(G172&lt;=L172,"Reorder","OK")))</f>
        <v/>
      </c>
    </row>
    <row r="173" customFormat="false" ht="15" hidden="false" customHeight="true" outlineLevel="0" collapsed="false">
      <c r="A173" s="24" t="str">
        <f aca="false">IF(Items!A173="","",Items!A173)</f>
        <v/>
      </c>
      <c r="B173" s="24" t="str">
        <f aca="false">IF(Items!A173="","",Items!B173)</f>
        <v/>
      </c>
      <c r="C173" s="24" t="str">
        <f aca="false">IF(Items!A173="","",Items!D173)</f>
        <v/>
      </c>
      <c r="D173" s="29" t="str">
        <f aca="false">IF(Items!A173="","",N(Items!E173))</f>
        <v/>
      </c>
      <c r="E173" s="26" t="str">
        <f aca="false">IF(Items!A173="","",SUMIFS(Transactions!$J$5:$J$2004,Transactions!$B$5:$B$2004,A173,Transactions!$J$5:$J$2004,"&gt;0",Transactions!$A$5:$A$2004,"&gt;="&amp;$B$2,Transactions!$A$5:$A$2004,"&lt;="&amp;$D$2))</f>
        <v/>
      </c>
      <c r="F173" s="26" t="str">
        <f aca="false">IF(Items!A173="","",-SUMIFS(Transactions!$J$5:$J$2004,Transactions!$B$5:$B$2004,A173,Transactions!$J$5:$J$2004,"&lt;0",Transactions!$A$5:$A$2004,"&gt;="&amp;$B$2,Transactions!$A$5:$A$2004,"&lt;="&amp;$D$2))</f>
        <v/>
      </c>
      <c r="G173" s="30" t="str">
        <f aca="false">IF(Items!A173="","",D173+E173-F173)</f>
        <v/>
      </c>
      <c r="H173" s="25" t="str">
        <f aca="false">IF(Items!A173="","",ROUND(D173*N(Items!F173),2))</f>
        <v/>
      </c>
      <c r="I173" s="25" t="str">
        <f aca="false">IF(Items!A173="","",SUMIFS(Transactions!$G$5:$G$2004,Transactions!$B$5:$B$2004,A173,Transactions!$A$5:$A$2004,"&gt;="&amp;$B$2,Transactions!$A$5:$A$2004,"&lt;="&amp;$D$2))</f>
        <v/>
      </c>
      <c r="J173" s="25" t="str">
        <f aca="false">IF(Items!A173="","",IFERROR((H173+I173)/(D173+SUMIFS(Transactions!$E$5:$E$2004,Transactions!$B$5:$B$2004,A173,Transactions!$D$5:$D$2004,"Purchase",Transactions!$A$5:$A$2004,"&gt;="&amp;$B$2,Transactions!$A$5:$A$2004,"&lt;="&amp;$D$2)+SUMIFS(Transactions!$E$5:$E$2004,Transactions!$B$5:$B$2004,A173,Transactions!$D$5:$D$2004,"Production in",Transactions!$A$5:$A$2004,"&gt;="&amp;$B$2,Transactions!$A$5:$A$2004,"&lt;="&amp;$D$2)),0))</f>
        <v/>
      </c>
      <c r="K173" s="31" t="str">
        <f aca="false">IF(Items!A173="","",ROUND(G173*J173,2))</f>
        <v/>
      </c>
      <c r="L173" s="29" t="str">
        <f aca="false">IF(Items!A173="","",N(Items!G173))</f>
        <v/>
      </c>
      <c r="M173" s="32" t="str">
        <f aca="false">IF(Items!A173="","",IF(G173&lt;0,"Negative!",IF(G173&lt;=L173,"Reorder","OK")))</f>
        <v/>
      </c>
    </row>
    <row r="174" customFormat="false" ht="15" hidden="false" customHeight="true" outlineLevel="0" collapsed="false">
      <c r="A174" s="24" t="str">
        <f aca="false">IF(Items!A174="","",Items!A174)</f>
        <v/>
      </c>
      <c r="B174" s="24" t="str">
        <f aca="false">IF(Items!A174="","",Items!B174)</f>
        <v/>
      </c>
      <c r="C174" s="24" t="str">
        <f aca="false">IF(Items!A174="","",Items!D174)</f>
        <v/>
      </c>
      <c r="D174" s="29" t="str">
        <f aca="false">IF(Items!A174="","",N(Items!E174))</f>
        <v/>
      </c>
      <c r="E174" s="26" t="str">
        <f aca="false">IF(Items!A174="","",SUMIFS(Transactions!$J$5:$J$2004,Transactions!$B$5:$B$2004,A174,Transactions!$J$5:$J$2004,"&gt;0",Transactions!$A$5:$A$2004,"&gt;="&amp;$B$2,Transactions!$A$5:$A$2004,"&lt;="&amp;$D$2))</f>
        <v/>
      </c>
      <c r="F174" s="26" t="str">
        <f aca="false">IF(Items!A174="","",-SUMIFS(Transactions!$J$5:$J$2004,Transactions!$B$5:$B$2004,A174,Transactions!$J$5:$J$2004,"&lt;0",Transactions!$A$5:$A$2004,"&gt;="&amp;$B$2,Transactions!$A$5:$A$2004,"&lt;="&amp;$D$2))</f>
        <v/>
      </c>
      <c r="G174" s="30" t="str">
        <f aca="false">IF(Items!A174="","",D174+E174-F174)</f>
        <v/>
      </c>
      <c r="H174" s="25" t="str">
        <f aca="false">IF(Items!A174="","",ROUND(D174*N(Items!F174),2))</f>
        <v/>
      </c>
      <c r="I174" s="25" t="str">
        <f aca="false">IF(Items!A174="","",SUMIFS(Transactions!$G$5:$G$2004,Transactions!$B$5:$B$2004,A174,Transactions!$A$5:$A$2004,"&gt;="&amp;$B$2,Transactions!$A$5:$A$2004,"&lt;="&amp;$D$2))</f>
        <v/>
      </c>
      <c r="J174" s="25" t="str">
        <f aca="false">IF(Items!A174="","",IFERROR((H174+I174)/(D174+SUMIFS(Transactions!$E$5:$E$2004,Transactions!$B$5:$B$2004,A174,Transactions!$D$5:$D$2004,"Purchase",Transactions!$A$5:$A$2004,"&gt;="&amp;$B$2,Transactions!$A$5:$A$2004,"&lt;="&amp;$D$2)+SUMIFS(Transactions!$E$5:$E$2004,Transactions!$B$5:$B$2004,A174,Transactions!$D$5:$D$2004,"Production in",Transactions!$A$5:$A$2004,"&gt;="&amp;$B$2,Transactions!$A$5:$A$2004,"&lt;="&amp;$D$2)),0))</f>
        <v/>
      </c>
      <c r="K174" s="31" t="str">
        <f aca="false">IF(Items!A174="","",ROUND(G174*J174,2))</f>
        <v/>
      </c>
      <c r="L174" s="29" t="str">
        <f aca="false">IF(Items!A174="","",N(Items!G174))</f>
        <v/>
      </c>
      <c r="M174" s="32" t="str">
        <f aca="false">IF(Items!A174="","",IF(G174&lt;0,"Negative!",IF(G174&lt;=L174,"Reorder","OK")))</f>
        <v/>
      </c>
    </row>
    <row r="175" customFormat="false" ht="15" hidden="false" customHeight="true" outlineLevel="0" collapsed="false">
      <c r="A175" s="24" t="str">
        <f aca="false">IF(Items!A175="","",Items!A175)</f>
        <v/>
      </c>
      <c r="B175" s="24" t="str">
        <f aca="false">IF(Items!A175="","",Items!B175)</f>
        <v/>
      </c>
      <c r="C175" s="24" t="str">
        <f aca="false">IF(Items!A175="","",Items!D175)</f>
        <v/>
      </c>
      <c r="D175" s="29" t="str">
        <f aca="false">IF(Items!A175="","",N(Items!E175))</f>
        <v/>
      </c>
      <c r="E175" s="26" t="str">
        <f aca="false">IF(Items!A175="","",SUMIFS(Transactions!$J$5:$J$2004,Transactions!$B$5:$B$2004,A175,Transactions!$J$5:$J$2004,"&gt;0",Transactions!$A$5:$A$2004,"&gt;="&amp;$B$2,Transactions!$A$5:$A$2004,"&lt;="&amp;$D$2))</f>
        <v/>
      </c>
      <c r="F175" s="26" t="str">
        <f aca="false">IF(Items!A175="","",-SUMIFS(Transactions!$J$5:$J$2004,Transactions!$B$5:$B$2004,A175,Transactions!$J$5:$J$2004,"&lt;0",Transactions!$A$5:$A$2004,"&gt;="&amp;$B$2,Transactions!$A$5:$A$2004,"&lt;="&amp;$D$2))</f>
        <v/>
      </c>
      <c r="G175" s="30" t="str">
        <f aca="false">IF(Items!A175="","",D175+E175-F175)</f>
        <v/>
      </c>
      <c r="H175" s="25" t="str">
        <f aca="false">IF(Items!A175="","",ROUND(D175*N(Items!F175),2))</f>
        <v/>
      </c>
      <c r="I175" s="25" t="str">
        <f aca="false">IF(Items!A175="","",SUMIFS(Transactions!$G$5:$G$2004,Transactions!$B$5:$B$2004,A175,Transactions!$A$5:$A$2004,"&gt;="&amp;$B$2,Transactions!$A$5:$A$2004,"&lt;="&amp;$D$2))</f>
        <v/>
      </c>
      <c r="J175" s="25" t="str">
        <f aca="false">IF(Items!A175="","",IFERROR((H175+I175)/(D175+SUMIFS(Transactions!$E$5:$E$2004,Transactions!$B$5:$B$2004,A175,Transactions!$D$5:$D$2004,"Purchase",Transactions!$A$5:$A$2004,"&gt;="&amp;$B$2,Transactions!$A$5:$A$2004,"&lt;="&amp;$D$2)+SUMIFS(Transactions!$E$5:$E$2004,Transactions!$B$5:$B$2004,A175,Transactions!$D$5:$D$2004,"Production in",Transactions!$A$5:$A$2004,"&gt;="&amp;$B$2,Transactions!$A$5:$A$2004,"&lt;="&amp;$D$2)),0))</f>
        <v/>
      </c>
      <c r="K175" s="31" t="str">
        <f aca="false">IF(Items!A175="","",ROUND(G175*J175,2))</f>
        <v/>
      </c>
      <c r="L175" s="29" t="str">
        <f aca="false">IF(Items!A175="","",N(Items!G175))</f>
        <v/>
      </c>
      <c r="M175" s="32" t="str">
        <f aca="false">IF(Items!A175="","",IF(G175&lt;0,"Negative!",IF(G175&lt;=L175,"Reorder","OK")))</f>
        <v/>
      </c>
    </row>
    <row r="176" customFormat="false" ht="15" hidden="false" customHeight="true" outlineLevel="0" collapsed="false">
      <c r="A176" s="24" t="str">
        <f aca="false">IF(Items!A176="","",Items!A176)</f>
        <v/>
      </c>
      <c r="B176" s="24" t="str">
        <f aca="false">IF(Items!A176="","",Items!B176)</f>
        <v/>
      </c>
      <c r="C176" s="24" t="str">
        <f aca="false">IF(Items!A176="","",Items!D176)</f>
        <v/>
      </c>
      <c r="D176" s="29" t="str">
        <f aca="false">IF(Items!A176="","",N(Items!E176))</f>
        <v/>
      </c>
      <c r="E176" s="26" t="str">
        <f aca="false">IF(Items!A176="","",SUMIFS(Transactions!$J$5:$J$2004,Transactions!$B$5:$B$2004,A176,Transactions!$J$5:$J$2004,"&gt;0",Transactions!$A$5:$A$2004,"&gt;="&amp;$B$2,Transactions!$A$5:$A$2004,"&lt;="&amp;$D$2))</f>
        <v/>
      </c>
      <c r="F176" s="26" t="str">
        <f aca="false">IF(Items!A176="","",-SUMIFS(Transactions!$J$5:$J$2004,Transactions!$B$5:$B$2004,A176,Transactions!$J$5:$J$2004,"&lt;0",Transactions!$A$5:$A$2004,"&gt;="&amp;$B$2,Transactions!$A$5:$A$2004,"&lt;="&amp;$D$2))</f>
        <v/>
      </c>
      <c r="G176" s="30" t="str">
        <f aca="false">IF(Items!A176="","",D176+E176-F176)</f>
        <v/>
      </c>
      <c r="H176" s="25" t="str">
        <f aca="false">IF(Items!A176="","",ROUND(D176*N(Items!F176),2))</f>
        <v/>
      </c>
      <c r="I176" s="25" t="str">
        <f aca="false">IF(Items!A176="","",SUMIFS(Transactions!$G$5:$G$2004,Transactions!$B$5:$B$2004,A176,Transactions!$A$5:$A$2004,"&gt;="&amp;$B$2,Transactions!$A$5:$A$2004,"&lt;="&amp;$D$2))</f>
        <v/>
      </c>
      <c r="J176" s="25" t="str">
        <f aca="false">IF(Items!A176="","",IFERROR((H176+I176)/(D176+SUMIFS(Transactions!$E$5:$E$2004,Transactions!$B$5:$B$2004,A176,Transactions!$D$5:$D$2004,"Purchase",Transactions!$A$5:$A$2004,"&gt;="&amp;$B$2,Transactions!$A$5:$A$2004,"&lt;="&amp;$D$2)+SUMIFS(Transactions!$E$5:$E$2004,Transactions!$B$5:$B$2004,A176,Transactions!$D$5:$D$2004,"Production in",Transactions!$A$5:$A$2004,"&gt;="&amp;$B$2,Transactions!$A$5:$A$2004,"&lt;="&amp;$D$2)),0))</f>
        <v/>
      </c>
      <c r="K176" s="31" t="str">
        <f aca="false">IF(Items!A176="","",ROUND(G176*J176,2))</f>
        <v/>
      </c>
      <c r="L176" s="29" t="str">
        <f aca="false">IF(Items!A176="","",N(Items!G176))</f>
        <v/>
      </c>
      <c r="M176" s="32" t="str">
        <f aca="false">IF(Items!A176="","",IF(G176&lt;0,"Negative!",IF(G176&lt;=L176,"Reorder","OK")))</f>
        <v/>
      </c>
    </row>
    <row r="177" customFormat="false" ht="15" hidden="false" customHeight="true" outlineLevel="0" collapsed="false">
      <c r="A177" s="24" t="str">
        <f aca="false">IF(Items!A177="","",Items!A177)</f>
        <v/>
      </c>
      <c r="B177" s="24" t="str">
        <f aca="false">IF(Items!A177="","",Items!B177)</f>
        <v/>
      </c>
      <c r="C177" s="24" t="str">
        <f aca="false">IF(Items!A177="","",Items!D177)</f>
        <v/>
      </c>
      <c r="D177" s="29" t="str">
        <f aca="false">IF(Items!A177="","",N(Items!E177))</f>
        <v/>
      </c>
      <c r="E177" s="26" t="str">
        <f aca="false">IF(Items!A177="","",SUMIFS(Transactions!$J$5:$J$2004,Transactions!$B$5:$B$2004,A177,Transactions!$J$5:$J$2004,"&gt;0",Transactions!$A$5:$A$2004,"&gt;="&amp;$B$2,Transactions!$A$5:$A$2004,"&lt;="&amp;$D$2))</f>
        <v/>
      </c>
      <c r="F177" s="26" t="str">
        <f aca="false">IF(Items!A177="","",-SUMIFS(Transactions!$J$5:$J$2004,Transactions!$B$5:$B$2004,A177,Transactions!$J$5:$J$2004,"&lt;0",Transactions!$A$5:$A$2004,"&gt;="&amp;$B$2,Transactions!$A$5:$A$2004,"&lt;="&amp;$D$2))</f>
        <v/>
      </c>
      <c r="G177" s="30" t="str">
        <f aca="false">IF(Items!A177="","",D177+E177-F177)</f>
        <v/>
      </c>
      <c r="H177" s="25" t="str">
        <f aca="false">IF(Items!A177="","",ROUND(D177*N(Items!F177),2))</f>
        <v/>
      </c>
      <c r="I177" s="25" t="str">
        <f aca="false">IF(Items!A177="","",SUMIFS(Transactions!$G$5:$G$2004,Transactions!$B$5:$B$2004,A177,Transactions!$A$5:$A$2004,"&gt;="&amp;$B$2,Transactions!$A$5:$A$2004,"&lt;="&amp;$D$2))</f>
        <v/>
      </c>
      <c r="J177" s="25" t="str">
        <f aca="false">IF(Items!A177="","",IFERROR((H177+I177)/(D177+SUMIFS(Transactions!$E$5:$E$2004,Transactions!$B$5:$B$2004,A177,Transactions!$D$5:$D$2004,"Purchase",Transactions!$A$5:$A$2004,"&gt;="&amp;$B$2,Transactions!$A$5:$A$2004,"&lt;="&amp;$D$2)+SUMIFS(Transactions!$E$5:$E$2004,Transactions!$B$5:$B$2004,A177,Transactions!$D$5:$D$2004,"Production in",Transactions!$A$5:$A$2004,"&gt;="&amp;$B$2,Transactions!$A$5:$A$2004,"&lt;="&amp;$D$2)),0))</f>
        <v/>
      </c>
      <c r="K177" s="31" t="str">
        <f aca="false">IF(Items!A177="","",ROUND(G177*J177,2))</f>
        <v/>
      </c>
      <c r="L177" s="29" t="str">
        <f aca="false">IF(Items!A177="","",N(Items!G177))</f>
        <v/>
      </c>
      <c r="M177" s="32" t="str">
        <f aca="false">IF(Items!A177="","",IF(G177&lt;0,"Negative!",IF(G177&lt;=L177,"Reorder","OK")))</f>
        <v/>
      </c>
    </row>
    <row r="178" customFormat="false" ht="15" hidden="false" customHeight="true" outlineLevel="0" collapsed="false">
      <c r="A178" s="24" t="str">
        <f aca="false">IF(Items!A178="","",Items!A178)</f>
        <v/>
      </c>
      <c r="B178" s="24" t="str">
        <f aca="false">IF(Items!A178="","",Items!B178)</f>
        <v/>
      </c>
      <c r="C178" s="24" t="str">
        <f aca="false">IF(Items!A178="","",Items!D178)</f>
        <v/>
      </c>
      <c r="D178" s="29" t="str">
        <f aca="false">IF(Items!A178="","",N(Items!E178))</f>
        <v/>
      </c>
      <c r="E178" s="26" t="str">
        <f aca="false">IF(Items!A178="","",SUMIFS(Transactions!$J$5:$J$2004,Transactions!$B$5:$B$2004,A178,Transactions!$J$5:$J$2004,"&gt;0",Transactions!$A$5:$A$2004,"&gt;="&amp;$B$2,Transactions!$A$5:$A$2004,"&lt;="&amp;$D$2))</f>
        <v/>
      </c>
      <c r="F178" s="26" t="str">
        <f aca="false">IF(Items!A178="","",-SUMIFS(Transactions!$J$5:$J$2004,Transactions!$B$5:$B$2004,A178,Transactions!$J$5:$J$2004,"&lt;0",Transactions!$A$5:$A$2004,"&gt;="&amp;$B$2,Transactions!$A$5:$A$2004,"&lt;="&amp;$D$2))</f>
        <v/>
      </c>
      <c r="G178" s="30" t="str">
        <f aca="false">IF(Items!A178="","",D178+E178-F178)</f>
        <v/>
      </c>
      <c r="H178" s="25" t="str">
        <f aca="false">IF(Items!A178="","",ROUND(D178*N(Items!F178),2))</f>
        <v/>
      </c>
      <c r="I178" s="25" t="str">
        <f aca="false">IF(Items!A178="","",SUMIFS(Transactions!$G$5:$G$2004,Transactions!$B$5:$B$2004,A178,Transactions!$A$5:$A$2004,"&gt;="&amp;$B$2,Transactions!$A$5:$A$2004,"&lt;="&amp;$D$2))</f>
        <v/>
      </c>
      <c r="J178" s="25" t="str">
        <f aca="false">IF(Items!A178="","",IFERROR((H178+I178)/(D178+SUMIFS(Transactions!$E$5:$E$2004,Transactions!$B$5:$B$2004,A178,Transactions!$D$5:$D$2004,"Purchase",Transactions!$A$5:$A$2004,"&gt;="&amp;$B$2,Transactions!$A$5:$A$2004,"&lt;="&amp;$D$2)+SUMIFS(Transactions!$E$5:$E$2004,Transactions!$B$5:$B$2004,A178,Transactions!$D$5:$D$2004,"Production in",Transactions!$A$5:$A$2004,"&gt;="&amp;$B$2,Transactions!$A$5:$A$2004,"&lt;="&amp;$D$2)),0))</f>
        <v/>
      </c>
      <c r="K178" s="31" t="str">
        <f aca="false">IF(Items!A178="","",ROUND(G178*J178,2))</f>
        <v/>
      </c>
      <c r="L178" s="29" t="str">
        <f aca="false">IF(Items!A178="","",N(Items!G178))</f>
        <v/>
      </c>
      <c r="M178" s="32" t="str">
        <f aca="false">IF(Items!A178="","",IF(G178&lt;0,"Negative!",IF(G178&lt;=L178,"Reorder","OK")))</f>
        <v/>
      </c>
    </row>
    <row r="179" customFormat="false" ht="15" hidden="false" customHeight="true" outlineLevel="0" collapsed="false">
      <c r="A179" s="24" t="str">
        <f aca="false">IF(Items!A179="","",Items!A179)</f>
        <v/>
      </c>
      <c r="B179" s="24" t="str">
        <f aca="false">IF(Items!A179="","",Items!B179)</f>
        <v/>
      </c>
      <c r="C179" s="24" t="str">
        <f aca="false">IF(Items!A179="","",Items!D179)</f>
        <v/>
      </c>
      <c r="D179" s="29" t="str">
        <f aca="false">IF(Items!A179="","",N(Items!E179))</f>
        <v/>
      </c>
      <c r="E179" s="26" t="str">
        <f aca="false">IF(Items!A179="","",SUMIFS(Transactions!$J$5:$J$2004,Transactions!$B$5:$B$2004,A179,Transactions!$J$5:$J$2004,"&gt;0",Transactions!$A$5:$A$2004,"&gt;="&amp;$B$2,Transactions!$A$5:$A$2004,"&lt;="&amp;$D$2))</f>
        <v/>
      </c>
      <c r="F179" s="26" t="str">
        <f aca="false">IF(Items!A179="","",-SUMIFS(Transactions!$J$5:$J$2004,Transactions!$B$5:$B$2004,A179,Transactions!$J$5:$J$2004,"&lt;0",Transactions!$A$5:$A$2004,"&gt;="&amp;$B$2,Transactions!$A$5:$A$2004,"&lt;="&amp;$D$2))</f>
        <v/>
      </c>
      <c r="G179" s="30" t="str">
        <f aca="false">IF(Items!A179="","",D179+E179-F179)</f>
        <v/>
      </c>
      <c r="H179" s="25" t="str">
        <f aca="false">IF(Items!A179="","",ROUND(D179*N(Items!F179),2))</f>
        <v/>
      </c>
      <c r="I179" s="25" t="str">
        <f aca="false">IF(Items!A179="","",SUMIFS(Transactions!$G$5:$G$2004,Transactions!$B$5:$B$2004,A179,Transactions!$A$5:$A$2004,"&gt;="&amp;$B$2,Transactions!$A$5:$A$2004,"&lt;="&amp;$D$2))</f>
        <v/>
      </c>
      <c r="J179" s="25" t="str">
        <f aca="false">IF(Items!A179="","",IFERROR((H179+I179)/(D179+SUMIFS(Transactions!$E$5:$E$2004,Transactions!$B$5:$B$2004,A179,Transactions!$D$5:$D$2004,"Purchase",Transactions!$A$5:$A$2004,"&gt;="&amp;$B$2,Transactions!$A$5:$A$2004,"&lt;="&amp;$D$2)+SUMIFS(Transactions!$E$5:$E$2004,Transactions!$B$5:$B$2004,A179,Transactions!$D$5:$D$2004,"Production in",Transactions!$A$5:$A$2004,"&gt;="&amp;$B$2,Transactions!$A$5:$A$2004,"&lt;="&amp;$D$2)),0))</f>
        <v/>
      </c>
      <c r="K179" s="31" t="str">
        <f aca="false">IF(Items!A179="","",ROUND(G179*J179,2))</f>
        <v/>
      </c>
      <c r="L179" s="29" t="str">
        <f aca="false">IF(Items!A179="","",N(Items!G179))</f>
        <v/>
      </c>
      <c r="M179" s="32" t="str">
        <f aca="false">IF(Items!A179="","",IF(G179&lt;0,"Negative!",IF(G179&lt;=L179,"Reorder","OK")))</f>
        <v/>
      </c>
    </row>
    <row r="180" customFormat="false" ht="15" hidden="false" customHeight="true" outlineLevel="0" collapsed="false">
      <c r="A180" s="24" t="str">
        <f aca="false">IF(Items!A180="","",Items!A180)</f>
        <v/>
      </c>
      <c r="B180" s="24" t="str">
        <f aca="false">IF(Items!A180="","",Items!B180)</f>
        <v/>
      </c>
      <c r="C180" s="24" t="str">
        <f aca="false">IF(Items!A180="","",Items!D180)</f>
        <v/>
      </c>
      <c r="D180" s="29" t="str">
        <f aca="false">IF(Items!A180="","",N(Items!E180))</f>
        <v/>
      </c>
      <c r="E180" s="26" t="str">
        <f aca="false">IF(Items!A180="","",SUMIFS(Transactions!$J$5:$J$2004,Transactions!$B$5:$B$2004,A180,Transactions!$J$5:$J$2004,"&gt;0",Transactions!$A$5:$A$2004,"&gt;="&amp;$B$2,Transactions!$A$5:$A$2004,"&lt;="&amp;$D$2))</f>
        <v/>
      </c>
      <c r="F180" s="26" t="str">
        <f aca="false">IF(Items!A180="","",-SUMIFS(Transactions!$J$5:$J$2004,Transactions!$B$5:$B$2004,A180,Transactions!$J$5:$J$2004,"&lt;0",Transactions!$A$5:$A$2004,"&gt;="&amp;$B$2,Transactions!$A$5:$A$2004,"&lt;="&amp;$D$2))</f>
        <v/>
      </c>
      <c r="G180" s="30" t="str">
        <f aca="false">IF(Items!A180="","",D180+E180-F180)</f>
        <v/>
      </c>
      <c r="H180" s="25" t="str">
        <f aca="false">IF(Items!A180="","",ROUND(D180*N(Items!F180),2))</f>
        <v/>
      </c>
      <c r="I180" s="25" t="str">
        <f aca="false">IF(Items!A180="","",SUMIFS(Transactions!$G$5:$G$2004,Transactions!$B$5:$B$2004,A180,Transactions!$A$5:$A$2004,"&gt;="&amp;$B$2,Transactions!$A$5:$A$2004,"&lt;="&amp;$D$2))</f>
        <v/>
      </c>
      <c r="J180" s="25" t="str">
        <f aca="false">IF(Items!A180="","",IFERROR((H180+I180)/(D180+SUMIFS(Transactions!$E$5:$E$2004,Transactions!$B$5:$B$2004,A180,Transactions!$D$5:$D$2004,"Purchase",Transactions!$A$5:$A$2004,"&gt;="&amp;$B$2,Transactions!$A$5:$A$2004,"&lt;="&amp;$D$2)+SUMIFS(Transactions!$E$5:$E$2004,Transactions!$B$5:$B$2004,A180,Transactions!$D$5:$D$2004,"Production in",Transactions!$A$5:$A$2004,"&gt;="&amp;$B$2,Transactions!$A$5:$A$2004,"&lt;="&amp;$D$2)),0))</f>
        <v/>
      </c>
      <c r="K180" s="31" t="str">
        <f aca="false">IF(Items!A180="","",ROUND(G180*J180,2))</f>
        <v/>
      </c>
      <c r="L180" s="29" t="str">
        <f aca="false">IF(Items!A180="","",N(Items!G180))</f>
        <v/>
      </c>
      <c r="M180" s="32" t="str">
        <f aca="false">IF(Items!A180="","",IF(G180&lt;0,"Negative!",IF(G180&lt;=L180,"Reorder","OK")))</f>
        <v/>
      </c>
    </row>
    <row r="181" customFormat="false" ht="15" hidden="false" customHeight="true" outlineLevel="0" collapsed="false">
      <c r="A181" s="24" t="str">
        <f aca="false">IF(Items!A181="","",Items!A181)</f>
        <v/>
      </c>
      <c r="B181" s="24" t="str">
        <f aca="false">IF(Items!A181="","",Items!B181)</f>
        <v/>
      </c>
      <c r="C181" s="24" t="str">
        <f aca="false">IF(Items!A181="","",Items!D181)</f>
        <v/>
      </c>
      <c r="D181" s="29" t="str">
        <f aca="false">IF(Items!A181="","",N(Items!E181))</f>
        <v/>
      </c>
      <c r="E181" s="26" t="str">
        <f aca="false">IF(Items!A181="","",SUMIFS(Transactions!$J$5:$J$2004,Transactions!$B$5:$B$2004,A181,Transactions!$J$5:$J$2004,"&gt;0",Transactions!$A$5:$A$2004,"&gt;="&amp;$B$2,Transactions!$A$5:$A$2004,"&lt;="&amp;$D$2))</f>
        <v/>
      </c>
      <c r="F181" s="26" t="str">
        <f aca="false">IF(Items!A181="","",-SUMIFS(Transactions!$J$5:$J$2004,Transactions!$B$5:$B$2004,A181,Transactions!$J$5:$J$2004,"&lt;0",Transactions!$A$5:$A$2004,"&gt;="&amp;$B$2,Transactions!$A$5:$A$2004,"&lt;="&amp;$D$2))</f>
        <v/>
      </c>
      <c r="G181" s="30" t="str">
        <f aca="false">IF(Items!A181="","",D181+E181-F181)</f>
        <v/>
      </c>
      <c r="H181" s="25" t="str">
        <f aca="false">IF(Items!A181="","",ROUND(D181*N(Items!F181),2))</f>
        <v/>
      </c>
      <c r="I181" s="25" t="str">
        <f aca="false">IF(Items!A181="","",SUMIFS(Transactions!$G$5:$G$2004,Transactions!$B$5:$B$2004,A181,Transactions!$A$5:$A$2004,"&gt;="&amp;$B$2,Transactions!$A$5:$A$2004,"&lt;="&amp;$D$2))</f>
        <v/>
      </c>
      <c r="J181" s="25" t="str">
        <f aca="false">IF(Items!A181="","",IFERROR((H181+I181)/(D181+SUMIFS(Transactions!$E$5:$E$2004,Transactions!$B$5:$B$2004,A181,Transactions!$D$5:$D$2004,"Purchase",Transactions!$A$5:$A$2004,"&gt;="&amp;$B$2,Transactions!$A$5:$A$2004,"&lt;="&amp;$D$2)+SUMIFS(Transactions!$E$5:$E$2004,Transactions!$B$5:$B$2004,A181,Transactions!$D$5:$D$2004,"Production in",Transactions!$A$5:$A$2004,"&gt;="&amp;$B$2,Transactions!$A$5:$A$2004,"&lt;="&amp;$D$2)),0))</f>
        <v/>
      </c>
      <c r="K181" s="31" t="str">
        <f aca="false">IF(Items!A181="","",ROUND(G181*J181,2))</f>
        <v/>
      </c>
      <c r="L181" s="29" t="str">
        <f aca="false">IF(Items!A181="","",N(Items!G181))</f>
        <v/>
      </c>
      <c r="M181" s="32" t="str">
        <f aca="false">IF(Items!A181="","",IF(G181&lt;0,"Negative!",IF(G181&lt;=L181,"Reorder","OK")))</f>
        <v/>
      </c>
    </row>
    <row r="182" customFormat="false" ht="15" hidden="false" customHeight="true" outlineLevel="0" collapsed="false">
      <c r="A182" s="24" t="str">
        <f aca="false">IF(Items!A182="","",Items!A182)</f>
        <v/>
      </c>
      <c r="B182" s="24" t="str">
        <f aca="false">IF(Items!A182="","",Items!B182)</f>
        <v/>
      </c>
      <c r="C182" s="24" t="str">
        <f aca="false">IF(Items!A182="","",Items!D182)</f>
        <v/>
      </c>
      <c r="D182" s="29" t="str">
        <f aca="false">IF(Items!A182="","",N(Items!E182))</f>
        <v/>
      </c>
      <c r="E182" s="26" t="str">
        <f aca="false">IF(Items!A182="","",SUMIFS(Transactions!$J$5:$J$2004,Transactions!$B$5:$B$2004,A182,Transactions!$J$5:$J$2004,"&gt;0",Transactions!$A$5:$A$2004,"&gt;="&amp;$B$2,Transactions!$A$5:$A$2004,"&lt;="&amp;$D$2))</f>
        <v/>
      </c>
      <c r="F182" s="26" t="str">
        <f aca="false">IF(Items!A182="","",-SUMIFS(Transactions!$J$5:$J$2004,Transactions!$B$5:$B$2004,A182,Transactions!$J$5:$J$2004,"&lt;0",Transactions!$A$5:$A$2004,"&gt;="&amp;$B$2,Transactions!$A$5:$A$2004,"&lt;="&amp;$D$2))</f>
        <v/>
      </c>
      <c r="G182" s="30" t="str">
        <f aca="false">IF(Items!A182="","",D182+E182-F182)</f>
        <v/>
      </c>
      <c r="H182" s="25" t="str">
        <f aca="false">IF(Items!A182="","",ROUND(D182*N(Items!F182),2))</f>
        <v/>
      </c>
      <c r="I182" s="25" t="str">
        <f aca="false">IF(Items!A182="","",SUMIFS(Transactions!$G$5:$G$2004,Transactions!$B$5:$B$2004,A182,Transactions!$A$5:$A$2004,"&gt;="&amp;$B$2,Transactions!$A$5:$A$2004,"&lt;="&amp;$D$2))</f>
        <v/>
      </c>
      <c r="J182" s="25" t="str">
        <f aca="false">IF(Items!A182="","",IFERROR((H182+I182)/(D182+SUMIFS(Transactions!$E$5:$E$2004,Transactions!$B$5:$B$2004,A182,Transactions!$D$5:$D$2004,"Purchase",Transactions!$A$5:$A$2004,"&gt;="&amp;$B$2,Transactions!$A$5:$A$2004,"&lt;="&amp;$D$2)+SUMIFS(Transactions!$E$5:$E$2004,Transactions!$B$5:$B$2004,A182,Transactions!$D$5:$D$2004,"Production in",Transactions!$A$5:$A$2004,"&gt;="&amp;$B$2,Transactions!$A$5:$A$2004,"&lt;="&amp;$D$2)),0))</f>
        <v/>
      </c>
      <c r="K182" s="31" t="str">
        <f aca="false">IF(Items!A182="","",ROUND(G182*J182,2))</f>
        <v/>
      </c>
      <c r="L182" s="29" t="str">
        <f aca="false">IF(Items!A182="","",N(Items!G182))</f>
        <v/>
      </c>
      <c r="M182" s="32" t="str">
        <f aca="false">IF(Items!A182="","",IF(G182&lt;0,"Negative!",IF(G182&lt;=L182,"Reorder","OK")))</f>
        <v/>
      </c>
    </row>
    <row r="183" customFormat="false" ht="15" hidden="false" customHeight="true" outlineLevel="0" collapsed="false">
      <c r="A183" s="24" t="str">
        <f aca="false">IF(Items!A183="","",Items!A183)</f>
        <v/>
      </c>
      <c r="B183" s="24" t="str">
        <f aca="false">IF(Items!A183="","",Items!B183)</f>
        <v/>
      </c>
      <c r="C183" s="24" t="str">
        <f aca="false">IF(Items!A183="","",Items!D183)</f>
        <v/>
      </c>
      <c r="D183" s="29" t="str">
        <f aca="false">IF(Items!A183="","",N(Items!E183))</f>
        <v/>
      </c>
      <c r="E183" s="26" t="str">
        <f aca="false">IF(Items!A183="","",SUMIFS(Transactions!$J$5:$J$2004,Transactions!$B$5:$B$2004,A183,Transactions!$J$5:$J$2004,"&gt;0",Transactions!$A$5:$A$2004,"&gt;="&amp;$B$2,Transactions!$A$5:$A$2004,"&lt;="&amp;$D$2))</f>
        <v/>
      </c>
      <c r="F183" s="26" t="str">
        <f aca="false">IF(Items!A183="","",-SUMIFS(Transactions!$J$5:$J$2004,Transactions!$B$5:$B$2004,A183,Transactions!$J$5:$J$2004,"&lt;0",Transactions!$A$5:$A$2004,"&gt;="&amp;$B$2,Transactions!$A$5:$A$2004,"&lt;="&amp;$D$2))</f>
        <v/>
      </c>
      <c r="G183" s="30" t="str">
        <f aca="false">IF(Items!A183="","",D183+E183-F183)</f>
        <v/>
      </c>
      <c r="H183" s="25" t="str">
        <f aca="false">IF(Items!A183="","",ROUND(D183*N(Items!F183),2))</f>
        <v/>
      </c>
      <c r="I183" s="25" t="str">
        <f aca="false">IF(Items!A183="","",SUMIFS(Transactions!$G$5:$G$2004,Transactions!$B$5:$B$2004,A183,Transactions!$A$5:$A$2004,"&gt;="&amp;$B$2,Transactions!$A$5:$A$2004,"&lt;="&amp;$D$2))</f>
        <v/>
      </c>
      <c r="J183" s="25" t="str">
        <f aca="false">IF(Items!A183="","",IFERROR((H183+I183)/(D183+SUMIFS(Transactions!$E$5:$E$2004,Transactions!$B$5:$B$2004,A183,Transactions!$D$5:$D$2004,"Purchase",Transactions!$A$5:$A$2004,"&gt;="&amp;$B$2,Transactions!$A$5:$A$2004,"&lt;="&amp;$D$2)+SUMIFS(Transactions!$E$5:$E$2004,Transactions!$B$5:$B$2004,A183,Transactions!$D$5:$D$2004,"Production in",Transactions!$A$5:$A$2004,"&gt;="&amp;$B$2,Transactions!$A$5:$A$2004,"&lt;="&amp;$D$2)),0))</f>
        <v/>
      </c>
      <c r="K183" s="31" t="str">
        <f aca="false">IF(Items!A183="","",ROUND(G183*J183,2))</f>
        <v/>
      </c>
      <c r="L183" s="29" t="str">
        <f aca="false">IF(Items!A183="","",N(Items!G183))</f>
        <v/>
      </c>
      <c r="M183" s="32" t="str">
        <f aca="false">IF(Items!A183="","",IF(G183&lt;0,"Negative!",IF(G183&lt;=L183,"Reorder","OK")))</f>
        <v/>
      </c>
    </row>
    <row r="184" customFormat="false" ht="15" hidden="false" customHeight="true" outlineLevel="0" collapsed="false">
      <c r="A184" s="24" t="str">
        <f aca="false">IF(Items!A184="","",Items!A184)</f>
        <v/>
      </c>
      <c r="B184" s="24" t="str">
        <f aca="false">IF(Items!A184="","",Items!B184)</f>
        <v/>
      </c>
      <c r="C184" s="24" t="str">
        <f aca="false">IF(Items!A184="","",Items!D184)</f>
        <v/>
      </c>
      <c r="D184" s="29" t="str">
        <f aca="false">IF(Items!A184="","",N(Items!E184))</f>
        <v/>
      </c>
      <c r="E184" s="26" t="str">
        <f aca="false">IF(Items!A184="","",SUMIFS(Transactions!$J$5:$J$2004,Transactions!$B$5:$B$2004,A184,Transactions!$J$5:$J$2004,"&gt;0",Transactions!$A$5:$A$2004,"&gt;="&amp;$B$2,Transactions!$A$5:$A$2004,"&lt;="&amp;$D$2))</f>
        <v/>
      </c>
      <c r="F184" s="26" t="str">
        <f aca="false">IF(Items!A184="","",-SUMIFS(Transactions!$J$5:$J$2004,Transactions!$B$5:$B$2004,A184,Transactions!$J$5:$J$2004,"&lt;0",Transactions!$A$5:$A$2004,"&gt;="&amp;$B$2,Transactions!$A$5:$A$2004,"&lt;="&amp;$D$2))</f>
        <v/>
      </c>
      <c r="G184" s="30" t="str">
        <f aca="false">IF(Items!A184="","",D184+E184-F184)</f>
        <v/>
      </c>
      <c r="H184" s="25" t="str">
        <f aca="false">IF(Items!A184="","",ROUND(D184*N(Items!F184),2))</f>
        <v/>
      </c>
      <c r="I184" s="25" t="str">
        <f aca="false">IF(Items!A184="","",SUMIFS(Transactions!$G$5:$G$2004,Transactions!$B$5:$B$2004,A184,Transactions!$A$5:$A$2004,"&gt;="&amp;$B$2,Transactions!$A$5:$A$2004,"&lt;="&amp;$D$2))</f>
        <v/>
      </c>
      <c r="J184" s="25" t="str">
        <f aca="false">IF(Items!A184="","",IFERROR((H184+I184)/(D184+SUMIFS(Transactions!$E$5:$E$2004,Transactions!$B$5:$B$2004,A184,Transactions!$D$5:$D$2004,"Purchase",Transactions!$A$5:$A$2004,"&gt;="&amp;$B$2,Transactions!$A$5:$A$2004,"&lt;="&amp;$D$2)+SUMIFS(Transactions!$E$5:$E$2004,Transactions!$B$5:$B$2004,A184,Transactions!$D$5:$D$2004,"Production in",Transactions!$A$5:$A$2004,"&gt;="&amp;$B$2,Transactions!$A$5:$A$2004,"&lt;="&amp;$D$2)),0))</f>
        <v/>
      </c>
      <c r="K184" s="31" t="str">
        <f aca="false">IF(Items!A184="","",ROUND(G184*J184,2))</f>
        <v/>
      </c>
      <c r="L184" s="29" t="str">
        <f aca="false">IF(Items!A184="","",N(Items!G184))</f>
        <v/>
      </c>
      <c r="M184" s="32" t="str">
        <f aca="false">IF(Items!A184="","",IF(G184&lt;0,"Negative!",IF(G184&lt;=L184,"Reorder","OK")))</f>
        <v/>
      </c>
    </row>
    <row r="185" customFormat="false" ht="15" hidden="false" customHeight="true" outlineLevel="0" collapsed="false">
      <c r="A185" s="24" t="str">
        <f aca="false">IF(Items!A185="","",Items!A185)</f>
        <v/>
      </c>
      <c r="B185" s="24" t="str">
        <f aca="false">IF(Items!A185="","",Items!B185)</f>
        <v/>
      </c>
      <c r="C185" s="24" t="str">
        <f aca="false">IF(Items!A185="","",Items!D185)</f>
        <v/>
      </c>
      <c r="D185" s="29" t="str">
        <f aca="false">IF(Items!A185="","",N(Items!E185))</f>
        <v/>
      </c>
      <c r="E185" s="26" t="str">
        <f aca="false">IF(Items!A185="","",SUMIFS(Transactions!$J$5:$J$2004,Transactions!$B$5:$B$2004,A185,Transactions!$J$5:$J$2004,"&gt;0",Transactions!$A$5:$A$2004,"&gt;="&amp;$B$2,Transactions!$A$5:$A$2004,"&lt;="&amp;$D$2))</f>
        <v/>
      </c>
      <c r="F185" s="26" t="str">
        <f aca="false">IF(Items!A185="","",-SUMIFS(Transactions!$J$5:$J$2004,Transactions!$B$5:$B$2004,A185,Transactions!$J$5:$J$2004,"&lt;0",Transactions!$A$5:$A$2004,"&gt;="&amp;$B$2,Transactions!$A$5:$A$2004,"&lt;="&amp;$D$2))</f>
        <v/>
      </c>
      <c r="G185" s="30" t="str">
        <f aca="false">IF(Items!A185="","",D185+E185-F185)</f>
        <v/>
      </c>
      <c r="H185" s="25" t="str">
        <f aca="false">IF(Items!A185="","",ROUND(D185*N(Items!F185),2))</f>
        <v/>
      </c>
      <c r="I185" s="25" t="str">
        <f aca="false">IF(Items!A185="","",SUMIFS(Transactions!$G$5:$G$2004,Transactions!$B$5:$B$2004,A185,Transactions!$A$5:$A$2004,"&gt;="&amp;$B$2,Transactions!$A$5:$A$2004,"&lt;="&amp;$D$2))</f>
        <v/>
      </c>
      <c r="J185" s="25" t="str">
        <f aca="false">IF(Items!A185="","",IFERROR((H185+I185)/(D185+SUMIFS(Transactions!$E$5:$E$2004,Transactions!$B$5:$B$2004,A185,Transactions!$D$5:$D$2004,"Purchase",Transactions!$A$5:$A$2004,"&gt;="&amp;$B$2,Transactions!$A$5:$A$2004,"&lt;="&amp;$D$2)+SUMIFS(Transactions!$E$5:$E$2004,Transactions!$B$5:$B$2004,A185,Transactions!$D$5:$D$2004,"Production in",Transactions!$A$5:$A$2004,"&gt;="&amp;$B$2,Transactions!$A$5:$A$2004,"&lt;="&amp;$D$2)),0))</f>
        <v/>
      </c>
      <c r="K185" s="31" t="str">
        <f aca="false">IF(Items!A185="","",ROUND(G185*J185,2))</f>
        <v/>
      </c>
      <c r="L185" s="29" t="str">
        <f aca="false">IF(Items!A185="","",N(Items!G185))</f>
        <v/>
      </c>
      <c r="M185" s="32" t="str">
        <f aca="false">IF(Items!A185="","",IF(G185&lt;0,"Negative!",IF(G185&lt;=L185,"Reorder","OK")))</f>
        <v/>
      </c>
    </row>
    <row r="186" customFormat="false" ht="15" hidden="false" customHeight="true" outlineLevel="0" collapsed="false">
      <c r="A186" s="24" t="str">
        <f aca="false">IF(Items!A186="","",Items!A186)</f>
        <v/>
      </c>
      <c r="B186" s="24" t="str">
        <f aca="false">IF(Items!A186="","",Items!B186)</f>
        <v/>
      </c>
      <c r="C186" s="24" t="str">
        <f aca="false">IF(Items!A186="","",Items!D186)</f>
        <v/>
      </c>
      <c r="D186" s="29" t="str">
        <f aca="false">IF(Items!A186="","",N(Items!E186))</f>
        <v/>
      </c>
      <c r="E186" s="26" t="str">
        <f aca="false">IF(Items!A186="","",SUMIFS(Transactions!$J$5:$J$2004,Transactions!$B$5:$B$2004,A186,Transactions!$J$5:$J$2004,"&gt;0",Transactions!$A$5:$A$2004,"&gt;="&amp;$B$2,Transactions!$A$5:$A$2004,"&lt;="&amp;$D$2))</f>
        <v/>
      </c>
      <c r="F186" s="26" t="str">
        <f aca="false">IF(Items!A186="","",-SUMIFS(Transactions!$J$5:$J$2004,Transactions!$B$5:$B$2004,A186,Transactions!$J$5:$J$2004,"&lt;0",Transactions!$A$5:$A$2004,"&gt;="&amp;$B$2,Transactions!$A$5:$A$2004,"&lt;="&amp;$D$2))</f>
        <v/>
      </c>
      <c r="G186" s="30" t="str">
        <f aca="false">IF(Items!A186="","",D186+E186-F186)</f>
        <v/>
      </c>
      <c r="H186" s="25" t="str">
        <f aca="false">IF(Items!A186="","",ROUND(D186*N(Items!F186),2))</f>
        <v/>
      </c>
      <c r="I186" s="25" t="str">
        <f aca="false">IF(Items!A186="","",SUMIFS(Transactions!$G$5:$G$2004,Transactions!$B$5:$B$2004,A186,Transactions!$A$5:$A$2004,"&gt;="&amp;$B$2,Transactions!$A$5:$A$2004,"&lt;="&amp;$D$2))</f>
        <v/>
      </c>
      <c r="J186" s="25" t="str">
        <f aca="false">IF(Items!A186="","",IFERROR((H186+I186)/(D186+SUMIFS(Transactions!$E$5:$E$2004,Transactions!$B$5:$B$2004,A186,Transactions!$D$5:$D$2004,"Purchase",Transactions!$A$5:$A$2004,"&gt;="&amp;$B$2,Transactions!$A$5:$A$2004,"&lt;="&amp;$D$2)+SUMIFS(Transactions!$E$5:$E$2004,Transactions!$B$5:$B$2004,A186,Transactions!$D$5:$D$2004,"Production in",Transactions!$A$5:$A$2004,"&gt;="&amp;$B$2,Transactions!$A$5:$A$2004,"&lt;="&amp;$D$2)),0))</f>
        <v/>
      </c>
      <c r="K186" s="31" t="str">
        <f aca="false">IF(Items!A186="","",ROUND(G186*J186,2))</f>
        <v/>
      </c>
      <c r="L186" s="29" t="str">
        <f aca="false">IF(Items!A186="","",N(Items!G186))</f>
        <v/>
      </c>
      <c r="M186" s="32" t="str">
        <f aca="false">IF(Items!A186="","",IF(G186&lt;0,"Negative!",IF(G186&lt;=L186,"Reorder","OK")))</f>
        <v/>
      </c>
    </row>
    <row r="187" customFormat="false" ht="15" hidden="false" customHeight="true" outlineLevel="0" collapsed="false">
      <c r="A187" s="24" t="str">
        <f aca="false">IF(Items!A187="","",Items!A187)</f>
        <v/>
      </c>
      <c r="B187" s="24" t="str">
        <f aca="false">IF(Items!A187="","",Items!B187)</f>
        <v/>
      </c>
      <c r="C187" s="24" t="str">
        <f aca="false">IF(Items!A187="","",Items!D187)</f>
        <v/>
      </c>
      <c r="D187" s="29" t="str">
        <f aca="false">IF(Items!A187="","",N(Items!E187))</f>
        <v/>
      </c>
      <c r="E187" s="26" t="str">
        <f aca="false">IF(Items!A187="","",SUMIFS(Transactions!$J$5:$J$2004,Transactions!$B$5:$B$2004,A187,Transactions!$J$5:$J$2004,"&gt;0",Transactions!$A$5:$A$2004,"&gt;="&amp;$B$2,Transactions!$A$5:$A$2004,"&lt;="&amp;$D$2))</f>
        <v/>
      </c>
      <c r="F187" s="26" t="str">
        <f aca="false">IF(Items!A187="","",-SUMIFS(Transactions!$J$5:$J$2004,Transactions!$B$5:$B$2004,A187,Transactions!$J$5:$J$2004,"&lt;0",Transactions!$A$5:$A$2004,"&gt;="&amp;$B$2,Transactions!$A$5:$A$2004,"&lt;="&amp;$D$2))</f>
        <v/>
      </c>
      <c r="G187" s="30" t="str">
        <f aca="false">IF(Items!A187="","",D187+E187-F187)</f>
        <v/>
      </c>
      <c r="H187" s="25" t="str">
        <f aca="false">IF(Items!A187="","",ROUND(D187*N(Items!F187),2))</f>
        <v/>
      </c>
      <c r="I187" s="25" t="str">
        <f aca="false">IF(Items!A187="","",SUMIFS(Transactions!$G$5:$G$2004,Transactions!$B$5:$B$2004,A187,Transactions!$A$5:$A$2004,"&gt;="&amp;$B$2,Transactions!$A$5:$A$2004,"&lt;="&amp;$D$2))</f>
        <v/>
      </c>
      <c r="J187" s="25" t="str">
        <f aca="false">IF(Items!A187="","",IFERROR((H187+I187)/(D187+SUMIFS(Transactions!$E$5:$E$2004,Transactions!$B$5:$B$2004,A187,Transactions!$D$5:$D$2004,"Purchase",Transactions!$A$5:$A$2004,"&gt;="&amp;$B$2,Transactions!$A$5:$A$2004,"&lt;="&amp;$D$2)+SUMIFS(Transactions!$E$5:$E$2004,Transactions!$B$5:$B$2004,A187,Transactions!$D$5:$D$2004,"Production in",Transactions!$A$5:$A$2004,"&gt;="&amp;$B$2,Transactions!$A$5:$A$2004,"&lt;="&amp;$D$2)),0))</f>
        <v/>
      </c>
      <c r="K187" s="31" t="str">
        <f aca="false">IF(Items!A187="","",ROUND(G187*J187,2))</f>
        <v/>
      </c>
      <c r="L187" s="29" t="str">
        <f aca="false">IF(Items!A187="","",N(Items!G187))</f>
        <v/>
      </c>
      <c r="M187" s="32" t="str">
        <f aca="false">IF(Items!A187="","",IF(G187&lt;0,"Negative!",IF(G187&lt;=L187,"Reorder","OK")))</f>
        <v/>
      </c>
    </row>
    <row r="188" customFormat="false" ht="15" hidden="false" customHeight="true" outlineLevel="0" collapsed="false">
      <c r="A188" s="24" t="str">
        <f aca="false">IF(Items!A188="","",Items!A188)</f>
        <v/>
      </c>
      <c r="B188" s="24" t="str">
        <f aca="false">IF(Items!A188="","",Items!B188)</f>
        <v/>
      </c>
      <c r="C188" s="24" t="str">
        <f aca="false">IF(Items!A188="","",Items!D188)</f>
        <v/>
      </c>
      <c r="D188" s="29" t="str">
        <f aca="false">IF(Items!A188="","",N(Items!E188))</f>
        <v/>
      </c>
      <c r="E188" s="26" t="str">
        <f aca="false">IF(Items!A188="","",SUMIFS(Transactions!$J$5:$J$2004,Transactions!$B$5:$B$2004,A188,Transactions!$J$5:$J$2004,"&gt;0",Transactions!$A$5:$A$2004,"&gt;="&amp;$B$2,Transactions!$A$5:$A$2004,"&lt;="&amp;$D$2))</f>
        <v/>
      </c>
      <c r="F188" s="26" t="str">
        <f aca="false">IF(Items!A188="","",-SUMIFS(Transactions!$J$5:$J$2004,Transactions!$B$5:$B$2004,A188,Transactions!$J$5:$J$2004,"&lt;0",Transactions!$A$5:$A$2004,"&gt;="&amp;$B$2,Transactions!$A$5:$A$2004,"&lt;="&amp;$D$2))</f>
        <v/>
      </c>
      <c r="G188" s="30" t="str">
        <f aca="false">IF(Items!A188="","",D188+E188-F188)</f>
        <v/>
      </c>
      <c r="H188" s="25" t="str">
        <f aca="false">IF(Items!A188="","",ROUND(D188*N(Items!F188),2))</f>
        <v/>
      </c>
      <c r="I188" s="25" t="str">
        <f aca="false">IF(Items!A188="","",SUMIFS(Transactions!$G$5:$G$2004,Transactions!$B$5:$B$2004,A188,Transactions!$A$5:$A$2004,"&gt;="&amp;$B$2,Transactions!$A$5:$A$2004,"&lt;="&amp;$D$2))</f>
        <v/>
      </c>
      <c r="J188" s="25" t="str">
        <f aca="false">IF(Items!A188="","",IFERROR((H188+I188)/(D188+SUMIFS(Transactions!$E$5:$E$2004,Transactions!$B$5:$B$2004,A188,Transactions!$D$5:$D$2004,"Purchase",Transactions!$A$5:$A$2004,"&gt;="&amp;$B$2,Transactions!$A$5:$A$2004,"&lt;="&amp;$D$2)+SUMIFS(Transactions!$E$5:$E$2004,Transactions!$B$5:$B$2004,A188,Transactions!$D$5:$D$2004,"Production in",Transactions!$A$5:$A$2004,"&gt;="&amp;$B$2,Transactions!$A$5:$A$2004,"&lt;="&amp;$D$2)),0))</f>
        <v/>
      </c>
      <c r="K188" s="31" t="str">
        <f aca="false">IF(Items!A188="","",ROUND(G188*J188,2))</f>
        <v/>
      </c>
      <c r="L188" s="29" t="str">
        <f aca="false">IF(Items!A188="","",N(Items!G188))</f>
        <v/>
      </c>
      <c r="M188" s="32" t="str">
        <f aca="false">IF(Items!A188="","",IF(G188&lt;0,"Negative!",IF(G188&lt;=L188,"Reorder","OK")))</f>
        <v/>
      </c>
    </row>
    <row r="189" customFormat="false" ht="15" hidden="false" customHeight="true" outlineLevel="0" collapsed="false">
      <c r="A189" s="24" t="str">
        <f aca="false">IF(Items!A189="","",Items!A189)</f>
        <v/>
      </c>
      <c r="B189" s="24" t="str">
        <f aca="false">IF(Items!A189="","",Items!B189)</f>
        <v/>
      </c>
      <c r="C189" s="24" t="str">
        <f aca="false">IF(Items!A189="","",Items!D189)</f>
        <v/>
      </c>
      <c r="D189" s="29" t="str">
        <f aca="false">IF(Items!A189="","",N(Items!E189))</f>
        <v/>
      </c>
      <c r="E189" s="26" t="str">
        <f aca="false">IF(Items!A189="","",SUMIFS(Transactions!$J$5:$J$2004,Transactions!$B$5:$B$2004,A189,Transactions!$J$5:$J$2004,"&gt;0",Transactions!$A$5:$A$2004,"&gt;="&amp;$B$2,Transactions!$A$5:$A$2004,"&lt;="&amp;$D$2))</f>
        <v/>
      </c>
      <c r="F189" s="26" t="str">
        <f aca="false">IF(Items!A189="","",-SUMIFS(Transactions!$J$5:$J$2004,Transactions!$B$5:$B$2004,A189,Transactions!$J$5:$J$2004,"&lt;0",Transactions!$A$5:$A$2004,"&gt;="&amp;$B$2,Transactions!$A$5:$A$2004,"&lt;="&amp;$D$2))</f>
        <v/>
      </c>
      <c r="G189" s="30" t="str">
        <f aca="false">IF(Items!A189="","",D189+E189-F189)</f>
        <v/>
      </c>
      <c r="H189" s="25" t="str">
        <f aca="false">IF(Items!A189="","",ROUND(D189*N(Items!F189),2))</f>
        <v/>
      </c>
      <c r="I189" s="25" t="str">
        <f aca="false">IF(Items!A189="","",SUMIFS(Transactions!$G$5:$G$2004,Transactions!$B$5:$B$2004,A189,Transactions!$A$5:$A$2004,"&gt;="&amp;$B$2,Transactions!$A$5:$A$2004,"&lt;="&amp;$D$2))</f>
        <v/>
      </c>
      <c r="J189" s="25" t="str">
        <f aca="false">IF(Items!A189="","",IFERROR((H189+I189)/(D189+SUMIFS(Transactions!$E$5:$E$2004,Transactions!$B$5:$B$2004,A189,Transactions!$D$5:$D$2004,"Purchase",Transactions!$A$5:$A$2004,"&gt;="&amp;$B$2,Transactions!$A$5:$A$2004,"&lt;="&amp;$D$2)+SUMIFS(Transactions!$E$5:$E$2004,Transactions!$B$5:$B$2004,A189,Transactions!$D$5:$D$2004,"Production in",Transactions!$A$5:$A$2004,"&gt;="&amp;$B$2,Transactions!$A$5:$A$2004,"&lt;="&amp;$D$2)),0))</f>
        <v/>
      </c>
      <c r="K189" s="31" t="str">
        <f aca="false">IF(Items!A189="","",ROUND(G189*J189,2))</f>
        <v/>
      </c>
      <c r="L189" s="29" t="str">
        <f aca="false">IF(Items!A189="","",N(Items!G189))</f>
        <v/>
      </c>
      <c r="M189" s="32" t="str">
        <f aca="false">IF(Items!A189="","",IF(G189&lt;0,"Negative!",IF(G189&lt;=L189,"Reorder","OK")))</f>
        <v/>
      </c>
    </row>
    <row r="190" customFormat="false" ht="15" hidden="false" customHeight="true" outlineLevel="0" collapsed="false">
      <c r="A190" s="24" t="str">
        <f aca="false">IF(Items!A190="","",Items!A190)</f>
        <v/>
      </c>
      <c r="B190" s="24" t="str">
        <f aca="false">IF(Items!A190="","",Items!B190)</f>
        <v/>
      </c>
      <c r="C190" s="24" t="str">
        <f aca="false">IF(Items!A190="","",Items!D190)</f>
        <v/>
      </c>
      <c r="D190" s="29" t="str">
        <f aca="false">IF(Items!A190="","",N(Items!E190))</f>
        <v/>
      </c>
      <c r="E190" s="26" t="str">
        <f aca="false">IF(Items!A190="","",SUMIFS(Transactions!$J$5:$J$2004,Transactions!$B$5:$B$2004,A190,Transactions!$J$5:$J$2004,"&gt;0",Transactions!$A$5:$A$2004,"&gt;="&amp;$B$2,Transactions!$A$5:$A$2004,"&lt;="&amp;$D$2))</f>
        <v/>
      </c>
      <c r="F190" s="26" t="str">
        <f aca="false">IF(Items!A190="","",-SUMIFS(Transactions!$J$5:$J$2004,Transactions!$B$5:$B$2004,A190,Transactions!$J$5:$J$2004,"&lt;0",Transactions!$A$5:$A$2004,"&gt;="&amp;$B$2,Transactions!$A$5:$A$2004,"&lt;="&amp;$D$2))</f>
        <v/>
      </c>
      <c r="G190" s="30" t="str">
        <f aca="false">IF(Items!A190="","",D190+E190-F190)</f>
        <v/>
      </c>
      <c r="H190" s="25" t="str">
        <f aca="false">IF(Items!A190="","",ROUND(D190*N(Items!F190),2))</f>
        <v/>
      </c>
      <c r="I190" s="25" t="str">
        <f aca="false">IF(Items!A190="","",SUMIFS(Transactions!$G$5:$G$2004,Transactions!$B$5:$B$2004,A190,Transactions!$A$5:$A$2004,"&gt;="&amp;$B$2,Transactions!$A$5:$A$2004,"&lt;="&amp;$D$2))</f>
        <v/>
      </c>
      <c r="J190" s="25" t="str">
        <f aca="false">IF(Items!A190="","",IFERROR((H190+I190)/(D190+SUMIFS(Transactions!$E$5:$E$2004,Transactions!$B$5:$B$2004,A190,Transactions!$D$5:$D$2004,"Purchase",Transactions!$A$5:$A$2004,"&gt;="&amp;$B$2,Transactions!$A$5:$A$2004,"&lt;="&amp;$D$2)+SUMIFS(Transactions!$E$5:$E$2004,Transactions!$B$5:$B$2004,A190,Transactions!$D$5:$D$2004,"Production in",Transactions!$A$5:$A$2004,"&gt;="&amp;$B$2,Transactions!$A$5:$A$2004,"&lt;="&amp;$D$2)),0))</f>
        <v/>
      </c>
      <c r="K190" s="31" t="str">
        <f aca="false">IF(Items!A190="","",ROUND(G190*J190,2))</f>
        <v/>
      </c>
      <c r="L190" s="29" t="str">
        <f aca="false">IF(Items!A190="","",N(Items!G190))</f>
        <v/>
      </c>
      <c r="M190" s="32" t="str">
        <f aca="false">IF(Items!A190="","",IF(G190&lt;0,"Negative!",IF(G190&lt;=L190,"Reorder","OK")))</f>
        <v/>
      </c>
    </row>
    <row r="191" customFormat="false" ht="15" hidden="false" customHeight="true" outlineLevel="0" collapsed="false">
      <c r="A191" s="24" t="str">
        <f aca="false">IF(Items!A191="","",Items!A191)</f>
        <v/>
      </c>
      <c r="B191" s="24" t="str">
        <f aca="false">IF(Items!A191="","",Items!B191)</f>
        <v/>
      </c>
      <c r="C191" s="24" t="str">
        <f aca="false">IF(Items!A191="","",Items!D191)</f>
        <v/>
      </c>
      <c r="D191" s="29" t="str">
        <f aca="false">IF(Items!A191="","",N(Items!E191))</f>
        <v/>
      </c>
      <c r="E191" s="26" t="str">
        <f aca="false">IF(Items!A191="","",SUMIFS(Transactions!$J$5:$J$2004,Transactions!$B$5:$B$2004,A191,Transactions!$J$5:$J$2004,"&gt;0",Transactions!$A$5:$A$2004,"&gt;="&amp;$B$2,Transactions!$A$5:$A$2004,"&lt;="&amp;$D$2))</f>
        <v/>
      </c>
      <c r="F191" s="26" t="str">
        <f aca="false">IF(Items!A191="","",-SUMIFS(Transactions!$J$5:$J$2004,Transactions!$B$5:$B$2004,A191,Transactions!$J$5:$J$2004,"&lt;0",Transactions!$A$5:$A$2004,"&gt;="&amp;$B$2,Transactions!$A$5:$A$2004,"&lt;="&amp;$D$2))</f>
        <v/>
      </c>
      <c r="G191" s="30" t="str">
        <f aca="false">IF(Items!A191="","",D191+E191-F191)</f>
        <v/>
      </c>
      <c r="H191" s="25" t="str">
        <f aca="false">IF(Items!A191="","",ROUND(D191*N(Items!F191),2))</f>
        <v/>
      </c>
      <c r="I191" s="25" t="str">
        <f aca="false">IF(Items!A191="","",SUMIFS(Transactions!$G$5:$G$2004,Transactions!$B$5:$B$2004,A191,Transactions!$A$5:$A$2004,"&gt;="&amp;$B$2,Transactions!$A$5:$A$2004,"&lt;="&amp;$D$2))</f>
        <v/>
      </c>
      <c r="J191" s="25" t="str">
        <f aca="false">IF(Items!A191="","",IFERROR((H191+I191)/(D191+SUMIFS(Transactions!$E$5:$E$2004,Transactions!$B$5:$B$2004,A191,Transactions!$D$5:$D$2004,"Purchase",Transactions!$A$5:$A$2004,"&gt;="&amp;$B$2,Transactions!$A$5:$A$2004,"&lt;="&amp;$D$2)+SUMIFS(Transactions!$E$5:$E$2004,Transactions!$B$5:$B$2004,A191,Transactions!$D$5:$D$2004,"Production in",Transactions!$A$5:$A$2004,"&gt;="&amp;$B$2,Transactions!$A$5:$A$2004,"&lt;="&amp;$D$2)),0))</f>
        <v/>
      </c>
      <c r="K191" s="31" t="str">
        <f aca="false">IF(Items!A191="","",ROUND(G191*J191,2))</f>
        <v/>
      </c>
      <c r="L191" s="29" t="str">
        <f aca="false">IF(Items!A191="","",N(Items!G191))</f>
        <v/>
      </c>
      <c r="M191" s="32" t="str">
        <f aca="false">IF(Items!A191="","",IF(G191&lt;0,"Negative!",IF(G191&lt;=L191,"Reorder","OK")))</f>
        <v/>
      </c>
    </row>
    <row r="192" customFormat="false" ht="15" hidden="false" customHeight="true" outlineLevel="0" collapsed="false">
      <c r="A192" s="24" t="str">
        <f aca="false">IF(Items!A192="","",Items!A192)</f>
        <v/>
      </c>
      <c r="B192" s="24" t="str">
        <f aca="false">IF(Items!A192="","",Items!B192)</f>
        <v/>
      </c>
      <c r="C192" s="24" t="str">
        <f aca="false">IF(Items!A192="","",Items!D192)</f>
        <v/>
      </c>
      <c r="D192" s="29" t="str">
        <f aca="false">IF(Items!A192="","",N(Items!E192))</f>
        <v/>
      </c>
      <c r="E192" s="26" t="str">
        <f aca="false">IF(Items!A192="","",SUMIFS(Transactions!$J$5:$J$2004,Transactions!$B$5:$B$2004,A192,Transactions!$J$5:$J$2004,"&gt;0",Transactions!$A$5:$A$2004,"&gt;="&amp;$B$2,Transactions!$A$5:$A$2004,"&lt;="&amp;$D$2))</f>
        <v/>
      </c>
      <c r="F192" s="26" t="str">
        <f aca="false">IF(Items!A192="","",-SUMIFS(Transactions!$J$5:$J$2004,Transactions!$B$5:$B$2004,A192,Transactions!$J$5:$J$2004,"&lt;0",Transactions!$A$5:$A$2004,"&gt;="&amp;$B$2,Transactions!$A$5:$A$2004,"&lt;="&amp;$D$2))</f>
        <v/>
      </c>
      <c r="G192" s="30" t="str">
        <f aca="false">IF(Items!A192="","",D192+E192-F192)</f>
        <v/>
      </c>
      <c r="H192" s="25" t="str">
        <f aca="false">IF(Items!A192="","",ROUND(D192*N(Items!F192),2))</f>
        <v/>
      </c>
      <c r="I192" s="25" t="str">
        <f aca="false">IF(Items!A192="","",SUMIFS(Transactions!$G$5:$G$2004,Transactions!$B$5:$B$2004,A192,Transactions!$A$5:$A$2004,"&gt;="&amp;$B$2,Transactions!$A$5:$A$2004,"&lt;="&amp;$D$2))</f>
        <v/>
      </c>
      <c r="J192" s="25" t="str">
        <f aca="false">IF(Items!A192="","",IFERROR((H192+I192)/(D192+SUMIFS(Transactions!$E$5:$E$2004,Transactions!$B$5:$B$2004,A192,Transactions!$D$5:$D$2004,"Purchase",Transactions!$A$5:$A$2004,"&gt;="&amp;$B$2,Transactions!$A$5:$A$2004,"&lt;="&amp;$D$2)+SUMIFS(Transactions!$E$5:$E$2004,Transactions!$B$5:$B$2004,A192,Transactions!$D$5:$D$2004,"Production in",Transactions!$A$5:$A$2004,"&gt;="&amp;$B$2,Transactions!$A$5:$A$2004,"&lt;="&amp;$D$2)),0))</f>
        <v/>
      </c>
      <c r="K192" s="31" t="str">
        <f aca="false">IF(Items!A192="","",ROUND(G192*J192,2))</f>
        <v/>
      </c>
      <c r="L192" s="29" t="str">
        <f aca="false">IF(Items!A192="","",N(Items!G192))</f>
        <v/>
      </c>
      <c r="M192" s="32" t="str">
        <f aca="false">IF(Items!A192="","",IF(G192&lt;0,"Negative!",IF(G192&lt;=L192,"Reorder","OK")))</f>
        <v/>
      </c>
    </row>
    <row r="193" customFormat="false" ht="15" hidden="false" customHeight="true" outlineLevel="0" collapsed="false">
      <c r="A193" s="24" t="str">
        <f aca="false">IF(Items!A193="","",Items!A193)</f>
        <v/>
      </c>
      <c r="B193" s="24" t="str">
        <f aca="false">IF(Items!A193="","",Items!B193)</f>
        <v/>
      </c>
      <c r="C193" s="24" t="str">
        <f aca="false">IF(Items!A193="","",Items!D193)</f>
        <v/>
      </c>
      <c r="D193" s="29" t="str">
        <f aca="false">IF(Items!A193="","",N(Items!E193))</f>
        <v/>
      </c>
      <c r="E193" s="26" t="str">
        <f aca="false">IF(Items!A193="","",SUMIFS(Transactions!$J$5:$J$2004,Transactions!$B$5:$B$2004,A193,Transactions!$J$5:$J$2004,"&gt;0",Transactions!$A$5:$A$2004,"&gt;="&amp;$B$2,Transactions!$A$5:$A$2004,"&lt;="&amp;$D$2))</f>
        <v/>
      </c>
      <c r="F193" s="26" t="str">
        <f aca="false">IF(Items!A193="","",-SUMIFS(Transactions!$J$5:$J$2004,Transactions!$B$5:$B$2004,A193,Transactions!$J$5:$J$2004,"&lt;0",Transactions!$A$5:$A$2004,"&gt;="&amp;$B$2,Transactions!$A$5:$A$2004,"&lt;="&amp;$D$2))</f>
        <v/>
      </c>
      <c r="G193" s="30" t="str">
        <f aca="false">IF(Items!A193="","",D193+E193-F193)</f>
        <v/>
      </c>
      <c r="H193" s="25" t="str">
        <f aca="false">IF(Items!A193="","",ROUND(D193*N(Items!F193),2))</f>
        <v/>
      </c>
      <c r="I193" s="25" t="str">
        <f aca="false">IF(Items!A193="","",SUMIFS(Transactions!$G$5:$G$2004,Transactions!$B$5:$B$2004,A193,Transactions!$A$5:$A$2004,"&gt;="&amp;$B$2,Transactions!$A$5:$A$2004,"&lt;="&amp;$D$2))</f>
        <v/>
      </c>
      <c r="J193" s="25" t="str">
        <f aca="false">IF(Items!A193="","",IFERROR((H193+I193)/(D193+SUMIFS(Transactions!$E$5:$E$2004,Transactions!$B$5:$B$2004,A193,Transactions!$D$5:$D$2004,"Purchase",Transactions!$A$5:$A$2004,"&gt;="&amp;$B$2,Transactions!$A$5:$A$2004,"&lt;="&amp;$D$2)+SUMIFS(Transactions!$E$5:$E$2004,Transactions!$B$5:$B$2004,A193,Transactions!$D$5:$D$2004,"Production in",Transactions!$A$5:$A$2004,"&gt;="&amp;$B$2,Transactions!$A$5:$A$2004,"&lt;="&amp;$D$2)),0))</f>
        <v/>
      </c>
      <c r="K193" s="31" t="str">
        <f aca="false">IF(Items!A193="","",ROUND(G193*J193,2))</f>
        <v/>
      </c>
      <c r="L193" s="29" t="str">
        <f aca="false">IF(Items!A193="","",N(Items!G193))</f>
        <v/>
      </c>
      <c r="M193" s="32" t="str">
        <f aca="false">IF(Items!A193="","",IF(G193&lt;0,"Negative!",IF(G193&lt;=L193,"Reorder","OK")))</f>
        <v/>
      </c>
    </row>
    <row r="194" customFormat="false" ht="15" hidden="false" customHeight="true" outlineLevel="0" collapsed="false">
      <c r="A194" s="24" t="str">
        <f aca="false">IF(Items!A194="","",Items!A194)</f>
        <v/>
      </c>
      <c r="B194" s="24" t="str">
        <f aca="false">IF(Items!A194="","",Items!B194)</f>
        <v/>
      </c>
      <c r="C194" s="24" t="str">
        <f aca="false">IF(Items!A194="","",Items!D194)</f>
        <v/>
      </c>
      <c r="D194" s="29" t="str">
        <f aca="false">IF(Items!A194="","",N(Items!E194))</f>
        <v/>
      </c>
      <c r="E194" s="26" t="str">
        <f aca="false">IF(Items!A194="","",SUMIFS(Transactions!$J$5:$J$2004,Transactions!$B$5:$B$2004,A194,Transactions!$J$5:$J$2004,"&gt;0",Transactions!$A$5:$A$2004,"&gt;="&amp;$B$2,Transactions!$A$5:$A$2004,"&lt;="&amp;$D$2))</f>
        <v/>
      </c>
      <c r="F194" s="26" t="str">
        <f aca="false">IF(Items!A194="","",-SUMIFS(Transactions!$J$5:$J$2004,Transactions!$B$5:$B$2004,A194,Transactions!$J$5:$J$2004,"&lt;0",Transactions!$A$5:$A$2004,"&gt;="&amp;$B$2,Transactions!$A$5:$A$2004,"&lt;="&amp;$D$2))</f>
        <v/>
      </c>
      <c r="G194" s="30" t="str">
        <f aca="false">IF(Items!A194="","",D194+E194-F194)</f>
        <v/>
      </c>
      <c r="H194" s="25" t="str">
        <f aca="false">IF(Items!A194="","",ROUND(D194*N(Items!F194),2))</f>
        <v/>
      </c>
      <c r="I194" s="25" t="str">
        <f aca="false">IF(Items!A194="","",SUMIFS(Transactions!$G$5:$G$2004,Transactions!$B$5:$B$2004,A194,Transactions!$A$5:$A$2004,"&gt;="&amp;$B$2,Transactions!$A$5:$A$2004,"&lt;="&amp;$D$2))</f>
        <v/>
      </c>
      <c r="J194" s="25" t="str">
        <f aca="false">IF(Items!A194="","",IFERROR((H194+I194)/(D194+SUMIFS(Transactions!$E$5:$E$2004,Transactions!$B$5:$B$2004,A194,Transactions!$D$5:$D$2004,"Purchase",Transactions!$A$5:$A$2004,"&gt;="&amp;$B$2,Transactions!$A$5:$A$2004,"&lt;="&amp;$D$2)+SUMIFS(Transactions!$E$5:$E$2004,Transactions!$B$5:$B$2004,A194,Transactions!$D$5:$D$2004,"Production in",Transactions!$A$5:$A$2004,"&gt;="&amp;$B$2,Transactions!$A$5:$A$2004,"&lt;="&amp;$D$2)),0))</f>
        <v/>
      </c>
      <c r="K194" s="31" t="str">
        <f aca="false">IF(Items!A194="","",ROUND(G194*J194,2))</f>
        <v/>
      </c>
      <c r="L194" s="29" t="str">
        <f aca="false">IF(Items!A194="","",N(Items!G194))</f>
        <v/>
      </c>
      <c r="M194" s="32" t="str">
        <f aca="false">IF(Items!A194="","",IF(G194&lt;0,"Negative!",IF(G194&lt;=L194,"Reorder","OK")))</f>
        <v/>
      </c>
    </row>
    <row r="195" customFormat="false" ht="15" hidden="false" customHeight="true" outlineLevel="0" collapsed="false">
      <c r="A195" s="24" t="str">
        <f aca="false">IF(Items!A195="","",Items!A195)</f>
        <v/>
      </c>
      <c r="B195" s="24" t="str">
        <f aca="false">IF(Items!A195="","",Items!B195)</f>
        <v/>
      </c>
      <c r="C195" s="24" t="str">
        <f aca="false">IF(Items!A195="","",Items!D195)</f>
        <v/>
      </c>
      <c r="D195" s="29" t="str">
        <f aca="false">IF(Items!A195="","",N(Items!E195))</f>
        <v/>
      </c>
      <c r="E195" s="26" t="str">
        <f aca="false">IF(Items!A195="","",SUMIFS(Transactions!$J$5:$J$2004,Transactions!$B$5:$B$2004,A195,Transactions!$J$5:$J$2004,"&gt;0",Transactions!$A$5:$A$2004,"&gt;="&amp;$B$2,Transactions!$A$5:$A$2004,"&lt;="&amp;$D$2))</f>
        <v/>
      </c>
      <c r="F195" s="26" t="str">
        <f aca="false">IF(Items!A195="","",-SUMIFS(Transactions!$J$5:$J$2004,Transactions!$B$5:$B$2004,A195,Transactions!$J$5:$J$2004,"&lt;0",Transactions!$A$5:$A$2004,"&gt;="&amp;$B$2,Transactions!$A$5:$A$2004,"&lt;="&amp;$D$2))</f>
        <v/>
      </c>
      <c r="G195" s="30" t="str">
        <f aca="false">IF(Items!A195="","",D195+E195-F195)</f>
        <v/>
      </c>
      <c r="H195" s="25" t="str">
        <f aca="false">IF(Items!A195="","",ROUND(D195*N(Items!F195),2))</f>
        <v/>
      </c>
      <c r="I195" s="25" t="str">
        <f aca="false">IF(Items!A195="","",SUMIFS(Transactions!$G$5:$G$2004,Transactions!$B$5:$B$2004,A195,Transactions!$A$5:$A$2004,"&gt;="&amp;$B$2,Transactions!$A$5:$A$2004,"&lt;="&amp;$D$2))</f>
        <v/>
      </c>
      <c r="J195" s="25" t="str">
        <f aca="false">IF(Items!A195="","",IFERROR((H195+I195)/(D195+SUMIFS(Transactions!$E$5:$E$2004,Transactions!$B$5:$B$2004,A195,Transactions!$D$5:$D$2004,"Purchase",Transactions!$A$5:$A$2004,"&gt;="&amp;$B$2,Transactions!$A$5:$A$2004,"&lt;="&amp;$D$2)+SUMIFS(Transactions!$E$5:$E$2004,Transactions!$B$5:$B$2004,A195,Transactions!$D$5:$D$2004,"Production in",Transactions!$A$5:$A$2004,"&gt;="&amp;$B$2,Transactions!$A$5:$A$2004,"&lt;="&amp;$D$2)),0))</f>
        <v/>
      </c>
      <c r="K195" s="31" t="str">
        <f aca="false">IF(Items!A195="","",ROUND(G195*J195,2))</f>
        <v/>
      </c>
      <c r="L195" s="29" t="str">
        <f aca="false">IF(Items!A195="","",N(Items!G195))</f>
        <v/>
      </c>
      <c r="M195" s="32" t="str">
        <f aca="false">IF(Items!A195="","",IF(G195&lt;0,"Negative!",IF(G195&lt;=L195,"Reorder","OK")))</f>
        <v/>
      </c>
    </row>
    <row r="196" customFormat="false" ht="15" hidden="false" customHeight="true" outlineLevel="0" collapsed="false">
      <c r="A196" s="24" t="str">
        <f aca="false">IF(Items!A196="","",Items!A196)</f>
        <v/>
      </c>
      <c r="B196" s="24" t="str">
        <f aca="false">IF(Items!A196="","",Items!B196)</f>
        <v/>
      </c>
      <c r="C196" s="24" t="str">
        <f aca="false">IF(Items!A196="","",Items!D196)</f>
        <v/>
      </c>
      <c r="D196" s="29" t="str">
        <f aca="false">IF(Items!A196="","",N(Items!E196))</f>
        <v/>
      </c>
      <c r="E196" s="26" t="str">
        <f aca="false">IF(Items!A196="","",SUMIFS(Transactions!$J$5:$J$2004,Transactions!$B$5:$B$2004,A196,Transactions!$J$5:$J$2004,"&gt;0",Transactions!$A$5:$A$2004,"&gt;="&amp;$B$2,Transactions!$A$5:$A$2004,"&lt;="&amp;$D$2))</f>
        <v/>
      </c>
      <c r="F196" s="26" t="str">
        <f aca="false">IF(Items!A196="","",-SUMIFS(Transactions!$J$5:$J$2004,Transactions!$B$5:$B$2004,A196,Transactions!$J$5:$J$2004,"&lt;0",Transactions!$A$5:$A$2004,"&gt;="&amp;$B$2,Transactions!$A$5:$A$2004,"&lt;="&amp;$D$2))</f>
        <v/>
      </c>
      <c r="G196" s="30" t="str">
        <f aca="false">IF(Items!A196="","",D196+E196-F196)</f>
        <v/>
      </c>
      <c r="H196" s="25" t="str">
        <f aca="false">IF(Items!A196="","",ROUND(D196*N(Items!F196),2))</f>
        <v/>
      </c>
      <c r="I196" s="25" t="str">
        <f aca="false">IF(Items!A196="","",SUMIFS(Transactions!$G$5:$G$2004,Transactions!$B$5:$B$2004,A196,Transactions!$A$5:$A$2004,"&gt;="&amp;$B$2,Transactions!$A$5:$A$2004,"&lt;="&amp;$D$2))</f>
        <v/>
      </c>
      <c r="J196" s="25" t="str">
        <f aca="false">IF(Items!A196="","",IFERROR((H196+I196)/(D196+SUMIFS(Transactions!$E$5:$E$2004,Transactions!$B$5:$B$2004,A196,Transactions!$D$5:$D$2004,"Purchase",Transactions!$A$5:$A$2004,"&gt;="&amp;$B$2,Transactions!$A$5:$A$2004,"&lt;="&amp;$D$2)+SUMIFS(Transactions!$E$5:$E$2004,Transactions!$B$5:$B$2004,A196,Transactions!$D$5:$D$2004,"Production in",Transactions!$A$5:$A$2004,"&gt;="&amp;$B$2,Transactions!$A$5:$A$2004,"&lt;="&amp;$D$2)),0))</f>
        <v/>
      </c>
      <c r="K196" s="31" t="str">
        <f aca="false">IF(Items!A196="","",ROUND(G196*J196,2))</f>
        <v/>
      </c>
      <c r="L196" s="29" t="str">
        <f aca="false">IF(Items!A196="","",N(Items!G196))</f>
        <v/>
      </c>
      <c r="M196" s="32" t="str">
        <f aca="false">IF(Items!A196="","",IF(G196&lt;0,"Negative!",IF(G196&lt;=L196,"Reorder","OK")))</f>
        <v/>
      </c>
    </row>
    <row r="197" customFormat="false" ht="15" hidden="false" customHeight="true" outlineLevel="0" collapsed="false">
      <c r="A197" s="24" t="str">
        <f aca="false">IF(Items!A197="","",Items!A197)</f>
        <v/>
      </c>
      <c r="B197" s="24" t="str">
        <f aca="false">IF(Items!A197="","",Items!B197)</f>
        <v/>
      </c>
      <c r="C197" s="24" t="str">
        <f aca="false">IF(Items!A197="","",Items!D197)</f>
        <v/>
      </c>
      <c r="D197" s="29" t="str">
        <f aca="false">IF(Items!A197="","",N(Items!E197))</f>
        <v/>
      </c>
      <c r="E197" s="26" t="str">
        <f aca="false">IF(Items!A197="","",SUMIFS(Transactions!$J$5:$J$2004,Transactions!$B$5:$B$2004,A197,Transactions!$J$5:$J$2004,"&gt;0",Transactions!$A$5:$A$2004,"&gt;="&amp;$B$2,Transactions!$A$5:$A$2004,"&lt;="&amp;$D$2))</f>
        <v/>
      </c>
      <c r="F197" s="26" t="str">
        <f aca="false">IF(Items!A197="","",-SUMIFS(Transactions!$J$5:$J$2004,Transactions!$B$5:$B$2004,A197,Transactions!$J$5:$J$2004,"&lt;0",Transactions!$A$5:$A$2004,"&gt;="&amp;$B$2,Transactions!$A$5:$A$2004,"&lt;="&amp;$D$2))</f>
        <v/>
      </c>
      <c r="G197" s="30" t="str">
        <f aca="false">IF(Items!A197="","",D197+E197-F197)</f>
        <v/>
      </c>
      <c r="H197" s="25" t="str">
        <f aca="false">IF(Items!A197="","",ROUND(D197*N(Items!F197),2))</f>
        <v/>
      </c>
      <c r="I197" s="25" t="str">
        <f aca="false">IF(Items!A197="","",SUMIFS(Transactions!$G$5:$G$2004,Transactions!$B$5:$B$2004,A197,Transactions!$A$5:$A$2004,"&gt;="&amp;$B$2,Transactions!$A$5:$A$2004,"&lt;="&amp;$D$2))</f>
        <v/>
      </c>
      <c r="J197" s="25" t="str">
        <f aca="false">IF(Items!A197="","",IFERROR((H197+I197)/(D197+SUMIFS(Transactions!$E$5:$E$2004,Transactions!$B$5:$B$2004,A197,Transactions!$D$5:$D$2004,"Purchase",Transactions!$A$5:$A$2004,"&gt;="&amp;$B$2,Transactions!$A$5:$A$2004,"&lt;="&amp;$D$2)+SUMIFS(Transactions!$E$5:$E$2004,Transactions!$B$5:$B$2004,A197,Transactions!$D$5:$D$2004,"Production in",Transactions!$A$5:$A$2004,"&gt;="&amp;$B$2,Transactions!$A$5:$A$2004,"&lt;="&amp;$D$2)),0))</f>
        <v/>
      </c>
      <c r="K197" s="31" t="str">
        <f aca="false">IF(Items!A197="","",ROUND(G197*J197,2))</f>
        <v/>
      </c>
      <c r="L197" s="29" t="str">
        <f aca="false">IF(Items!A197="","",N(Items!G197))</f>
        <v/>
      </c>
      <c r="M197" s="32" t="str">
        <f aca="false">IF(Items!A197="","",IF(G197&lt;0,"Negative!",IF(G197&lt;=L197,"Reorder","OK")))</f>
        <v/>
      </c>
    </row>
    <row r="198" customFormat="false" ht="15" hidden="false" customHeight="true" outlineLevel="0" collapsed="false">
      <c r="A198" s="24" t="str">
        <f aca="false">IF(Items!A198="","",Items!A198)</f>
        <v/>
      </c>
      <c r="B198" s="24" t="str">
        <f aca="false">IF(Items!A198="","",Items!B198)</f>
        <v/>
      </c>
      <c r="C198" s="24" t="str">
        <f aca="false">IF(Items!A198="","",Items!D198)</f>
        <v/>
      </c>
      <c r="D198" s="29" t="str">
        <f aca="false">IF(Items!A198="","",N(Items!E198))</f>
        <v/>
      </c>
      <c r="E198" s="26" t="str">
        <f aca="false">IF(Items!A198="","",SUMIFS(Transactions!$J$5:$J$2004,Transactions!$B$5:$B$2004,A198,Transactions!$J$5:$J$2004,"&gt;0",Transactions!$A$5:$A$2004,"&gt;="&amp;$B$2,Transactions!$A$5:$A$2004,"&lt;="&amp;$D$2))</f>
        <v/>
      </c>
      <c r="F198" s="26" t="str">
        <f aca="false">IF(Items!A198="","",-SUMIFS(Transactions!$J$5:$J$2004,Transactions!$B$5:$B$2004,A198,Transactions!$J$5:$J$2004,"&lt;0",Transactions!$A$5:$A$2004,"&gt;="&amp;$B$2,Transactions!$A$5:$A$2004,"&lt;="&amp;$D$2))</f>
        <v/>
      </c>
      <c r="G198" s="30" t="str">
        <f aca="false">IF(Items!A198="","",D198+E198-F198)</f>
        <v/>
      </c>
      <c r="H198" s="25" t="str">
        <f aca="false">IF(Items!A198="","",ROUND(D198*N(Items!F198),2))</f>
        <v/>
      </c>
      <c r="I198" s="25" t="str">
        <f aca="false">IF(Items!A198="","",SUMIFS(Transactions!$G$5:$G$2004,Transactions!$B$5:$B$2004,A198,Transactions!$A$5:$A$2004,"&gt;="&amp;$B$2,Transactions!$A$5:$A$2004,"&lt;="&amp;$D$2))</f>
        <v/>
      </c>
      <c r="J198" s="25" t="str">
        <f aca="false">IF(Items!A198="","",IFERROR((H198+I198)/(D198+SUMIFS(Transactions!$E$5:$E$2004,Transactions!$B$5:$B$2004,A198,Transactions!$D$5:$D$2004,"Purchase",Transactions!$A$5:$A$2004,"&gt;="&amp;$B$2,Transactions!$A$5:$A$2004,"&lt;="&amp;$D$2)+SUMIFS(Transactions!$E$5:$E$2004,Transactions!$B$5:$B$2004,A198,Transactions!$D$5:$D$2004,"Production in",Transactions!$A$5:$A$2004,"&gt;="&amp;$B$2,Transactions!$A$5:$A$2004,"&lt;="&amp;$D$2)),0))</f>
        <v/>
      </c>
      <c r="K198" s="31" t="str">
        <f aca="false">IF(Items!A198="","",ROUND(G198*J198,2))</f>
        <v/>
      </c>
      <c r="L198" s="29" t="str">
        <f aca="false">IF(Items!A198="","",N(Items!G198))</f>
        <v/>
      </c>
      <c r="M198" s="32" t="str">
        <f aca="false">IF(Items!A198="","",IF(G198&lt;0,"Negative!",IF(G198&lt;=L198,"Reorder","OK")))</f>
        <v/>
      </c>
    </row>
    <row r="199" customFormat="false" ht="15" hidden="false" customHeight="true" outlineLevel="0" collapsed="false">
      <c r="A199" s="24" t="str">
        <f aca="false">IF(Items!A199="","",Items!A199)</f>
        <v/>
      </c>
      <c r="B199" s="24" t="str">
        <f aca="false">IF(Items!A199="","",Items!B199)</f>
        <v/>
      </c>
      <c r="C199" s="24" t="str">
        <f aca="false">IF(Items!A199="","",Items!D199)</f>
        <v/>
      </c>
      <c r="D199" s="29" t="str">
        <f aca="false">IF(Items!A199="","",N(Items!E199))</f>
        <v/>
      </c>
      <c r="E199" s="26" t="str">
        <f aca="false">IF(Items!A199="","",SUMIFS(Transactions!$J$5:$J$2004,Transactions!$B$5:$B$2004,A199,Transactions!$J$5:$J$2004,"&gt;0",Transactions!$A$5:$A$2004,"&gt;="&amp;$B$2,Transactions!$A$5:$A$2004,"&lt;="&amp;$D$2))</f>
        <v/>
      </c>
      <c r="F199" s="26" t="str">
        <f aca="false">IF(Items!A199="","",-SUMIFS(Transactions!$J$5:$J$2004,Transactions!$B$5:$B$2004,A199,Transactions!$J$5:$J$2004,"&lt;0",Transactions!$A$5:$A$2004,"&gt;="&amp;$B$2,Transactions!$A$5:$A$2004,"&lt;="&amp;$D$2))</f>
        <v/>
      </c>
      <c r="G199" s="30" t="str">
        <f aca="false">IF(Items!A199="","",D199+E199-F199)</f>
        <v/>
      </c>
      <c r="H199" s="25" t="str">
        <f aca="false">IF(Items!A199="","",ROUND(D199*N(Items!F199),2))</f>
        <v/>
      </c>
      <c r="I199" s="25" t="str">
        <f aca="false">IF(Items!A199="","",SUMIFS(Transactions!$G$5:$G$2004,Transactions!$B$5:$B$2004,A199,Transactions!$A$5:$A$2004,"&gt;="&amp;$B$2,Transactions!$A$5:$A$2004,"&lt;="&amp;$D$2))</f>
        <v/>
      </c>
      <c r="J199" s="25" t="str">
        <f aca="false">IF(Items!A199="","",IFERROR((H199+I199)/(D199+SUMIFS(Transactions!$E$5:$E$2004,Transactions!$B$5:$B$2004,A199,Transactions!$D$5:$D$2004,"Purchase",Transactions!$A$5:$A$2004,"&gt;="&amp;$B$2,Transactions!$A$5:$A$2004,"&lt;="&amp;$D$2)+SUMIFS(Transactions!$E$5:$E$2004,Transactions!$B$5:$B$2004,A199,Transactions!$D$5:$D$2004,"Production in",Transactions!$A$5:$A$2004,"&gt;="&amp;$B$2,Transactions!$A$5:$A$2004,"&lt;="&amp;$D$2)),0))</f>
        <v/>
      </c>
      <c r="K199" s="31" t="str">
        <f aca="false">IF(Items!A199="","",ROUND(G199*J199,2))</f>
        <v/>
      </c>
      <c r="L199" s="29" t="str">
        <f aca="false">IF(Items!A199="","",N(Items!G199))</f>
        <v/>
      </c>
      <c r="M199" s="32" t="str">
        <f aca="false">IF(Items!A199="","",IF(G199&lt;0,"Negative!",IF(G199&lt;=L199,"Reorder","OK")))</f>
        <v/>
      </c>
    </row>
    <row r="200" customFormat="false" ht="15" hidden="false" customHeight="true" outlineLevel="0" collapsed="false">
      <c r="A200" s="24" t="str">
        <f aca="false">IF(Items!A200="","",Items!A200)</f>
        <v/>
      </c>
      <c r="B200" s="24" t="str">
        <f aca="false">IF(Items!A200="","",Items!B200)</f>
        <v/>
      </c>
      <c r="C200" s="24" t="str">
        <f aca="false">IF(Items!A200="","",Items!D200)</f>
        <v/>
      </c>
      <c r="D200" s="29" t="str">
        <f aca="false">IF(Items!A200="","",N(Items!E200))</f>
        <v/>
      </c>
      <c r="E200" s="26" t="str">
        <f aca="false">IF(Items!A200="","",SUMIFS(Transactions!$J$5:$J$2004,Transactions!$B$5:$B$2004,A200,Transactions!$J$5:$J$2004,"&gt;0",Transactions!$A$5:$A$2004,"&gt;="&amp;$B$2,Transactions!$A$5:$A$2004,"&lt;="&amp;$D$2))</f>
        <v/>
      </c>
      <c r="F200" s="26" t="str">
        <f aca="false">IF(Items!A200="","",-SUMIFS(Transactions!$J$5:$J$2004,Transactions!$B$5:$B$2004,A200,Transactions!$J$5:$J$2004,"&lt;0",Transactions!$A$5:$A$2004,"&gt;="&amp;$B$2,Transactions!$A$5:$A$2004,"&lt;="&amp;$D$2))</f>
        <v/>
      </c>
      <c r="G200" s="30" t="str">
        <f aca="false">IF(Items!A200="","",D200+E200-F200)</f>
        <v/>
      </c>
      <c r="H200" s="25" t="str">
        <f aca="false">IF(Items!A200="","",ROUND(D200*N(Items!F200),2))</f>
        <v/>
      </c>
      <c r="I200" s="25" t="str">
        <f aca="false">IF(Items!A200="","",SUMIFS(Transactions!$G$5:$G$2004,Transactions!$B$5:$B$2004,A200,Transactions!$A$5:$A$2004,"&gt;="&amp;$B$2,Transactions!$A$5:$A$2004,"&lt;="&amp;$D$2))</f>
        <v/>
      </c>
      <c r="J200" s="25" t="str">
        <f aca="false">IF(Items!A200="","",IFERROR((H200+I200)/(D200+SUMIFS(Transactions!$E$5:$E$2004,Transactions!$B$5:$B$2004,A200,Transactions!$D$5:$D$2004,"Purchase",Transactions!$A$5:$A$2004,"&gt;="&amp;$B$2,Transactions!$A$5:$A$2004,"&lt;="&amp;$D$2)+SUMIFS(Transactions!$E$5:$E$2004,Transactions!$B$5:$B$2004,A200,Transactions!$D$5:$D$2004,"Production in",Transactions!$A$5:$A$2004,"&gt;="&amp;$B$2,Transactions!$A$5:$A$2004,"&lt;="&amp;$D$2)),0))</f>
        <v/>
      </c>
      <c r="K200" s="31" t="str">
        <f aca="false">IF(Items!A200="","",ROUND(G200*J200,2))</f>
        <v/>
      </c>
      <c r="L200" s="29" t="str">
        <f aca="false">IF(Items!A200="","",N(Items!G200))</f>
        <v/>
      </c>
      <c r="M200" s="32" t="str">
        <f aca="false">IF(Items!A200="","",IF(G200&lt;0,"Negative!",IF(G200&lt;=L200,"Reorder","OK")))</f>
        <v/>
      </c>
    </row>
    <row r="201" customFormat="false" ht="15" hidden="false" customHeight="true" outlineLevel="0" collapsed="false">
      <c r="A201" s="24" t="str">
        <f aca="false">IF(Items!A201="","",Items!A201)</f>
        <v/>
      </c>
      <c r="B201" s="24" t="str">
        <f aca="false">IF(Items!A201="","",Items!B201)</f>
        <v/>
      </c>
      <c r="C201" s="24" t="str">
        <f aca="false">IF(Items!A201="","",Items!D201)</f>
        <v/>
      </c>
      <c r="D201" s="29" t="str">
        <f aca="false">IF(Items!A201="","",N(Items!E201))</f>
        <v/>
      </c>
      <c r="E201" s="26" t="str">
        <f aca="false">IF(Items!A201="","",SUMIFS(Transactions!$J$5:$J$2004,Transactions!$B$5:$B$2004,A201,Transactions!$J$5:$J$2004,"&gt;0",Transactions!$A$5:$A$2004,"&gt;="&amp;$B$2,Transactions!$A$5:$A$2004,"&lt;="&amp;$D$2))</f>
        <v/>
      </c>
      <c r="F201" s="26" t="str">
        <f aca="false">IF(Items!A201="","",-SUMIFS(Transactions!$J$5:$J$2004,Transactions!$B$5:$B$2004,A201,Transactions!$J$5:$J$2004,"&lt;0",Transactions!$A$5:$A$2004,"&gt;="&amp;$B$2,Transactions!$A$5:$A$2004,"&lt;="&amp;$D$2))</f>
        <v/>
      </c>
      <c r="G201" s="30" t="str">
        <f aca="false">IF(Items!A201="","",D201+E201-F201)</f>
        <v/>
      </c>
      <c r="H201" s="25" t="str">
        <f aca="false">IF(Items!A201="","",ROUND(D201*N(Items!F201),2))</f>
        <v/>
      </c>
      <c r="I201" s="25" t="str">
        <f aca="false">IF(Items!A201="","",SUMIFS(Transactions!$G$5:$G$2004,Transactions!$B$5:$B$2004,A201,Transactions!$A$5:$A$2004,"&gt;="&amp;$B$2,Transactions!$A$5:$A$2004,"&lt;="&amp;$D$2))</f>
        <v/>
      </c>
      <c r="J201" s="25" t="str">
        <f aca="false">IF(Items!A201="","",IFERROR((H201+I201)/(D201+SUMIFS(Transactions!$E$5:$E$2004,Transactions!$B$5:$B$2004,A201,Transactions!$D$5:$D$2004,"Purchase",Transactions!$A$5:$A$2004,"&gt;="&amp;$B$2,Transactions!$A$5:$A$2004,"&lt;="&amp;$D$2)+SUMIFS(Transactions!$E$5:$E$2004,Transactions!$B$5:$B$2004,A201,Transactions!$D$5:$D$2004,"Production in",Transactions!$A$5:$A$2004,"&gt;="&amp;$B$2,Transactions!$A$5:$A$2004,"&lt;="&amp;$D$2)),0))</f>
        <v/>
      </c>
      <c r="K201" s="31" t="str">
        <f aca="false">IF(Items!A201="","",ROUND(G201*J201,2))</f>
        <v/>
      </c>
      <c r="L201" s="29" t="str">
        <f aca="false">IF(Items!A201="","",N(Items!G201))</f>
        <v/>
      </c>
      <c r="M201" s="32" t="str">
        <f aca="false">IF(Items!A201="","",IF(G201&lt;0,"Negative!",IF(G201&lt;=L201,"Reorder","OK")))</f>
        <v/>
      </c>
    </row>
    <row r="202" customFormat="false" ht="15" hidden="false" customHeight="true" outlineLevel="0" collapsed="false">
      <c r="A202" s="24" t="str">
        <f aca="false">IF(Items!A202="","",Items!A202)</f>
        <v/>
      </c>
      <c r="B202" s="24" t="str">
        <f aca="false">IF(Items!A202="","",Items!B202)</f>
        <v/>
      </c>
      <c r="C202" s="24" t="str">
        <f aca="false">IF(Items!A202="","",Items!D202)</f>
        <v/>
      </c>
      <c r="D202" s="29" t="str">
        <f aca="false">IF(Items!A202="","",N(Items!E202))</f>
        <v/>
      </c>
      <c r="E202" s="26" t="str">
        <f aca="false">IF(Items!A202="","",SUMIFS(Transactions!$J$5:$J$2004,Transactions!$B$5:$B$2004,A202,Transactions!$J$5:$J$2004,"&gt;0",Transactions!$A$5:$A$2004,"&gt;="&amp;$B$2,Transactions!$A$5:$A$2004,"&lt;="&amp;$D$2))</f>
        <v/>
      </c>
      <c r="F202" s="26" t="str">
        <f aca="false">IF(Items!A202="","",-SUMIFS(Transactions!$J$5:$J$2004,Transactions!$B$5:$B$2004,A202,Transactions!$J$5:$J$2004,"&lt;0",Transactions!$A$5:$A$2004,"&gt;="&amp;$B$2,Transactions!$A$5:$A$2004,"&lt;="&amp;$D$2))</f>
        <v/>
      </c>
      <c r="G202" s="30" t="str">
        <f aca="false">IF(Items!A202="","",D202+E202-F202)</f>
        <v/>
      </c>
      <c r="H202" s="25" t="str">
        <f aca="false">IF(Items!A202="","",ROUND(D202*N(Items!F202),2))</f>
        <v/>
      </c>
      <c r="I202" s="25" t="str">
        <f aca="false">IF(Items!A202="","",SUMIFS(Transactions!$G$5:$G$2004,Transactions!$B$5:$B$2004,A202,Transactions!$A$5:$A$2004,"&gt;="&amp;$B$2,Transactions!$A$5:$A$2004,"&lt;="&amp;$D$2))</f>
        <v/>
      </c>
      <c r="J202" s="25" t="str">
        <f aca="false">IF(Items!A202="","",IFERROR((H202+I202)/(D202+SUMIFS(Transactions!$E$5:$E$2004,Transactions!$B$5:$B$2004,A202,Transactions!$D$5:$D$2004,"Purchase",Transactions!$A$5:$A$2004,"&gt;="&amp;$B$2,Transactions!$A$5:$A$2004,"&lt;="&amp;$D$2)+SUMIFS(Transactions!$E$5:$E$2004,Transactions!$B$5:$B$2004,A202,Transactions!$D$5:$D$2004,"Production in",Transactions!$A$5:$A$2004,"&gt;="&amp;$B$2,Transactions!$A$5:$A$2004,"&lt;="&amp;$D$2)),0))</f>
        <v/>
      </c>
      <c r="K202" s="31" t="str">
        <f aca="false">IF(Items!A202="","",ROUND(G202*J202,2))</f>
        <v/>
      </c>
      <c r="L202" s="29" t="str">
        <f aca="false">IF(Items!A202="","",N(Items!G202))</f>
        <v/>
      </c>
      <c r="M202" s="32" t="str">
        <f aca="false">IF(Items!A202="","",IF(G202&lt;0,"Negative!",IF(G202&lt;=L202,"Reorder","OK")))</f>
        <v/>
      </c>
    </row>
    <row r="203" customFormat="false" ht="15" hidden="false" customHeight="true" outlineLevel="0" collapsed="false">
      <c r="A203" s="24" t="str">
        <f aca="false">IF(Items!A203="","",Items!A203)</f>
        <v/>
      </c>
      <c r="B203" s="24" t="str">
        <f aca="false">IF(Items!A203="","",Items!B203)</f>
        <v/>
      </c>
      <c r="C203" s="24" t="str">
        <f aca="false">IF(Items!A203="","",Items!D203)</f>
        <v/>
      </c>
      <c r="D203" s="29" t="str">
        <f aca="false">IF(Items!A203="","",N(Items!E203))</f>
        <v/>
      </c>
      <c r="E203" s="26" t="str">
        <f aca="false">IF(Items!A203="","",SUMIFS(Transactions!$J$5:$J$2004,Transactions!$B$5:$B$2004,A203,Transactions!$J$5:$J$2004,"&gt;0",Transactions!$A$5:$A$2004,"&gt;="&amp;$B$2,Transactions!$A$5:$A$2004,"&lt;="&amp;$D$2))</f>
        <v/>
      </c>
      <c r="F203" s="26" t="str">
        <f aca="false">IF(Items!A203="","",-SUMIFS(Transactions!$J$5:$J$2004,Transactions!$B$5:$B$2004,A203,Transactions!$J$5:$J$2004,"&lt;0",Transactions!$A$5:$A$2004,"&gt;="&amp;$B$2,Transactions!$A$5:$A$2004,"&lt;="&amp;$D$2))</f>
        <v/>
      </c>
      <c r="G203" s="30" t="str">
        <f aca="false">IF(Items!A203="","",D203+E203-F203)</f>
        <v/>
      </c>
      <c r="H203" s="25" t="str">
        <f aca="false">IF(Items!A203="","",ROUND(D203*N(Items!F203),2))</f>
        <v/>
      </c>
      <c r="I203" s="25" t="str">
        <f aca="false">IF(Items!A203="","",SUMIFS(Transactions!$G$5:$G$2004,Transactions!$B$5:$B$2004,A203,Transactions!$A$5:$A$2004,"&gt;="&amp;$B$2,Transactions!$A$5:$A$2004,"&lt;="&amp;$D$2))</f>
        <v/>
      </c>
      <c r="J203" s="25" t="str">
        <f aca="false">IF(Items!A203="","",IFERROR((H203+I203)/(D203+SUMIFS(Transactions!$E$5:$E$2004,Transactions!$B$5:$B$2004,A203,Transactions!$D$5:$D$2004,"Purchase",Transactions!$A$5:$A$2004,"&gt;="&amp;$B$2,Transactions!$A$5:$A$2004,"&lt;="&amp;$D$2)+SUMIFS(Transactions!$E$5:$E$2004,Transactions!$B$5:$B$2004,A203,Transactions!$D$5:$D$2004,"Production in",Transactions!$A$5:$A$2004,"&gt;="&amp;$B$2,Transactions!$A$5:$A$2004,"&lt;="&amp;$D$2)),0))</f>
        <v/>
      </c>
      <c r="K203" s="31" t="str">
        <f aca="false">IF(Items!A203="","",ROUND(G203*J203,2))</f>
        <v/>
      </c>
      <c r="L203" s="29" t="str">
        <f aca="false">IF(Items!A203="","",N(Items!G203))</f>
        <v/>
      </c>
      <c r="M203" s="32" t="str">
        <f aca="false">IF(Items!A203="","",IF(G203&lt;0,"Negative!",IF(G203&lt;=L203,"Reorder","OK")))</f>
        <v/>
      </c>
    </row>
    <row r="204" customFormat="false" ht="15" hidden="false" customHeight="true" outlineLevel="0" collapsed="false">
      <c r="A204" s="24" t="str">
        <f aca="false">IF(Items!A204="","",Items!A204)</f>
        <v/>
      </c>
      <c r="B204" s="24" t="str">
        <f aca="false">IF(Items!A204="","",Items!B204)</f>
        <v/>
      </c>
      <c r="C204" s="24" t="str">
        <f aca="false">IF(Items!A204="","",Items!D204)</f>
        <v/>
      </c>
      <c r="D204" s="29" t="str">
        <f aca="false">IF(Items!A204="","",N(Items!E204))</f>
        <v/>
      </c>
      <c r="E204" s="26" t="str">
        <f aca="false">IF(Items!A204="","",SUMIFS(Transactions!$J$5:$J$2004,Transactions!$B$5:$B$2004,A204,Transactions!$J$5:$J$2004,"&gt;0",Transactions!$A$5:$A$2004,"&gt;="&amp;$B$2,Transactions!$A$5:$A$2004,"&lt;="&amp;$D$2))</f>
        <v/>
      </c>
      <c r="F204" s="26" t="str">
        <f aca="false">IF(Items!A204="","",-SUMIFS(Transactions!$J$5:$J$2004,Transactions!$B$5:$B$2004,A204,Transactions!$J$5:$J$2004,"&lt;0",Transactions!$A$5:$A$2004,"&gt;="&amp;$B$2,Transactions!$A$5:$A$2004,"&lt;="&amp;$D$2))</f>
        <v/>
      </c>
      <c r="G204" s="30" t="str">
        <f aca="false">IF(Items!A204="","",D204+E204-F204)</f>
        <v/>
      </c>
      <c r="H204" s="25" t="str">
        <f aca="false">IF(Items!A204="","",ROUND(D204*N(Items!F204),2))</f>
        <v/>
      </c>
      <c r="I204" s="25" t="str">
        <f aca="false">IF(Items!A204="","",SUMIFS(Transactions!$G$5:$G$2004,Transactions!$B$5:$B$2004,A204,Transactions!$A$5:$A$2004,"&gt;="&amp;$B$2,Transactions!$A$5:$A$2004,"&lt;="&amp;$D$2))</f>
        <v/>
      </c>
      <c r="J204" s="25" t="str">
        <f aca="false">IF(Items!A204="","",IFERROR((H204+I204)/(D204+SUMIFS(Transactions!$E$5:$E$2004,Transactions!$B$5:$B$2004,A204,Transactions!$D$5:$D$2004,"Purchase",Transactions!$A$5:$A$2004,"&gt;="&amp;$B$2,Transactions!$A$5:$A$2004,"&lt;="&amp;$D$2)+SUMIFS(Transactions!$E$5:$E$2004,Transactions!$B$5:$B$2004,A204,Transactions!$D$5:$D$2004,"Production in",Transactions!$A$5:$A$2004,"&gt;="&amp;$B$2,Transactions!$A$5:$A$2004,"&lt;="&amp;$D$2)),0))</f>
        <v/>
      </c>
      <c r="K204" s="31" t="str">
        <f aca="false">IF(Items!A204="","",ROUND(G204*J204,2))</f>
        <v/>
      </c>
      <c r="L204" s="29" t="str">
        <f aca="false">IF(Items!A204="","",N(Items!G204))</f>
        <v/>
      </c>
      <c r="M204" s="32" t="str">
        <f aca="false">IF(Items!A204="","",IF(G204&lt;0,"Negative!",IF(G204&lt;=L204,"Reorder","OK")))</f>
        <v/>
      </c>
    </row>
    <row r="205" customFormat="false" ht="15" hidden="false" customHeight="true" outlineLevel="0" collapsed="false">
      <c r="A205" s="24" t="str">
        <f aca="false">IF(Items!A205="","",Items!A205)</f>
        <v/>
      </c>
      <c r="B205" s="24" t="str">
        <f aca="false">IF(Items!A205="","",Items!B205)</f>
        <v/>
      </c>
      <c r="C205" s="24" t="str">
        <f aca="false">IF(Items!A205="","",Items!D205)</f>
        <v/>
      </c>
      <c r="D205" s="29" t="str">
        <f aca="false">IF(Items!A205="","",N(Items!E205))</f>
        <v/>
      </c>
      <c r="E205" s="26" t="str">
        <f aca="false">IF(Items!A205="","",SUMIFS(Transactions!$J$5:$J$2004,Transactions!$B$5:$B$2004,A205,Transactions!$J$5:$J$2004,"&gt;0",Transactions!$A$5:$A$2004,"&gt;="&amp;$B$2,Transactions!$A$5:$A$2004,"&lt;="&amp;$D$2))</f>
        <v/>
      </c>
      <c r="F205" s="26" t="str">
        <f aca="false">IF(Items!A205="","",-SUMIFS(Transactions!$J$5:$J$2004,Transactions!$B$5:$B$2004,A205,Transactions!$J$5:$J$2004,"&lt;0",Transactions!$A$5:$A$2004,"&gt;="&amp;$B$2,Transactions!$A$5:$A$2004,"&lt;="&amp;$D$2))</f>
        <v/>
      </c>
      <c r="G205" s="30" t="str">
        <f aca="false">IF(Items!A205="","",D205+E205-F205)</f>
        <v/>
      </c>
      <c r="H205" s="25" t="str">
        <f aca="false">IF(Items!A205="","",ROUND(D205*N(Items!F205),2))</f>
        <v/>
      </c>
      <c r="I205" s="25" t="str">
        <f aca="false">IF(Items!A205="","",SUMIFS(Transactions!$G$5:$G$2004,Transactions!$B$5:$B$2004,A205,Transactions!$A$5:$A$2004,"&gt;="&amp;$B$2,Transactions!$A$5:$A$2004,"&lt;="&amp;$D$2))</f>
        <v/>
      </c>
      <c r="J205" s="25" t="str">
        <f aca="false">IF(Items!A205="","",IFERROR((H205+I205)/(D205+SUMIFS(Transactions!$E$5:$E$2004,Transactions!$B$5:$B$2004,A205,Transactions!$D$5:$D$2004,"Purchase",Transactions!$A$5:$A$2004,"&gt;="&amp;$B$2,Transactions!$A$5:$A$2004,"&lt;="&amp;$D$2)+SUMIFS(Transactions!$E$5:$E$2004,Transactions!$B$5:$B$2004,A205,Transactions!$D$5:$D$2004,"Production in",Transactions!$A$5:$A$2004,"&gt;="&amp;$B$2,Transactions!$A$5:$A$2004,"&lt;="&amp;$D$2)),0))</f>
        <v/>
      </c>
      <c r="K205" s="31" t="str">
        <f aca="false">IF(Items!A205="","",ROUND(G205*J205,2))</f>
        <v/>
      </c>
      <c r="L205" s="29" t="str">
        <f aca="false">IF(Items!A205="","",N(Items!G205))</f>
        <v/>
      </c>
      <c r="M205" s="32" t="str">
        <f aca="false">IF(Items!A205="","",IF(G205&lt;0,"Negative!",IF(G205&lt;=L205,"Reorder","OK")))</f>
        <v/>
      </c>
    </row>
    <row r="206" customFormat="false" ht="15" hidden="false" customHeight="true" outlineLevel="0" collapsed="false">
      <c r="A206" s="24" t="str">
        <f aca="false">IF(Items!A206="","",Items!A206)</f>
        <v/>
      </c>
      <c r="B206" s="24" t="str">
        <f aca="false">IF(Items!A206="","",Items!B206)</f>
        <v/>
      </c>
      <c r="C206" s="24" t="str">
        <f aca="false">IF(Items!A206="","",Items!D206)</f>
        <v/>
      </c>
      <c r="D206" s="29" t="str">
        <f aca="false">IF(Items!A206="","",N(Items!E206))</f>
        <v/>
      </c>
      <c r="E206" s="26" t="str">
        <f aca="false">IF(Items!A206="","",SUMIFS(Transactions!$J$5:$J$2004,Transactions!$B$5:$B$2004,A206,Transactions!$J$5:$J$2004,"&gt;0",Transactions!$A$5:$A$2004,"&gt;="&amp;$B$2,Transactions!$A$5:$A$2004,"&lt;="&amp;$D$2))</f>
        <v/>
      </c>
      <c r="F206" s="26" t="str">
        <f aca="false">IF(Items!A206="","",-SUMIFS(Transactions!$J$5:$J$2004,Transactions!$B$5:$B$2004,A206,Transactions!$J$5:$J$2004,"&lt;0",Transactions!$A$5:$A$2004,"&gt;="&amp;$B$2,Transactions!$A$5:$A$2004,"&lt;="&amp;$D$2))</f>
        <v/>
      </c>
      <c r="G206" s="30" t="str">
        <f aca="false">IF(Items!A206="","",D206+E206-F206)</f>
        <v/>
      </c>
      <c r="H206" s="25" t="str">
        <f aca="false">IF(Items!A206="","",ROUND(D206*N(Items!F206),2))</f>
        <v/>
      </c>
      <c r="I206" s="25" t="str">
        <f aca="false">IF(Items!A206="","",SUMIFS(Transactions!$G$5:$G$2004,Transactions!$B$5:$B$2004,A206,Transactions!$A$5:$A$2004,"&gt;="&amp;$B$2,Transactions!$A$5:$A$2004,"&lt;="&amp;$D$2))</f>
        <v/>
      </c>
      <c r="J206" s="25" t="str">
        <f aca="false">IF(Items!A206="","",IFERROR((H206+I206)/(D206+SUMIFS(Transactions!$E$5:$E$2004,Transactions!$B$5:$B$2004,A206,Transactions!$D$5:$D$2004,"Purchase",Transactions!$A$5:$A$2004,"&gt;="&amp;$B$2,Transactions!$A$5:$A$2004,"&lt;="&amp;$D$2)+SUMIFS(Transactions!$E$5:$E$2004,Transactions!$B$5:$B$2004,A206,Transactions!$D$5:$D$2004,"Production in",Transactions!$A$5:$A$2004,"&gt;="&amp;$B$2,Transactions!$A$5:$A$2004,"&lt;="&amp;$D$2)),0))</f>
        <v/>
      </c>
      <c r="K206" s="31" t="str">
        <f aca="false">IF(Items!A206="","",ROUND(G206*J206,2))</f>
        <v/>
      </c>
      <c r="L206" s="29" t="str">
        <f aca="false">IF(Items!A206="","",N(Items!G206))</f>
        <v/>
      </c>
      <c r="M206" s="32" t="str">
        <f aca="false">IF(Items!A206="","",IF(G206&lt;0,"Negative!",IF(G206&lt;=L206,"Reorder","OK")))</f>
        <v/>
      </c>
    </row>
    <row r="207" customFormat="false" ht="15" hidden="false" customHeight="true" outlineLevel="0" collapsed="false">
      <c r="A207" s="24" t="str">
        <f aca="false">IF(Items!A207="","",Items!A207)</f>
        <v/>
      </c>
      <c r="B207" s="24" t="str">
        <f aca="false">IF(Items!A207="","",Items!B207)</f>
        <v/>
      </c>
      <c r="C207" s="24" t="str">
        <f aca="false">IF(Items!A207="","",Items!D207)</f>
        <v/>
      </c>
      <c r="D207" s="29" t="str">
        <f aca="false">IF(Items!A207="","",N(Items!E207))</f>
        <v/>
      </c>
      <c r="E207" s="26" t="str">
        <f aca="false">IF(Items!A207="","",SUMIFS(Transactions!$J$5:$J$2004,Transactions!$B$5:$B$2004,A207,Transactions!$J$5:$J$2004,"&gt;0",Transactions!$A$5:$A$2004,"&gt;="&amp;$B$2,Transactions!$A$5:$A$2004,"&lt;="&amp;$D$2))</f>
        <v/>
      </c>
      <c r="F207" s="26" t="str">
        <f aca="false">IF(Items!A207="","",-SUMIFS(Transactions!$J$5:$J$2004,Transactions!$B$5:$B$2004,A207,Transactions!$J$5:$J$2004,"&lt;0",Transactions!$A$5:$A$2004,"&gt;="&amp;$B$2,Transactions!$A$5:$A$2004,"&lt;="&amp;$D$2))</f>
        <v/>
      </c>
      <c r="G207" s="30" t="str">
        <f aca="false">IF(Items!A207="","",D207+E207-F207)</f>
        <v/>
      </c>
      <c r="H207" s="25" t="str">
        <f aca="false">IF(Items!A207="","",ROUND(D207*N(Items!F207),2))</f>
        <v/>
      </c>
      <c r="I207" s="25" t="str">
        <f aca="false">IF(Items!A207="","",SUMIFS(Transactions!$G$5:$G$2004,Transactions!$B$5:$B$2004,A207,Transactions!$A$5:$A$2004,"&gt;="&amp;$B$2,Transactions!$A$5:$A$2004,"&lt;="&amp;$D$2))</f>
        <v/>
      </c>
      <c r="J207" s="25" t="str">
        <f aca="false">IF(Items!A207="","",IFERROR((H207+I207)/(D207+SUMIFS(Transactions!$E$5:$E$2004,Transactions!$B$5:$B$2004,A207,Transactions!$D$5:$D$2004,"Purchase",Transactions!$A$5:$A$2004,"&gt;="&amp;$B$2,Transactions!$A$5:$A$2004,"&lt;="&amp;$D$2)+SUMIFS(Transactions!$E$5:$E$2004,Transactions!$B$5:$B$2004,A207,Transactions!$D$5:$D$2004,"Production in",Transactions!$A$5:$A$2004,"&gt;="&amp;$B$2,Transactions!$A$5:$A$2004,"&lt;="&amp;$D$2)),0))</f>
        <v/>
      </c>
      <c r="K207" s="31" t="str">
        <f aca="false">IF(Items!A207="","",ROUND(G207*J207,2))</f>
        <v/>
      </c>
      <c r="L207" s="29" t="str">
        <f aca="false">IF(Items!A207="","",N(Items!G207))</f>
        <v/>
      </c>
      <c r="M207" s="32" t="str">
        <f aca="false">IF(Items!A207="","",IF(G207&lt;0,"Negative!",IF(G207&lt;=L207,"Reorder","OK")))</f>
        <v/>
      </c>
    </row>
    <row r="208" customFormat="false" ht="15" hidden="false" customHeight="true" outlineLevel="0" collapsed="false">
      <c r="A208" s="24" t="str">
        <f aca="false">IF(Items!A208="","",Items!A208)</f>
        <v/>
      </c>
      <c r="B208" s="24" t="str">
        <f aca="false">IF(Items!A208="","",Items!B208)</f>
        <v/>
      </c>
      <c r="C208" s="24" t="str">
        <f aca="false">IF(Items!A208="","",Items!D208)</f>
        <v/>
      </c>
      <c r="D208" s="29" t="str">
        <f aca="false">IF(Items!A208="","",N(Items!E208))</f>
        <v/>
      </c>
      <c r="E208" s="26" t="str">
        <f aca="false">IF(Items!A208="","",SUMIFS(Transactions!$J$5:$J$2004,Transactions!$B$5:$B$2004,A208,Transactions!$J$5:$J$2004,"&gt;0",Transactions!$A$5:$A$2004,"&gt;="&amp;$B$2,Transactions!$A$5:$A$2004,"&lt;="&amp;$D$2))</f>
        <v/>
      </c>
      <c r="F208" s="26" t="str">
        <f aca="false">IF(Items!A208="","",-SUMIFS(Transactions!$J$5:$J$2004,Transactions!$B$5:$B$2004,A208,Transactions!$J$5:$J$2004,"&lt;0",Transactions!$A$5:$A$2004,"&gt;="&amp;$B$2,Transactions!$A$5:$A$2004,"&lt;="&amp;$D$2))</f>
        <v/>
      </c>
      <c r="G208" s="30" t="str">
        <f aca="false">IF(Items!A208="","",D208+E208-F208)</f>
        <v/>
      </c>
      <c r="H208" s="25" t="str">
        <f aca="false">IF(Items!A208="","",ROUND(D208*N(Items!F208),2))</f>
        <v/>
      </c>
      <c r="I208" s="25" t="str">
        <f aca="false">IF(Items!A208="","",SUMIFS(Transactions!$G$5:$G$2004,Transactions!$B$5:$B$2004,A208,Transactions!$A$5:$A$2004,"&gt;="&amp;$B$2,Transactions!$A$5:$A$2004,"&lt;="&amp;$D$2))</f>
        <v/>
      </c>
      <c r="J208" s="25" t="str">
        <f aca="false">IF(Items!A208="","",IFERROR((H208+I208)/(D208+SUMIFS(Transactions!$E$5:$E$2004,Transactions!$B$5:$B$2004,A208,Transactions!$D$5:$D$2004,"Purchase",Transactions!$A$5:$A$2004,"&gt;="&amp;$B$2,Transactions!$A$5:$A$2004,"&lt;="&amp;$D$2)+SUMIFS(Transactions!$E$5:$E$2004,Transactions!$B$5:$B$2004,A208,Transactions!$D$5:$D$2004,"Production in",Transactions!$A$5:$A$2004,"&gt;="&amp;$B$2,Transactions!$A$5:$A$2004,"&lt;="&amp;$D$2)),0))</f>
        <v/>
      </c>
      <c r="K208" s="31" t="str">
        <f aca="false">IF(Items!A208="","",ROUND(G208*J208,2))</f>
        <v/>
      </c>
      <c r="L208" s="29" t="str">
        <f aca="false">IF(Items!A208="","",N(Items!G208))</f>
        <v/>
      </c>
      <c r="M208" s="32" t="str">
        <f aca="false">IF(Items!A208="","",IF(G208&lt;0,"Negative!",IF(G208&lt;=L208,"Reorder","OK")))</f>
        <v/>
      </c>
    </row>
    <row r="209" customFormat="false" ht="15" hidden="false" customHeight="true" outlineLevel="0" collapsed="false">
      <c r="A209" s="24" t="str">
        <f aca="false">IF(Items!A209="","",Items!A209)</f>
        <v/>
      </c>
      <c r="B209" s="24" t="str">
        <f aca="false">IF(Items!A209="","",Items!B209)</f>
        <v/>
      </c>
      <c r="C209" s="24" t="str">
        <f aca="false">IF(Items!A209="","",Items!D209)</f>
        <v/>
      </c>
      <c r="D209" s="29" t="str">
        <f aca="false">IF(Items!A209="","",N(Items!E209))</f>
        <v/>
      </c>
      <c r="E209" s="26" t="str">
        <f aca="false">IF(Items!A209="","",SUMIFS(Transactions!$J$5:$J$2004,Transactions!$B$5:$B$2004,A209,Transactions!$J$5:$J$2004,"&gt;0",Transactions!$A$5:$A$2004,"&gt;="&amp;$B$2,Transactions!$A$5:$A$2004,"&lt;="&amp;$D$2))</f>
        <v/>
      </c>
      <c r="F209" s="26" t="str">
        <f aca="false">IF(Items!A209="","",-SUMIFS(Transactions!$J$5:$J$2004,Transactions!$B$5:$B$2004,A209,Transactions!$J$5:$J$2004,"&lt;0",Transactions!$A$5:$A$2004,"&gt;="&amp;$B$2,Transactions!$A$5:$A$2004,"&lt;="&amp;$D$2))</f>
        <v/>
      </c>
      <c r="G209" s="30" t="str">
        <f aca="false">IF(Items!A209="","",D209+E209-F209)</f>
        <v/>
      </c>
      <c r="H209" s="25" t="str">
        <f aca="false">IF(Items!A209="","",ROUND(D209*N(Items!F209),2))</f>
        <v/>
      </c>
      <c r="I209" s="25" t="str">
        <f aca="false">IF(Items!A209="","",SUMIFS(Transactions!$G$5:$G$2004,Transactions!$B$5:$B$2004,A209,Transactions!$A$5:$A$2004,"&gt;="&amp;$B$2,Transactions!$A$5:$A$2004,"&lt;="&amp;$D$2))</f>
        <v/>
      </c>
      <c r="J209" s="25" t="str">
        <f aca="false">IF(Items!A209="","",IFERROR((H209+I209)/(D209+SUMIFS(Transactions!$E$5:$E$2004,Transactions!$B$5:$B$2004,A209,Transactions!$D$5:$D$2004,"Purchase",Transactions!$A$5:$A$2004,"&gt;="&amp;$B$2,Transactions!$A$5:$A$2004,"&lt;="&amp;$D$2)+SUMIFS(Transactions!$E$5:$E$2004,Transactions!$B$5:$B$2004,A209,Transactions!$D$5:$D$2004,"Production in",Transactions!$A$5:$A$2004,"&gt;="&amp;$B$2,Transactions!$A$5:$A$2004,"&lt;="&amp;$D$2)),0))</f>
        <v/>
      </c>
      <c r="K209" s="31" t="str">
        <f aca="false">IF(Items!A209="","",ROUND(G209*J209,2))</f>
        <v/>
      </c>
      <c r="L209" s="29" t="str">
        <f aca="false">IF(Items!A209="","",N(Items!G209))</f>
        <v/>
      </c>
      <c r="M209" s="32" t="str">
        <f aca="false">IF(Items!A209="","",IF(G209&lt;0,"Negative!",IF(G209&lt;=L209,"Reorder","OK")))</f>
        <v/>
      </c>
    </row>
    <row r="210" customFormat="false" ht="15" hidden="false" customHeight="true" outlineLevel="0" collapsed="false">
      <c r="A210" s="24" t="str">
        <f aca="false">IF(Items!A210="","",Items!A210)</f>
        <v/>
      </c>
      <c r="B210" s="24" t="str">
        <f aca="false">IF(Items!A210="","",Items!B210)</f>
        <v/>
      </c>
      <c r="C210" s="24" t="str">
        <f aca="false">IF(Items!A210="","",Items!D210)</f>
        <v/>
      </c>
      <c r="D210" s="29" t="str">
        <f aca="false">IF(Items!A210="","",N(Items!E210))</f>
        <v/>
      </c>
      <c r="E210" s="26" t="str">
        <f aca="false">IF(Items!A210="","",SUMIFS(Transactions!$J$5:$J$2004,Transactions!$B$5:$B$2004,A210,Transactions!$J$5:$J$2004,"&gt;0",Transactions!$A$5:$A$2004,"&gt;="&amp;$B$2,Transactions!$A$5:$A$2004,"&lt;="&amp;$D$2))</f>
        <v/>
      </c>
      <c r="F210" s="26" t="str">
        <f aca="false">IF(Items!A210="","",-SUMIFS(Transactions!$J$5:$J$2004,Transactions!$B$5:$B$2004,A210,Transactions!$J$5:$J$2004,"&lt;0",Transactions!$A$5:$A$2004,"&gt;="&amp;$B$2,Transactions!$A$5:$A$2004,"&lt;="&amp;$D$2))</f>
        <v/>
      </c>
      <c r="G210" s="30" t="str">
        <f aca="false">IF(Items!A210="","",D210+E210-F210)</f>
        <v/>
      </c>
      <c r="H210" s="25" t="str">
        <f aca="false">IF(Items!A210="","",ROUND(D210*N(Items!F210),2))</f>
        <v/>
      </c>
      <c r="I210" s="25" t="str">
        <f aca="false">IF(Items!A210="","",SUMIFS(Transactions!$G$5:$G$2004,Transactions!$B$5:$B$2004,A210,Transactions!$A$5:$A$2004,"&gt;="&amp;$B$2,Transactions!$A$5:$A$2004,"&lt;="&amp;$D$2))</f>
        <v/>
      </c>
      <c r="J210" s="25" t="str">
        <f aca="false">IF(Items!A210="","",IFERROR((H210+I210)/(D210+SUMIFS(Transactions!$E$5:$E$2004,Transactions!$B$5:$B$2004,A210,Transactions!$D$5:$D$2004,"Purchase",Transactions!$A$5:$A$2004,"&gt;="&amp;$B$2,Transactions!$A$5:$A$2004,"&lt;="&amp;$D$2)+SUMIFS(Transactions!$E$5:$E$2004,Transactions!$B$5:$B$2004,A210,Transactions!$D$5:$D$2004,"Production in",Transactions!$A$5:$A$2004,"&gt;="&amp;$B$2,Transactions!$A$5:$A$2004,"&lt;="&amp;$D$2)),0))</f>
        <v/>
      </c>
      <c r="K210" s="31" t="str">
        <f aca="false">IF(Items!A210="","",ROUND(G210*J210,2))</f>
        <v/>
      </c>
      <c r="L210" s="29" t="str">
        <f aca="false">IF(Items!A210="","",N(Items!G210))</f>
        <v/>
      </c>
      <c r="M210" s="32" t="str">
        <f aca="false">IF(Items!A210="","",IF(G210&lt;0,"Negative!",IF(G210&lt;=L210,"Reorder","OK")))</f>
        <v/>
      </c>
    </row>
    <row r="211" customFormat="false" ht="15" hidden="false" customHeight="true" outlineLevel="0" collapsed="false">
      <c r="A211" s="24" t="str">
        <f aca="false">IF(Items!A211="","",Items!A211)</f>
        <v/>
      </c>
      <c r="B211" s="24" t="str">
        <f aca="false">IF(Items!A211="","",Items!B211)</f>
        <v/>
      </c>
      <c r="C211" s="24" t="str">
        <f aca="false">IF(Items!A211="","",Items!D211)</f>
        <v/>
      </c>
      <c r="D211" s="29" t="str">
        <f aca="false">IF(Items!A211="","",N(Items!E211))</f>
        <v/>
      </c>
      <c r="E211" s="26" t="str">
        <f aca="false">IF(Items!A211="","",SUMIFS(Transactions!$J$5:$J$2004,Transactions!$B$5:$B$2004,A211,Transactions!$J$5:$J$2004,"&gt;0",Transactions!$A$5:$A$2004,"&gt;="&amp;$B$2,Transactions!$A$5:$A$2004,"&lt;="&amp;$D$2))</f>
        <v/>
      </c>
      <c r="F211" s="26" t="str">
        <f aca="false">IF(Items!A211="","",-SUMIFS(Transactions!$J$5:$J$2004,Transactions!$B$5:$B$2004,A211,Transactions!$J$5:$J$2004,"&lt;0",Transactions!$A$5:$A$2004,"&gt;="&amp;$B$2,Transactions!$A$5:$A$2004,"&lt;="&amp;$D$2))</f>
        <v/>
      </c>
      <c r="G211" s="30" t="str">
        <f aca="false">IF(Items!A211="","",D211+E211-F211)</f>
        <v/>
      </c>
      <c r="H211" s="25" t="str">
        <f aca="false">IF(Items!A211="","",ROUND(D211*N(Items!F211),2))</f>
        <v/>
      </c>
      <c r="I211" s="25" t="str">
        <f aca="false">IF(Items!A211="","",SUMIFS(Transactions!$G$5:$G$2004,Transactions!$B$5:$B$2004,A211,Transactions!$A$5:$A$2004,"&gt;="&amp;$B$2,Transactions!$A$5:$A$2004,"&lt;="&amp;$D$2))</f>
        <v/>
      </c>
      <c r="J211" s="25" t="str">
        <f aca="false">IF(Items!A211="","",IFERROR((H211+I211)/(D211+SUMIFS(Transactions!$E$5:$E$2004,Transactions!$B$5:$B$2004,A211,Transactions!$D$5:$D$2004,"Purchase",Transactions!$A$5:$A$2004,"&gt;="&amp;$B$2,Transactions!$A$5:$A$2004,"&lt;="&amp;$D$2)+SUMIFS(Transactions!$E$5:$E$2004,Transactions!$B$5:$B$2004,A211,Transactions!$D$5:$D$2004,"Production in",Transactions!$A$5:$A$2004,"&gt;="&amp;$B$2,Transactions!$A$5:$A$2004,"&lt;="&amp;$D$2)),0))</f>
        <v/>
      </c>
      <c r="K211" s="31" t="str">
        <f aca="false">IF(Items!A211="","",ROUND(G211*J211,2))</f>
        <v/>
      </c>
      <c r="L211" s="29" t="str">
        <f aca="false">IF(Items!A211="","",N(Items!G211))</f>
        <v/>
      </c>
      <c r="M211" s="32" t="str">
        <f aca="false">IF(Items!A211="","",IF(G211&lt;0,"Negative!",IF(G211&lt;=L211,"Reorder","OK")))</f>
        <v/>
      </c>
    </row>
    <row r="212" customFormat="false" ht="15" hidden="false" customHeight="true" outlineLevel="0" collapsed="false">
      <c r="A212" s="24" t="str">
        <f aca="false">IF(Items!A212="","",Items!A212)</f>
        <v/>
      </c>
      <c r="B212" s="24" t="str">
        <f aca="false">IF(Items!A212="","",Items!B212)</f>
        <v/>
      </c>
      <c r="C212" s="24" t="str">
        <f aca="false">IF(Items!A212="","",Items!D212)</f>
        <v/>
      </c>
      <c r="D212" s="29" t="str">
        <f aca="false">IF(Items!A212="","",N(Items!E212))</f>
        <v/>
      </c>
      <c r="E212" s="26" t="str">
        <f aca="false">IF(Items!A212="","",SUMIFS(Transactions!$J$5:$J$2004,Transactions!$B$5:$B$2004,A212,Transactions!$J$5:$J$2004,"&gt;0",Transactions!$A$5:$A$2004,"&gt;="&amp;$B$2,Transactions!$A$5:$A$2004,"&lt;="&amp;$D$2))</f>
        <v/>
      </c>
      <c r="F212" s="26" t="str">
        <f aca="false">IF(Items!A212="","",-SUMIFS(Transactions!$J$5:$J$2004,Transactions!$B$5:$B$2004,A212,Transactions!$J$5:$J$2004,"&lt;0",Transactions!$A$5:$A$2004,"&gt;="&amp;$B$2,Transactions!$A$5:$A$2004,"&lt;="&amp;$D$2))</f>
        <v/>
      </c>
      <c r="G212" s="30" t="str">
        <f aca="false">IF(Items!A212="","",D212+E212-F212)</f>
        <v/>
      </c>
      <c r="H212" s="25" t="str">
        <f aca="false">IF(Items!A212="","",ROUND(D212*N(Items!F212),2))</f>
        <v/>
      </c>
      <c r="I212" s="25" t="str">
        <f aca="false">IF(Items!A212="","",SUMIFS(Transactions!$G$5:$G$2004,Transactions!$B$5:$B$2004,A212,Transactions!$A$5:$A$2004,"&gt;="&amp;$B$2,Transactions!$A$5:$A$2004,"&lt;="&amp;$D$2))</f>
        <v/>
      </c>
      <c r="J212" s="25" t="str">
        <f aca="false">IF(Items!A212="","",IFERROR((H212+I212)/(D212+SUMIFS(Transactions!$E$5:$E$2004,Transactions!$B$5:$B$2004,A212,Transactions!$D$5:$D$2004,"Purchase",Transactions!$A$5:$A$2004,"&gt;="&amp;$B$2,Transactions!$A$5:$A$2004,"&lt;="&amp;$D$2)+SUMIFS(Transactions!$E$5:$E$2004,Transactions!$B$5:$B$2004,A212,Transactions!$D$5:$D$2004,"Production in",Transactions!$A$5:$A$2004,"&gt;="&amp;$B$2,Transactions!$A$5:$A$2004,"&lt;="&amp;$D$2)),0))</f>
        <v/>
      </c>
      <c r="K212" s="31" t="str">
        <f aca="false">IF(Items!A212="","",ROUND(G212*J212,2))</f>
        <v/>
      </c>
      <c r="L212" s="29" t="str">
        <f aca="false">IF(Items!A212="","",N(Items!G212))</f>
        <v/>
      </c>
      <c r="M212" s="32" t="str">
        <f aca="false">IF(Items!A212="","",IF(G212&lt;0,"Negative!",IF(G212&lt;=L212,"Reorder","OK")))</f>
        <v/>
      </c>
    </row>
    <row r="213" customFormat="false" ht="15" hidden="false" customHeight="true" outlineLevel="0" collapsed="false">
      <c r="A213" s="24" t="str">
        <f aca="false">IF(Items!A213="","",Items!A213)</f>
        <v/>
      </c>
      <c r="B213" s="24" t="str">
        <f aca="false">IF(Items!A213="","",Items!B213)</f>
        <v/>
      </c>
      <c r="C213" s="24" t="str">
        <f aca="false">IF(Items!A213="","",Items!D213)</f>
        <v/>
      </c>
      <c r="D213" s="29" t="str">
        <f aca="false">IF(Items!A213="","",N(Items!E213))</f>
        <v/>
      </c>
      <c r="E213" s="26" t="str">
        <f aca="false">IF(Items!A213="","",SUMIFS(Transactions!$J$5:$J$2004,Transactions!$B$5:$B$2004,A213,Transactions!$J$5:$J$2004,"&gt;0",Transactions!$A$5:$A$2004,"&gt;="&amp;$B$2,Transactions!$A$5:$A$2004,"&lt;="&amp;$D$2))</f>
        <v/>
      </c>
      <c r="F213" s="26" t="str">
        <f aca="false">IF(Items!A213="","",-SUMIFS(Transactions!$J$5:$J$2004,Transactions!$B$5:$B$2004,A213,Transactions!$J$5:$J$2004,"&lt;0",Transactions!$A$5:$A$2004,"&gt;="&amp;$B$2,Transactions!$A$5:$A$2004,"&lt;="&amp;$D$2))</f>
        <v/>
      </c>
      <c r="G213" s="30" t="str">
        <f aca="false">IF(Items!A213="","",D213+E213-F213)</f>
        <v/>
      </c>
      <c r="H213" s="25" t="str">
        <f aca="false">IF(Items!A213="","",ROUND(D213*N(Items!F213),2))</f>
        <v/>
      </c>
      <c r="I213" s="25" t="str">
        <f aca="false">IF(Items!A213="","",SUMIFS(Transactions!$G$5:$G$2004,Transactions!$B$5:$B$2004,A213,Transactions!$A$5:$A$2004,"&gt;="&amp;$B$2,Transactions!$A$5:$A$2004,"&lt;="&amp;$D$2))</f>
        <v/>
      </c>
      <c r="J213" s="25" t="str">
        <f aca="false">IF(Items!A213="","",IFERROR((H213+I213)/(D213+SUMIFS(Transactions!$E$5:$E$2004,Transactions!$B$5:$B$2004,A213,Transactions!$D$5:$D$2004,"Purchase",Transactions!$A$5:$A$2004,"&gt;="&amp;$B$2,Transactions!$A$5:$A$2004,"&lt;="&amp;$D$2)+SUMIFS(Transactions!$E$5:$E$2004,Transactions!$B$5:$B$2004,A213,Transactions!$D$5:$D$2004,"Production in",Transactions!$A$5:$A$2004,"&gt;="&amp;$B$2,Transactions!$A$5:$A$2004,"&lt;="&amp;$D$2)),0))</f>
        <v/>
      </c>
      <c r="K213" s="31" t="str">
        <f aca="false">IF(Items!A213="","",ROUND(G213*J213,2))</f>
        <v/>
      </c>
      <c r="L213" s="29" t="str">
        <f aca="false">IF(Items!A213="","",N(Items!G213))</f>
        <v/>
      </c>
      <c r="M213" s="32" t="str">
        <f aca="false">IF(Items!A213="","",IF(G213&lt;0,"Negative!",IF(G213&lt;=L213,"Reorder","OK")))</f>
        <v/>
      </c>
    </row>
    <row r="214" customFormat="false" ht="15" hidden="false" customHeight="true" outlineLevel="0" collapsed="false">
      <c r="A214" s="24" t="str">
        <f aca="false">IF(Items!A214="","",Items!A214)</f>
        <v/>
      </c>
      <c r="B214" s="24" t="str">
        <f aca="false">IF(Items!A214="","",Items!B214)</f>
        <v/>
      </c>
      <c r="C214" s="24" t="str">
        <f aca="false">IF(Items!A214="","",Items!D214)</f>
        <v/>
      </c>
      <c r="D214" s="29" t="str">
        <f aca="false">IF(Items!A214="","",N(Items!E214))</f>
        <v/>
      </c>
      <c r="E214" s="26" t="str">
        <f aca="false">IF(Items!A214="","",SUMIFS(Transactions!$J$5:$J$2004,Transactions!$B$5:$B$2004,A214,Transactions!$J$5:$J$2004,"&gt;0",Transactions!$A$5:$A$2004,"&gt;="&amp;$B$2,Transactions!$A$5:$A$2004,"&lt;="&amp;$D$2))</f>
        <v/>
      </c>
      <c r="F214" s="26" t="str">
        <f aca="false">IF(Items!A214="","",-SUMIFS(Transactions!$J$5:$J$2004,Transactions!$B$5:$B$2004,A214,Transactions!$J$5:$J$2004,"&lt;0",Transactions!$A$5:$A$2004,"&gt;="&amp;$B$2,Transactions!$A$5:$A$2004,"&lt;="&amp;$D$2))</f>
        <v/>
      </c>
      <c r="G214" s="30" t="str">
        <f aca="false">IF(Items!A214="","",D214+E214-F214)</f>
        <v/>
      </c>
      <c r="H214" s="25" t="str">
        <f aca="false">IF(Items!A214="","",ROUND(D214*N(Items!F214),2))</f>
        <v/>
      </c>
      <c r="I214" s="25" t="str">
        <f aca="false">IF(Items!A214="","",SUMIFS(Transactions!$G$5:$G$2004,Transactions!$B$5:$B$2004,A214,Transactions!$A$5:$A$2004,"&gt;="&amp;$B$2,Transactions!$A$5:$A$2004,"&lt;="&amp;$D$2))</f>
        <v/>
      </c>
      <c r="J214" s="25" t="str">
        <f aca="false">IF(Items!A214="","",IFERROR((H214+I214)/(D214+SUMIFS(Transactions!$E$5:$E$2004,Transactions!$B$5:$B$2004,A214,Transactions!$D$5:$D$2004,"Purchase",Transactions!$A$5:$A$2004,"&gt;="&amp;$B$2,Transactions!$A$5:$A$2004,"&lt;="&amp;$D$2)+SUMIFS(Transactions!$E$5:$E$2004,Transactions!$B$5:$B$2004,A214,Transactions!$D$5:$D$2004,"Production in",Transactions!$A$5:$A$2004,"&gt;="&amp;$B$2,Transactions!$A$5:$A$2004,"&lt;="&amp;$D$2)),0))</f>
        <v/>
      </c>
      <c r="K214" s="31" t="str">
        <f aca="false">IF(Items!A214="","",ROUND(G214*J214,2))</f>
        <v/>
      </c>
      <c r="L214" s="29" t="str">
        <f aca="false">IF(Items!A214="","",N(Items!G214))</f>
        <v/>
      </c>
      <c r="M214" s="32" t="str">
        <f aca="false">IF(Items!A214="","",IF(G214&lt;0,"Negative!",IF(G214&lt;=L214,"Reorder","OK")))</f>
        <v/>
      </c>
    </row>
    <row r="215" customFormat="false" ht="15" hidden="false" customHeight="true" outlineLevel="0" collapsed="false">
      <c r="A215" s="24" t="str">
        <f aca="false">IF(Items!A215="","",Items!A215)</f>
        <v/>
      </c>
      <c r="B215" s="24" t="str">
        <f aca="false">IF(Items!A215="","",Items!B215)</f>
        <v/>
      </c>
      <c r="C215" s="24" t="str">
        <f aca="false">IF(Items!A215="","",Items!D215)</f>
        <v/>
      </c>
      <c r="D215" s="29" t="str">
        <f aca="false">IF(Items!A215="","",N(Items!E215))</f>
        <v/>
      </c>
      <c r="E215" s="26" t="str">
        <f aca="false">IF(Items!A215="","",SUMIFS(Transactions!$J$5:$J$2004,Transactions!$B$5:$B$2004,A215,Transactions!$J$5:$J$2004,"&gt;0",Transactions!$A$5:$A$2004,"&gt;="&amp;$B$2,Transactions!$A$5:$A$2004,"&lt;="&amp;$D$2))</f>
        <v/>
      </c>
      <c r="F215" s="26" t="str">
        <f aca="false">IF(Items!A215="","",-SUMIFS(Transactions!$J$5:$J$2004,Transactions!$B$5:$B$2004,A215,Transactions!$J$5:$J$2004,"&lt;0",Transactions!$A$5:$A$2004,"&gt;="&amp;$B$2,Transactions!$A$5:$A$2004,"&lt;="&amp;$D$2))</f>
        <v/>
      </c>
      <c r="G215" s="30" t="str">
        <f aca="false">IF(Items!A215="","",D215+E215-F215)</f>
        <v/>
      </c>
      <c r="H215" s="25" t="str">
        <f aca="false">IF(Items!A215="","",ROUND(D215*N(Items!F215),2))</f>
        <v/>
      </c>
      <c r="I215" s="25" t="str">
        <f aca="false">IF(Items!A215="","",SUMIFS(Transactions!$G$5:$G$2004,Transactions!$B$5:$B$2004,A215,Transactions!$A$5:$A$2004,"&gt;="&amp;$B$2,Transactions!$A$5:$A$2004,"&lt;="&amp;$D$2))</f>
        <v/>
      </c>
      <c r="J215" s="25" t="str">
        <f aca="false">IF(Items!A215="","",IFERROR((H215+I215)/(D215+SUMIFS(Transactions!$E$5:$E$2004,Transactions!$B$5:$B$2004,A215,Transactions!$D$5:$D$2004,"Purchase",Transactions!$A$5:$A$2004,"&gt;="&amp;$B$2,Transactions!$A$5:$A$2004,"&lt;="&amp;$D$2)+SUMIFS(Transactions!$E$5:$E$2004,Transactions!$B$5:$B$2004,A215,Transactions!$D$5:$D$2004,"Production in",Transactions!$A$5:$A$2004,"&gt;="&amp;$B$2,Transactions!$A$5:$A$2004,"&lt;="&amp;$D$2)),0))</f>
        <v/>
      </c>
      <c r="K215" s="31" t="str">
        <f aca="false">IF(Items!A215="","",ROUND(G215*J215,2))</f>
        <v/>
      </c>
      <c r="L215" s="29" t="str">
        <f aca="false">IF(Items!A215="","",N(Items!G215))</f>
        <v/>
      </c>
      <c r="M215" s="32" t="str">
        <f aca="false">IF(Items!A215="","",IF(G215&lt;0,"Negative!",IF(G215&lt;=L215,"Reorder","OK")))</f>
        <v/>
      </c>
    </row>
    <row r="216" customFormat="false" ht="15" hidden="false" customHeight="true" outlineLevel="0" collapsed="false">
      <c r="A216" s="24" t="str">
        <f aca="false">IF(Items!A216="","",Items!A216)</f>
        <v/>
      </c>
      <c r="B216" s="24" t="str">
        <f aca="false">IF(Items!A216="","",Items!B216)</f>
        <v/>
      </c>
      <c r="C216" s="24" t="str">
        <f aca="false">IF(Items!A216="","",Items!D216)</f>
        <v/>
      </c>
      <c r="D216" s="29" t="str">
        <f aca="false">IF(Items!A216="","",N(Items!E216))</f>
        <v/>
      </c>
      <c r="E216" s="26" t="str">
        <f aca="false">IF(Items!A216="","",SUMIFS(Transactions!$J$5:$J$2004,Transactions!$B$5:$B$2004,A216,Transactions!$J$5:$J$2004,"&gt;0",Transactions!$A$5:$A$2004,"&gt;="&amp;$B$2,Transactions!$A$5:$A$2004,"&lt;="&amp;$D$2))</f>
        <v/>
      </c>
      <c r="F216" s="26" t="str">
        <f aca="false">IF(Items!A216="","",-SUMIFS(Transactions!$J$5:$J$2004,Transactions!$B$5:$B$2004,A216,Transactions!$J$5:$J$2004,"&lt;0",Transactions!$A$5:$A$2004,"&gt;="&amp;$B$2,Transactions!$A$5:$A$2004,"&lt;="&amp;$D$2))</f>
        <v/>
      </c>
      <c r="G216" s="30" t="str">
        <f aca="false">IF(Items!A216="","",D216+E216-F216)</f>
        <v/>
      </c>
      <c r="H216" s="25" t="str">
        <f aca="false">IF(Items!A216="","",ROUND(D216*N(Items!F216),2))</f>
        <v/>
      </c>
      <c r="I216" s="25" t="str">
        <f aca="false">IF(Items!A216="","",SUMIFS(Transactions!$G$5:$G$2004,Transactions!$B$5:$B$2004,A216,Transactions!$A$5:$A$2004,"&gt;="&amp;$B$2,Transactions!$A$5:$A$2004,"&lt;="&amp;$D$2))</f>
        <v/>
      </c>
      <c r="J216" s="25" t="str">
        <f aca="false">IF(Items!A216="","",IFERROR((H216+I216)/(D216+SUMIFS(Transactions!$E$5:$E$2004,Transactions!$B$5:$B$2004,A216,Transactions!$D$5:$D$2004,"Purchase",Transactions!$A$5:$A$2004,"&gt;="&amp;$B$2,Transactions!$A$5:$A$2004,"&lt;="&amp;$D$2)+SUMIFS(Transactions!$E$5:$E$2004,Transactions!$B$5:$B$2004,A216,Transactions!$D$5:$D$2004,"Production in",Transactions!$A$5:$A$2004,"&gt;="&amp;$B$2,Transactions!$A$5:$A$2004,"&lt;="&amp;$D$2)),0))</f>
        <v/>
      </c>
      <c r="K216" s="31" t="str">
        <f aca="false">IF(Items!A216="","",ROUND(G216*J216,2))</f>
        <v/>
      </c>
      <c r="L216" s="29" t="str">
        <f aca="false">IF(Items!A216="","",N(Items!G216))</f>
        <v/>
      </c>
      <c r="M216" s="32" t="str">
        <f aca="false">IF(Items!A216="","",IF(G216&lt;0,"Negative!",IF(G216&lt;=L216,"Reorder","OK")))</f>
        <v/>
      </c>
    </row>
    <row r="217" customFormat="false" ht="15" hidden="false" customHeight="true" outlineLevel="0" collapsed="false">
      <c r="A217" s="24" t="str">
        <f aca="false">IF(Items!A217="","",Items!A217)</f>
        <v/>
      </c>
      <c r="B217" s="24" t="str">
        <f aca="false">IF(Items!A217="","",Items!B217)</f>
        <v/>
      </c>
      <c r="C217" s="24" t="str">
        <f aca="false">IF(Items!A217="","",Items!D217)</f>
        <v/>
      </c>
      <c r="D217" s="29" t="str">
        <f aca="false">IF(Items!A217="","",N(Items!E217))</f>
        <v/>
      </c>
      <c r="E217" s="26" t="str">
        <f aca="false">IF(Items!A217="","",SUMIFS(Transactions!$J$5:$J$2004,Transactions!$B$5:$B$2004,A217,Transactions!$J$5:$J$2004,"&gt;0",Transactions!$A$5:$A$2004,"&gt;="&amp;$B$2,Transactions!$A$5:$A$2004,"&lt;="&amp;$D$2))</f>
        <v/>
      </c>
      <c r="F217" s="26" t="str">
        <f aca="false">IF(Items!A217="","",-SUMIFS(Transactions!$J$5:$J$2004,Transactions!$B$5:$B$2004,A217,Transactions!$J$5:$J$2004,"&lt;0",Transactions!$A$5:$A$2004,"&gt;="&amp;$B$2,Transactions!$A$5:$A$2004,"&lt;="&amp;$D$2))</f>
        <v/>
      </c>
      <c r="G217" s="30" t="str">
        <f aca="false">IF(Items!A217="","",D217+E217-F217)</f>
        <v/>
      </c>
      <c r="H217" s="25" t="str">
        <f aca="false">IF(Items!A217="","",ROUND(D217*N(Items!F217),2))</f>
        <v/>
      </c>
      <c r="I217" s="25" t="str">
        <f aca="false">IF(Items!A217="","",SUMIFS(Transactions!$G$5:$G$2004,Transactions!$B$5:$B$2004,A217,Transactions!$A$5:$A$2004,"&gt;="&amp;$B$2,Transactions!$A$5:$A$2004,"&lt;="&amp;$D$2))</f>
        <v/>
      </c>
      <c r="J217" s="25" t="str">
        <f aca="false">IF(Items!A217="","",IFERROR((H217+I217)/(D217+SUMIFS(Transactions!$E$5:$E$2004,Transactions!$B$5:$B$2004,A217,Transactions!$D$5:$D$2004,"Purchase",Transactions!$A$5:$A$2004,"&gt;="&amp;$B$2,Transactions!$A$5:$A$2004,"&lt;="&amp;$D$2)+SUMIFS(Transactions!$E$5:$E$2004,Transactions!$B$5:$B$2004,A217,Transactions!$D$5:$D$2004,"Production in",Transactions!$A$5:$A$2004,"&gt;="&amp;$B$2,Transactions!$A$5:$A$2004,"&lt;="&amp;$D$2)),0))</f>
        <v/>
      </c>
      <c r="K217" s="31" t="str">
        <f aca="false">IF(Items!A217="","",ROUND(G217*J217,2))</f>
        <v/>
      </c>
      <c r="L217" s="29" t="str">
        <f aca="false">IF(Items!A217="","",N(Items!G217))</f>
        <v/>
      </c>
      <c r="M217" s="32" t="str">
        <f aca="false">IF(Items!A217="","",IF(G217&lt;0,"Negative!",IF(G217&lt;=L217,"Reorder","OK")))</f>
        <v/>
      </c>
    </row>
    <row r="218" customFormat="false" ht="15" hidden="false" customHeight="true" outlineLevel="0" collapsed="false">
      <c r="A218" s="24" t="str">
        <f aca="false">IF(Items!A218="","",Items!A218)</f>
        <v/>
      </c>
      <c r="B218" s="24" t="str">
        <f aca="false">IF(Items!A218="","",Items!B218)</f>
        <v/>
      </c>
      <c r="C218" s="24" t="str">
        <f aca="false">IF(Items!A218="","",Items!D218)</f>
        <v/>
      </c>
      <c r="D218" s="29" t="str">
        <f aca="false">IF(Items!A218="","",N(Items!E218))</f>
        <v/>
      </c>
      <c r="E218" s="26" t="str">
        <f aca="false">IF(Items!A218="","",SUMIFS(Transactions!$J$5:$J$2004,Transactions!$B$5:$B$2004,A218,Transactions!$J$5:$J$2004,"&gt;0",Transactions!$A$5:$A$2004,"&gt;="&amp;$B$2,Transactions!$A$5:$A$2004,"&lt;="&amp;$D$2))</f>
        <v/>
      </c>
      <c r="F218" s="26" t="str">
        <f aca="false">IF(Items!A218="","",-SUMIFS(Transactions!$J$5:$J$2004,Transactions!$B$5:$B$2004,A218,Transactions!$J$5:$J$2004,"&lt;0",Transactions!$A$5:$A$2004,"&gt;="&amp;$B$2,Transactions!$A$5:$A$2004,"&lt;="&amp;$D$2))</f>
        <v/>
      </c>
      <c r="G218" s="30" t="str">
        <f aca="false">IF(Items!A218="","",D218+E218-F218)</f>
        <v/>
      </c>
      <c r="H218" s="25" t="str">
        <f aca="false">IF(Items!A218="","",ROUND(D218*N(Items!F218),2))</f>
        <v/>
      </c>
      <c r="I218" s="25" t="str">
        <f aca="false">IF(Items!A218="","",SUMIFS(Transactions!$G$5:$G$2004,Transactions!$B$5:$B$2004,A218,Transactions!$A$5:$A$2004,"&gt;="&amp;$B$2,Transactions!$A$5:$A$2004,"&lt;="&amp;$D$2))</f>
        <v/>
      </c>
      <c r="J218" s="25" t="str">
        <f aca="false">IF(Items!A218="","",IFERROR((H218+I218)/(D218+SUMIFS(Transactions!$E$5:$E$2004,Transactions!$B$5:$B$2004,A218,Transactions!$D$5:$D$2004,"Purchase",Transactions!$A$5:$A$2004,"&gt;="&amp;$B$2,Transactions!$A$5:$A$2004,"&lt;="&amp;$D$2)+SUMIFS(Transactions!$E$5:$E$2004,Transactions!$B$5:$B$2004,A218,Transactions!$D$5:$D$2004,"Production in",Transactions!$A$5:$A$2004,"&gt;="&amp;$B$2,Transactions!$A$5:$A$2004,"&lt;="&amp;$D$2)),0))</f>
        <v/>
      </c>
      <c r="K218" s="31" t="str">
        <f aca="false">IF(Items!A218="","",ROUND(G218*J218,2))</f>
        <v/>
      </c>
      <c r="L218" s="29" t="str">
        <f aca="false">IF(Items!A218="","",N(Items!G218))</f>
        <v/>
      </c>
      <c r="M218" s="32" t="str">
        <f aca="false">IF(Items!A218="","",IF(G218&lt;0,"Negative!",IF(G218&lt;=L218,"Reorder","OK")))</f>
        <v/>
      </c>
    </row>
    <row r="219" customFormat="false" ht="15" hidden="false" customHeight="true" outlineLevel="0" collapsed="false">
      <c r="A219" s="24" t="str">
        <f aca="false">IF(Items!A219="","",Items!A219)</f>
        <v/>
      </c>
      <c r="B219" s="24" t="str">
        <f aca="false">IF(Items!A219="","",Items!B219)</f>
        <v/>
      </c>
      <c r="C219" s="24" t="str">
        <f aca="false">IF(Items!A219="","",Items!D219)</f>
        <v/>
      </c>
      <c r="D219" s="29" t="str">
        <f aca="false">IF(Items!A219="","",N(Items!E219))</f>
        <v/>
      </c>
      <c r="E219" s="26" t="str">
        <f aca="false">IF(Items!A219="","",SUMIFS(Transactions!$J$5:$J$2004,Transactions!$B$5:$B$2004,A219,Transactions!$J$5:$J$2004,"&gt;0",Transactions!$A$5:$A$2004,"&gt;="&amp;$B$2,Transactions!$A$5:$A$2004,"&lt;="&amp;$D$2))</f>
        <v/>
      </c>
      <c r="F219" s="26" t="str">
        <f aca="false">IF(Items!A219="","",-SUMIFS(Transactions!$J$5:$J$2004,Transactions!$B$5:$B$2004,A219,Transactions!$J$5:$J$2004,"&lt;0",Transactions!$A$5:$A$2004,"&gt;="&amp;$B$2,Transactions!$A$5:$A$2004,"&lt;="&amp;$D$2))</f>
        <v/>
      </c>
      <c r="G219" s="30" t="str">
        <f aca="false">IF(Items!A219="","",D219+E219-F219)</f>
        <v/>
      </c>
      <c r="H219" s="25" t="str">
        <f aca="false">IF(Items!A219="","",ROUND(D219*N(Items!F219),2))</f>
        <v/>
      </c>
      <c r="I219" s="25" t="str">
        <f aca="false">IF(Items!A219="","",SUMIFS(Transactions!$G$5:$G$2004,Transactions!$B$5:$B$2004,A219,Transactions!$A$5:$A$2004,"&gt;="&amp;$B$2,Transactions!$A$5:$A$2004,"&lt;="&amp;$D$2))</f>
        <v/>
      </c>
      <c r="J219" s="25" t="str">
        <f aca="false">IF(Items!A219="","",IFERROR((H219+I219)/(D219+SUMIFS(Transactions!$E$5:$E$2004,Transactions!$B$5:$B$2004,A219,Transactions!$D$5:$D$2004,"Purchase",Transactions!$A$5:$A$2004,"&gt;="&amp;$B$2,Transactions!$A$5:$A$2004,"&lt;="&amp;$D$2)+SUMIFS(Transactions!$E$5:$E$2004,Transactions!$B$5:$B$2004,A219,Transactions!$D$5:$D$2004,"Production in",Transactions!$A$5:$A$2004,"&gt;="&amp;$B$2,Transactions!$A$5:$A$2004,"&lt;="&amp;$D$2)),0))</f>
        <v/>
      </c>
      <c r="K219" s="31" t="str">
        <f aca="false">IF(Items!A219="","",ROUND(G219*J219,2))</f>
        <v/>
      </c>
      <c r="L219" s="29" t="str">
        <f aca="false">IF(Items!A219="","",N(Items!G219))</f>
        <v/>
      </c>
      <c r="M219" s="32" t="str">
        <f aca="false">IF(Items!A219="","",IF(G219&lt;0,"Negative!",IF(G219&lt;=L219,"Reorder","OK")))</f>
        <v/>
      </c>
    </row>
    <row r="220" customFormat="false" ht="15" hidden="false" customHeight="true" outlineLevel="0" collapsed="false">
      <c r="A220" s="24" t="str">
        <f aca="false">IF(Items!A220="","",Items!A220)</f>
        <v/>
      </c>
      <c r="B220" s="24" t="str">
        <f aca="false">IF(Items!A220="","",Items!B220)</f>
        <v/>
      </c>
      <c r="C220" s="24" t="str">
        <f aca="false">IF(Items!A220="","",Items!D220)</f>
        <v/>
      </c>
      <c r="D220" s="29" t="str">
        <f aca="false">IF(Items!A220="","",N(Items!E220))</f>
        <v/>
      </c>
      <c r="E220" s="26" t="str">
        <f aca="false">IF(Items!A220="","",SUMIFS(Transactions!$J$5:$J$2004,Transactions!$B$5:$B$2004,A220,Transactions!$J$5:$J$2004,"&gt;0",Transactions!$A$5:$A$2004,"&gt;="&amp;$B$2,Transactions!$A$5:$A$2004,"&lt;="&amp;$D$2))</f>
        <v/>
      </c>
      <c r="F220" s="26" t="str">
        <f aca="false">IF(Items!A220="","",-SUMIFS(Transactions!$J$5:$J$2004,Transactions!$B$5:$B$2004,A220,Transactions!$J$5:$J$2004,"&lt;0",Transactions!$A$5:$A$2004,"&gt;="&amp;$B$2,Transactions!$A$5:$A$2004,"&lt;="&amp;$D$2))</f>
        <v/>
      </c>
      <c r="G220" s="30" t="str">
        <f aca="false">IF(Items!A220="","",D220+E220-F220)</f>
        <v/>
      </c>
      <c r="H220" s="25" t="str">
        <f aca="false">IF(Items!A220="","",ROUND(D220*N(Items!F220),2))</f>
        <v/>
      </c>
      <c r="I220" s="25" t="str">
        <f aca="false">IF(Items!A220="","",SUMIFS(Transactions!$G$5:$G$2004,Transactions!$B$5:$B$2004,A220,Transactions!$A$5:$A$2004,"&gt;="&amp;$B$2,Transactions!$A$5:$A$2004,"&lt;="&amp;$D$2))</f>
        <v/>
      </c>
      <c r="J220" s="25" t="str">
        <f aca="false">IF(Items!A220="","",IFERROR((H220+I220)/(D220+SUMIFS(Transactions!$E$5:$E$2004,Transactions!$B$5:$B$2004,A220,Transactions!$D$5:$D$2004,"Purchase",Transactions!$A$5:$A$2004,"&gt;="&amp;$B$2,Transactions!$A$5:$A$2004,"&lt;="&amp;$D$2)+SUMIFS(Transactions!$E$5:$E$2004,Transactions!$B$5:$B$2004,A220,Transactions!$D$5:$D$2004,"Production in",Transactions!$A$5:$A$2004,"&gt;="&amp;$B$2,Transactions!$A$5:$A$2004,"&lt;="&amp;$D$2)),0))</f>
        <v/>
      </c>
      <c r="K220" s="31" t="str">
        <f aca="false">IF(Items!A220="","",ROUND(G220*J220,2))</f>
        <v/>
      </c>
      <c r="L220" s="29" t="str">
        <f aca="false">IF(Items!A220="","",N(Items!G220))</f>
        <v/>
      </c>
      <c r="M220" s="32" t="str">
        <f aca="false">IF(Items!A220="","",IF(G220&lt;0,"Negative!",IF(G220&lt;=L220,"Reorder","OK")))</f>
        <v/>
      </c>
    </row>
    <row r="221" customFormat="false" ht="15" hidden="false" customHeight="true" outlineLevel="0" collapsed="false">
      <c r="A221" s="24" t="str">
        <f aca="false">IF(Items!A221="","",Items!A221)</f>
        <v/>
      </c>
      <c r="B221" s="24" t="str">
        <f aca="false">IF(Items!A221="","",Items!B221)</f>
        <v/>
      </c>
      <c r="C221" s="24" t="str">
        <f aca="false">IF(Items!A221="","",Items!D221)</f>
        <v/>
      </c>
      <c r="D221" s="29" t="str">
        <f aca="false">IF(Items!A221="","",N(Items!E221))</f>
        <v/>
      </c>
      <c r="E221" s="26" t="str">
        <f aca="false">IF(Items!A221="","",SUMIFS(Transactions!$J$5:$J$2004,Transactions!$B$5:$B$2004,A221,Transactions!$J$5:$J$2004,"&gt;0",Transactions!$A$5:$A$2004,"&gt;="&amp;$B$2,Transactions!$A$5:$A$2004,"&lt;="&amp;$D$2))</f>
        <v/>
      </c>
      <c r="F221" s="26" t="str">
        <f aca="false">IF(Items!A221="","",-SUMIFS(Transactions!$J$5:$J$2004,Transactions!$B$5:$B$2004,A221,Transactions!$J$5:$J$2004,"&lt;0",Transactions!$A$5:$A$2004,"&gt;="&amp;$B$2,Transactions!$A$5:$A$2004,"&lt;="&amp;$D$2))</f>
        <v/>
      </c>
      <c r="G221" s="30" t="str">
        <f aca="false">IF(Items!A221="","",D221+E221-F221)</f>
        <v/>
      </c>
      <c r="H221" s="25" t="str">
        <f aca="false">IF(Items!A221="","",ROUND(D221*N(Items!F221),2))</f>
        <v/>
      </c>
      <c r="I221" s="25" t="str">
        <f aca="false">IF(Items!A221="","",SUMIFS(Transactions!$G$5:$G$2004,Transactions!$B$5:$B$2004,A221,Transactions!$A$5:$A$2004,"&gt;="&amp;$B$2,Transactions!$A$5:$A$2004,"&lt;="&amp;$D$2))</f>
        <v/>
      </c>
      <c r="J221" s="25" t="str">
        <f aca="false">IF(Items!A221="","",IFERROR((H221+I221)/(D221+SUMIFS(Transactions!$E$5:$E$2004,Transactions!$B$5:$B$2004,A221,Transactions!$D$5:$D$2004,"Purchase",Transactions!$A$5:$A$2004,"&gt;="&amp;$B$2,Transactions!$A$5:$A$2004,"&lt;="&amp;$D$2)+SUMIFS(Transactions!$E$5:$E$2004,Transactions!$B$5:$B$2004,A221,Transactions!$D$5:$D$2004,"Production in",Transactions!$A$5:$A$2004,"&gt;="&amp;$B$2,Transactions!$A$5:$A$2004,"&lt;="&amp;$D$2)),0))</f>
        <v/>
      </c>
      <c r="K221" s="31" t="str">
        <f aca="false">IF(Items!A221="","",ROUND(G221*J221,2))</f>
        <v/>
      </c>
      <c r="L221" s="29" t="str">
        <f aca="false">IF(Items!A221="","",N(Items!G221))</f>
        <v/>
      </c>
      <c r="M221" s="32" t="str">
        <f aca="false">IF(Items!A221="","",IF(G221&lt;0,"Negative!",IF(G221&lt;=L221,"Reorder","OK")))</f>
        <v/>
      </c>
    </row>
    <row r="222" customFormat="false" ht="15" hidden="false" customHeight="true" outlineLevel="0" collapsed="false">
      <c r="A222" s="24" t="str">
        <f aca="false">IF(Items!A222="","",Items!A222)</f>
        <v/>
      </c>
      <c r="B222" s="24" t="str">
        <f aca="false">IF(Items!A222="","",Items!B222)</f>
        <v/>
      </c>
      <c r="C222" s="24" t="str">
        <f aca="false">IF(Items!A222="","",Items!D222)</f>
        <v/>
      </c>
      <c r="D222" s="29" t="str">
        <f aca="false">IF(Items!A222="","",N(Items!E222))</f>
        <v/>
      </c>
      <c r="E222" s="26" t="str">
        <f aca="false">IF(Items!A222="","",SUMIFS(Transactions!$J$5:$J$2004,Transactions!$B$5:$B$2004,A222,Transactions!$J$5:$J$2004,"&gt;0",Transactions!$A$5:$A$2004,"&gt;="&amp;$B$2,Transactions!$A$5:$A$2004,"&lt;="&amp;$D$2))</f>
        <v/>
      </c>
      <c r="F222" s="26" t="str">
        <f aca="false">IF(Items!A222="","",-SUMIFS(Transactions!$J$5:$J$2004,Transactions!$B$5:$B$2004,A222,Transactions!$J$5:$J$2004,"&lt;0",Transactions!$A$5:$A$2004,"&gt;="&amp;$B$2,Transactions!$A$5:$A$2004,"&lt;="&amp;$D$2))</f>
        <v/>
      </c>
      <c r="G222" s="30" t="str">
        <f aca="false">IF(Items!A222="","",D222+E222-F222)</f>
        <v/>
      </c>
      <c r="H222" s="25" t="str">
        <f aca="false">IF(Items!A222="","",ROUND(D222*N(Items!F222),2))</f>
        <v/>
      </c>
      <c r="I222" s="25" t="str">
        <f aca="false">IF(Items!A222="","",SUMIFS(Transactions!$G$5:$G$2004,Transactions!$B$5:$B$2004,A222,Transactions!$A$5:$A$2004,"&gt;="&amp;$B$2,Transactions!$A$5:$A$2004,"&lt;="&amp;$D$2))</f>
        <v/>
      </c>
      <c r="J222" s="25" t="str">
        <f aca="false">IF(Items!A222="","",IFERROR((H222+I222)/(D222+SUMIFS(Transactions!$E$5:$E$2004,Transactions!$B$5:$B$2004,A222,Transactions!$D$5:$D$2004,"Purchase",Transactions!$A$5:$A$2004,"&gt;="&amp;$B$2,Transactions!$A$5:$A$2004,"&lt;="&amp;$D$2)+SUMIFS(Transactions!$E$5:$E$2004,Transactions!$B$5:$B$2004,A222,Transactions!$D$5:$D$2004,"Production in",Transactions!$A$5:$A$2004,"&gt;="&amp;$B$2,Transactions!$A$5:$A$2004,"&lt;="&amp;$D$2)),0))</f>
        <v/>
      </c>
      <c r="K222" s="31" t="str">
        <f aca="false">IF(Items!A222="","",ROUND(G222*J222,2))</f>
        <v/>
      </c>
      <c r="L222" s="29" t="str">
        <f aca="false">IF(Items!A222="","",N(Items!G222))</f>
        <v/>
      </c>
      <c r="M222" s="32" t="str">
        <f aca="false">IF(Items!A222="","",IF(G222&lt;0,"Negative!",IF(G222&lt;=L222,"Reorder","OK")))</f>
        <v/>
      </c>
    </row>
    <row r="223" customFormat="false" ht="15" hidden="false" customHeight="true" outlineLevel="0" collapsed="false">
      <c r="A223" s="24" t="str">
        <f aca="false">IF(Items!A223="","",Items!A223)</f>
        <v/>
      </c>
      <c r="B223" s="24" t="str">
        <f aca="false">IF(Items!A223="","",Items!B223)</f>
        <v/>
      </c>
      <c r="C223" s="24" t="str">
        <f aca="false">IF(Items!A223="","",Items!D223)</f>
        <v/>
      </c>
      <c r="D223" s="29" t="str">
        <f aca="false">IF(Items!A223="","",N(Items!E223))</f>
        <v/>
      </c>
      <c r="E223" s="26" t="str">
        <f aca="false">IF(Items!A223="","",SUMIFS(Transactions!$J$5:$J$2004,Transactions!$B$5:$B$2004,A223,Transactions!$J$5:$J$2004,"&gt;0",Transactions!$A$5:$A$2004,"&gt;="&amp;$B$2,Transactions!$A$5:$A$2004,"&lt;="&amp;$D$2))</f>
        <v/>
      </c>
      <c r="F223" s="26" t="str">
        <f aca="false">IF(Items!A223="","",-SUMIFS(Transactions!$J$5:$J$2004,Transactions!$B$5:$B$2004,A223,Transactions!$J$5:$J$2004,"&lt;0",Transactions!$A$5:$A$2004,"&gt;="&amp;$B$2,Transactions!$A$5:$A$2004,"&lt;="&amp;$D$2))</f>
        <v/>
      </c>
      <c r="G223" s="30" t="str">
        <f aca="false">IF(Items!A223="","",D223+E223-F223)</f>
        <v/>
      </c>
      <c r="H223" s="25" t="str">
        <f aca="false">IF(Items!A223="","",ROUND(D223*N(Items!F223),2))</f>
        <v/>
      </c>
      <c r="I223" s="25" t="str">
        <f aca="false">IF(Items!A223="","",SUMIFS(Transactions!$G$5:$G$2004,Transactions!$B$5:$B$2004,A223,Transactions!$A$5:$A$2004,"&gt;="&amp;$B$2,Transactions!$A$5:$A$2004,"&lt;="&amp;$D$2))</f>
        <v/>
      </c>
      <c r="J223" s="25" t="str">
        <f aca="false">IF(Items!A223="","",IFERROR((H223+I223)/(D223+SUMIFS(Transactions!$E$5:$E$2004,Transactions!$B$5:$B$2004,A223,Transactions!$D$5:$D$2004,"Purchase",Transactions!$A$5:$A$2004,"&gt;="&amp;$B$2,Transactions!$A$5:$A$2004,"&lt;="&amp;$D$2)+SUMIFS(Transactions!$E$5:$E$2004,Transactions!$B$5:$B$2004,A223,Transactions!$D$5:$D$2004,"Production in",Transactions!$A$5:$A$2004,"&gt;="&amp;$B$2,Transactions!$A$5:$A$2004,"&lt;="&amp;$D$2)),0))</f>
        <v/>
      </c>
      <c r="K223" s="31" t="str">
        <f aca="false">IF(Items!A223="","",ROUND(G223*J223,2))</f>
        <v/>
      </c>
      <c r="L223" s="29" t="str">
        <f aca="false">IF(Items!A223="","",N(Items!G223))</f>
        <v/>
      </c>
      <c r="M223" s="32" t="str">
        <f aca="false">IF(Items!A223="","",IF(G223&lt;0,"Negative!",IF(G223&lt;=L223,"Reorder","OK")))</f>
        <v/>
      </c>
    </row>
    <row r="224" customFormat="false" ht="15" hidden="false" customHeight="true" outlineLevel="0" collapsed="false">
      <c r="A224" s="24" t="str">
        <f aca="false">IF(Items!A224="","",Items!A224)</f>
        <v/>
      </c>
      <c r="B224" s="24" t="str">
        <f aca="false">IF(Items!A224="","",Items!B224)</f>
        <v/>
      </c>
      <c r="C224" s="24" t="str">
        <f aca="false">IF(Items!A224="","",Items!D224)</f>
        <v/>
      </c>
      <c r="D224" s="29" t="str">
        <f aca="false">IF(Items!A224="","",N(Items!E224))</f>
        <v/>
      </c>
      <c r="E224" s="26" t="str">
        <f aca="false">IF(Items!A224="","",SUMIFS(Transactions!$J$5:$J$2004,Transactions!$B$5:$B$2004,A224,Transactions!$J$5:$J$2004,"&gt;0",Transactions!$A$5:$A$2004,"&gt;="&amp;$B$2,Transactions!$A$5:$A$2004,"&lt;="&amp;$D$2))</f>
        <v/>
      </c>
      <c r="F224" s="26" t="str">
        <f aca="false">IF(Items!A224="","",-SUMIFS(Transactions!$J$5:$J$2004,Transactions!$B$5:$B$2004,A224,Transactions!$J$5:$J$2004,"&lt;0",Transactions!$A$5:$A$2004,"&gt;="&amp;$B$2,Transactions!$A$5:$A$2004,"&lt;="&amp;$D$2))</f>
        <v/>
      </c>
      <c r="G224" s="30" t="str">
        <f aca="false">IF(Items!A224="","",D224+E224-F224)</f>
        <v/>
      </c>
      <c r="H224" s="25" t="str">
        <f aca="false">IF(Items!A224="","",ROUND(D224*N(Items!F224),2))</f>
        <v/>
      </c>
      <c r="I224" s="25" t="str">
        <f aca="false">IF(Items!A224="","",SUMIFS(Transactions!$G$5:$G$2004,Transactions!$B$5:$B$2004,A224,Transactions!$A$5:$A$2004,"&gt;="&amp;$B$2,Transactions!$A$5:$A$2004,"&lt;="&amp;$D$2))</f>
        <v/>
      </c>
      <c r="J224" s="25" t="str">
        <f aca="false">IF(Items!A224="","",IFERROR((H224+I224)/(D224+SUMIFS(Transactions!$E$5:$E$2004,Transactions!$B$5:$B$2004,A224,Transactions!$D$5:$D$2004,"Purchase",Transactions!$A$5:$A$2004,"&gt;="&amp;$B$2,Transactions!$A$5:$A$2004,"&lt;="&amp;$D$2)+SUMIFS(Transactions!$E$5:$E$2004,Transactions!$B$5:$B$2004,A224,Transactions!$D$5:$D$2004,"Production in",Transactions!$A$5:$A$2004,"&gt;="&amp;$B$2,Transactions!$A$5:$A$2004,"&lt;="&amp;$D$2)),0))</f>
        <v/>
      </c>
      <c r="K224" s="31" t="str">
        <f aca="false">IF(Items!A224="","",ROUND(G224*J224,2))</f>
        <v/>
      </c>
      <c r="L224" s="29" t="str">
        <f aca="false">IF(Items!A224="","",N(Items!G224))</f>
        <v/>
      </c>
      <c r="M224" s="32" t="str">
        <f aca="false">IF(Items!A224="","",IF(G224&lt;0,"Negative!",IF(G224&lt;=L224,"Reorder","OK")))</f>
        <v/>
      </c>
    </row>
    <row r="225" customFormat="false" ht="15" hidden="false" customHeight="true" outlineLevel="0" collapsed="false">
      <c r="A225" s="24" t="str">
        <f aca="false">IF(Items!A225="","",Items!A225)</f>
        <v/>
      </c>
      <c r="B225" s="24" t="str">
        <f aca="false">IF(Items!A225="","",Items!B225)</f>
        <v/>
      </c>
      <c r="C225" s="24" t="str">
        <f aca="false">IF(Items!A225="","",Items!D225)</f>
        <v/>
      </c>
      <c r="D225" s="29" t="str">
        <f aca="false">IF(Items!A225="","",N(Items!E225))</f>
        <v/>
      </c>
      <c r="E225" s="26" t="str">
        <f aca="false">IF(Items!A225="","",SUMIFS(Transactions!$J$5:$J$2004,Transactions!$B$5:$B$2004,A225,Transactions!$J$5:$J$2004,"&gt;0",Transactions!$A$5:$A$2004,"&gt;="&amp;$B$2,Transactions!$A$5:$A$2004,"&lt;="&amp;$D$2))</f>
        <v/>
      </c>
      <c r="F225" s="26" t="str">
        <f aca="false">IF(Items!A225="","",-SUMIFS(Transactions!$J$5:$J$2004,Transactions!$B$5:$B$2004,A225,Transactions!$J$5:$J$2004,"&lt;0",Transactions!$A$5:$A$2004,"&gt;="&amp;$B$2,Transactions!$A$5:$A$2004,"&lt;="&amp;$D$2))</f>
        <v/>
      </c>
      <c r="G225" s="30" t="str">
        <f aca="false">IF(Items!A225="","",D225+E225-F225)</f>
        <v/>
      </c>
      <c r="H225" s="25" t="str">
        <f aca="false">IF(Items!A225="","",ROUND(D225*N(Items!F225),2))</f>
        <v/>
      </c>
      <c r="I225" s="25" t="str">
        <f aca="false">IF(Items!A225="","",SUMIFS(Transactions!$G$5:$G$2004,Transactions!$B$5:$B$2004,A225,Transactions!$A$5:$A$2004,"&gt;="&amp;$B$2,Transactions!$A$5:$A$2004,"&lt;="&amp;$D$2))</f>
        <v/>
      </c>
      <c r="J225" s="25" t="str">
        <f aca="false">IF(Items!A225="","",IFERROR((H225+I225)/(D225+SUMIFS(Transactions!$E$5:$E$2004,Transactions!$B$5:$B$2004,A225,Transactions!$D$5:$D$2004,"Purchase",Transactions!$A$5:$A$2004,"&gt;="&amp;$B$2,Transactions!$A$5:$A$2004,"&lt;="&amp;$D$2)+SUMIFS(Transactions!$E$5:$E$2004,Transactions!$B$5:$B$2004,A225,Transactions!$D$5:$D$2004,"Production in",Transactions!$A$5:$A$2004,"&gt;="&amp;$B$2,Transactions!$A$5:$A$2004,"&lt;="&amp;$D$2)),0))</f>
        <v/>
      </c>
      <c r="K225" s="31" t="str">
        <f aca="false">IF(Items!A225="","",ROUND(G225*J225,2))</f>
        <v/>
      </c>
      <c r="L225" s="29" t="str">
        <f aca="false">IF(Items!A225="","",N(Items!G225))</f>
        <v/>
      </c>
      <c r="M225" s="32" t="str">
        <f aca="false">IF(Items!A225="","",IF(G225&lt;0,"Negative!",IF(G225&lt;=L225,"Reorder","OK")))</f>
        <v/>
      </c>
    </row>
    <row r="226" customFormat="false" ht="15" hidden="false" customHeight="true" outlineLevel="0" collapsed="false">
      <c r="A226" s="24" t="str">
        <f aca="false">IF(Items!A226="","",Items!A226)</f>
        <v/>
      </c>
      <c r="B226" s="24" t="str">
        <f aca="false">IF(Items!A226="","",Items!B226)</f>
        <v/>
      </c>
      <c r="C226" s="24" t="str">
        <f aca="false">IF(Items!A226="","",Items!D226)</f>
        <v/>
      </c>
      <c r="D226" s="29" t="str">
        <f aca="false">IF(Items!A226="","",N(Items!E226))</f>
        <v/>
      </c>
      <c r="E226" s="26" t="str">
        <f aca="false">IF(Items!A226="","",SUMIFS(Transactions!$J$5:$J$2004,Transactions!$B$5:$B$2004,A226,Transactions!$J$5:$J$2004,"&gt;0",Transactions!$A$5:$A$2004,"&gt;="&amp;$B$2,Transactions!$A$5:$A$2004,"&lt;="&amp;$D$2))</f>
        <v/>
      </c>
      <c r="F226" s="26" t="str">
        <f aca="false">IF(Items!A226="","",-SUMIFS(Transactions!$J$5:$J$2004,Transactions!$B$5:$B$2004,A226,Transactions!$J$5:$J$2004,"&lt;0",Transactions!$A$5:$A$2004,"&gt;="&amp;$B$2,Transactions!$A$5:$A$2004,"&lt;="&amp;$D$2))</f>
        <v/>
      </c>
      <c r="G226" s="30" t="str">
        <f aca="false">IF(Items!A226="","",D226+E226-F226)</f>
        <v/>
      </c>
      <c r="H226" s="25" t="str">
        <f aca="false">IF(Items!A226="","",ROUND(D226*N(Items!F226),2))</f>
        <v/>
      </c>
      <c r="I226" s="25" t="str">
        <f aca="false">IF(Items!A226="","",SUMIFS(Transactions!$G$5:$G$2004,Transactions!$B$5:$B$2004,A226,Transactions!$A$5:$A$2004,"&gt;="&amp;$B$2,Transactions!$A$5:$A$2004,"&lt;="&amp;$D$2))</f>
        <v/>
      </c>
      <c r="J226" s="25" t="str">
        <f aca="false">IF(Items!A226="","",IFERROR((H226+I226)/(D226+SUMIFS(Transactions!$E$5:$E$2004,Transactions!$B$5:$B$2004,A226,Transactions!$D$5:$D$2004,"Purchase",Transactions!$A$5:$A$2004,"&gt;="&amp;$B$2,Transactions!$A$5:$A$2004,"&lt;="&amp;$D$2)+SUMIFS(Transactions!$E$5:$E$2004,Transactions!$B$5:$B$2004,A226,Transactions!$D$5:$D$2004,"Production in",Transactions!$A$5:$A$2004,"&gt;="&amp;$B$2,Transactions!$A$5:$A$2004,"&lt;="&amp;$D$2)),0))</f>
        <v/>
      </c>
      <c r="K226" s="31" t="str">
        <f aca="false">IF(Items!A226="","",ROUND(G226*J226,2))</f>
        <v/>
      </c>
      <c r="L226" s="29" t="str">
        <f aca="false">IF(Items!A226="","",N(Items!G226))</f>
        <v/>
      </c>
      <c r="M226" s="32" t="str">
        <f aca="false">IF(Items!A226="","",IF(G226&lt;0,"Negative!",IF(G226&lt;=L226,"Reorder","OK")))</f>
        <v/>
      </c>
    </row>
    <row r="227" customFormat="false" ht="15" hidden="false" customHeight="true" outlineLevel="0" collapsed="false">
      <c r="A227" s="24" t="str">
        <f aca="false">IF(Items!A227="","",Items!A227)</f>
        <v/>
      </c>
      <c r="B227" s="24" t="str">
        <f aca="false">IF(Items!A227="","",Items!B227)</f>
        <v/>
      </c>
      <c r="C227" s="24" t="str">
        <f aca="false">IF(Items!A227="","",Items!D227)</f>
        <v/>
      </c>
      <c r="D227" s="29" t="str">
        <f aca="false">IF(Items!A227="","",N(Items!E227))</f>
        <v/>
      </c>
      <c r="E227" s="26" t="str">
        <f aca="false">IF(Items!A227="","",SUMIFS(Transactions!$J$5:$J$2004,Transactions!$B$5:$B$2004,A227,Transactions!$J$5:$J$2004,"&gt;0",Transactions!$A$5:$A$2004,"&gt;="&amp;$B$2,Transactions!$A$5:$A$2004,"&lt;="&amp;$D$2))</f>
        <v/>
      </c>
      <c r="F227" s="26" t="str">
        <f aca="false">IF(Items!A227="","",-SUMIFS(Transactions!$J$5:$J$2004,Transactions!$B$5:$B$2004,A227,Transactions!$J$5:$J$2004,"&lt;0",Transactions!$A$5:$A$2004,"&gt;="&amp;$B$2,Transactions!$A$5:$A$2004,"&lt;="&amp;$D$2))</f>
        <v/>
      </c>
      <c r="G227" s="30" t="str">
        <f aca="false">IF(Items!A227="","",D227+E227-F227)</f>
        <v/>
      </c>
      <c r="H227" s="25" t="str">
        <f aca="false">IF(Items!A227="","",ROUND(D227*N(Items!F227),2))</f>
        <v/>
      </c>
      <c r="I227" s="25" t="str">
        <f aca="false">IF(Items!A227="","",SUMIFS(Transactions!$G$5:$G$2004,Transactions!$B$5:$B$2004,A227,Transactions!$A$5:$A$2004,"&gt;="&amp;$B$2,Transactions!$A$5:$A$2004,"&lt;="&amp;$D$2))</f>
        <v/>
      </c>
      <c r="J227" s="25" t="str">
        <f aca="false">IF(Items!A227="","",IFERROR((H227+I227)/(D227+SUMIFS(Transactions!$E$5:$E$2004,Transactions!$B$5:$B$2004,A227,Transactions!$D$5:$D$2004,"Purchase",Transactions!$A$5:$A$2004,"&gt;="&amp;$B$2,Transactions!$A$5:$A$2004,"&lt;="&amp;$D$2)+SUMIFS(Transactions!$E$5:$E$2004,Transactions!$B$5:$B$2004,A227,Transactions!$D$5:$D$2004,"Production in",Transactions!$A$5:$A$2004,"&gt;="&amp;$B$2,Transactions!$A$5:$A$2004,"&lt;="&amp;$D$2)),0))</f>
        <v/>
      </c>
      <c r="K227" s="31" t="str">
        <f aca="false">IF(Items!A227="","",ROUND(G227*J227,2))</f>
        <v/>
      </c>
      <c r="L227" s="29" t="str">
        <f aca="false">IF(Items!A227="","",N(Items!G227))</f>
        <v/>
      </c>
      <c r="M227" s="32" t="str">
        <f aca="false">IF(Items!A227="","",IF(G227&lt;0,"Negative!",IF(G227&lt;=L227,"Reorder","OK")))</f>
        <v/>
      </c>
    </row>
    <row r="228" customFormat="false" ht="15" hidden="false" customHeight="true" outlineLevel="0" collapsed="false">
      <c r="A228" s="24" t="str">
        <f aca="false">IF(Items!A228="","",Items!A228)</f>
        <v/>
      </c>
      <c r="B228" s="24" t="str">
        <f aca="false">IF(Items!A228="","",Items!B228)</f>
        <v/>
      </c>
      <c r="C228" s="24" t="str">
        <f aca="false">IF(Items!A228="","",Items!D228)</f>
        <v/>
      </c>
      <c r="D228" s="29" t="str">
        <f aca="false">IF(Items!A228="","",N(Items!E228))</f>
        <v/>
      </c>
      <c r="E228" s="26" t="str">
        <f aca="false">IF(Items!A228="","",SUMIFS(Transactions!$J$5:$J$2004,Transactions!$B$5:$B$2004,A228,Transactions!$J$5:$J$2004,"&gt;0",Transactions!$A$5:$A$2004,"&gt;="&amp;$B$2,Transactions!$A$5:$A$2004,"&lt;="&amp;$D$2))</f>
        <v/>
      </c>
      <c r="F228" s="26" t="str">
        <f aca="false">IF(Items!A228="","",-SUMIFS(Transactions!$J$5:$J$2004,Transactions!$B$5:$B$2004,A228,Transactions!$J$5:$J$2004,"&lt;0",Transactions!$A$5:$A$2004,"&gt;="&amp;$B$2,Transactions!$A$5:$A$2004,"&lt;="&amp;$D$2))</f>
        <v/>
      </c>
      <c r="G228" s="30" t="str">
        <f aca="false">IF(Items!A228="","",D228+E228-F228)</f>
        <v/>
      </c>
      <c r="H228" s="25" t="str">
        <f aca="false">IF(Items!A228="","",ROUND(D228*N(Items!F228),2))</f>
        <v/>
      </c>
      <c r="I228" s="25" t="str">
        <f aca="false">IF(Items!A228="","",SUMIFS(Transactions!$G$5:$G$2004,Transactions!$B$5:$B$2004,A228,Transactions!$A$5:$A$2004,"&gt;="&amp;$B$2,Transactions!$A$5:$A$2004,"&lt;="&amp;$D$2))</f>
        <v/>
      </c>
      <c r="J228" s="25" t="str">
        <f aca="false">IF(Items!A228="","",IFERROR((H228+I228)/(D228+SUMIFS(Transactions!$E$5:$E$2004,Transactions!$B$5:$B$2004,A228,Transactions!$D$5:$D$2004,"Purchase",Transactions!$A$5:$A$2004,"&gt;="&amp;$B$2,Transactions!$A$5:$A$2004,"&lt;="&amp;$D$2)+SUMIFS(Transactions!$E$5:$E$2004,Transactions!$B$5:$B$2004,A228,Transactions!$D$5:$D$2004,"Production in",Transactions!$A$5:$A$2004,"&gt;="&amp;$B$2,Transactions!$A$5:$A$2004,"&lt;="&amp;$D$2)),0))</f>
        <v/>
      </c>
      <c r="K228" s="31" t="str">
        <f aca="false">IF(Items!A228="","",ROUND(G228*J228,2))</f>
        <v/>
      </c>
      <c r="L228" s="29" t="str">
        <f aca="false">IF(Items!A228="","",N(Items!G228))</f>
        <v/>
      </c>
      <c r="M228" s="32" t="str">
        <f aca="false">IF(Items!A228="","",IF(G228&lt;0,"Negative!",IF(G228&lt;=L228,"Reorder","OK")))</f>
        <v/>
      </c>
    </row>
    <row r="229" customFormat="false" ht="15" hidden="false" customHeight="true" outlineLevel="0" collapsed="false">
      <c r="A229" s="24" t="str">
        <f aca="false">IF(Items!A229="","",Items!A229)</f>
        <v/>
      </c>
      <c r="B229" s="24" t="str">
        <f aca="false">IF(Items!A229="","",Items!B229)</f>
        <v/>
      </c>
      <c r="C229" s="24" t="str">
        <f aca="false">IF(Items!A229="","",Items!D229)</f>
        <v/>
      </c>
      <c r="D229" s="29" t="str">
        <f aca="false">IF(Items!A229="","",N(Items!E229))</f>
        <v/>
      </c>
      <c r="E229" s="26" t="str">
        <f aca="false">IF(Items!A229="","",SUMIFS(Transactions!$J$5:$J$2004,Transactions!$B$5:$B$2004,A229,Transactions!$J$5:$J$2004,"&gt;0",Transactions!$A$5:$A$2004,"&gt;="&amp;$B$2,Transactions!$A$5:$A$2004,"&lt;="&amp;$D$2))</f>
        <v/>
      </c>
      <c r="F229" s="26" t="str">
        <f aca="false">IF(Items!A229="","",-SUMIFS(Transactions!$J$5:$J$2004,Transactions!$B$5:$B$2004,A229,Transactions!$J$5:$J$2004,"&lt;0",Transactions!$A$5:$A$2004,"&gt;="&amp;$B$2,Transactions!$A$5:$A$2004,"&lt;="&amp;$D$2))</f>
        <v/>
      </c>
      <c r="G229" s="30" t="str">
        <f aca="false">IF(Items!A229="","",D229+E229-F229)</f>
        <v/>
      </c>
      <c r="H229" s="25" t="str">
        <f aca="false">IF(Items!A229="","",ROUND(D229*N(Items!F229),2))</f>
        <v/>
      </c>
      <c r="I229" s="25" t="str">
        <f aca="false">IF(Items!A229="","",SUMIFS(Transactions!$G$5:$G$2004,Transactions!$B$5:$B$2004,A229,Transactions!$A$5:$A$2004,"&gt;="&amp;$B$2,Transactions!$A$5:$A$2004,"&lt;="&amp;$D$2))</f>
        <v/>
      </c>
      <c r="J229" s="25" t="str">
        <f aca="false">IF(Items!A229="","",IFERROR((H229+I229)/(D229+SUMIFS(Transactions!$E$5:$E$2004,Transactions!$B$5:$B$2004,A229,Transactions!$D$5:$D$2004,"Purchase",Transactions!$A$5:$A$2004,"&gt;="&amp;$B$2,Transactions!$A$5:$A$2004,"&lt;="&amp;$D$2)+SUMIFS(Transactions!$E$5:$E$2004,Transactions!$B$5:$B$2004,A229,Transactions!$D$5:$D$2004,"Production in",Transactions!$A$5:$A$2004,"&gt;="&amp;$B$2,Transactions!$A$5:$A$2004,"&lt;="&amp;$D$2)),0))</f>
        <v/>
      </c>
      <c r="K229" s="31" t="str">
        <f aca="false">IF(Items!A229="","",ROUND(G229*J229,2))</f>
        <v/>
      </c>
      <c r="L229" s="29" t="str">
        <f aca="false">IF(Items!A229="","",N(Items!G229))</f>
        <v/>
      </c>
      <c r="M229" s="32" t="str">
        <f aca="false">IF(Items!A229="","",IF(G229&lt;0,"Negative!",IF(G229&lt;=L229,"Reorder","OK")))</f>
        <v/>
      </c>
    </row>
    <row r="230" customFormat="false" ht="15" hidden="false" customHeight="true" outlineLevel="0" collapsed="false">
      <c r="A230" s="24" t="str">
        <f aca="false">IF(Items!A230="","",Items!A230)</f>
        <v/>
      </c>
      <c r="B230" s="24" t="str">
        <f aca="false">IF(Items!A230="","",Items!B230)</f>
        <v/>
      </c>
      <c r="C230" s="24" t="str">
        <f aca="false">IF(Items!A230="","",Items!D230)</f>
        <v/>
      </c>
      <c r="D230" s="29" t="str">
        <f aca="false">IF(Items!A230="","",N(Items!E230))</f>
        <v/>
      </c>
      <c r="E230" s="26" t="str">
        <f aca="false">IF(Items!A230="","",SUMIFS(Transactions!$J$5:$J$2004,Transactions!$B$5:$B$2004,A230,Transactions!$J$5:$J$2004,"&gt;0",Transactions!$A$5:$A$2004,"&gt;="&amp;$B$2,Transactions!$A$5:$A$2004,"&lt;="&amp;$D$2))</f>
        <v/>
      </c>
      <c r="F230" s="26" t="str">
        <f aca="false">IF(Items!A230="","",-SUMIFS(Transactions!$J$5:$J$2004,Transactions!$B$5:$B$2004,A230,Transactions!$J$5:$J$2004,"&lt;0",Transactions!$A$5:$A$2004,"&gt;="&amp;$B$2,Transactions!$A$5:$A$2004,"&lt;="&amp;$D$2))</f>
        <v/>
      </c>
      <c r="G230" s="30" t="str">
        <f aca="false">IF(Items!A230="","",D230+E230-F230)</f>
        <v/>
      </c>
      <c r="H230" s="25" t="str">
        <f aca="false">IF(Items!A230="","",ROUND(D230*N(Items!F230),2))</f>
        <v/>
      </c>
      <c r="I230" s="25" t="str">
        <f aca="false">IF(Items!A230="","",SUMIFS(Transactions!$G$5:$G$2004,Transactions!$B$5:$B$2004,A230,Transactions!$A$5:$A$2004,"&gt;="&amp;$B$2,Transactions!$A$5:$A$2004,"&lt;="&amp;$D$2))</f>
        <v/>
      </c>
      <c r="J230" s="25" t="str">
        <f aca="false">IF(Items!A230="","",IFERROR((H230+I230)/(D230+SUMIFS(Transactions!$E$5:$E$2004,Transactions!$B$5:$B$2004,A230,Transactions!$D$5:$D$2004,"Purchase",Transactions!$A$5:$A$2004,"&gt;="&amp;$B$2,Transactions!$A$5:$A$2004,"&lt;="&amp;$D$2)+SUMIFS(Transactions!$E$5:$E$2004,Transactions!$B$5:$B$2004,A230,Transactions!$D$5:$D$2004,"Production in",Transactions!$A$5:$A$2004,"&gt;="&amp;$B$2,Transactions!$A$5:$A$2004,"&lt;="&amp;$D$2)),0))</f>
        <v/>
      </c>
      <c r="K230" s="31" t="str">
        <f aca="false">IF(Items!A230="","",ROUND(G230*J230,2))</f>
        <v/>
      </c>
      <c r="L230" s="29" t="str">
        <f aca="false">IF(Items!A230="","",N(Items!G230))</f>
        <v/>
      </c>
      <c r="M230" s="32" t="str">
        <f aca="false">IF(Items!A230="","",IF(G230&lt;0,"Negative!",IF(G230&lt;=L230,"Reorder","OK")))</f>
        <v/>
      </c>
    </row>
    <row r="231" customFormat="false" ht="15" hidden="false" customHeight="true" outlineLevel="0" collapsed="false">
      <c r="A231" s="24" t="str">
        <f aca="false">IF(Items!A231="","",Items!A231)</f>
        <v/>
      </c>
      <c r="B231" s="24" t="str">
        <f aca="false">IF(Items!A231="","",Items!B231)</f>
        <v/>
      </c>
      <c r="C231" s="24" t="str">
        <f aca="false">IF(Items!A231="","",Items!D231)</f>
        <v/>
      </c>
      <c r="D231" s="29" t="str">
        <f aca="false">IF(Items!A231="","",N(Items!E231))</f>
        <v/>
      </c>
      <c r="E231" s="26" t="str">
        <f aca="false">IF(Items!A231="","",SUMIFS(Transactions!$J$5:$J$2004,Transactions!$B$5:$B$2004,A231,Transactions!$J$5:$J$2004,"&gt;0",Transactions!$A$5:$A$2004,"&gt;="&amp;$B$2,Transactions!$A$5:$A$2004,"&lt;="&amp;$D$2))</f>
        <v/>
      </c>
      <c r="F231" s="26" t="str">
        <f aca="false">IF(Items!A231="","",-SUMIFS(Transactions!$J$5:$J$2004,Transactions!$B$5:$B$2004,A231,Transactions!$J$5:$J$2004,"&lt;0",Transactions!$A$5:$A$2004,"&gt;="&amp;$B$2,Transactions!$A$5:$A$2004,"&lt;="&amp;$D$2))</f>
        <v/>
      </c>
      <c r="G231" s="30" t="str">
        <f aca="false">IF(Items!A231="","",D231+E231-F231)</f>
        <v/>
      </c>
      <c r="H231" s="25" t="str">
        <f aca="false">IF(Items!A231="","",ROUND(D231*N(Items!F231),2))</f>
        <v/>
      </c>
      <c r="I231" s="25" t="str">
        <f aca="false">IF(Items!A231="","",SUMIFS(Transactions!$G$5:$G$2004,Transactions!$B$5:$B$2004,A231,Transactions!$A$5:$A$2004,"&gt;="&amp;$B$2,Transactions!$A$5:$A$2004,"&lt;="&amp;$D$2))</f>
        <v/>
      </c>
      <c r="J231" s="25" t="str">
        <f aca="false">IF(Items!A231="","",IFERROR((H231+I231)/(D231+SUMIFS(Transactions!$E$5:$E$2004,Transactions!$B$5:$B$2004,A231,Transactions!$D$5:$D$2004,"Purchase",Transactions!$A$5:$A$2004,"&gt;="&amp;$B$2,Transactions!$A$5:$A$2004,"&lt;="&amp;$D$2)+SUMIFS(Transactions!$E$5:$E$2004,Transactions!$B$5:$B$2004,A231,Transactions!$D$5:$D$2004,"Production in",Transactions!$A$5:$A$2004,"&gt;="&amp;$B$2,Transactions!$A$5:$A$2004,"&lt;="&amp;$D$2)),0))</f>
        <v/>
      </c>
      <c r="K231" s="31" t="str">
        <f aca="false">IF(Items!A231="","",ROUND(G231*J231,2))</f>
        <v/>
      </c>
      <c r="L231" s="29" t="str">
        <f aca="false">IF(Items!A231="","",N(Items!G231))</f>
        <v/>
      </c>
      <c r="M231" s="32" t="str">
        <f aca="false">IF(Items!A231="","",IF(G231&lt;0,"Negative!",IF(G231&lt;=L231,"Reorder","OK")))</f>
        <v/>
      </c>
    </row>
    <row r="232" customFormat="false" ht="15" hidden="false" customHeight="true" outlineLevel="0" collapsed="false">
      <c r="A232" s="24" t="str">
        <f aca="false">IF(Items!A232="","",Items!A232)</f>
        <v/>
      </c>
      <c r="B232" s="24" t="str">
        <f aca="false">IF(Items!A232="","",Items!B232)</f>
        <v/>
      </c>
      <c r="C232" s="24" t="str">
        <f aca="false">IF(Items!A232="","",Items!D232)</f>
        <v/>
      </c>
      <c r="D232" s="29" t="str">
        <f aca="false">IF(Items!A232="","",N(Items!E232))</f>
        <v/>
      </c>
      <c r="E232" s="26" t="str">
        <f aca="false">IF(Items!A232="","",SUMIFS(Transactions!$J$5:$J$2004,Transactions!$B$5:$B$2004,A232,Transactions!$J$5:$J$2004,"&gt;0",Transactions!$A$5:$A$2004,"&gt;="&amp;$B$2,Transactions!$A$5:$A$2004,"&lt;="&amp;$D$2))</f>
        <v/>
      </c>
      <c r="F232" s="26" t="str">
        <f aca="false">IF(Items!A232="","",-SUMIFS(Transactions!$J$5:$J$2004,Transactions!$B$5:$B$2004,A232,Transactions!$J$5:$J$2004,"&lt;0",Transactions!$A$5:$A$2004,"&gt;="&amp;$B$2,Transactions!$A$5:$A$2004,"&lt;="&amp;$D$2))</f>
        <v/>
      </c>
      <c r="G232" s="30" t="str">
        <f aca="false">IF(Items!A232="","",D232+E232-F232)</f>
        <v/>
      </c>
      <c r="H232" s="25" t="str">
        <f aca="false">IF(Items!A232="","",ROUND(D232*N(Items!F232),2))</f>
        <v/>
      </c>
      <c r="I232" s="25" t="str">
        <f aca="false">IF(Items!A232="","",SUMIFS(Transactions!$G$5:$G$2004,Transactions!$B$5:$B$2004,A232,Transactions!$A$5:$A$2004,"&gt;="&amp;$B$2,Transactions!$A$5:$A$2004,"&lt;="&amp;$D$2))</f>
        <v/>
      </c>
      <c r="J232" s="25" t="str">
        <f aca="false">IF(Items!A232="","",IFERROR((H232+I232)/(D232+SUMIFS(Transactions!$E$5:$E$2004,Transactions!$B$5:$B$2004,A232,Transactions!$D$5:$D$2004,"Purchase",Transactions!$A$5:$A$2004,"&gt;="&amp;$B$2,Transactions!$A$5:$A$2004,"&lt;="&amp;$D$2)+SUMIFS(Transactions!$E$5:$E$2004,Transactions!$B$5:$B$2004,A232,Transactions!$D$5:$D$2004,"Production in",Transactions!$A$5:$A$2004,"&gt;="&amp;$B$2,Transactions!$A$5:$A$2004,"&lt;="&amp;$D$2)),0))</f>
        <v/>
      </c>
      <c r="K232" s="31" t="str">
        <f aca="false">IF(Items!A232="","",ROUND(G232*J232,2))</f>
        <v/>
      </c>
      <c r="L232" s="29" t="str">
        <f aca="false">IF(Items!A232="","",N(Items!G232))</f>
        <v/>
      </c>
      <c r="M232" s="32" t="str">
        <f aca="false">IF(Items!A232="","",IF(G232&lt;0,"Negative!",IF(G232&lt;=L232,"Reorder","OK")))</f>
        <v/>
      </c>
    </row>
    <row r="233" customFormat="false" ht="15" hidden="false" customHeight="true" outlineLevel="0" collapsed="false">
      <c r="A233" s="24" t="str">
        <f aca="false">IF(Items!A233="","",Items!A233)</f>
        <v/>
      </c>
      <c r="B233" s="24" t="str">
        <f aca="false">IF(Items!A233="","",Items!B233)</f>
        <v/>
      </c>
      <c r="C233" s="24" t="str">
        <f aca="false">IF(Items!A233="","",Items!D233)</f>
        <v/>
      </c>
      <c r="D233" s="29" t="str">
        <f aca="false">IF(Items!A233="","",N(Items!E233))</f>
        <v/>
      </c>
      <c r="E233" s="26" t="str">
        <f aca="false">IF(Items!A233="","",SUMIFS(Transactions!$J$5:$J$2004,Transactions!$B$5:$B$2004,A233,Transactions!$J$5:$J$2004,"&gt;0",Transactions!$A$5:$A$2004,"&gt;="&amp;$B$2,Transactions!$A$5:$A$2004,"&lt;="&amp;$D$2))</f>
        <v/>
      </c>
      <c r="F233" s="26" t="str">
        <f aca="false">IF(Items!A233="","",-SUMIFS(Transactions!$J$5:$J$2004,Transactions!$B$5:$B$2004,A233,Transactions!$J$5:$J$2004,"&lt;0",Transactions!$A$5:$A$2004,"&gt;="&amp;$B$2,Transactions!$A$5:$A$2004,"&lt;="&amp;$D$2))</f>
        <v/>
      </c>
      <c r="G233" s="30" t="str">
        <f aca="false">IF(Items!A233="","",D233+E233-F233)</f>
        <v/>
      </c>
      <c r="H233" s="25" t="str">
        <f aca="false">IF(Items!A233="","",ROUND(D233*N(Items!F233),2))</f>
        <v/>
      </c>
      <c r="I233" s="25" t="str">
        <f aca="false">IF(Items!A233="","",SUMIFS(Transactions!$G$5:$G$2004,Transactions!$B$5:$B$2004,A233,Transactions!$A$5:$A$2004,"&gt;="&amp;$B$2,Transactions!$A$5:$A$2004,"&lt;="&amp;$D$2))</f>
        <v/>
      </c>
      <c r="J233" s="25" t="str">
        <f aca="false">IF(Items!A233="","",IFERROR((H233+I233)/(D233+SUMIFS(Transactions!$E$5:$E$2004,Transactions!$B$5:$B$2004,A233,Transactions!$D$5:$D$2004,"Purchase",Transactions!$A$5:$A$2004,"&gt;="&amp;$B$2,Transactions!$A$5:$A$2004,"&lt;="&amp;$D$2)+SUMIFS(Transactions!$E$5:$E$2004,Transactions!$B$5:$B$2004,A233,Transactions!$D$5:$D$2004,"Production in",Transactions!$A$5:$A$2004,"&gt;="&amp;$B$2,Transactions!$A$5:$A$2004,"&lt;="&amp;$D$2)),0))</f>
        <v/>
      </c>
      <c r="K233" s="31" t="str">
        <f aca="false">IF(Items!A233="","",ROUND(G233*J233,2))</f>
        <v/>
      </c>
      <c r="L233" s="29" t="str">
        <f aca="false">IF(Items!A233="","",N(Items!G233))</f>
        <v/>
      </c>
      <c r="M233" s="32" t="str">
        <f aca="false">IF(Items!A233="","",IF(G233&lt;0,"Negative!",IF(G233&lt;=L233,"Reorder","OK")))</f>
        <v/>
      </c>
    </row>
    <row r="234" customFormat="false" ht="15" hidden="false" customHeight="true" outlineLevel="0" collapsed="false">
      <c r="A234" s="24" t="str">
        <f aca="false">IF(Items!A234="","",Items!A234)</f>
        <v/>
      </c>
      <c r="B234" s="24" t="str">
        <f aca="false">IF(Items!A234="","",Items!B234)</f>
        <v/>
      </c>
      <c r="C234" s="24" t="str">
        <f aca="false">IF(Items!A234="","",Items!D234)</f>
        <v/>
      </c>
      <c r="D234" s="29" t="str">
        <f aca="false">IF(Items!A234="","",N(Items!E234))</f>
        <v/>
      </c>
      <c r="E234" s="26" t="str">
        <f aca="false">IF(Items!A234="","",SUMIFS(Transactions!$J$5:$J$2004,Transactions!$B$5:$B$2004,A234,Transactions!$J$5:$J$2004,"&gt;0",Transactions!$A$5:$A$2004,"&gt;="&amp;$B$2,Transactions!$A$5:$A$2004,"&lt;="&amp;$D$2))</f>
        <v/>
      </c>
      <c r="F234" s="26" t="str">
        <f aca="false">IF(Items!A234="","",-SUMIFS(Transactions!$J$5:$J$2004,Transactions!$B$5:$B$2004,A234,Transactions!$J$5:$J$2004,"&lt;0",Transactions!$A$5:$A$2004,"&gt;="&amp;$B$2,Transactions!$A$5:$A$2004,"&lt;="&amp;$D$2))</f>
        <v/>
      </c>
      <c r="G234" s="30" t="str">
        <f aca="false">IF(Items!A234="","",D234+E234-F234)</f>
        <v/>
      </c>
      <c r="H234" s="25" t="str">
        <f aca="false">IF(Items!A234="","",ROUND(D234*N(Items!F234),2))</f>
        <v/>
      </c>
      <c r="I234" s="25" t="str">
        <f aca="false">IF(Items!A234="","",SUMIFS(Transactions!$G$5:$G$2004,Transactions!$B$5:$B$2004,A234,Transactions!$A$5:$A$2004,"&gt;="&amp;$B$2,Transactions!$A$5:$A$2004,"&lt;="&amp;$D$2))</f>
        <v/>
      </c>
      <c r="J234" s="25" t="str">
        <f aca="false">IF(Items!A234="","",IFERROR((H234+I234)/(D234+SUMIFS(Transactions!$E$5:$E$2004,Transactions!$B$5:$B$2004,A234,Transactions!$D$5:$D$2004,"Purchase",Transactions!$A$5:$A$2004,"&gt;="&amp;$B$2,Transactions!$A$5:$A$2004,"&lt;="&amp;$D$2)+SUMIFS(Transactions!$E$5:$E$2004,Transactions!$B$5:$B$2004,A234,Transactions!$D$5:$D$2004,"Production in",Transactions!$A$5:$A$2004,"&gt;="&amp;$B$2,Transactions!$A$5:$A$2004,"&lt;="&amp;$D$2)),0))</f>
        <v/>
      </c>
      <c r="K234" s="31" t="str">
        <f aca="false">IF(Items!A234="","",ROUND(G234*J234,2))</f>
        <v/>
      </c>
      <c r="L234" s="29" t="str">
        <f aca="false">IF(Items!A234="","",N(Items!G234))</f>
        <v/>
      </c>
      <c r="M234" s="32" t="str">
        <f aca="false">IF(Items!A234="","",IF(G234&lt;0,"Negative!",IF(G234&lt;=L234,"Reorder","OK")))</f>
        <v/>
      </c>
    </row>
    <row r="235" customFormat="false" ht="15" hidden="false" customHeight="true" outlineLevel="0" collapsed="false">
      <c r="A235" s="24" t="str">
        <f aca="false">IF(Items!A235="","",Items!A235)</f>
        <v/>
      </c>
      <c r="B235" s="24" t="str">
        <f aca="false">IF(Items!A235="","",Items!B235)</f>
        <v/>
      </c>
      <c r="C235" s="24" t="str">
        <f aca="false">IF(Items!A235="","",Items!D235)</f>
        <v/>
      </c>
      <c r="D235" s="29" t="str">
        <f aca="false">IF(Items!A235="","",N(Items!E235))</f>
        <v/>
      </c>
      <c r="E235" s="26" t="str">
        <f aca="false">IF(Items!A235="","",SUMIFS(Transactions!$J$5:$J$2004,Transactions!$B$5:$B$2004,A235,Transactions!$J$5:$J$2004,"&gt;0",Transactions!$A$5:$A$2004,"&gt;="&amp;$B$2,Transactions!$A$5:$A$2004,"&lt;="&amp;$D$2))</f>
        <v/>
      </c>
      <c r="F235" s="26" t="str">
        <f aca="false">IF(Items!A235="","",-SUMIFS(Transactions!$J$5:$J$2004,Transactions!$B$5:$B$2004,A235,Transactions!$J$5:$J$2004,"&lt;0",Transactions!$A$5:$A$2004,"&gt;="&amp;$B$2,Transactions!$A$5:$A$2004,"&lt;="&amp;$D$2))</f>
        <v/>
      </c>
      <c r="G235" s="30" t="str">
        <f aca="false">IF(Items!A235="","",D235+E235-F235)</f>
        <v/>
      </c>
      <c r="H235" s="25" t="str">
        <f aca="false">IF(Items!A235="","",ROUND(D235*N(Items!F235),2))</f>
        <v/>
      </c>
      <c r="I235" s="25" t="str">
        <f aca="false">IF(Items!A235="","",SUMIFS(Transactions!$G$5:$G$2004,Transactions!$B$5:$B$2004,A235,Transactions!$A$5:$A$2004,"&gt;="&amp;$B$2,Transactions!$A$5:$A$2004,"&lt;="&amp;$D$2))</f>
        <v/>
      </c>
      <c r="J235" s="25" t="str">
        <f aca="false">IF(Items!A235="","",IFERROR((H235+I235)/(D235+SUMIFS(Transactions!$E$5:$E$2004,Transactions!$B$5:$B$2004,A235,Transactions!$D$5:$D$2004,"Purchase",Transactions!$A$5:$A$2004,"&gt;="&amp;$B$2,Transactions!$A$5:$A$2004,"&lt;="&amp;$D$2)+SUMIFS(Transactions!$E$5:$E$2004,Transactions!$B$5:$B$2004,A235,Transactions!$D$5:$D$2004,"Production in",Transactions!$A$5:$A$2004,"&gt;="&amp;$B$2,Transactions!$A$5:$A$2004,"&lt;="&amp;$D$2)),0))</f>
        <v/>
      </c>
      <c r="K235" s="31" t="str">
        <f aca="false">IF(Items!A235="","",ROUND(G235*J235,2))</f>
        <v/>
      </c>
      <c r="L235" s="29" t="str">
        <f aca="false">IF(Items!A235="","",N(Items!G235))</f>
        <v/>
      </c>
      <c r="M235" s="32" t="str">
        <f aca="false">IF(Items!A235="","",IF(G235&lt;0,"Negative!",IF(G235&lt;=L235,"Reorder","OK")))</f>
        <v/>
      </c>
    </row>
    <row r="236" customFormat="false" ht="15" hidden="false" customHeight="true" outlineLevel="0" collapsed="false">
      <c r="A236" s="24" t="str">
        <f aca="false">IF(Items!A236="","",Items!A236)</f>
        <v/>
      </c>
      <c r="B236" s="24" t="str">
        <f aca="false">IF(Items!A236="","",Items!B236)</f>
        <v/>
      </c>
      <c r="C236" s="24" t="str">
        <f aca="false">IF(Items!A236="","",Items!D236)</f>
        <v/>
      </c>
      <c r="D236" s="29" t="str">
        <f aca="false">IF(Items!A236="","",N(Items!E236))</f>
        <v/>
      </c>
      <c r="E236" s="26" t="str">
        <f aca="false">IF(Items!A236="","",SUMIFS(Transactions!$J$5:$J$2004,Transactions!$B$5:$B$2004,A236,Transactions!$J$5:$J$2004,"&gt;0",Transactions!$A$5:$A$2004,"&gt;="&amp;$B$2,Transactions!$A$5:$A$2004,"&lt;="&amp;$D$2))</f>
        <v/>
      </c>
      <c r="F236" s="26" t="str">
        <f aca="false">IF(Items!A236="","",-SUMIFS(Transactions!$J$5:$J$2004,Transactions!$B$5:$B$2004,A236,Transactions!$J$5:$J$2004,"&lt;0",Transactions!$A$5:$A$2004,"&gt;="&amp;$B$2,Transactions!$A$5:$A$2004,"&lt;="&amp;$D$2))</f>
        <v/>
      </c>
      <c r="G236" s="30" t="str">
        <f aca="false">IF(Items!A236="","",D236+E236-F236)</f>
        <v/>
      </c>
      <c r="H236" s="25" t="str">
        <f aca="false">IF(Items!A236="","",ROUND(D236*N(Items!F236),2))</f>
        <v/>
      </c>
      <c r="I236" s="25" t="str">
        <f aca="false">IF(Items!A236="","",SUMIFS(Transactions!$G$5:$G$2004,Transactions!$B$5:$B$2004,A236,Transactions!$A$5:$A$2004,"&gt;="&amp;$B$2,Transactions!$A$5:$A$2004,"&lt;="&amp;$D$2))</f>
        <v/>
      </c>
      <c r="J236" s="25" t="str">
        <f aca="false">IF(Items!A236="","",IFERROR((H236+I236)/(D236+SUMIFS(Transactions!$E$5:$E$2004,Transactions!$B$5:$B$2004,A236,Transactions!$D$5:$D$2004,"Purchase",Transactions!$A$5:$A$2004,"&gt;="&amp;$B$2,Transactions!$A$5:$A$2004,"&lt;="&amp;$D$2)+SUMIFS(Transactions!$E$5:$E$2004,Transactions!$B$5:$B$2004,A236,Transactions!$D$5:$D$2004,"Production in",Transactions!$A$5:$A$2004,"&gt;="&amp;$B$2,Transactions!$A$5:$A$2004,"&lt;="&amp;$D$2)),0))</f>
        <v/>
      </c>
      <c r="K236" s="31" t="str">
        <f aca="false">IF(Items!A236="","",ROUND(G236*J236,2))</f>
        <v/>
      </c>
      <c r="L236" s="29" t="str">
        <f aca="false">IF(Items!A236="","",N(Items!G236))</f>
        <v/>
      </c>
      <c r="M236" s="32" t="str">
        <f aca="false">IF(Items!A236="","",IF(G236&lt;0,"Negative!",IF(G236&lt;=L236,"Reorder","OK")))</f>
        <v/>
      </c>
    </row>
    <row r="237" customFormat="false" ht="15" hidden="false" customHeight="true" outlineLevel="0" collapsed="false">
      <c r="A237" s="24" t="str">
        <f aca="false">IF(Items!A237="","",Items!A237)</f>
        <v/>
      </c>
      <c r="B237" s="24" t="str">
        <f aca="false">IF(Items!A237="","",Items!B237)</f>
        <v/>
      </c>
      <c r="C237" s="24" t="str">
        <f aca="false">IF(Items!A237="","",Items!D237)</f>
        <v/>
      </c>
      <c r="D237" s="29" t="str">
        <f aca="false">IF(Items!A237="","",N(Items!E237))</f>
        <v/>
      </c>
      <c r="E237" s="26" t="str">
        <f aca="false">IF(Items!A237="","",SUMIFS(Transactions!$J$5:$J$2004,Transactions!$B$5:$B$2004,A237,Transactions!$J$5:$J$2004,"&gt;0",Transactions!$A$5:$A$2004,"&gt;="&amp;$B$2,Transactions!$A$5:$A$2004,"&lt;="&amp;$D$2))</f>
        <v/>
      </c>
      <c r="F237" s="26" t="str">
        <f aca="false">IF(Items!A237="","",-SUMIFS(Transactions!$J$5:$J$2004,Transactions!$B$5:$B$2004,A237,Transactions!$J$5:$J$2004,"&lt;0",Transactions!$A$5:$A$2004,"&gt;="&amp;$B$2,Transactions!$A$5:$A$2004,"&lt;="&amp;$D$2))</f>
        <v/>
      </c>
      <c r="G237" s="30" t="str">
        <f aca="false">IF(Items!A237="","",D237+E237-F237)</f>
        <v/>
      </c>
      <c r="H237" s="25" t="str">
        <f aca="false">IF(Items!A237="","",ROUND(D237*N(Items!F237),2))</f>
        <v/>
      </c>
      <c r="I237" s="25" t="str">
        <f aca="false">IF(Items!A237="","",SUMIFS(Transactions!$G$5:$G$2004,Transactions!$B$5:$B$2004,A237,Transactions!$A$5:$A$2004,"&gt;="&amp;$B$2,Transactions!$A$5:$A$2004,"&lt;="&amp;$D$2))</f>
        <v/>
      </c>
      <c r="J237" s="25" t="str">
        <f aca="false">IF(Items!A237="","",IFERROR((H237+I237)/(D237+SUMIFS(Transactions!$E$5:$E$2004,Transactions!$B$5:$B$2004,A237,Transactions!$D$5:$D$2004,"Purchase",Transactions!$A$5:$A$2004,"&gt;="&amp;$B$2,Transactions!$A$5:$A$2004,"&lt;="&amp;$D$2)+SUMIFS(Transactions!$E$5:$E$2004,Transactions!$B$5:$B$2004,A237,Transactions!$D$5:$D$2004,"Production in",Transactions!$A$5:$A$2004,"&gt;="&amp;$B$2,Transactions!$A$5:$A$2004,"&lt;="&amp;$D$2)),0))</f>
        <v/>
      </c>
      <c r="K237" s="31" t="str">
        <f aca="false">IF(Items!A237="","",ROUND(G237*J237,2))</f>
        <v/>
      </c>
      <c r="L237" s="29" t="str">
        <f aca="false">IF(Items!A237="","",N(Items!G237))</f>
        <v/>
      </c>
      <c r="M237" s="32" t="str">
        <f aca="false">IF(Items!A237="","",IF(G237&lt;0,"Negative!",IF(G237&lt;=L237,"Reorder","OK")))</f>
        <v/>
      </c>
    </row>
    <row r="238" customFormat="false" ht="15" hidden="false" customHeight="true" outlineLevel="0" collapsed="false">
      <c r="A238" s="24" t="str">
        <f aca="false">IF(Items!A238="","",Items!A238)</f>
        <v/>
      </c>
      <c r="B238" s="24" t="str">
        <f aca="false">IF(Items!A238="","",Items!B238)</f>
        <v/>
      </c>
      <c r="C238" s="24" t="str">
        <f aca="false">IF(Items!A238="","",Items!D238)</f>
        <v/>
      </c>
      <c r="D238" s="29" t="str">
        <f aca="false">IF(Items!A238="","",N(Items!E238))</f>
        <v/>
      </c>
      <c r="E238" s="26" t="str">
        <f aca="false">IF(Items!A238="","",SUMIFS(Transactions!$J$5:$J$2004,Transactions!$B$5:$B$2004,A238,Transactions!$J$5:$J$2004,"&gt;0",Transactions!$A$5:$A$2004,"&gt;="&amp;$B$2,Transactions!$A$5:$A$2004,"&lt;="&amp;$D$2))</f>
        <v/>
      </c>
      <c r="F238" s="26" t="str">
        <f aca="false">IF(Items!A238="","",-SUMIFS(Transactions!$J$5:$J$2004,Transactions!$B$5:$B$2004,A238,Transactions!$J$5:$J$2004,"&lt;0",Transactions!$A$5:$A$2004,"&gt;="&amp;$B$2,Transactions!$A$5:$A$2004,"&lt;="&amp;$D$2))</f>
        <v/>
      </c>
      <c r="G238" s="30" t="str">
        <f aca="false">IF(Items!A238="","",D238+E238-F238)</f>
        <v/>
      </c>
      <c r="H238" s="25" t="str">
        <f aca="false">IF(Items!A238="","",ROUND(D238*N(Items!F238),2))</f>
        <v/>
      </c>
      <c r="I238" s="25" t="str">
        <f aca="false">IF(Items!A238="","",SUMIFS(Transactions!$G$5:$G$2004,Transactions!$B$5:$B$2004,A238,Transactions!$A$5:$A$2004,"&gt;="&amp;$B$2,Transactions!$A$5:$A$2004,"&lt;="&amp;$D$2))</f>
        <v/>
      </c>
      <c r="J238" s="25" t="str">
        <f aca="false">IF(Items!A238="","",IFERROR((H238+I238)/(D238+SUMIFS(Transactions!$E$5:$E$2004,Transactions!$B$5:$B$2004,A238,Transactions!$D$5:$D$2004,"Purchase",Transactions!$A$5:$A$2004,"&gt;="&amp;$B$2,Transactions!$A$5:$A$2004,"&lt;="&amp;$D$2)+SUMIFS(Transactions!$E$5:$E$2004,Transactions!$B$5:$B$2004,A238,Transactions!$D$5:$D$2004,"Production in",Transactions!$A$5:$A$2004,"&gt;="&amp;$B$2,Transactions!$A$5:$A$2004,"&lt;="&amp;$D$2)),0))</f>
        <v/>
      </c>
      <c r="K238" s="31" t="str">
        <f aca="false">IF(Items!A238="","",ROUND(G238*J238,2))</f>
        <v/>
      </c>
      <c r="L238" s="29" t="str">
        <f aca="false">IF(Items!A238="","",N(Items!G238))</f>
        <v/>
      </c>
      <c r="M238" s="32" t="str">
        <f aca="false">IF(Items!A238="","",IF(G238&lt;0,"Negative!",IF(G238&lt;=L238,"Reorder","OK")))</f>
        <v/>
      </c>
    </row>
    <row r="239" customFormat="false" ht="15" hidden="false" customHeight="true" outlineLevel="0" collapsed="false">
      <c r="A239" s="24" t="str">
        <f aca="false">IF(Items!A239="","",Items!A239)</f>
        <v/>
      </c>
      <c r="B239" s="24" t="str">
        <f aca="false">IF(Items!A239="","",Items!B239)</f>
        <v/>
      </c>
      <c r="C239" s="24" t="str">
        <f aca="false">IF(Items!A239="","",Items!D239)</f>
        <v/>
      </c>
      <c r="D239" s="29" t="str">
        <f aca="false">IF(Items!A239="","",N(Items!E239))</f>
        <v/>
      </c>
      <c r="E239" s="26" t="str">
        <f aca="false">IF(Items!A239="","",SUMIFS(Transactions!$J$5:$J$2004,Transactions!$B$5:$B$2004,A239,Transactions!$J$5:$J$2004,"&gt;0",Transactions!$A$5:$A$2004,"&gt;="&amp;$B$2,Transactions!$A$5:$A$2004,"&lt;="&amp;$D$2))</f>
        <v/>
      </c>
      <c r="F239" s="26" t="str">
        <f aca="false">IF(Items!A239="","",-SUMIFS(Transactions!$J$5:$J$2004,Transactions!$B$5:$B$2004,A239,Transactions!$J$5:$J$2004,"&lt;0",Transactions!$A$5:$A$2004,"&gt;="&amp;$B$2,Transactions!$A$5:$A$2004,"&lt;="&amp;$D$2))</f>
        <v/>
      </c>
      <c r="G239" s="30" t="str">
        <f aca="false">IF(Items!A239="","",D239+E239-F239)</f>
        <v/>
      </c>
      <c r="H239" s="25" t="str">
        <f aca="false">IF(Items!A239="","",ROUND(D239*N(Items!F239),2))</f>
        <v/>
      </c>
      <c r="I239" s="25" t="str">
        <f aca="false">IF(Items!A239="","",SUMIFS(Transactions!$G$5:$G$2004,Transactions!$B$5:$B$2004,A239,Transactions!$A$5:$A$2004,"&gt;="&amp;$B$2,Transactions!$A$5:$A$2004,"&lt;="&amp;$D$2))</f>
        <v/>
      </c>
      <c r="J239" s="25" t="str">
        <f aca="false">IF(Items!A239="","",IFERROR((H239+I239)/(D239+SUMIFS(Transactions!$E$5:$E$2004,Transactions!$B$5:$B$2004,A239,Transactions!$D$5:$D$2004,"Purchase",Transactions!$A$5:$A$2004,"&gt;="&amp;$B$2,Transactions!$A$5:$A$2004,"&lt;="&amp;$D$2)+SUMIFS(Transactions!$E$5:$E$2004,Transactions!$B$5:$B$2004,A239,Transactions!$D$5:$D$2004,"Production in",Transactions!$A$5:$A$2004,"&gt;="&amp;$B$2,Transactions!$A$5:$A$2004,"&lt;="&amp;$D$2)),0))</f>
        <v/>
      </c>
      <c r="K239" s="31" t="str">
        <f aca="false">IF(Items!A239="","",ROUND(G239*J239,2))</f>
        <v/>
      </c>
      <c r="L239" s="29" t="str">
        <f aca="false">IF(Items!A239="","",N(Items!G239))</f>
        <v/>
      </c>
      <c r="M239" s="32" t="str">
        <f aca="false">IF(Items!A239="","",IF(G239&lt;0,"Negative!",IF(G239&lt;=L239,"Reorder","OK")))</f>
        <v/>
      </c>
    </row>
    <row r="240" customFormat="false" ht="15" hidden="false" customHeight="true" outlineLevel="0" collapsed="false">
      <c r="A240" s="24" t="str">
        <f aca="false">IF(Items!A240="","",Items!A240)</f>
        <v/>
      </c>
      <c r="B240" s="24" t="str">
        <f aca="false">IF(Items!A240="","",Items!B240)</f>
        <v/>
      </c>
      <c r="C240" s="24" t="str">
        <f aca="false">IF(Items!A240="","",Items!D240)</f>
        <v/>
      </c>
      <c r="D240" s="29" t="str">
        <f aca="false">IF(Items!A240="","",N(Items!E240))</f>
        <v/>
      </c>
      <c r="E240" s="26" t="str">
        <f aca="false">IF(Items!A240="","",SUMIFS(Transactions!$J$5:$J$2004,Transactions!$B$5:$B$2004,A240,Transactions!$J$5:$J$2004,"&gt;0",Transactions!$A$5:$A$2004,"&gt;="&amp;$B$2,Transactions!$A$5:$A$2004,"&lt;="&amp;$D$2))</f>
        <v/>
      </c>
      <c r="F240" s="26" t="str">
        <f aca="false">IF(Items!A240="","",-SUMIFS(Transactions!$J$5:$J$2004,Transactions!$B$5:$B$2004,A240,Transactions!$J$5:$J$2004,"&lt;0",Transactions!$A$5:$A$2004,"&gt;="&amp;$B$2,Transactions!$A$5:$A$2004,"&lt;="&amp;$D$2))</f>
        <v/>
      </c>
      <c r="G240" s="30" t="str">
        <f aca="false">IF(Items!A240="","",D240+E240-F240)</f>
        <v/>
      </c>
      <c r="H240" s="25" t="str">
        <f aca="false">IF(Items!A240="","",ROUND(D240*N(Items!F240),2))</f>
        <v/>
      </c>
      <c r="I240" s="25" t="str">
        <f aca="false">IF(Items!A240="","",SUMIFS(Transactions!$G$5:$G$2004,Transactions!$B$5:$B$2004,A240,Transactions!$A$5:$A$2004,"&gt;="&amp;$B$2,Transactions!$A$5:$A$2004,"&lt;="&amp;$D$2))</f>
        <v/>
      </c>
      <c r="J240" s="25" t="str">
        <f aca="false">IF(Items!A240="","",IFERROR((H240+I240)/(D240+SUMIFS(Transactions!$E$5:$E$2004,Transactions!$B$5:$B$2004,A240,Transactions!$D$5:$D$2004,"Purchase",Transactions!$A$5:$A$2004,"&gt;="&amp;$B$2,Transactions!$A$5:$A$2004,"&lt;="&amp;$D$2)+SUMIFS(Transactions!$E$5:$E$2004,Transactions!$B$5:$B$2004,A240,Transactions!$D$5:$D$2004,"Production in",Transactions!$A$5:$A$2004,"&gt;="&amp;$B$2,Transactions!$A$5:$A$2004,"&lt;="&amp;$D$2)),0))</f>
        <v/>
      </c>
      <c r="K240" s="31" t="str">
        <f aca="false">IF(Items!A240="","",ROUND(G240*J240,2))</f>
        <v/>
      </c>
      <c r="L240" s="29" t="str">
        <f aca="false">IF(Items!A240="","",N(Items!G240))</f>
        <v/>
      </c>
      <c r="M240" s="32" t="str">
        <f aca="false">IF(Items!A240="","",IF(G240&lt;0,"Negative!",IF(G240&lt;=L240,"Reorder","OK")))</f>
        <v/>
      </c>
    </row>
    <row r="241" customFormat="false" ht="15" hidden="false" customHeight="true" outlineLevel="0" collapsed="false">
      <c r="A241" s="24" t="str">
        <f aca="false">IF(Items!A241="","",Items!A241)</f>
        <v/>
      </c>
      <c r="B241" s="24" t="str">
        <f aca="false">IF(Items!A241="","",Items!B241)</f>
        <v/>
      </c>
      <c r="C241" s="24" t="str">
        <f aca="false">IF(Items!A241="","",Items!D241)</f>
        <v/>
      </c>
      <c r="D241" s="29" t="str">
        <f aca="false">IF(Items!A241="","",N(Items!E241))</f>
        <v/>
      </c>
      <c r="E241" s="26" t="str">
        <f aca="false">IF(Items!A241="","",SUMIFS(Transactions!$J$5:$J$2004,Transactions!$B$5:$B$2004,A241,Transactions!$J$5:$J$2004,"&gt;0",Transactions!$A$5:$A$2004,"&gt;="&amp;$B$2,Transactions!$A$5:$A$2004,"&lt;="&amp;$D$2))</f>
        <v/>
      </c>
      <c r="F241" s="26" t="str">
        <f aca="false">IF(Items!A241="","",-SUMIFS(Transactions!$J$5:$J$2004,Transactions!$B$5:$B$2004,A241,Transactions!$J$5:$J$2004,"&lt;0",Transactions!$A$5:$A$2004,"&gt;="&amp;$B$2,Transactions!$A$5:$A$2004,"&lt;="&amp;$D$2))</f>
        <v/>
      </c>
      <c r="G241" s="30" t="str">
        <f aca="false">IF(Items!A241="","",D241+E241-F241)</f>
        <v/>
      </c>
      <c r="H241" s="25" t="str">
        <f aca="false">IF(Items!A241="","",ROUND(D241*N(Items!F241),2))</f>
        <v/>
      </c>
      <c r="I241" s="25" t="str">
        <f aca="false">IF(Items!A241="","",SUMIFS(Transactions!$G$5:$G$2004,Transactions!$B$5:$B$2004,A241,Transactions!$A$5:$A$2004,"&gt;="&amp;$B$2,Transactions!$A$5:$A$2004,"&lt;="&amp;$D$2))</f>
        <v/>
      </c>
      <c r="J241" s="25" t="str">
        <f aca="false">IF(Items!A241="","",IFERROR((H241+I241)/(D241+SUMIFS(Transactions!$E$5:$E$2004,Transactions!$B$5:$B$2004,A241,Transactions!$D$5:$D$2004,"Purchase",Transactions!$A$5:$A$2004,"&gt;="&amp;$B$2,Transactions!$A$5:$A$2004,"&lt;="&amp;$D$2)+SUMIFS(Transactions!$E$5:$E$2004,Transactions!$B$5:$B$2004,A241,Transactions!$D$5:$D$2004,"Production in",Transactions!$A$5:$A$2004,"&gt;="&amp;$B$2,Transactions!$A$5:$A$2004,"&lt;="&amp;$D$2)),0))</f>
        <v/>
      </c>
      <c r="K241" s="31" t="str">
        <f aca="false">IF(Items!A241="","",ROUND(G241*J241,2))</f>
        <v/>
      </c>
      <c r="L241" s="29" t="str">
        <f aca="false">IF(Items!A241="","",N(Items!G241))</f>
        <v/>
      </c>
      <c r="M241" s="32" t="str">
        <f aca="false">IF(Items!A241="","",IF(G241&lt;0,"Negative!",IF(G241&lt;=L241,"Reorder","OK")))</f>
        <v/>
      </c>
    </row>
    <row r="242" customFormat="false" ht="15" hidden="false" customHeight="true" outlineLevel="0" collapsed="false">
      <c r="A242" s="24" t="str">
        <f aca="false">IF(Items!A242="","",Items!A242)</f>
        <v/>
      </c>
      <c r="B242" s="24" t="str">
        <f aca="false">IF(Items!A242="","",Items!B242)</f>
        <v/>
      </c>
      <c r="C242" s="24" t="str">
        <f aca="false">IF(Items!A242="","",Items!D242)</f>
        <v/>
      </c>
      <c r="D242" s="29" t="str">
        <f aca="false">IF(Items!A242="","",N(Items!E242))</f>
        <v/>
      </c>
      <c r="E242" s="26" t="str">
        <f aca="false">IF(Items!A242="","",SUMIFS(Transactions!$J$5:$J$2004,Transactions!$B$5:$B$2004,A242,Transactions!$J$5:$J$2004,"&gt;0",Transactions!$A$5:$A$2004,"&gt;="&amp;$B$2,Transactions!$A$5:$A$2004,"&lt;="&amp;$D$2))</f>
        <v/>
      </c>
      <c r="F242" s="26" t="str">
        <f aca="false">IF(Items!A242="","",-SUMIFS(Transactions!$J$5:$J$2004,Transactions!$B$5:$B$2004,A242,Transactions!$J$5:$J$2004,"&lt;0",Transactions!$A$5:$A$2004,"&gt;="&amp;$B$2,Transactions!$A$5:$A$2004,"&lt;="&amp;$D$2))</f>
        <v/>
      </c>
      <c r="G242" s="30" t="str">
        <f aca="false">IF(Items!A242="","",D242+E242-F242)</f>
        <v/>
      </c>
      <c r="H242" s="25" t="str">
        <f aca="false">IF(Items!A242="","",ROUND(D242*N(Items!F242),2))</f>
        <v/>
      </c>
      <c r="I242" s="25" t="str">
        <f aca="false">IF(Items!A242="","",SUMIFS(Transactions!$G$5:$G$2004,Transactions!$B$5:$B$2004,A242,Transactions!$A$5:$A$2004,"&gt;="&amp;$B$2,Transactions!$A$5:$A$2004,"&lt;="&amp;$D$2))</f>
        <v/>
      </c>
      <c r="J242" s="25" t="str">
        <f aca="false">IF(Items!A242="","",IFERROR((H242+I242)/(D242+SUMIFS(Transactions!$E$5:$E$2004,Transactions!$B$5:$B$2004,A242,Transactions!$D$5:$D$2004,"Purchase",Transactions!$A$5:$A$2004,"&gt;="&amp;$B$2,Transactions!$A$5:$A$2004,"&lt;="&amp;$D$2)+SUMIFS(Transactions!$E$5:$E$2004,Transactions!$B$5:$B$2004,A242,Transactions!$D$5:$D$2004,"Production in",Transactions!$A$5:$A$2004,"&gt;="&amp;$B$2,Transactions!$A$5:$A$2004,"&lt;="&amp;$D$2)),0))</f>
        <v/>
      </c>
      <c r="K242" s="31" t="str">
        <f aca="false">IF(Items!A242="","",ROUND(G242*J242,2))</f>
        <v/>
      </c>
      <c r="L242" s="29" t="str">
        <f aca="false">IF(Items!A242="","",N(Items!G242))</f>
        <v/>
      </c>
      <c r="M242" s="32" t="str">
        <f aca="false">IF(Items!A242="","",IF(G242&lt;0,"Negative!",IF(G242&lt;=L242,"Reorder","OK")))</f>
        <v/>
      </c>
    </row>
    <row r="243" customFormat="false" ht="15" hidden="false" customHeight="true" outlineLevel="0" collapsed="false">
      <c r="A243" s="24" t="str">
        <f aca="false">IF(Items!A243="","",Items!A243)</f>
        <v/>
      </c>
      <c r="B243" s="24" t="str">
        <f aca="false">IF(Items!A243="","",Items!B243)</f>
        <v/>
      </c>
      <c r="C243" s="24" t="str">
        <f aca="false">IF(Items!A243="","",Items!D243)</f>
        <v/>
      </c>
      <c r="D243" s="29" t="str">
        <f aca="false">IF(Items!A243="","",N(Items!E243))</f>
        <v/>
      </c>
      <c r="E243" s="26" t="str">
        <f aca="false">IF(Items!A243="","",SUMIFS(Transactions!$J$5:$J$2004,Transactions!$B$5:$B$2004,A243,Transactions!$J$5:$J$2004,"&gt;0",Transactions!$A$5:$A$2004,"&gt;="&amp;$B$2,Transactions!$A$5:$A$2004,"&lt;="&amp;$D$2))</f>
        <v/>
      </c>
      <c r="F243" s="26" t="str">
        <f aca="false">IF(Items!A243="","",-SUMIFS(Transactions!$J$5:$J$2004,Transactions!$B$5:$B$2004,A243,Transactions!$J$5:$J$2004,"&lt;0",Transactions!$A$5:$A$2004,"&gt;="&amp;$B$2,Transactions!$A$5:$A$2004,"&lt;="&amp;$D$2))</f>
        <v/>
      </c>
      <c r="G243" s="30" t="str">
        <f aca="false">IF(Items!A243="","",D243+E243-F243)</f>
        <v/>
      </c>
      <c r="H243" s="25" t="str">
        <f aca="false">IF(Items!A243="","",ROUND(D243*N(Items!F243),2))</f>
        <v/>
      </c>
      <c r="I243" s="25" t="str">
        <f aca="false">IF(Items!A243="","",SUMIFS(Transactions!$G$5:$G$2004,Transactions!$B$5:$B$2004,A243,Transactions!$A$5:$A$2004,"&gt;="&amp;$B$2,Transactions!$A$5:$A$2004,"&lt;="&amp;$D$2))</f>
        <v/>
      </c>
      <c r="J243" s="25" t="str">
        <f aca="false">IF(Items!A243="","",IFERROR((H243+I243)/(D243+SUMIFS(Transactions!$E$5:$E$2004,Transactions!$B$5:$B$2004,A243,Transactions!$D$5:$D$2004,"Purchase",Transactions!$A$5:$A$2004,"&gt;="&amp;$B$2,Transactions!$A$5:$A$2004,"&lt;="&amp;$D$2)+SUMIFS(Transactions!$E$5:$E$2004,Transactions!$B$5:$B$2004,A243,Transactions!$D$5:$D$2004,"Production in",Transactions!$A$5:$A$2004,"&gt;="&amp;$B$2,Transactions!$A$5:$A$2004,"&lt;="&amp;$D$2)),0))</f>
        <v/>
      </c>
      <c r="K243" s="31" t="str">
        <f aca="false">IF(Items!A243="","",ROUND(G243*J243,2))</f>
        <v/>
      </c>
      <c r="L243" s="29" t="str">
        <f aca="false">IF(Items!A243="","",N(Items!G243))</f>
        <v/>
      </c>
      <c r="M243" s="32" t="str">
        <f aca="false">IF(Items!A243="","",IF(G243&lt;0,"Negative!",IF(G243&lt;=L243,"Reorder","OK")))</f>
        <v/>
      </c>
    </row>
    <row r="244" customFormat="false" ht="15" hidden="false" customHeight="true" outlineLevel="0" collapsed="false">
      <c r="A244" s="24" t="str">
        <f aca="false">IF(Items!A244="","",Items!A244)</f>
        <v/>
      </c>
      <c r="B244" s="24" t="str">
        <f aca="false">IF(Items!A244="","",Items!B244)</f>
        <v/>
      </c>
      <c r="C244" s="24" t="str">
        <f aca="false">IF(Items!A244="","",Items!D244)</f>
        <v/>
      </c>
      <c r="D244" s="29" t="str">
        <f aca="false">IF(Items!A244="","",N(Items!E244))</f>
        <v/>
      </c>
      <c r="E244" s="26" t="str">
        <f aca="false">IF(Items!A244="","",SUMIFS(Transactions!$J$5:$J$2004,Transactions!$B$5:$B$2004,A244,Transactions!$J$5:$J$2004,"&gt;0",Transactions!$A$5:$A$2004,"&gt;="&amp;$B$2,Transactions!$A$5:$A$2004,"&lt;="&amp;$D$2))</f>
        <v/>
      </c>
      <c r="F244" s="26" t="str">
        <f aca="false">IF(Items!A244="","",-SUMIFS(Transactions!$J$5:$J$2004,Transactions!$B$5:$B$2004,A244,Transactions!$J$5:$J$2004,"&lt;0",Transactions!$A$5:$A$2004,"&gt;="&amp;$B$2,Transactions!$A$5:$A$2004,"&lt;="&amp;$D$2))</f>
        <v/>
      </c>
      <c r="G244" s="30" t="str">
        <f aca="false">IF(Items!A244="","",D244+E244-F244)</f>
        <v/>
      </c>
      <c r="H244" s="25" t="str">
        <f aca="false">IF(Items!A244="","",ROUND(D244*N(Items!F244),2))</f>
        <v/>
      </c>
      <c r="I244" s="25" t="str">
        <f aca="false">IF(Items!A244="","",SUMIFS(Transactions!$G$5:$G$2004,Transactions!$B$5:$B$2004,A244,Transactions!$A$5:$A$2004,"&gt;="&amp;$B$2,Transactions!$A$5:$A$2004,"&lt;="&amp;$D$2))</f>
        <v/>
      </c>
      <c r="J244" s="25" t="str">
        <f aca="false">IF(Items!A244="","",IFERROR((H244+I244)/(D244+SUMIFS(Transactions!$E$5:$E$2004,Transactions!$B$5:$B$2004,A244,Transactions!$D$5:$D$2004,"Purchase",Transactions!$A$5:$A$2004,"&gt;="&amp;$B$2,Transactions!$A$5:$A$2004,"&lt;="&amp;$D$2)+SUMIFS(Transactions!$E$5:$E$2004,Transactions!$B$5:$B$2004,A244,Transactions!$D$5:$D$2004,"Production in",Transactions!$A$5:$A$2004,"&gt;="&amp;$B$2,Transactions!$A$5:$A$2004,"&lt;="&amp;$D$2)),0))</f>
        <v/>
      </c>
      <c r="K244" s="31" t="str">
        <f aca="false">IF(Items!A244="","",ROUND(G244*J244,2))</f>
        <v/>
      </c>
      <c r="L244" s="29" t="str">
        <f aca="false">IF(Items!A244="","",N(Items!G244))</f>
        <v/>
      </c>
      <c r="M244" s="32" t="str">
        <f aca="false">IF(Items!A244="","",IF(G244&lt;0,"Negative!",IF(G244&lt;=L244,"Reorder","OK")))</f>
        <v/>
      </c>
    </row>
    <row r="245" customFormat="false" ht="15" hidden="false" customHeight="true" outlineLevel="0" collapsed="false">
      <c r="A245" s="24" t="str">
        <f aca="false">IF(Items!A245="","",Items!A245)</f>
        <v/>
      </c>
      <c r="B245" s="24" t="str">
        <f aca="false">IF(Items!A245="","",Items!B245)</f>
        <v/>
      </c>
      <c r="C245" s="24" t="str">
        <f aca="false">IF(Items!A245="","",Items!D245)</f>
        <v/>
      </c>
      <c r="D245" s="29" t="str">
        <f aca="false">IF(Items!A245="","",N(Items!E245))</f>
        <v/>
      </c>
      <c r="E245" s="26" t="str">
        <f aca="false">IF(Items!A245="","",SUMIFS(Transactions!$J$5:$J$2004,Transactions!$B$5:$B$2004,A245,Transactions!$J$5:$J$2004,"&gt;0",Transactions!$A$5:$A$2004,"&gt;="&amp;$B$2,Transactions!$A$5:$A$2004,"&lt;="&amp;$D$2))</f>
        <v/>
      </c>
      <c r="F245" s="26" t="str">
        <f aca="false">IF(Items!A245="","",-SUMIFS(Transactions!$J$5:$J$2004,Transactions!$B$5:$B$2004,A245,Transactions!$J$5:$J$2004,"&lt;0",Transactions!$A$5:$A$2004,"&gt;="&amp;$B$2,Transactions!$A$5:$A$2004,"&lt;="&amp;$D$2))</f>
        <v/>
      </c>
      <c r="G245" s="30" t="str">
        <f aca="false">IF(Items!A245="","",D245+E245-F245)</f>
        <v/>
      </c>
      <c r="H245" s="25" t="str">
        <f aca="false">IF(Items!A245="","",ROUND(D245*N(Items!F245),2))</f>
        <v/>
      </c>
      <c r="I245" s="25" t="str">
        <f aca="false">IF(Items!A245="","",SUMIFS(Transactions!$G$5:$G$2004,Transactions!$B$5:$B$2004,A245,Transactions!$A$5:$A$2004,"&gt;="&amp;$B$2,Transactions!$A$5:$A$2004,"&lt;="&amp;$D$2))</f>
        <v/>
      </c>
      <c r="J245" s="25" t="str">
        <f aca="false">IF(Items!A245="","",IFERROR((H245+I245)/(D245+SUMIFS(Transactions!$E$5:$E$2004,Transactions!$B$5:$B$2004,A245,Transactions!$D$5:$D$2004,"Purchase",Transactions!$A$5:$A$2004,"&gt;="&amp;$B$2,Transactions!$A$5:$A$2004,"&lt;="&amp;$D$2)+SUMIFS(Transactions!$E$5:$E$2004,Transactions!$B$5:$B$2004,A245,Transactions!$D$5:$D$2004,"Production in",Transactions!$A$5:$A$2004,"&gt;="&amp;$B$2,Transactions!$A$5:$A$2004,"&lt;="&amp;$D$2)),0))</f>
        <v/>
      </c>
      <c r="K245" s="31" t="str">
        <f aca="false">IF(Items!A245="","",ROUND(G245*J245,2))</f>
        <v/>
      </c>
      <c r="L245" s="29" t="str">
        <f aca="false">IF(Items!A245="","",N(Items!G245))</f>
        <v/>
      </c>
      <c r="M245" s="32" t="str">
        <f aca="false">IF(Items!A245="","",IF(G245&lt;0,"Negative!",IF(G245&lt;=L245,"Reorder","OK")))</f>
        <v/>
      </c>
    </row>
    <row r="246" customFormat="false" ht="15" hidden="false" customHeight="true" outlineLevel="0" collapsed="false">
      <c r="A246" s="24" t="str">
        <f aca="false">IF(Items!A246="","",Items!A246)</f>
        <v/>
      </c>
      <c r="B246" s="24" t="str">
        <f aca="false">IF(Items!A246="","",Items!B246)</f>
        <v/>
      </c>
      <c r="C246" s="24" t="str">
        <f aca="false">IF(Items!A246="","",Items!D246)</f>
        <v/>
      </c>
      <c r="D246" s="29" t="str">
        <f aca="false">IF(Items!A246="","",N(Items!E246))</f>
        <v/>
      </c>
      <c r="E246" s="26" t="str">
        <f aca="false">IF(Items!A246="","",SUMIFS(Transactions!$J$5:$J$2004,Transactions!$B$5:$B$2004,A246,Transactions!$J$5:$J$2004,"&gt;0",Transactions!$A$5:$A$2004,"&gt;="&amp;$B$2,Transactions!$A$5:$A$2004,"&lt;="&amp;$D$2))</f>
        <v/>
      </c>
      <c r="F246" s="26" t="str">
        <f aca="false">IF(Items!A246="","",-SUMIFS(Transactions!$J$5:$J$2004,Transactions!$B$5:$B$2004,A246,Transactions!$J$5:$J$2004,"&lt;0",Transactions!$A$5:$A$2004,"&gt;="&amp;$B$2,Transactions!$A$5:$A$2004,"&lt;="&amp;$D$2))</f>
        <v/>
      </c>
      <c r="G246" s="30" t="str">
        <f aca="false">IF(Items!A246="","",D246+E246-F246)</f>
        <v/>
      </c>
      <c r="H246" s="25" t="str">
        <f aca="false">IF(Items!A246="","",ROUND(D246*N(Items!F246),2))</f>
        <v/>
      </c>
      <c r="I246" s="25" t="str">
        <f aca="false">IF(Items!A246="","",SUMIFS(Transactions!$G$5:$G$2004,Transactions!$B$5:$B$2004,A246,Transactions!$A$5:$A$2004,"&gt;="&amp;$B$2,Transactions!$A$5:$A$2004,"&lt;="&amp;$D$2))</f>
        <v/>
      </c>
      <c r="J246" s="25" t="str">
        <f aca="false">IF(Items!A246="","",IFERROR((H246+I246)/(D246+SUMIFS(Transactions!$E$5:$E$2004,Transactions!$B$5:$B$2004,A246,Transactions!$D$5:$D$2004,"Purchase",Transactions!$A$5:$A$2004,"&gt;="&amp;$B$2,Transactions!$A$5:$A$2004,"&lt;="&amp;$D$2)+SUMIFS(Transactions!$E$5:$E$2004,Transactions!$B$5:$B$2004,A246,Transactions!$D$5:$D$2004,"Production in",Transactions!$A$5:$A$2004,"&gt;="&amp;$B$2,Transactions!$A$5:$A$2004,"&lt;="&amp;$D$2)),0))</f>
        <v/>
      </c>
      <c r="K246" s="31" t="str">
        <f aca="false">IF(Items!A246="","",ROUND(G246*J246,2))</f>
        <v/>
      </c>
      <c r="L246" s="29" t="str">
        <f aca="false">IF(Items!A246="","",N(Items!G246))</f>
        <v/>
      </c>
      <c r="M246" s="32" t="str">
        <f aca="false">IF(Items!A246="","",IF(G246&lt;0,"Negative!",IF(G246&lt;=L246,"Reorder","OK")))</f>
        <v/>
      </c>
    </row>
    <row r="247" customFormat="false" ht="15" hidden="false" customHeight="true" outlineLevel="0" collapsed="false">
      <c r="A247" s="24" t="str">
        <f aca="false">IF(Items!A247="","",Items!A247)</f>
        <v/>
      </c>
      <c r="B247" s="24" t="str">
        <f aca="false">IF(Items!A247="","",Items!B247)</f>
        <v/>
      </c>
      <c r="C247" s="24" t="str">
        <f aca="false">IF(Items!A247="","",Items!D247)</f>
        <v/>
      </c>
      <c r="D247" s="29" t="str">
        <f aca="false">IF(Items!A247="","",N(Items!E247))</f>
        <v/>
      </c>
      <c r="E247" s="26" t="str">
        <f aca="false">IF(Items!A247="","",SUMIFS(Transactions!$J$5:$J$2004,Transactions!$B$5:$B$2004,A247,Transactions!$J$5:$J$2004,"&gt;0",Transactions!$A$5:$A$2004,"&gt;="&amp;$B$2,Transactions!$A$5:$A$2004,"&lt;="&amp;$D$2))</f>
        <v/>
      </c>
      <c r="F247" s="26" t="str">
        <f aca="false">IF(Items!A247="","",-SUMIFS(Transactions!$J$5:$J$2004,Transactions!$B$5:$B$2004,A247,Transactions!$J$5:$J$2004,"&lt;0",Transactions!$A$5:$A$2004,"&gt;="&amp;$B$2,Transactions!$A$5:$A$2004,"&lt;="&amp;$D$2))</f>
        <v/>
      </c>
      <c r="G247" s="30" t="str">
        <f aca="false">IF(Items!A247="","",D247+E247-F247)</f>
        <v/>
      </c>
      <c r="H247" s="25" t="str">
        <f aca="false">IF(Items!A247="","",ROUND(D247*N(Items!F247),2))</f>
        <v/>
      </c>
      <c r="I247" s="25" t="str">
        <f aca="false">IF(Items!A247="","",SUMIFS(Transactions!$G$5:$G$2004,Transactions!$B$5:$B$2004,A247,Transactions!$A$5:$A$2004,"&gt;="&amp;$B$2,Transactions!$A$5:$A$2004,"&lt;="&amp;$D$2))</f>
        <v/>
      </c>
      <c r="J247" s="25" t="str">
        <f aca="false">IF(Items!A247="","",IFERROR((H247+I247)/(D247+SUMIFS(Transactions!$E$5:$E$2004,Transactions!$B$5:$B$2004,A247,Transactions!$D$5:$D$2004,"Purchase",Transactions!$A$5:$A$2004,"&gt;="&amp;$B$2,Transactions!$A$5:$A$2004,"&lt;="&amp;$D$2)+SUMIFS(Transactions!$E$5:$E$2004,Transactions!$B$5:$B$2004,A247,Transactions!$D$5:$D$2004,"Production in",Transactions!$A$5:$A$2004,"&gt;="&amp;$B$2,Transactions!$A$5:$A$2004,"&lt;="&amp;$D$2)),0))</f>
        <v/>
      </c>
      <c r="K247" s="31" t="str">
        <f aca="false">IF(Items!A247="","",ROUND(G247*J247,2))</f>
        <v/>
      </c>
      <c r="L247" s="29" t="str">
        <f aca="false">IF(Items!A247="","",N(Items!G247))</f>
        <v/>
      </c>
      <c r="M247" s="32" t="str">
        <f aca="false">IF(Items!A247="","",IF(G247&lt;0,"Negative!",IF(G247&lt;=L247,"Reorder","OK")))</f>
        <v/>
      </c>
    </row>
    <row r="248" customFormat="false" ht="15" hidden="false" customHeight="true" outlineLevel="0" collapsed="false">
      <c r="A248" s="24" t="str">
        <f aca="false">IF(Items!A248="","",Items!A248)</f>
        <v/>
      </c>
      <c r="B248" s="24" t="str">
        <f aca="false">IF(Items!A248="","",Items!B248)</f>
        <v/>
      </c>
      <c r="C248" s="24" t="str">
        <f aca="false">IF(Items!A248="","",Items!D248)</f>
        <v/>
      </c>
      <c r="D248" s="29" t="str">
        <f aca="false">IF(Items!A248="","",N(Items!E248))</f>
        <v/>
      </c>
      <c r="E248" s="26" t="str">
        <f aca="false">IF(Items!A248="","",SUMIFS(Transactions!$J$5:$J$2004,Transactions!$B$5:$B$2004,A248,Transactions!$J$5:$J$2004,"&gt;0",Transactions!$A$5:$A$2004,"&gt;="&amp;$B$2,Transactions!$A$5:$A$2004,"&lt;="&amp;$D$2))</f>
        <v/>
      </c>
      <c r="F248" s="26" t="str">
        <f aca="false">IF(Items!A248="","",-SUMIFS(Transactions!$J$5:$J$2004,Transactions!$B$5:$B$2004,A248,Transactions!$J$5:$J$2004,"&lt;0",Transactions!$A$5:$A$2004,"&gt;="&amp;$B$2,Transactions!$A$5:$A$2004,"&lt;="&amp;$D$2))</f>
        <v/>
      </c>
      <c r="G248" s="30" t="str">
        <f aca="false">IF(Items!A248="","",D248+E248-F248)</f>
        <v/>
      </c>
      <c r="H248" s="25" t="str">
        <f aca="false">IF(Items!A248="","",ROUND(D248*N(Items!F248),2))</f>
        <v/>
      </c>
      <c r="I248" s="25" t="str">
        <f aca="false">IF(Items!A248="","",SUMIFS(Transactions!$G$5:$G$2004,Transactions!$B$5:$B$2004,A248,Transactions!$A$5:$A$2004,"&gt;="&amp;$B$2,Transactions!$A$5:$A$2004,"&lt;="&amp;$D$2))</f>
        <v/>
      </c>
      <c r="J248" s="25" t="str">
        <f aca="false">IF(Items!A248="","",IFERROR((H248+I248)/(D248+SUMIFS(Transactions!$E$5:$E$2004,Transactions!$B$5:$B$2004,A248,Transactions!$D$5:$D$2004,"Purchase",Transactions!$A$5:$A$2004,"&gt;="&amp;$B$2,Transactions!$A$5:$A$2004,"&lt;="&amp;$D$2)+SUMIFS(Transactions!$E$5:$E$2004,Transactions!$B$5:$B$2004,A248,Transactions!$D$5:$D$2004,"Production in",Transactions!$A$5:$A$2004,"&gt;="&amp;$B$2,Transactions!$A$5:$A$2004,"&lt;="&amp;$D$2)),0))</f>
        <v/>
      </c>
      <c r="K248" s="31" t="str">
        <f aca="false">IF(Items!A248="","",ROUND(G248*J248,2))</f>
        <v/>
      </c>
      <c r="L248" s="29" t="str">
        <f aca="false">IF(Items!A248="","",N(Items!G248))</f>
        <v/>
      </c>
      <c r="M248" s="32" t="str">
        <f aca="false">IF(Items!A248="","",IF(G248&lt;0,"Negative!",IF(G248&lt;=L248,"Reorder","OK")))</f>
        <v/>
      </c>
    </row>
    <row r="249" customFormat="false" ht="15" hidden="false" customHeight="true" outlineLevel="0" collapsed="false">
      <c r="A249" s="24" t="str">
        <f aca="false">IF(Items!A249="","",Items!A249)</f>
        <v/>
      </c>
      <c r="B249" s="24" t="str">
        <f aca="false">IF(Items!A249="","",Items!B249)</f>
        <v/>
      </c>
      <c r="C249" s="24" t="str">
        <f aca="false">IF(Items!A249="","",Items!D249)</f>
        <v/>
      </c>
      <c r="D249" s="29" t="str">
        <f aca="false">IF(Items!A249="","",N(Items!E249))</f>
        <v/>
      </c>
      <c r="E249" s="26" t="str">
        <f aca="false">IF(Items!A249="","",SUMIFS(Transactions!$J$5:$J$2004,Transactions!$B$5:$B$2004,A249,Transactions!$J$5:$J$2004,"&gt;0",Transactions!$A$5:$A$2004,"&gt;="&amp;$B$2,Transactions!$A$5:$A$2004,"&lt;="&amp;$D$2))</f>
        <v/>
      </c>
      <c r="F249" s="26" t="str">
        <f aca="false">IF(Items!A249="","",-SUMIFS(Transactions!$J$5:$J$2004,Transactions!$B$5:$B$2004,A249,Transactions!$J$5:$J$2004,"&lt;0",Transactions!$A$5:$A$2004,"&gt;="&amp;$B$2,Transactions!$A$5:$A$2004,"&lt;="&amp;$D$2))</f>
        <v/>
      </c>
      <c r="G249" s="30" t="str">
        <f aca="false">IF(Items!A249="","",D249+E249-F249)</f>
        <v/>
      </c>
      <c r="H249" s="25" t="str">
        <f aca="false">IF(Items!A249="","",ROUND(D249*N(Items!F249),2))</f>
        <v/>
      </c>
      <c r="I249" s="25" t="str">
        <f aca="false">IF(Items!A249="","",SUMIFS(Transactions!$G$5:$G$2004,Transactions!$B$5:$B$2004,A249,Transactions!$A$5:$A$2004,"&gt;="&amp;$B$2,Transactions!$A$5:$A$2004,"&lt;="&amp;$D$2))</f>
        <v/>
      </c>
      <c r="J249" s="25" t="str">
        <f aca="false">IF(Items!A249="","",IFERROR((H249+I249)/(D249+SUMIFS(Transactions!$E$5:$E$2004,Transactions!$B$5:$B$2004,A249,Transactions!$D$5:$D$2004,"Purchase",Transactions!$A$5:$A$2004,"&gt;="&amp;$B$2,Transactions!$A$5:$A$2004,"&lt;="&amp;$D$2)+SUMIFS(Transactions!$E$5:$E$2004,Transactions!$B$5:$B$2004,A249,Transactions!$D$5:$D$2004,"Production in",Transactions!$A$5:$A$2004,"&gt;="&amp;$B$2,Transactions!$A$5:$A$2004,"&lt;="&amp;$D$2)),0))</f>
        <v/>
      </c>
      <c r="K249" s="31" t="str">
        <f aca="false">IF(Items!A249="","",ROUND(G249*J249,2))</f>
        <v/>
      </c>
      <c r="L249" s="29" t="str">
        <f aca="false">IF(Items!A249="","",N(Items!G249))</f>
        <v/>
      </c>
      <c r="M249" s="32" t="str">
        <f aca="false">IF(Items!A249="","",IF(G249&lt;0,"Negative!",IF(G249&lt;=L249,"Reorder","OK")))</f>
        <v/>
      </c>
    </row>
    <row r="250" customFormat="false" ht="15" hidden="false" customHeight="true" outlineLevel="0" collapsed="false">
      <c r="A250" s="24" t="str">
        <f aca="false">IF(Items!A250="","",Items!A250)</f>
        <v/>
      </c>
      <c r="B250" s="24" t="str">
        <f aca="false">IF(Items!A250="","",Items!B250)</f>
        <v/>
      </c>
      <c r="C250" s="24" t="str">
        <f aca="false">IF(Items!A250="","",Items!D250)</f>
        <v/>
      </c>
      <c r="D250" s="29" t="str">
        <f aca="false">IF(Items!A250="","",N(Items!E250))</f>
        <v/>
      </c>
      <c r="E250" s="26" t="str">
        <f aca="false">IF(Items!A250="","",SUMIFS(Transactions!$J$5:$J$2004,Transactions!$B$5:$B$2004,A250,Transactions!$J$5:$J$2004,"&gt;0",Transactions!$A$5:$A$2004,"&gt;="&amp;$B$2,Transactions!$A$5:$A$2004,"&lt;="&amp;$D$2))</f>
        <v/>
      </c>
      <c r="F250" s="26" t="str">
        <f aca="false">IF(Items!A250="","",-SUMIFS(Transactions!$J$5:$J$2004,Transactions!$B$5:$B$2004,A250,Transactions!$J$5:$J$2004,"&lt;0",Transactions!$A$5:$A$2004,"&gt;="&amp;$B$2,Transactions!$A$5:$A$2004,"&lt;="&amp;$D$2))</f>
        <v/>
      </c>
      <c r="G250" s="30" t="str">
        <f aca="false">IF(Items!A250="","",D250+E250-F250)</f>
        <v/>
      </c>
      <c r="H250" s="25" t="str">
        <f aca="false">IF(Items!A250="","",ROUND(D250*N(Items!F250),2))</f>
        <v/>
      </c>
      <c r="I250" s="25" t="str">
        <f aca="false">IF(Items!A250="","",SUMIFS(Transactions!$G$5:$G$2004,Transactions!$B$5:$B$2004,A250,Transactions!$A$5:$A$2004,"&gt;="&amp;$B$2,Transactions!$A$5:$A$2004,"&lt;="&amp;$D$2))</f>
        <v/>
      </c>
      <c r="J250" s="25" t="str">
        <f aca="false">IF(Items!A250="","",IFERROR((H250+I250)/(D250+SUMIFS(Transactions!$E$5:$E$2004,Transactions!$B$5:$B$2004,A250,Transactions!$D$5:$D$2004,"Purchase",Transactions!$A$5:$A$2004,"&gt;="&amp;$B$2,Transactions!$A$5:$A$2004,"&lt;="&amp;$D$2)+SUMIFS(Transactions!$E$5:$E$2004,Transactions!$B$5:$B$2004,A250,Transactions!$D$5:$D$2004,"Production in",Transactions!$A$5:$A$2004,"&gt;="&amp;$B$2,Transactions!$A$5:$A$2004,"&lt;="&amp;$D$2)),0))</f>
        <v/>
      </c>
      <c r="K250" s="31" t="str">
        <f aca="false">IF(Items!A250="","",ROUND(G250*J250,2))</f>
        <v/>
      </c>
      <c r="L250" s="29" t="str">
        <f aca="false">IF(Items!A250="","",N(Items!G250))</f>
        <v/>
      </c>
      <c r="M250" s="32" t="str">
        <f aca="false">IF(Items!A250="","",IF(G250&lt;0,"Negative!",IF(G250&lt;=L250,"Reorder","OK")))</f>
        <v/>
      </c>
    </row>
    <row r="251" customFormat="false" ht="15" hidden="false" customHeight="true" outlineLevel="0" collapsed="false">
      <c r="A251" s="24" t="str">
        <f aca="false">IF(Items!A251="","",Items!A251)</f>
        <v/>
      </c>
      <c r="B251" s="24" t="str">
        <f aca="false">IF(Items!A251="","",Items!B251)</f>
        <v/>
      </c>
      <c r="C251" s="24" t="str">
        <f aca="false">IF(Items!A251="","",Items!D251)</f>
        <v/>
      </c>
      <c r="D251" s="29" t="str">
        <f aca="false">IF(Items!A251="","",N(Items!E251))</f>
        <v/>
      </c>
      <c r="E251" s="26" t="str">
        <f aca="false">IF(Items!A251="","",SUMIFS(Transactions!$J$5:$J$2004,Transactions!$B$5:$B$2004,A251,Transactions!$J$5:$J$2004,"&gt;0",Transactions!$A$5:$A$2004,"&gt;="&amp;$B$2,Transactions!$A$5:$A$2004,"&lt;="&amp;$D$2))</f>
        <v/>
      </c>
      <c r="F251" s="26" t="str">
        <f aca="false">IF(Items!A251="","",-SUMIFS(Transactions!$J$5:$J$2004,Transactions!$B$5:$B$2004,A251,Transactions!$J$5:$J$2004,"&lt;0",Transactions!$A$5:$A$2004,"&gt;="&amp;$B$2,Transactions!$A$5:$A$2004,"&lt;="&amp;$D$2))</f>
        <v/>
      </c>
      <c r="G251" s="30" t="str">
        <f aca="false">IF(Items!A251="","",D251+E251-F251)</f>
        <v/>
      </c>
      <c r="H251" s="25" t="str">
        <f aca="false">IF(Items!A251="","",ROUND(D251*N(Items!F251),2))</f>
        <v/>
      </c>
      <c r="I251" s="25" t="str">
        <f aca="false">IF(Items!A251="","",SUMIFS(Transactions!$G$5:$G$2004,Transactions!$B$5:$B$2004,A251,Transactions!$A$5:$A$2004,"&gt;="&amp;$B$2,Transactions!$A$5:$A$2004,"&lt;="&amp;$D$2))</f>
        <v/>
      </c>
      <c r="J251" s="25" t="str">
        <f aca="false">IF(Items!A251="","",IFERROR((H251+I251)/(D251+SUMIFS(Transactions!$E$5:$E$2004,Transactions!$B$5:$B$2004,A251,Transactions!$D$5:$D$2004,"Purchase",Transactions!$A$5:$A$2004,"&gt;="&amp;$B$2,Transactions!$A$5:$A$2004,"&lt;="&amp;$D$2)+SUMIFS(Transactions!$E$5:$E$2004,Transactions!$B$5:$B$2004,A251,Transactions!$D$5:$D$2004,"Production in",Transactions!$A$5:$A$2004,"&gt;="&amp;$B$2,Transactions!$A$5:$A$2004,"&lt;="&amp;$D$2)),0))</f>
        <v/>
      </c>
      <c r="K251" s="31" t="str">
        <f aca="false">IF(Items!A251="","",ROUND(G251*J251,2))</f>
        <v/>
      </c>
      <c r="L251" s="29" t="str">
        <f aca="false">IF(Items!A251="","",N(Items!G251))</f>
        <v/>
      </c>
      <c r="M251" s="32" t="str">
        <f aca="false">IF(Items!A251="","",IF(G251&lt;0,"Negative!",IF(G251&lt;=L251,"Reorder","OK")))</f>
        <v/>
      </c>
    </row>
    <row r="252" customFormat="false" ht="15" hidden="false" customHeight="true" outlineLevel="0" collapsed="false">
      <c r="A252" s="24" t="str">
        <f aca="false">IF(Items!A252="","",Items!A252)</f>
        <v/>
      </c>
      <c r="B252" s="24" t="str">
        <f aca="false">IF(Items!A252="","",Items!B252)</f>
        <v/>
      </c>
      <c r="C252" s="24" t="str">
        <f aca="false">IF(Items!A252="","",Items!D252)</f>
        <v/>
      </c>
      <c r="D252" s="29" t="str">
        <f aca="false">IF(Items!A252="","",N(Items!E252))</f>
        <v/>
      </c>
      <c r="E252" s="26" t="str">
        <f aca="false">IF(Items!A252="","",SUMIFS(Transactions!$J$5:$J$2004,Transactions!$B$5:$B$2004,A252,Transactions!$J$5:$J$2004,"&gt;0",Transactions!$A$5:$A$2004,"&gt;="&amp;$B$2,Transactions!$A$5:$A$2004,"&lt;="&amp;$D$2))</f>
        <v/>
      </c>
      <c r="F252" s="26" t="str">
        <f aca="false">IF(Items!A252="","",-SUMIFS(Transactions!$J$5:$J$2004,Transactions!$B$5:$B$2004,A252,Transactions!$J$5:$J$2004,"&lt;0",Transactions!$A$5:$A$2004,"&gt;="&amp;$B$2,Transactions!$A$5:$A$2004,"&lt;="&amp;$D$2))</f>
        <v/>
      </c>
      <c r="G252" s="30" t="str">
        <f aca="false">IF(Items!A252="","",D252+E252-F252)</f>
        <v/>
      </c>
      <c r="H252" s="25" t="str">
        <f aca="false">IF(Items!A252="","",ROUND(D252*N(Items!F252),2))</f>
        <v/>
      </c>
      <c r="I252" s="25" t="str">
        <f aca="false">IF(Items!A252="","",SUMIFS(Transactions!$G$5:$G$2004,Transactions!$B$5:$B$2004,A252,Transactions!$A$5:$A$2004,"&gt;="&amp;$B$2,Transactions!$A$5:$A$2004,"&lt;="&amp;$D$2))</f>
        <v/>
      </c>
      <c r="J252" s="25" t="str">
        <f aca="false">IF(Items!A252="","",IFERROR((H252+I252)/(D252+SUMIFS(Transactions!$E$5:$E$2004,Transactions!$B$5:$B$2004,A252,Transactions!$D$5:$D$2004,"Purchase",Transactions!$A$5:$A$2004,"&gt;="&amp;$B$2,Transactions!$A$5:$A$2004,"&lt;="&amp;$D$2)+SUMIFS(Transactions!$E$5:$E$2004,Transactions!$B$5:$B$2004,A252,Transactions!$D$5:$D$2004,"Production in",Transactions!$A$5:$A$2004,"&gt;="&amp;$B$2,Transactions!$A$5:$A$2004,"&lt;="&amp;$D$2)),0))</f>
        <v/>
      </c>
      <c r="K252" s="31" t="str">
        <f aca="false">IF(Items!A252="","",ROUND(G252*J252,2))</f>
        <v/>
      </c>
      <c r="L252" s="29" t="str">
        <f aca="false">IF(Items!A252="","",N(Items!G252))</f>
        <v/>
      </c>
      <c r="M252" s="32" t="str">
        <f aca="false">IF(Items!A252="","",IF(G252&lt;0,"Negative!",IF(G252&lt;=L252,"Reorder","OK")))</f>
        <v/>
      </c>
    </row>
    <row r="253" customFormat="false" ht="15" hidden="false" customHeight="true" outlineLevel="0" collapsed="false">
      <c r="A253" s="24" t="str">
        <f aca="false">IF(Items!A253="","",Items!A253)</f>
        <v/>
      </c>
      <c r="B253" s="24" t="str">
        <f aca="false">IF(Items!A253="","",Items!B253)</f>
        <v/>
      </c>
      <c r="C253" s="24" t="str">
        <f aca="false">IF(Items!A253="","",Items!D253)</f>
        <v/>
      </c>
      <c r="D253" s="29" t="str">
        <f aca="false">IF(Items!A253="","",N(Items!E253))</f>
        <v/>
      </c>
      <c r="E253" s="26" t="str">
        <f aca="false">IF(Items!A253="","",SUMIFS(Transactions!$J$5:$J$2004,Transactions!$B$5:$B$2004,A253,Transactions!$J$5:$J$2004,"&gt;0",Transactions!$A$5:$A$2004,"&gt;="&amp;$B$2,Transactions!$A$5:$A$2004,"&lt;="&amp;$D$2))</f>
        <v/>
      </c>
      <c r="F253" s="26" t="str">
        <f aca="false">IF(Items!A253="","",-SUMIFS(Transactions!$J$5:$J$2004,Transactions!$B$5:$B$2004,A253,Transactions!$J$5:$J$2004,"&lt;0",Transactions!$A$5:$A$2004,"&gt;="&amp;$B$2,Transactions!$A$5:$A$2004,"&lt;="&amp;$D$2))</f>
        <v/>
      </c>
      <c r="G253" s="30" t="str">
        <f aca="false">IF(Items!A253="","",D253+E253-F253)</f>
        <v/>
      </c>
      <c r="H253" s="25" t="str">
        <f aca="false">IF(Items!A253="","",ROUND(D253*N(Items!F253),2))</f>
        <v/>
      </c>
      <c r="I253" s="25" t="str">
        <f aca="false">IF(Items!A253="","",SUMIFS(Transactions!$G$5:$G$2004,Transactions!$B$5:$B$2004,A253,Transactions!$A$5:$A$2004,"&gt;="&amp;$B$2,Transactions!$A$5:$A$2004,"&lt;="&amp;$D$2))</f>
        <v/>
      </c>
      <c r="J253" s="25" t="str">
        <f aca="false">IF(Items!A253="","",IFERROR((H253+I253)/(D253+SUMIFS(Transactions!$E$5:$E$2004,Transactions!$B$5:$B$2004,A253,Transactions!$D$5:$D$2004,"Purchase",Transactions!$A$5:$A$2004,"&gt;="&amp;$B$2,Transactions!$A$5:$A$2004,"&lt;="&amp;$D$2)+SUMIFS(Transactions!$E$5:$E$2004,Transactions!$B$5:$B$2004,A253,Transactions!$D$5:$D$2004,"Production in",Transactions!$A$5:$A$2004,"&gt;="&amp;$B$2,Transactions!$A$5:$A$2004,"&lt;="&amp;$D$2)),0))</f>
        <v/>
      </c>
      <c r="K253" s="31" t="str">
        <f aca="false">IF(Items!A253="","",ROUND(G253*J253,2))</f>
        <v/>
      </c>
      <c r="L253" s="29" t="str">
        <f aca="false">IF(Items!A253="","",N(Items!G253))</f>
        <v/>
      </c>
      <c r="M253" s="32" t="str">
        <f aca="false">IF(Items!A253="","",IF(G253&lt;0,"Negative!",IF(G253&lt;=L253,"Reorder","OK")))</f>
        <v/>
      </c>
    </row>
    <row r="254" customFormat="false" ht="15" hidden="false" customHeight="true" outlineLevel="0" collapsed="false">
      <c r="A254" s="24" t="str">
        <f aca="false">IF(Items!A254="","",Items!A254)</f>
        <v/>
      </c>
      <c r="B254" s="24" t="str">
        <f aca="false">IF(Items!A254="","",Items!B254)</f>
        <v/>
      </c>
      <c r="C254" s="24" t="str">
        <f aca="false">IF(Items!A254="","",Items!D254)</f>
        <v/>
      </c>
      <c r="D254" s="29" t="str">
        <f aca="false">IF(Items!A254="","",N(Items!E254))</f>
        <v/>
      </c>
      <c r="E254" s="26" t="str">
        <f aca="false">IF(Items!A254="","",SUMIFS(Transactions!$J$5:$J$2004,Transactions!$B$5:$B$2004,A254,Transactions!$J$5:$J$2004,"&gt;0",Transactions!$A$5:$A$2004,"&gt;="&amp;$B$2,Transactions!$A$5:$A$2004,"&lt;="&amp;$D$2))</f>
        <v/>
      </c>
      <c r="F254" s="26" t="str">
        <f aca="false">IF(Items!A254="","",-SUMIFS(Transactions!$J$5:$J$2004,Transactions!$B$5:$B$2004,A254,Transactions!$J$5:$J$2004,"&lt;0",Transactions!$A$5:$A$2004,"&gt;="&amp;$B$2,Transactions!$A$5:$A$2004,"&lt;="&amp;$D$2))</f>
        <v/>
      </c>
      <c r="G254" s="30" t="str">
        <f aca="false">IF(Items!A254="","",D254+E254-F254)</f>
        <v/>
      </c>
      <c r="H254" s="25" t="str">
        <f aca="false">IF(Items!A254="","",ROUND(D254*N(Items!F254),2))</f>
        <v/>
      </c>
      <c r="I254" s="25" t="str">
        <f aca="false">IF(Items!A254="","",SUMIFS(Transactions!$G$5:$G$2004,Transactions!$B$5:$B$2004,A254,Transactions!$A$5:$A$2004,"&gt;="&amp;$B$2,Transactions!$A$5:$A$2004,"&lt;="&amp;$D$2))</f>
        <v/>
      </c>
      <c r="J254" s="25" t="str">
        <f aca="false">IF(Items!A254="","",IFERROR((H254+I254)/(D254+SUMIFS(Transactions!$E$5:$E$2004,Transactions!$B$5:$B$2004,A254,Transactions!$D$5:$D$2004,"Purchase",Transactions!$A$5:$A$2004,"&gt;="&amp;$B$2,Transactions!$A$5:$A$2004,"&lt;="&amp;$D$2)+SUMIFS(Transactions!$E$5:$E$2004,Transactions!$B$5:$B$2004,A254,Transactions!$D$5:$D$2004,"Production in",Transactions!$A$5:$A$2004,"&gt;="&amp;$B$2,Transactions!$A$5:$A$2004,"&lt;="&amp;$D$2)),0))</f>
        <v/>
      </c>
      <c r="K254" s="31" t="str">
        <f aca="false">IF(Items!A254="","",ROUND(G254*J254,2))</f>
        <v/>
      </c>
      <c r="L254" s="29" t="str">
        <f aca="false">IF(Items!A254="","",N(Items!G254))</f>
        <v/>
      </c>
      <c r="M254" s="32" t="str">
        <f aca="false">IF(Items!A254="","",IF(G254&lt;0,"Negative!",IF(G254&lt;=L254,"Reorder","OK")))</f>
        <v/>
      </c>
    </row>
    <row r="255" customFormat="false" ht="15" hidden="false" customHeight="true" outlineLevel="0" collapsed="false">
      <c r="A255" s="24" t="str">
        <f aca="false">IF(Items!A255="","",Items!A255)</f>
        <v/>
      </c>
      <c r="B255" s="24" t="str">
        <f aca="false">IF(Items!A255="","",Items!B255)</f>
        <v/>
      </c>
      <c r="C255" s="24" t="str">
        <f aca="false">IF(Items!A255="","",Items!D255)</f>
        <v/>
      </c>
      <c r="D255" s="29" t="str">
        <f aca="false">IF(Items!A255="","",N(Items!E255))</f>
        <v/>
      </c>
      <c r="E255" s="26" t="str">
        <f aca="false">IF(Items!A255="","",SUMIFS(Transactions!$J$5:$J$2004,Transactions!$B$5:$B$2004,A255,Transactions!$J$5:$J$2004,"&gt;0",Transactions!$A$5:$A$2004,"&gt;="&amp;$B$2,Transactions!$A$5:$A$2004,"&lt;="&amp;$D$2))</f>
        <v/>
      </c>
      <c r="F255" s="26" t="str">
        <f aca="false">IF(Items!A255="","",-SUMIFS(Transactions!$J$5:$J$2004,Transactions!$B$5:$B$2004,A255,Transactions!$J$5:$J$2004,"&lt;0",Transactions!$A$5:$A$2004,"&gt;="&amp;$B$2,Transactions!$A$5:$A$2004,"&lt;="&amp;$D$2))</f>
        <v/>
      </c>
      <c r="G255" s="30" t="str">
        <f aca="false">IF(Items!A255="","",D255+E255-F255)</f>
        <v/>
      </c>
      <c r="H255" s="25" t="str">
        <f aca="false">IF(Items!A255="","",ROUND(D255*N(Items!F255),2))</f>
        <v/>
      </c>
      <c r="I255" s="25" t="str">
        <f aca="false">IF(Items!A255="","",SUMIFS(Transactions!$G$5:$G$2004,Transactions!$B$5:$B$2004,A255,Transactions!$A$5:$A$2004,"&gt;="&amp;$B$2,Transactions!$A$5:$A$2004,"&lt;="&amp;$D$2))</f>
        <v/>
      </c>
      <c r="J255" s="25" t="str">
        <f aca="false">IF(Items!A255="","",IFERROR((H255+I255)/(D255+SUMIFS(Transactions!$E$5:$E$2004,Transactions!$B$5:$B$2004,A255,Transactions!$D$5:$D$2004,"Purchase",Transactions!$A$5:$A$2004,"&gt;="&amp;$B$2,Transactions!$A$5:$A$2004,"&lt;="&amp;$D$2)+SUMIFS(Transactions!$E$5:$E$2004,Transactions!$B$5:$B$2004,A255,Transactions!$D$5:$D$2004,"Production in",Transactions!$A$5:$A$2004,"&gt;="&amp;$B$2,Transactions!$A$5:$A$2004,"&lt;="&amp;$D$2)),0))</f>
        <v/>
      </c>
      <c r="K255" s="31" t="str">
        <f aca="false">IF(Items!A255="","",ROUND(G255*J255,2))</f>
        <v/>
      </c>
      <c r="L255" s="29" t="str">
        <f aca="false">IF(Items!A255="","",N(Items!G255))</f>
        <v/>
      </c>
      <c r="M255" s="32" t="str">
        <f aca="false">IF(Items!A255="","",IF(G255&lt;0,"Negative!",IF(G255&lt;=L255,"Reorder","OK")))</f>
        <v/>
      </c>
    </row>
    <row r="256" customFormat="false" ht="15" hidden="false" customHeight="true" outlineLevel="0" collapsed="false">
      <c r="A256" s="24" t="str">
        <f aca="false">IF(Items!A256="","",Items!A256)</f>
        <v/>
      </c>
      <c r="B256" s="24" t="str">
        <f aca="false">IF(Items!A256="","",Items!B256)</f>
        <v/>
      </c>
      <c r="C256" s="24" t="str">
        <f aca="false">IF(Items!A256="","",Items!D256)</f>
        <v/>
      </c>
      <c r="D256" s="29" t="str">
        <f aca="false">IF(Items!A256="","",N(Items!E256))</f>
        <v/>
      </c>
      <c r="E256" s="26" t="str">
        <f aca="false">IF(Items!A256="","",SUMIFS(Transactions!$J$5:$J$2004,Transactions!$B$5:$B$2004,A256,Transactions!$J$5:$J$2004,"&gt;0",Transactions!$A$5:$A$2004,"&gt;="&amp;$B$2,Transactions!$A$5:$A$2004,"&lt;="&amp;$D$2))</f>
        <v/>
      </c>
      <c r="F256" s="26" t="str">
        <f aca="false">IF(Items!A256="","",-SUMIFS(Transactions!$J$5:$J$2004,Transactions!$B$5:$B$2004,A256,Transactions!$J$5:$J$2004,"&lt;0",Transactions!$A$5:$A$2004,"&gt;="&amp;$B$2,Transactions!$A$5:$A$2004,"&lt;="&amp;$D$2))</f>
        <v/>
      </c>
      <c r="G256" s="30" t="str">
        <f aca="false">IF(Items!A256="","",D256+E256-F256)</f>
        <v/>
      </c>
      <c r="H256" s="25" t="str">
        <f aca="false">IF(Items!A256="","",ROUND(D256*N(Items!F256),2))</f>
        <v/>
      </c>
      <c r="I256" s="25" t="str">
        <f aca="false">IF(Items!A256="","",SUMIFS(Transactions!$G$5:$G$2004,Transactions!$B$5:$B$2004,A256,Transactions!$A$5:$A$2004,"&gt;="&amp;$B$2,Transactions!$A$5:$A$2004,"&lt;="&amp;$D$2))</f>
        <v/>
      </c>
      <c r="J256" s="25" t="str">
        <f aca="false">IF(Items!A256="","",IFERROR((H256+I256)/(D256+SUMIFS(Transactions!$E$5:$E$2004,Transactions!$B$5:$B$2004,A256,Transactions!$D$5:$D$2004,"Purchase",Transactions!$A$5:$A$2004,"&gt;="&amp;$B$2,Transactions!$A$5:$A$2004,"&lt;="&amp;$D$2)+SUMIFS(Transactions!$E$5:$E$2004,Transactions!$B$5:$B$2004,A256,Transactions!$D$5:$D$2004,"Production in",Transactions!$A$5:$A$2004,"&gt;="&amp;$B$2,Transactions!$A$5:$A$2004,"&lt;="&amp;$D$2)),0))</f>
        <v/>
      </c>
      <c r="K256" s="31" t="str">
        <f aca="false">IF(Items!A256="","",ROUND(G256*J256,2))</f>
        <v/>
      </c>
      <c r="L256" s="29" t="str">
        <f aca="false">IF(Items!A256="","",N(Items!G256))</f>
        <v/>
      </c>
      <c r="M256" s="32" t="str">
        <f aca="false">IF(Items!A256="","",IF(G256&lt;0,"Negative!",IF(G256&lt;=L256,"Reorder","OK")))</f>
        <v/>
      </c>
    </row>
    <row r="257" customFormat="false" ht="15" hidden="false" customHeight="true" outlineLevel="0" collapsed="false">
      <c r="A257" s="24" t="str">
        <f aca="false">IF(Items!A257="","",Items!A257)</f>
        <v/>
      </c>
      <c r="B257" s="24" t="str">
        <f aca="false">IF(Items!A257="","",Items!B257)</f>
        <v/>
      </c>
      <c r="C257" s="24" t="str">
        <f aca="false">IF(Items!A257="","",Items!D257)</f>
        <v/>
      </c>
      <c r="D257" s="29" t="str">
        <f aca="false">IF(Items!A257="","",N(Items!E257))</f>
        <v/>
      </c>
      <c r="E257" s="26" t="str">
        <f aca="false">IF(Items!A257="","",SUMIFS(Transactions!$J$5:$J$2004,Transactions!$B$5:$B$2004,A257,Transactions!$J$5:$J$2004,"&gt;0",Transactions!$A$5:$A$2004,"&gt;="&amp;$B$2,Transactions!$A$5:$A$2004,"&lt;="&amp;$D$2))</f>
        <v/>
      </c>
      <c r="F257" s="26" t="str">
        <f aca="false">IF(Items!A257="","",-SUMIFS(Transactions!$J$5:$J$2004,Transactions!$B$5:$B$2004,A257,Transactions!$J$5:$J$2004,"&lt;0",Transactions!$A$5:$A$2004,"&gt;="&amp;$B$2,Transactions!$A$5:$A$2004,"&lt;="&amp;$D$2))</f>
        <v/>
      </c>
      <c r="G257" s="30" t="str">
        <f aca="false">IF(Items!A257="","",D257+E257-F257)</f>
        <v/>
      </c>
      <c r="H257" s="25" t="str">
        <f aca="false">IF(Items!A257="","",ROUND(D257*N(Items!F257),2))</f>
        <v/>
      </c>
      <c r="I257" s="25" t="str">
        <f aca="false">IF(Items!A257="","",SUMIFS(Transactions!$G$5:$G$2004,Transactions!$B$5:$B$2004,A257,Transactions!$A$5:$A$2004,"&gt;="&amp;$B$2,Transactions!$A$5:$A$2004,"&lt;="&amp;$D$2))</f>
        <v/>
      </c>
      <c r="J257" s="25" t="str">
        <f aca="false">IF(Items!A257="","",IFERROR((H257+I257)/(D257+SUMIFS(Transactions!$E$5:$E$2004,Transactions!$B$5:$B$2004,A257,Transactions!$D$5:$D$2004,"Purchase",Transactions!$A$5:$A$2004,"&gt;="&amp;$B$2,Transactions!$A$5:$A$2004,"&lt;="&amp;$D$2)+SUMIFS(Transactions!$E$5:$E$2004,Transactions!$B$5:$B$2004,A257,Transactions!$D$5:$D$2004,"Production in",Transactions!$A$5:$A$2004,"&gt;="&amp;$B$2,Transactions!$A$5:$A$2004,"&lt;="&amp;$D$2)),0))</f>
        <v/>
      </c>
      <c r="K257" s="31" t="str">
        <f aca="false">IF(Items!A257="","",ROUND(G257*J257,2))</f>
        <v/>
      </c>
      <c r="L257" s="29" t="str">
        <f aca="false">IF(Items!A257="","",N(Items!G257))</f>
        <v/>
      </c>
      <c r="M257" s="32" t="str">
        <f aca="false">IF(Items!A257="","",IF(G257&lt;0,"Negative!",IF(G257&lt;=L257,"Reorder","OK")))</f>
        <v/>
      </c>
    </row>
    <row r="258" customFormat="false" ht="15" hidden="false" customHeight="true" outlineLevel="0" collapsed="false">
      <c r="A258" s="24" t="str">
        <f aca="false">IF(Items!A258="","",Items!A258)</f>
        <v/>
      </c>
      <c r="B258" s="24" t="str">
        <f aca="false">IF(Items!A258="","",Items!B258)</f>
        <v/>
      </c>
      <c r="C258" s="24" t="str">
        <f aca="false">IF(Items!A258="","",Items!D258)</f>
        <v/>
      </c>
      <c r="D258" s="29" t="str">
        <f aca="false">IF(Items!A258="","",N(Items!E258))</f>
        <v/>
      </c>
      <c r="E258" s="26" t="str">
        <f aca="false">IF(Items!A258="","",SUMIFS(Transactions!$J$5:$J$2004,Transactions!$B$5:$B$2004,A258,Transactions!$J$5:$J$2004,"&gt;0",Transactions!$A$5:$A$2004,"&gt;="&amp;$B$2,Transactions!$A$5:$A$2004,"&lt;="&amp;$D$2))</f>
        <v/>
      </c>
      <c r="F258" s="26" t="str">
        <f aca="false">IF(Items!A258="","",-SUMIFS(Transactions!$J$5:$J$2004,Transactions!$B$5:$B$2004,A258,Transactions!$J$5:$J$2004,"&lt;0",Transactions!$A$5:$A$2004,"&gt;="&amp;$B$2,Transactions!$A$5:$A$2004,"&lt;="&amp;$D$2))</f>
        <v/>
      </c>
      <c r="G258" s="30" t="str">
        <f aca="false">IF(Items!A258="","",D258+E258-F258)</f>
        <v/>
      </c>
      <c r="H258" s="25" t="str">
        <f aca="false">IF(Items!A258="","",ROUND(D258*N(Items!F258),2))</f>
        <v/>
      </c>
      <c r="I258" s="25" t="str">
        <f aca="false">IF(Items!A258="","",SUMIFS(Transactions!$G$5:$G$2004,Transactions!$B$5:$B$2004,A258,Transactions!$A$5:$A$2004,"&gt;="&amp;$B$2,Transactions!$A$5:$A$2004,"&lt;="&amp;$D$2))</f>
        <v/>
      </c>
      <c r="J258" s="25" t="str">
        <f aca="false">IF(Items!A258="","",IFERROR((H258+I258)/(D258+SUMIFS(Transactions!$E$5:$E$2004,Transactions!$B$5:$B$2004,A258,Transactions!$D$5:$D$2004,"Purchase",Transactions!$A$5:$A$2004,"&gt;="&amp;$B$2,Transactions!$A$5:$A$2004,"&lt;="&amp;$D$2)+SUMIFS(Transactions!$E$5:$E$2004,Transactions!$B$5:$B$2004,A258,Transactions!$D$5:$D$2004,"Production in",Transactions!$A$5:$A$2004,"&gt;="&amp;$B$2,Transactions!$A$5:$A$2004,"&lt;="&amp;$D$2)),0))</f>
        <v/>
      </c>
      <c r="K258" s="31" t="str">
        <f aca="false">IF(Items!A258="","",ROUND(G258*J258,2))</f>
        <v/>
      </c>
      <c r="L258" s="29" t="str">
        <f aca="false">IF(Items!A258="","",N(Items!G258))</f>
        <v/>
      </c>
      <c r="M258" s="32" t="str">
        <f aca="false">IF(Items!A258="","",IF(G258&lt;0,"Negative!",IF(G258&lt;=L258,"Reorder","OK")))</f>
        <v/>
      </c>
    </row>
    <row r="259" customFormat="false" ht="15" hidden="false" customHeight="true" outlineLevel="0" collapsed="false">
      <c r="A259" s="24" t="str">
        <f aca="false">IF(Items!A259="","",Items!A259)</f>
        <v/>
      </c>
      <c r="B259" s="24" t="str">
        <f aca="false">IF(Items!A259="","",Items!B259)</f>
        <v/>
      </c>
      <c r="C259" s="24" t="str">
        <f aca="false">IF(Items!A259="","",Items!D259)</f>
        <v/>
      </c>
      <c r="D259" s="29" t="str">
        <f aca="false">IF(Items!A259="","",N(Items!E259))</f>
        <v/>
      </c>
      <c r="E259" s="26" t="str">
        <f aca="false">IF(Items!A259="","",SUMIFS(Transactions!$J$5:$J$2004,Transactions!$B$5:$B$2004,A259,Transactions!$J$5:$J$2004,"&gt;0",Transactions!$A$5:$A$2004,"&gt;="&amp;$B$2,Transactions!$A$5:$A$2004,"&lt;="&amp;$D$2))</f>
        <v/>
      </c>
      <c r="F259" s="26" t="str">
        <f aca="false">IF(Items!A259="","",-SUMIFS(Transactions!$J$5:$J$2004,Transactions!$B$5:$B$2004,A259,Transactions!$J$5:$J$2004,"&lt;0",Transactions!$A$5:$A$2004,"&gt;="&amp;$B$2,Transactions!$A$5:$A$2004,"&lt;="&amp;$D$2))</f>
        <v/>
      </c>
      <c r="G259" s="30" t="str">
        <f aca="false">IF(Items!A259="","",D259+E259-F259)</f>
        <v/>
      </c>
      <c r="H259" s="25" t="str">
        <f aca="false">IF(Items!A259="","",ROUND(D259*N(Items!F259),2))</f>
        <v/>
      </c>
      <c r="I259" s="25" t="str">
        <f aca="false">IF(Items!A259="","",SUMIFS(Transactions!$G$5:$G$2004,Transactions!$B$5:$B$2004,A259,Transactions!$A$5:$A$2004,"&gt;="&amp;$B$2,Transactions!$A$5:$A$2004,"&lt;="&amp;$D$2))</f>
        <v/>
      </c>
      <c r="J259" s="25" t="str">
        <f aca="false">IF(Items!A259="","",IFERROR((H259+I259)/(D259+SUMIFS(Transactions!$E$5:$E$2004,Transactions!$B$5:$B$2004,A259,Transactions!$D$5:$D$2004,"Purchase",Transactions!$A$5:$A$2004,"&gt;="&amp;$B$2,Transactions!$A$5:$A$2004,"&lt;="&amp;$D$2)+SUMIFS(Transactions!$E$5:$E$2004,Transactions!$B$5:$B$2004,A259,Transactions!$D$5:$D$2004,"Production in",Transactions!$A$5:$A$2004,"&gt;="&amp;$B$2,Transactions!$A$5:$A$2004,"&lt;="&amp;$D$2)),0))</f>
        <v/>
      </c>
      <c r="K259" s="31" t="str">
        <f aca="false">IF(Items!A259="","",ROUND(G259*J259,2))</f>
        <v/>
      </c>
      <c r="L259" s="29" t="str">
        <f aca="false">IF(Items!A259="","",N(Items!G259))</f>
        <v/>
      </c>
      <c r="M259" s="32" t="str">
        <f aca="false">IF(Items!A259="","",IF(G259&lt;0,"Negative!",IF(G259&lt;=L259,"Reorder","OK")))</f>
        <v/>
      </c>
    </row>
    <row r="260" customFormat="false" ht="15" hidden="false" customHeight="true" outlineLevel="0" collapsed="false">
      <c r="A260" s="24" t="str">
        <f aca="false">IF(Items!A260="","",Items!A260)</f>
        <v/>
      </c>
      <c r="B260" s="24" t="str">
        <f aca="false">IF(Items!A260="","",Items!B260)</f>
        <v/>
      </c>
      <c r="C260" s="24" t="str">
        <f aca="false">IF(Items!A260="","",Items!D260)</f>
        <v/>
      </c>
      <c r="D260" s="29" t="str">
        <f aca="false">IF(Items!A260="","",N(Items!E260))</f>
        <v/>
      </c>
      <c r="E260" s="26" t="str">
        <f aca="false">IF(Items!A260="","",SUMIFS(Transactions!$J$5:$J$2004,Transactions!$B$5:$B$2004,A260,Transactions!$J$5:$J$2004,"&gt;0",Transactions!$A$5:$A$2004,"&gt;="&amp;$B$2,Transactions!$A$5:$A$2004,"&lt;="&amp;$D$2))</f>
        <v/>
      </c>
      <c r="F260" s="26" t="str">
        <f aca="false">IF(Items!A260="","",-SUMIFS(Transactions!$J$5:$J$2004,Transactions!$B$5:$B$2004,A260,Transactions!$J$5:$J$2004,"&lt;0",Transactions!$A$5:$A$2004,"&gt;="&amp;$B$2,Transactions!$A$5:$A$2004,"&lt;="&amp;$D$2))</f>
        <v/>
      </c>
      <c r="G260" s="30" t="str">
        <f aca="false">IF(Items!A260="","",D260+E260-F260)</f>
        <v/>
      </c>
      <c r="H260" s="25" t="str">
        <f aca="false">IF(Items!A260="","",ROUND(D260*N(Items!F260),2))</f>
        <v/>
      </c>
      <c r="I260" s="25" t="str">
        <f aca="false">IF(Items!A260="","",SUMIFS(Transactions!$G$5:$G$2004,Transactions!$B$5:$B$2004,A260,Transactions!$A$5:$A$2004,"&gt;="&amp;$B$2,Transactions!$A$5:$A$2004,"&lt;="&amp;$D$2))</f>
        <v/>
      </c>
      <c r="J260" s="25" t="str">
        <f aca="false">IF(Items!A260="","",IFERROR((H260+I260)/(D260+SUMIFS(Transactions!$E$5:$E$2004,Transactions!$B$5:$B$2004,A260,Transactions!$D$5:$D$2004,"Purchase",Transactions!$A$5:$A$2004,"&gt;="&amp;$B$2,Transactions!$A$5:$A$2004,"&lt;="&amp;$D$2)+SUMIFS(Transactions!$E$5:$E$2004,Transactions!$B$5:$B$2004,A260,Transactions!$D$5:$D$2004,"Production in",Transactions!$A$5:$A$2004,"&gt;="&amp;$B$2,Transactions!$A$5:$A$2004,"&lt;="&amp;$D$2)),0))</f>
        <v/>
      </c>
      <c r="K260" s="31" t="str">
        <f aca="false">IF(Items!A260="","",ROUND(G260*J260,2))</f>
        <v/>
      </c>
      <c r="L260" s="29" t="str">
        <f aca="false">IF(Items!A260="","",N(Items!G260))</f>
        <v/>
      </c>
      <c r="M260" s="32" t="str">
        <f aca="false">IF(Items!A260="","",IF(G260&lt;0,"Negative!",IF(G260&lt;=L260,"Reorder","OK")))</f>
        <v/>
      </c>
    </row>
    <row r="261" customFormat="false" ht="15" hidden="false" customHeight="true" outlineLevel="0" collapsed="false">
      <c r="A261" s="24" t="str">
        <f aca="false">IF(Items!A261="","",Items!A261)</f>
        <v/>
      </c>
      <c r="B261" s="24" t="str">
        <f aca="false">IF(Items!A261="","",Items!B261)</f>
        <v/>
      </c>
      <c r="C261" s="24" t="str">
        <f aca="false">IF(Items!A261="","",Items!D261)</f>
        <v/>
      </c>
      <c r="D261" s="29" t="str">
        <f aca="false">IF(Items!A261="","",N(Items!E261))</f>
        <v/>
      </c>
      <c r="E261" s="26" t="str">
        <f aca="false">IF(Items!A261="","",SUMIFS(Transactions!$J$5:$J$2004,Transactions!$B$5:$B$2004,A261,Transactions!$J$5:$J$2004,"&gt;0",Transactions!$A$5:$A$2004,"&gt;="&amp;$B$2,Transactions!$A$5:$A$2004,"&lt;="&amp;$D$2))</f>
        <v/>
      </c>
      <c r="F261" s="26" t="str">
        <f aca="false">IF(Items!A261="","",-SUMIFS(Transactions!$J$5:$J$2004,Transactions!$B$5:$B$2004,A261,Transactions!$J$5:$J$2004,"&lt;0",Transactions!$A$5:$A$2004,"&gt;="&amp;$B$2,Transactions!$A$5:$A$2004,"&lt;="&amp;$D$2))</f>
        <v/>
      </c>
      <c r="G261" s="30" t="str">
        <f aca="false">IF(Items!A261="","",D261+E261-F261)</f>
        <v/>
      </c>
      <c r="H261" s="25" t="str">
        <f aca="false">IF(Items!A261="","",ROUND(D261*N(Items!F261),2))</f>
        <v/>
      </c>
      <c r="I261" s="25" t="str">
        <f aca="false">IF(Items!A261="","",SUMIFS(Transactions!$G$5:$G$2004,Transactions!$B$5:$B$2004,A261,Transactions!$A$5:$A$2004,"&gt;="&amp;$B$2,Transactions!$A$5:$A$2004,"&lt;="&amp;$D$2))</f>
        <v/>
      </c>
      <c r="J261" s="25" t="str">
        <f aca="false">IF(Items!A261="","",IFERROR((H261+I261)/(D261+SUMIFS(Transactions!$E$5:$E$2004,Transactions!$B$5:$B$2004,A261,Transactions!$D$5:$D$2004,"Purchase",Transactions!$A$5:$A$2004,"&gt;="&amp;$B$2,Transactions!$A$5:$A$2004,"&lt;="&amp;$D$2)+SUMIFS(Transactions!$E$5:$E$2004,Transactions!$B$5:$B$2004,A261,Transactions!$D$5:$D$2004,"Production in",Transactions!$A$5:$A$2004,"&gt;="&amp;$B$2,Transactions!$A$5:$A$2004,"&lt;="&amp;$D$2)),0))</f>
        <v/>
      </c>
      <c r="K261" s="31" t="str">
        <f aca="false">IF(Items!A261="","",ROUND(G261*J261,2))</f>
        <v/>
      </c>
      <c r="L261" s="29" t="str">
        <f aca="false">IF(Items!A261="","",N(Items!G261))</f>
        <v/>
      </c>
      <c r="M261" s="32" t="str">
        <f aca="false">IF(Items!A261="","",IF(G261&lt;0,"Negative!",IF(G261&lt;=L261,"Reorder","OK")))</f>
        <v/>
      </c>
    </row>
    <row r="262" customFormat="false" ht="15" hidden="false" customHeight="true" outlineLevel="0" collapsed="false">
      <c r="A262" s="24" t="str">
        <f aca="false">IF(Items!A262="","",Items!A262)</f>
        <v/>
      </c>
      <c r="B262" s="24" t="str">
        <f aca="false">IF(Items!A262="","",Items!B262)</f>
        <v/>
      </c>
      <c r="C262" s="24" t="str">
        <f aca="false">IF(Items!A262="","",Items!D262)</f>
        <v/>
      </c>
      <c r="D262" s="29" t="str">
        <f aca="false">IF(Items!A262="","",N(Items!E262))</f>
        <v/>
      </c>
      <c r="E262" s="26" t="str">
        <f aca="false">IF(Items!A262="","",SUMIFS(Transactions!$J$5:$J$2004,Transactions!$B$5:$B$2004,A262,Transactions!$J$5:$J$2004,"&gt;0",Transactions!$A$5:$A$2004,"&gt;="&amp;$B$2,Transactions!$A$5:$A$2004,"&lt;="&amp;$D$2))</f>
        <v/>
      </c>
      <c r="F262" s="26" t="str">
        <f aca="false">IF(Items!A262="","",-SUMIFS(Transactions!$J$5:$J$2004,Transactions!$B$5:$B$2004,A262,Transactions!$J$5:$J$2004,"&lt;0",Transactions!$A$5:$A$2004,"&gt;="&amp;$B$2,Transactions!$A$5:$A$2004,"&lt;="&amp;$D$2))</f>
        <v/>
      </c>
      <c r="G262" s="30" t="str">
        <f aca="false">IF(Items!A262="","",D262+E262-F262)</f>
        <v/>
      </c>
      <c r="H262" s="25" t="str">
        <f aca="false">IF(Items!A262="","",ROUND(D262*N(Items!F262),2))</f>
        <v/>
      </c>
      <c r="I262" s="25" t="str">
        <f aca="false">IF(Items!A262="","",SUMIFS(Transactions!$G$5:$G$2004,Transactions!$B$5:$B$2004,A262,Transactions!$A$5:$A$2004,"&gt;="&amp;$B$2,Transactions!$A$5:$A$2004,"&lt;="&amp;$D$2))</f>
        <v/>
      </c>
      <c r="J262" s="25" t="str">
        <f aca="false">IF(Items!A262="","",IFERROR((H262+I262)/(D262+SUMIFS(Transactions!$E$5:$E$2004,Transactions!$B$5:$B$2004,A262,Transactions!$D$5:$D$2004,"Purchase",Transactions!$A$5:$A$2004,"&gt;="&amp;$B$2,Transactions!$A$5:$A$2004,"&lt;="&amp;$D$2)+SUMIFS(Transactions!$E$5:$E$2004,Transactions!$B$5:$B$2004,A262,Transactions!$D$5:$D$2004,"Production in",Transactions!$A$5:$A$2004,"&gt;="&amp;$B$2,Transactions!$A$5:$A$2004,"&lt;="&amp;$D$2)),0))</f>
        <v/>
      </c>
      <c r="K262" s="31" t="str">
        <f aca="false">IF(Items!A262="","",ROUND(G262*J262,2))</f>
        <v/>
      </c>
      <c r="L262" s="29" t="str">
        <f aca="false">IF(Items!A262="","",N(Items!G262))</f>
        <v/>
      </c>
      <c r="M262" s="32" t="str">
        <f aca="false">IF(Items!A262="","",IF(G262&lt;0,"Negative!",IF(G262&lt;=L262,"Reorder","OK")))</f>
        <v/>
      </c>
    </row>
    <row r="263" customFormat="false" ht="15" hidden="false" customHeight="true" outlineLevel="0" collapsed="false">
      <c r="A263" s="24" t="str">
        <f aca="false">IF(Items!A263="","",Items!A263)</f>
        <v/>
      </c>
      <c r="B263" s="24" t="str">
        <f aca="false">IF(Items!A263="","",Items!B263)</f>
        <v/>
      </c>
      <c r="C263" s="24" t="str">
        <f aca="false">IF(Items!A263="","",Items!D263)</f>
        <v/>
      </c>
      <c r="D263" s="29" t="str">
        <f aca="false">IF(Items!A263="","",N(Items!E263))</f>
        <v/>
      </c>
      <c r="E263" s="26" t="str">
        <f aca="false">IF(Items!A263="","",SUMIFS(Transactions!$J$5:$J$2004,Transactions!$B$5:$B$2004,A263,Transactions!$J$5:$J$2004,"&gt;0",Transactions!$A$5:$A$2004,"&gt;="&amp;$B$2,Transactions!$A$5:$A$2004,"&lt;="&amp;$D$2))</f>
        <v/>
      </c>
      <c r="F263" s="26" t="str">
        <f aca="false">IF(Items!A263="","",-SUMIFS(Transactions!$J$5:$J$2004,Transactions!$B$5:$B$2004,A263,Transactions!$J$5:$J$2004,"&lt;0",Transactions!$A$5:$A$2004,"&gt;="&amp;$B$2,Transactions!$A$5:$A$2004,"&lt;="&amp;$D$2))</f>
        <v/>
      </c>
      <c r="G263" s="30" t="str">
        <f aca="false">IF(Items!A263="","",D263+E263-F263)</f>
        <v/>
      </c>
      <c r="H263" s="25" t="str">
        <f aca="false">IF(Items!A263="","",ROUND(D263*N(Items!F263),2))</f>
        <v/>
      </c>
      <c r="I263" s="25" t="str">
        <f aca="false">IF(Items!A263="","",SUMIFS(Transactions!$G$5:$G$2004,Transactions!$B$5:$B$2004,A263,Transactions!$A$5:$A$2004,"&gt;="&amp;$B$2,Transactions!$A$5:$A$2004,"&lt;="&amp;$D$2))</f>
        <v/>
      </c>
      <c r="J263" s="25" t="str">
        <f aca="false">IF(Items!A263="","",IFERROR((H263+I263)/(D263+SUMIFS(Transactions!$E$5:$E$2004,Transactions!$B$5:$B$2004,A263,Transactions!$D$5:$D$2004,"Purchase",Transactions!$A$5:$A$2004,"&gt;="&amp;$B$2,Transactions!$A$5:$A$2004,"&lt;="&amp;$D$2)+SUMIFS(Transactions!$E$5:$E$2004,Transactions!$B$5:$B$2004,A263,Transactions!$D$5:$D$2004,"Production in",Transactions!$A$5:$A$2004,"&gt;="&amp;$B$2,Transactions!$A$5:$A$2004,"&lt;="&amp;$D$2)),0))</f>
        <v/>
      </c>
      <c r="K263" s="31" t="str">
        <f aca="false">IF(Items!A263="","",ROUND(G263*J263,2))</f>
        <v/>
      </c>
      <c r="L263" s="29" t="str">
        <f aca="false">IF(Items!A263="","",N(Items!G263))</f>
        <v/>
      </c>
      <c r="M263" s="32" t="str">
        <f aca="false">IF(Items!A263="","",IF(G263&lt;0,"Negative!",IF(G263&lt;=L263,"Reorder","OK")))</f>
        <v/>
      </c>
    </row>
    <row r="264" customFormat="false" ht="15" hidden="false" customHeight="true" outlineLevel="0" collapsed="false">
      <c r="A264" s="24" t="str">
        <f aca="false">IF(Items!A264="","",Items!A264)</f>
        <v/>
      </c>
      <c r="B264" s="24" t="str">
        <f aca="false">IF(Items!A264="","",Items!B264)</f>
        <v/>
      </c>
      <c r="C264" s="24" t="str">
        <f aca="false">IF(Items!A264="","",Items!D264)</f>
        <v/>
      </c>
      <c r="D264" s="29" t="str">
        <f aca="false">IF(Items!A264="","",N(Items!E264))</f>
        <v/>
      </c>
      <c r="E264" s="26" t="str">
        <f aca="false">IF(Items!A264="","",SUMIFS(Transactions!$J$5:$J$2004,Transactions!$B$5:$B$2004,A264,Transactions!$J$5:$J$2004,"&gt;0",Transactions!$A$5:$A$2004,"&gt;="&amp;$B$2,Transactions!$A$5:$A$2004,"&lt;="&amp;$D$2))</f>
        <v/>
      </c>
      <c r="F264" s="26" t="str">
        <f aca="false">IF(Items!A264="","",-SUMIFS(Transactions!$J$5:$J$2004,Transactions!$B$5:$B$2004,A264,Transactions!$J$5:$J$2004,"&lt;0",Transactions!$A$5:$A$2004,"&gt;="&amp;$B$2,Transactions!$A$5:$A$2004,"&lt;="&amp;$D$2))</f>
        <v/>
      </c>
      <c r="G264" s="30" t="str">
        <f aca="false">IF(Items!A264="","",D264+E264-F264)</f>
        <v/>
      </c>
      <c r="H264" s="25" t="str">
        <f aca="false">IF(Items!A264="","",ROUND(D264*N(Items!F264),2))</f>
        <v/>
      </c>
      <c r="I264" s="25" t="str">
        <f aca="false">IF(Items!A264="","",SUMIFS(Transactions!$G$5:$G$2004,Transactions!$B$5:$B$2004,A264,Transactions!$A$5:$A$2004,"&gt;="&amp;$B$2,Transactions!$A$5:$A$2004,"&lt;="&amp;$D$2))</f>
        <v/>
      </c>
      <c r="J264" s="25" t="str">
        <f aca="false">IF(Items!A264="","",IFERROR((H264+I264)/(D264+SUMIFS(Transactions!$E$5:$E$2004,Transactions!$B$5:$B$2004,A264,Transactions!$D$5:$D$2004,"Purchase",Transactions!$A$5:$A$2004,"&gt;="&amp;$B$2,Transactions!$A$5:$A$2004,"&lt;="&amp;$D$2)+SUMIFS(Transactions!$E$5:$E$2004,Transactions!$B$5:$B$2004,A264,Transactions!$D$5:$D$2004,"Production in",Transactions!$A$5:$A$2004,"&gt;="&amp;$B$2,Transactions!$A$5:$A$2004,"&lt;="&amp;$D$2)),0))</f>
        <v/>
      </c>
      <c r="K264" s="31" t="str">
        <f aca="false">IF(Items!A264="","",ROUND(G264*J264,2))</f>
        <v/>
      </c>
      <c r="L264" s="29" t="str">
        <f aca="false">IF(Items!A264="","",N(Items!G264))</f>
        <v/>
      </c>
      <c r="M264" s="32" t="str">
        <f aca="false">IF(Items!A264="","",IF(G264&lt;0,"Negative!",IF(G264&lt;=L264,"Reorder","OK")))</f>
        <v/>
      </c>
    </row>
    <row r="265" customFormat="false" ht="15" hidden="false" customHeight="true" outlineLevel="0" collapsed="false">
      <c r="A265" s="24" t="str">
        <f aca="false">IF(Items!A265="","",Items!A265)</f>
        <v/>
      </c>
      <c r="B265" s="24" t="str">
        <f aca="false">IF(Items!A265="","",Items!B265)</f>
        <v/>
      </c>
      <c r="C265" s="24" t="str">
        <f aca="false">IF(Items!A265="","",Items!D265)</f>
        <v/>
      </c>
      <c r="D265" s="29" t="str">
        <f aca="false">IF(Items!A265="","",N(Items!E265))</f>
        <v/>
      </c>
      <c r="E265" s="26" t="str">
        <f aca="false">IF(Items!A265="","",SUMIFS(Transactions!$J$5:$J$2004,Transactions!$B$5:$B$2004,A265,Transactions!$J$5:$J$2004,"&gt;0",Transactions!$A$5:$A$2004,"&gt;="&amp;$B$2,Transactions!$A$5:$A$2004,"&lt;="&amp;$D$2))</f>
        <v/>
      </c>
      <c r="F265" s="26" t="str">
        <f aca="false">IF(Items!A265="","",-SUMIFS(Transactions!$J$5:$J$2004,Transactions!$B$5:$B$2004,A265,Transactions!$J$5:$J$2004,"&lt;0",Transactions!$A$5:$A$2004,"&gt;="&amp;$B$2,Transactions!$A$5:$A$2004,"&lt;="&amp;$D$2))</f>
        <v/>
      </c>
      <c r="G265" s="30" t="str">
        <f aca="false">IF(Items!A265="","",D265+E265-F265)</f>
        <v/>
      </c>
      <c r="H265" s="25" t="str">
        <f aca="false">IF(Items!A265="","",ROUND(D265*N(Items!F265),2))</f>
        <v/>
      </c>
      <c r="I265" s="25" t="str">
        <f aca="false">IF(Items!A265="","",SUMIFS(Transactions!$G$5:$G$2004,Transactions!$B$5:$B$2004,A265,Transactions!$A$5:$A$2004,"&gt;="&amp;$B$2,Transactions!$A$5:$A$2004,"&lt;="&amp;$D$2))</f>
        <v/>
      </c>
      <c r="J265" s="25" t="str">
        <f aca="false">IF(Items!A265="","",IFERROR((H265+I265)/(D265+SUMIFS(Transactions!$E$5:$E$2004,Transactions!$B$5:$B$2004,A265,Transactions!$D$5:$D$2004,"Purchase",Transactions!$A$5:$A$2004,"&gt;="&amp;$B$2,Transactions!$A$5:$A$2004,"&lt;="&amp;$D$2)+SUMIFS(Transactions!$E$5:$E$2004,Transactions!$B$5:$B$2004,A265,Transactions!$D$5:$D$2004,"Production in",Transactions!$A$5:$A$2004,"&gt;="&amp;$B$2,Transactions!$A$5:$A$2004,"&lt;="&amp;$D$2)),0))</f>
        <v/>
      </c>
      <c r="K265" s="31" t="str">
        <f aca="false">IF(Items!A265="","",ROUND(G265*J265,2))</f>
        <v/>
      </c>
      <c r="L265" s="29" t="str">
        <f aca="false">IF(Items!A265="","",N(Items!G265))</f>
        <v/>
      </c>
      <c r="M265" s="32" t="str">
        <f aca="false">IF(Items!A265="","",IF(G265&lt;0,"Negative!",IF(G265&lt;=L265,"Reorder","OK")))</f>
        <v/>
      </c>
    </row>
    <row r="266" customFormat="false" ht="15" hidden="false" customHeight="true" outlineLevel="0" collapsed="false">
      <c r="A266" s="24" t="str">
        <f aca="false">IF(Items!A266="","",Items!A266)</f>
        <v/>
      </c>
      <c r="B266" s="24" t="str">
        <f aca="false">IF(Items!A266="","",Items!B266)</f>
        <v/>
      </c>
      <c r="C266" s="24" t="str">
        <f aca="false">IF(Items!A266="","",Items!D266)</f>
        <v/>
      </c>
      <c r="D266" s="29" t="str">
        <f aca="false">IF(Items!A266="","",N(Items!E266))</f>
        <v/>
      </c>
      <c r="E266" s="26" t="str">
        <f aca="false">IF(Items!A266="","",SUMIFS(Transactions!$J$5:$J$2004,Transactions!$B$5:$B$2004,A266,Transactions!$J$5:$J$2004,"&gt;0",Transactions!$A$5:$A$2004,"&gt;="&amp;$B$2,Transactions!$A$5:$A$2004,"&lt;="&amp;$D$2))</f>
        <v/>
      </c>
      <c r="F266" s="26" t="str">
        <f aca="false">IF(Items!A266="","",-SUMIFS(Transactions!$J$5:$J$2004,Transactions!$B$5:$B$2004,A266,Transactions!$J$5:$J$2004,"&lt;0",Transactions!$A$5:$A$2004,"&gt;="&amp;$B$2,Transactions!$A$5:$A$2004,"&lt;="&amp;$D$2))</f>
        <v/>
      </c>
      <c r="G266" s="30" t="str">
        <f aca="false">IF(Items!A266="","",D266+E266-F266)</f>
        <v/>
      </c>
      <c r="H266" s="25" t="str">
        <f aca="false">IF(Items!A266="","",ROUND(D266*N(Items!F266),2))</f>
        <v/>
      </c>
      <c r="I266" s="25" t="str">
        <f aca="false">IF(Items!A266="","",SUMIFS(Transactions!$G$5:$G$2004,Transactions!$B$5:$B$2004,A266,Transactions!$A$5:$A$2004,"&gt;="&amp;$B$2,Transactions!$A$5:$A$2004,"&lt;="&amp;$D$2))</f>
        <v/>
      </c>
      <c r="J266" s="25" t="str">
        <f aca="false">IF(Items!A266="","",IFERROR((H266+I266)/(D266+SUMIFS(Transactions!$E$5:$E$2004,Transactions!$B$5:$B$2004,A266,Transactions!$D$5:$D$2004,"Purchase",Transactions!$A$5:$A$2004,"&gt;="&amp;$B$2,Transactions!$A$5:$A$2004,"&lt;="&amp;$D$2)+SUMIFS(Transactions!$E$5:$E$2004,Transactions!$B$5:$B$2004,A266,Transactions!$D$5:$D$2004,"Production in",Transactions!$A$5:$A$2004,"&gt;="&amp;$B$2,Transactions!$A$5:$A$2004,"&lt;="&amp;$D$2)),0))</f>
        <v/>
      </c>
      <c r="K266" s="31" t="str">
        <f aca="false">IF(Items!A266="","",ROUND(G266*J266,2))</f>
        <v/>
      </c>
      <c r="L266" s="29" t="str">
        <f aca="false">IF(Items!A266="","",N(Items!G266))</f>
        <v/>
      </c>
      <c r="M266" s="32" t="str">
        <f aca="false">IF(Items!A266="","",IF(G266&lt;0,"Negative!",IF(G266&lt;=L266,"Reorder","OK")))</f>
        <v/>
      </c>
    </row>
    <row r="267" customFormat="false" ht="15" hidden="false" customHeight="true" outlineLevel="0" collapsed="false">
      <c r="A267" s="24" t="str">
        <f aca="false">IF(Items!A267="","",Items!A267)</f>
        <v/>
      </c>
      <c r="B267" s="24" t="str">
        <f aca="false">IF(Items!A267="","",Items!B267)</f>
        <v/>
      </c>
      <c r="C267" s="24" t="str">
        <f aca="false">IF(Items!A267="","",Items!D267)</f>
        <v/>
      </c>
      <c r="D267" s="29" t="str">
        <f aca="false">IF(Items!A267="","",N(Items!E267))</f>
        <v/>
      </c>
      <c r="E267" s="26" t="str">
        <f aca="false">IF(Items!A267="","",SUMIFS(Transactions!$J$5:$J$2004,Transactions!$B$5:$B$2004,A267,Transactions!$J$5:$J$2004,"&gt;0",Transactions!$A$5:$A$2004,"&gt;="&amp;$B$2,Transactions!$A$5:$A$2004,"&lt;="&amp;$D$2))</f>
        <v/>
      </c>
      <c r="F267" s="26" t="str">
        <f aca="false">IF(Items!A267="","",-SUMIFS(Transactions!$J$5:$J$2004,Transactions!$B$5:$B$2004,A267,Transactions!$J$5:$J$2004,"&lt;0",Transactions!$A$5:$A$2004,"&gt;="&amp;$B$2,Transactions!$A$5:$A$2004,"&lt;="&amp;$D$2))</f>
        <v/>
      </c>
      <c r="G267" s="30" t="str">
        <f aca="false">IF(Items!A267="","",D267+E267-F267)</f>
        <v/>
      </c>
      <c r="H267" s="25" t="str">
        <f aca="false">IF(Items!A267="","",ROUND(D267*N(Items!F267),2))</f>
        <v/>
      </c>
      <c r="I267" s="25" t="str">
        <f aca="false">IF(Items!A267="","",SUMIFS(Transactions!$G$5:$G$2004,Transactions!$B$5:$B$2004,A267,Transactions!$A$5:$A$2004,"&gt;="&amp;$B$2,Transactions!$A$5:$A$2004,"&lt;="&amp;$D$2))</f>
        <v/>
      </c>
      <c r="J267" s="25" t="str">
        <f aca="false">IF(Items!A267="","",IFERROR((H267+I267)/(D267+SUMIFS(Transactions!$E$5:$E$2004,Transactions!$B$5:$B$2004,A267,Transactions!$D$5:$D$2004,"Purchase",Transactions!$A$5:$A$2004,"&gt;="&amp;$B$2,Transactions!$A$5:$A$2004,"&lt;="&amp;$D$2)+SUMIFS(Transactions!$E$5:$E$2004,Transactions!$B$5:$B$2004,A267,Transactions!$D$5:$D$2004,"Production in",Transactions!$A$5:$A$2004,"&gt;="&amp;$B$2,Transactions!$A$5:$A$2004,"&lt;="&amp;$D$2)),0))</f>
        <v/>
      </c>
      <c r="K267" s="31" t="str">
        <f aca="false">IF(Items!A267="","",ROUND(G267*J267,2))</f>
        <v/>
      </c>
      <c r="L267" s="29" t="str">
        <f aca="false">IF(Items!A267="","",N(Items!G267))</f>
        <v/>
      </c>
      <c r="M267" s="32" t="str">
        <f aca="false">IF(Items!A267="","",IF(G267&lt;0,"Negative!",IF(G267&lt;=L267,"Reorder","OK")))</f>
        <v/>
      </c>
    </row>
    <row r="268" customFormat="false" ht="15" hidden="false" customHeight="true" outlineLevel="0" collapsed="false">
      <c r="A268" s="24" t="str">
        <f aca="false">IF(Items!A268="","",Items!A268)</f>
        <v/>
      </c>
      <c r="B268" s="24" t="str">
        <f aca="false">IF(Items!A268="","",Items!B268)</f>
        <v/>
      </c>
      <c r="C268" s="24" t="str">
        <f aca="false">IF(Items!A268="","",Items!D268)</f>
        <v/>
      </c>
      <c r="D268" s="29" t="str">
        <f aca="false">IF(Items!A268="","",N(Items!E268))</f>
        <v/>
      </c>
      <c r="E268" s="26" t="str">
        <f aca="false">IF(Items!A268="","",SUMIFS(Transactions!$J$5:$J$2004,Transactions!$B$5:$B$2004,A268,Transactions!$J$5:$J$2004,"&gt;0",Transactions!$A$5:$A$2004,"&gt;="&amp;$B$2,Transactions!$A$5:$A$2004,"&lt;="&amp;$D$2))</f>
        <v/>
      </c>
      <c r="F268" s="26" t="str">
        <f aca="false">IF(Items!A268="","",-SUMIFS(Transactions!$J$5:$J$2004,Transactions!$B$5:$B$2004,A268,Transactions!$J$5:$J$2004,"&lt;0",Transactions!$A$5:$A$2004,"&gt;="&amp;$B$2,Transactions!$A$5:$A$2004,"&lt;="&amp;$D$2))</f>
        <v/>
      </c>
      <c r="G268" s="30" t="str">
        <f aca="false">IF(Items!A268="","",D268+E268-F268)</f>
        <v/>
      </c>
      <c r="H268" s="25" t="str">
        <f aca="false">IF(Items!A268="","",ROUND(D268*N(Items!F268),2))</f>
        <v/>
      </c>
      <c r="I268" s="25" t="str">
        <f aca="false">IF(Items!A268="","",SUMIFS(Transactions!$G$5:$G$2004,Transactions!$B$5:$B$2004,A268,Transactions!$A$5:$A$2004,"&gt;="&amp;$B$2,Transactions!$A$5:$A$2004,"&lt;="&amp;$D$2))</f>
        <v/>
      </c>
      <c r="J268" s="25" t="str">
        <f aca="false">IF(Items!A268="","",IFERROR((H268+I268)/(D268+SUMIFS(Transactions!$E$5:$E$2004,Transactions!$B$5:$B$2004,A268,Transactions!$D$5:$D$2004,"Purchase",Transactions!$A$5:$A$2004,"&gt;="&amp;$B$2,Transactions!$A$5:$A$2004,"&lt;="&amp;$D$2)+SUMIFS(Transactions!$E$5:$E$2004,Transactions!$B$5:$B$2004,A268,Transactions!$D$5:$D$2004,"Production in",Transactions!$A$5:$A$2004,"&gt;="&amp;$B$2,Transactions!$A$5:$A$2004,"&lt;="&amp;$D$2)),0))</f>
        <v/>
      </c>
      <c r="K268" s="31" t="str">
        <f aca="false">IF(Items!A268="","",ROUND(G268*J268,2))</f>
        <v/>
      </c>
      <c r="L268" s="29" t="str">
        <f aca="false">IF(Items!A268="","",N(Items!G268))</f>
        <v/>
      </c>
      <c r="M268" s="32" t="str">
        <f aca="false">IF(Items!A268="","",IF(G268&lt;0,"Negative!",IF(G268&lt;=L268,"Reorder","OK")))</f>
        <v/>
      </c>
    </row>
    <row r="269" customFormat="false" ht="15" hidden="false" customHeight="true" outlineLevel="0" collapsed="false">
      <c r="A269" s="24" t="str">
        <f aca="false">IF(Items!A269="","",Items!A269)</f>
        <v/>
      </c>
      <c r="B269" s="24" t="str">
        <f aca="false">IF(Items!A269="","",Items!B269)</f>
        <v/>
      </c>
      <c r="C269" s="24" t="str">
        <f aca="false">IF(Items!A269="","",Items!D269)</f>
        <v/>
      </c>
      <c r="D269" s="29" t="str">
        <f aca="false">IF(Items!A269="","",N(Items!E269))</f>
        <v/>
      </c>
      <c r="E269" s="26" t="str">
        <f aca="false">IF(Items!A269="","",SUMIFS(Transactions!$J$5:$J$2004,Transactions!$B$5:$B$2004,A269,Transactions!$J$5:$J$2004,"&gt;0",Transactions!$A$5:$A$2004,"&gt;="&amp;$B$2,Transactions!$A$5:$A$2004,"&lt;="&amp;$D$2))</f>
        <v/>
      </c>
      <c r="F269" s="26" t="str">
        <f aca="false">IF(Items!A269="","",-SUMIFS(Transactions!$J$5:$J$2004,Transactions!$B$5:$B$2004,A269,Transactions!$J$5:$J$2004,"&lt;0",Transactions!$A$5:$A$2004,"&gt;="&amp;$B$2,Transactions!$A$5:$A$2004,"&lt;="&amp;$D$2))</f>
        <v/>
      </c>
      <c r="G269" s="30" t="str">
        <f aca="false">IF(Items!A269="","",D269+E269-F269)</f>
        <v/>
      </c>
      <c r="H269" s="25" t="str">
        <f aca="false">IF(Items!A269="","",ROUND(D269*N(Items!F269),2))</f>
        <v/>
      </c>
      <c r="I269" s="25" t="str">
        <f aca="false">IF(Items!A269="","",SUMIFS(Transactions!$G$5:$G$2004,Transactions!$B$5:$B$2004,A269,Transactions!$A$5:$A$2004,"&gt;="&amp;$B$2,Transactions!$A$5:$A$2004,"&lt;="&amp;$D$2))</f>
        <v/>
      </c>
      <c r="J269" s="25" t="str">
        <f aca="false">IF(Items!A269="","",IFERROR((H269+I269)/(D269+SUMIFS(Transactions!$E$5:$E$2004,Transactions!$B$5:$B$2004,A269,Transactions!$D$5:$D$2004,"Purchase",Transactions!$A$5:$A$2004,"&gt;="&amp;$B$2,Transactions!$A$5:$A$2004,"&lt;="&amp;$D$2)+SUMIFS(Transactions!$E$5:$E$2004,Transactions!$B$5:$B$2004,A269,Transactions!$D$5:$D$2004,"Production in",Transactions!$A$5:$A$2004,"&gt;="&amp;$B$2,Transactions!$A$5:$A$2004,"&lt;="&amp;$D$2)),0))</f>
        <v/>
      </c>
      <c r="K269" s="31" t="str">
        <f aca="false">IF(Items!A269="","",ROUND(G269*J269,2))</f>
        <v/>
      </c>
      <c r="L269" s="29" t="str">
        <f aca="false">IF(Items!A269="","",N(Items!G269))</f>
        <v/>
      </c>
      <c r="M269" s="32" t="str">
        <f aca="false">IF(Items!A269="","",IF(G269&lt;0,"Negative!",IF(G269&lt;=L269,"Reorder","OK")))</f>
        <v/>
      </c>
    </row>
    <row r="270" customFormat="false" ht="15" hidden="false" customHeight="true" outlineLevel="0" collapsed="false">
      <c r="A270" s="24" t="str">
        <f aca="false">IF(Items!A270="","",Items!A270)</f>
        <v/>
      </c>
      <c r="B270" s="24" t="str">
        <f aca="false">IF(Items!A270="","",Items!B270)</f>
        <v/>
      </c>
      <c r="C270" s="24" t="str">
        <f aca="false">IF(Items!A270="","",Items!D270)</f>
        <v/>
      </c>
      <c r="D270" s="29" t="str">
        <f aca="false">IF(Items!A270="","",N(Items!E270))</f>
        <v/>
      </c>
      <c r="E270" s="26" t="str">
        <f aca="false">IF(Items!A270="","",SUMIFS(Transactions!$J$5:$J$2004,Transactions!$B$5:$B$2004,A270,Transactions!$J$5:$J$2004,"&gt;0",Transactions!$A$5:$A$2004,"&gt;="&amp;$B$2,Transactions!$A$5:$A$2004,"&lt;="&amp;$D$2))</f>
        <v/>
      </c>
      <c r="F270" s="26" t="str">
        <f aca="false">IF(Items!A270="","",-SUMIFS(Transactions!$J$5:$J$2004,Transactions!$B$5:$B$2004,A270,Transactions!$J$5:$J$2004,"&lt;0",Transactions!$A$5:$A$2004,"&gt;="&amp;$B$2,Transactions!$A$5:$A$2004,"&lt;="&amp;$D$2))</f>
        <v/>
      </c>
      <c r="G270" s="30" t="str">
        <f aca="false">IF(Items!A270="","",D270+E270-F270)</f>
        <v/>
      </c>
      <c r="H270" s="25" t="str">
        <f aca="false">IF(Items!A270="","",ROUND(D270*N(Items!F270),2))</f>
        <v/>
      </c>
      <c r="I270" s="25" t="str">
        <f aca="false">IF(Items!A270="","",SUMIFS(Transactions!$G$5:$G$2004,Transactions!$B$5:$B$2004,A270,Transactions!$A$5:$A$2004,"&gt;="&amp;$B$2,Transactions!$A$5:$A$2004,"&lt;="&amp;$D$2))</f>
        <v/>
      </c>
      <c r="J270" s="25" t="str">
        <f aca="false">IF(Items!A270="","",IFERROR((H270+I270)/(D270+SUMIFS(Transactions!$E$5:$E$2004,Transactions!$B$5:$B$2004,A270,Transactions!$D$5:$D$2004,"Purchase",Transactions!$A$5:$A$2004,"&gt;="&amp;$B$2,Transactions!$A$5:$A$2004,"&lt;="&amp;$D$2)+SUMIFS(Transactions!$E$5:$E$2004,Transactions!$B$5:$B$2004,A270,Transactions!$D$5:$D$2004,"Production in",Transactions!$A$5:$A$2004,"&gt;="&amp;$B$2,Transactions!$A$5:$A$2004,"&lt;="&amp;$D$2)),0))</f>
        <v/>
      </c>
      <c r="K270" s="31" t="str">
        <f aca="false">IF(Items!A270="","",ROUND(G270*J270,2))</f>
        <v/>
      </c>
      <c r="L270" s="29" t="str">
        <f aca="false">IF(Items!A270="","",N(Items!G270))</f>
        <v/>
      </c>
      <c r="M270" s="32" t="str">
        <f aca="false">IF(Items!A270="","",IF(G270&lt;0,"Negative!",IF(G270&lt;=L270,"Reorder","OK")))</f>
        <v/>
      </c>
    </row>
    <row r="271" customFormat="false" ht="15" hidden="false" customHeight="true" outlineLevel="0" collapsed="false">
      <c r="A271" s="24" t="str">
        <f aca="false">IF(Items!A271="","",Items!A271)</f>
        <v/>
      </c>
      <c r="B271" s="24" t="str">
        <f aca="false">IF(Items!A271="","",Items!B271)</f>
        <v/>
      </c>
      <c r="C271" s="24" t="str">
        <f aca="false">IF(Items!A271="","",Items!D271)</f>
        <v/>
      </c>
      <c r="D271" s="29" t="str">
        <f aca="false">IF(Items!A271="","",N(Items!E271))</f>
        <v/>
      </c>
      <c r="E271" s="26" t="str">
        <f aca="false">IF(Items!A271="","",SUMIFS(Transactions!$J$5:$J$2004,Transactions!$B$5:$B$2004,A271,Transactions!$J$5:$J$2004,"&gt;0",Transactions!$A$5:$A$2004,"&gt;="&amp;$B$2,Transactions!$A$5:$A$2004,"&lt;="&amp;$D$2))</f>
        <v/>
      </c>
      <c r="F271" s="26" t="str">
        <f aca="false">IF(Items!A271="","",-SUMIFS(Transactions!$J$5:$J$2004,Transactions!$B$5:$B$2004,A271,Transactions!$J$5:$J$2004,"&lt;0",Transactions!$A$5:$A$2004,"&gt;="&amp;$B$2,Transactions!$A$5:$A$2004,"&lt;="&amp;$D$2))</f>
        <v/>
      </c>
      <c r="G271" s="30" t="str">
        <f aca="false">IF(Items!A271="","",D271+E271-F271)</f>
        <v/>
      </c>
      <c r="H271" s="25" t="str">
        <f aca="false">IF(Items!A271="","",ROUND(D271*N(Items!F271),2))</f>
        <v/>
      </c>
      <c r="I271" s="25" t="str">
        <f aca="false">IF(Items!A271="","",SUMIFS(Transactions!$G$5:$G$2004,Transactions!$B$5:$B$2004,A271,Transactions!$A$5:$A$2004,"&gt;="&amp;$B$2,Transactions!$A$5:$A$2004,"&lt;="&amp;$D$2))</f>
        <v/>
      </c>
      <c r="J271" s="25" t="str">
        <f aca="false">IF(Items!A271="","",IFERROR((H271+I271)/(D271+SUMIFS(Transactions!$E$5:$E$2004,Transactions!$B$5:$B$2004,A271,Transactions!$D$5:$D$2004,"Purchase",Transactions!$A$5:$A$2004,"&gt;="&amp;$B$2,Transactions!$A$5:$A$2004,"&lt;="&amp;$D$2)+SUMIFS(Transactions!$E$5:$E$2004,Transactions!$B$5:$B$2004,A271,Transactions!$D$5:$D$2004,"Production in",Transactions!$A$5:$A$2004,"&gt;="&amp;$B$2,Transactions!$A$5:$A$2004,"&lt;="&amp;$D$2)),0))</f>
        <v/>
      </c>
      <c r="K271" s="31" t="str">
        <f aca="false">IF(Items!A271="","",ROUND(G271*J271,2))</f>
        <v/>
      </c>
      <c r="L271" s="29" t="str">
        <f aca="false">IF(Items!A271="","",N(Items!G271))</f>
        <v/>
      </c>
      <c r="M271" s="32" t="str">
        <f aca="false">IF(Items!A271="","",IF(G271&lt;0,"Negative!",IF(G271&lt;=L271,"Reorder","OK")))</f>
        <v/>
      </c>
    </row>
    <row r="272" customFormat="false" ht="15" hidden="false" customHeight="true" outlineLevel="0" collapsed="false">
      <c r="A272" s="24" t="str">
        <f aca="false">IF(Items!A272="","",Items!A272)</f>
        <v/>
      </c>
      <c r="B272" s="24" t="str">
        <f aca="false">IF(Items!A272="","",Items!B272)</f>
        <v/>
      </c>
      <c r="C272" s="24" t="str">
        <f aca="false">IF(Items!A272="","",Items!D272)</f>
        <v/>
      </c>
      <c r="D272" s="29" t="str">
        <f aca="false">IF(Items!A272="","",N(Items!E272))</f>
        <v/>
      </c>
      <c r="E272" s="26" t="str">
        <f aca="false">IF(Items!A272="","",SUMIFS(Transactions!$J$5:$J$2004,Transactions!$B$5:$B$2004,A272,Transactions!$J$5:$J$2004,"&gt;0",Transactions!$A$5:$A$2004,"&gt;="&amp;$B$2,Transactions!$A$5:$A$2004,"&lt;="&amp;$D$2))</f>
        <v/>
      </c>
      <c r="F272" s="26" t="str">
        <f aca="false">IF(Items!A272="","",-SUMIFS(Transactions!$J$5:$J$2004,Transactions!$B$5:$B$2004,A272,Transactions!$J$5:$J$2004,"&lt;0",Transactions!$A$5:$A$2004,"&gt;="&amp;$B$2,Transactions!$A$5:$A$2004,"&lt;="&amp;$D$2))</f>
        <v/>
      </c>
      <c r="G272" s="30" t="str">
        <f aca="false">IF(Items!A272="","",D272+E272-F272)</f>
        <v/>
      </c>
      <c r="H272" s="25" t="str">
        <f aca="false">IF(Items!A272="","",ROUND(D272*N(Items!F272),2))</f>
        <v/>
      </c>
      <c r="I272" s="25" t="str">
        <f aca="false">IF(Items!A272="","",SUMIFS(Transactions!$G$5:$G$2004,Transactions!$B$5:$B$2004,A272,Transactions!$A$5:$A$2004,"&gt;="&amp;$B$2,Transactions!$A$5:$A$2004,"&lt;="&amp;$D$2))</f>
        <v/>
      </c>
      <c r="J272" s="25" t="str">
        <f aca="false">IF(Items!A272="","",IFERROR((H272+I272)/(D272+SUMIFS(Transactions!$E$5:$E$2004,Transactions!$B$5:$B$2004,A272,Transactions!$D$5:$D$2004,"Purchase",Transactions!$A$5:$A$2004,"&gt;="&amp;$B$2,Transactions!$A$5:$A$2004,"&lt;="&amp;$D$2)+SUMIFS(Transactions!$E$5:$E$2004,Transactions!$B$5:$B$2004,A272,Transactions!$D$5:$D$2004,"Production in",Transactions!$A$5:$A$2004,"&gt;="&amp;$B$2,Transactions!$A$5:$A$2004,"&lt;="&amp;$D$2)),0))</f>
        <v/>
      </c>
      <c r="K272" s="31" t="str">
        <f aca="false">IF(Items!A272="","",ROUND(G272*J272,2))</f>
        <v/>
      </c>
      <c r="L272" s="29" t="str">
        <f aca="false">IF(Items!A272="","",N(Items!G272))</f>
        <v/>
      </c>
      <c r="M272" s="32" t="str">
        <f aca="false">IF(Items!A272="","",IF(G272&lt;0,"Negative!",IF(G272&lt;=L272,"Reorder","OK")))</f>
        <v/>
      </c>
    </row>
    <row r="273" customFormat="false" ht="15" hidden="false" customHeight="true" outlineLevel="0" collapsed="false">
      <c r="A273" s="24" t="str">
        <f aca="false">IF(Items!A273="","",Items!A273)</f>
        <v/>
      </c>
      <c r="B273" s="24" t="str">
        <f aca="false">IF(Items!A273="","",Items!B273)</f>
        <v/>
      </c>
      <c r="C273" s="24" t="str">
        <f aca="false">IF(Items!A273="","",Items!D273)</f>
        <v/>
      </c>
      <c r="D273" s="29" t="str">
        <f aca="false">IF(Items!A273="","",N(Items!E273))</f>
        <v/>
      </c>
      <c r="E273" s="26" t="str">
        <f aca="false">IF(Items!A273="","",SUMIFS(Transactions!$J$5:$J$2004,Transactions!$B$5:$B$2004,A273,Transactions!$J$5:$J$2004,"&gt;0",Transactions!$A$5:$A$2004,"&gt;="&amp;$B$2,Transactions!$A$5:$A$2004,"&lt;="&amp;$D$2))</f>
        <v/>
      </c>
      <c r="F273" s="26" t="str">
        <f aca="false">IF(Items!A273="","",-SUMIFS(Transactions!$J$5:$J$2004,Transactions!$B$5:$B$2004,A273,Transactions!$J$5:$J$2004,"&lt;0",Transactions!$A$5:$A$2004,"&gt;="&amp;$B$2,Transactions!$A$5:$A$2004,"&lt;="&amp;$D$2))</f>
        <v/>
      </c>
      <c r="G273" s="30" t="str">
        <f aca="false">IF(Items!A273="","",D273+E273-F273)</f>
        <v/>
      </c>
      <c r="H273" s="25" t="str">
        <f aca="false">IF(Items!A273="","",ROUND(D273*N(Items!F273),2))</f>
        <v/>
      </c>
      <c r="I273" s="25" t="str">
        <f aca="false">IF(Items!A273="","",SUMIFS(Transactions!$G$5:$G$2004,Transactions!$B$5:$B$2004,A273,Transactions!$A$5:$A$2004,"&gt;="&amp;$B$2,Transactions!$A$5:$A$2004,"&lt;="&amp;$D$2))</f>
        <v/>
      </c>
      <c r="J273" s="25" t="str">
        <f aca="false">IF(Items!A273="","",IFERROR((H273+I273)/(D273+SUMIFS(Transactions!$E$5:$E$2004,Transactions!$B$5:$B$2004,A273,Transactions!$D$5:$D$2004,"Purchase",Transactions!$A$5:$A$2004,"&gt;="&amp;$B$2,Transactions!$A$5:$A$2004,"&lt;="&amp;$D$2)+SUMIFS(Transactions!$E$5:$E$2004,Transactions!$B$5:$B$2004,A273,Transactions!$D$5:$D$2004,"Production in",Transactions!$A$5:$A$2004,"&gt;="&amp;$B$2,Transactions!$A$5:$A$2004,"&lt;="&amp;$D$2)),0))</f>
        <v/>
      </c>
      <c r="K273" s="31" t="str">
        <f aca="false">IF(Items!A273="","",ROUND(G273*J273,2))</f>
        <v/>
      </c>
      <c r="L273" s="29" t="str">
        <f aca="false">IF(Items!A273="","",N(Items!G273))</f>
        <v/>
      </c>
      <c r="M273" s="32" t="str">
        <f aca="false">IF(Items!A273="","",IF(G273&lt;0,"Negative!",IF(G273&lt;=L273,"Reorder","OK")))</f>
        <v/>
      </c>
    </row>
    <row r="274" customFormat="false" ht="15" hidden="false" customHeight="true" outlineLevel="0" collapsed="false">
      <c r="A274" s="24" t="str">
        <f aca="false">IF(Items!A274="","",Items!A274)</f>
        <v/>
      </c>
      <c r="B274" s="24" t="str">
        <f aca="false">IF(Items!A274="","",Items!B274)</f>
        <v/>
      </c>
      <c r="C274" s="24" t="str">
        <f aca="false">IF(Items!A274="","",Items!D274)</f>
        <v/>
      </c>
      <c r="D274" s="29" t="str">
        <f aca="false">IF(Items!A274="","",N(Items!E274))</f>
        <v/>
      </c>
      <c r="E274" s="26" t="str">
        <f aca="false">IF(Items!A274="","",SUMIFS(Transactions!$J$5:$J$2004,Transactions!$B$5:$B$2004,A274,Transactions!$J$5:$J$2004,"&gt;0",Transactions!$A$5:$A$2004,"&gt;="&amp;$B$2,Transactions!$A$5:$A$2004,"&lt;="&amp;$D$2))</f>
        <v/>
      </c>
      <c r="F274" s="26" t="str">
        <f aca="false">IF(Items!A274="","",-SUMIFS(Transactions!$J$5:$J$2004,Transactions!$B$5:$B$2004,A274,Transactions!$J$5:$J$2004,"&lt;0",Transactions!$A$5:$A$2004,"&gt;="&amp;$B$2,Transactions!$A$5:$A$2004,"&lt;="&amp;$D$2))</f>
        <v/>
      </c>
      <c r="G274" s="30" t="str">
        <f aca="false">IF(Items!A274="","",D274+E274-F274)</f>
        <v/>
      </c>
      <c r="H274" s="25" t="str">
        <f aca="false">IF(Items!A274="","",ROUND(D274*N(Items!F274),2))</f>
        <v/>
      </c>
      <c r="I274" s="25" t="str">
        <f aca="false">IF(Items!A274="","",SUMIFS(Transactions!$G$5:$G$2004,Transactions!$B$5:$B$2004,A274,Transactions!$A$5:$A$2004,"&gt;="&amp;$B$2,Transactions!$A$5:$A$2004,"&lt;="&amp;$D$2))</f>
        <v/>
      </c>
      <c r="J274" s="25" t="str">
        <f aca="false">IF(Items!A274="","",IFERROR((H274+I274)/(D274+SUMIFS(Transactions!$E$5:$E$2004,Transactions!$B$5:$B$2004,A274,Transactions!$D$5:$D$2004,"Purchase",Transactions!$A$5:$A$2004,"&gt;="&amp;$B$2,Transactions!$A$5:$A$2004,"&lt;="&amp;$D$2)+SUMIFS(Transactions!$E$5:$E$2004,Transactions!$B$5:$B$2004,A274,Transactions!$D$5:$D$2004,"Production in",Transactions!$A$5:$A$2004,"&gt;="&amp;$B$2,Transactions!$A$5:$A$2004,"&lt;="&amp;$D$2)),0))</f>
        <v/>
      </c>
      <c r="K274" s="31" t="str">
        <f aca="false">IF(Items!A274="","",ROUND(G274*J274,2))</f>
        <v/>
      </c>
      <c r="L274" s="29" t="str">
        <f aca="false">IF(Items!A274="","",N(Items!G274))</f>
        <v/>
      </c>
      <c r="M274" s="32" t="str">
        <f aca="false">IF(Items!A274="","",IF(G274&lt;0,"Negative!",IF(G274&lt;=L274,"Reorder","OK")))</f>
        <v/>
      </c>
    </row>
    <row r="275" customFormat="false" ht="15" hidden="false" customHeight="true" outlineLevel="0" collapsed="false">
      <c r="A275" s="24" t="str">
        <f aca="false">IF(Items!A275="","",Items!A275)</f>
        <v/>
      </c>
      <c r="B275" s="24" t="str">
        <f aca="false">IF(Items!A275="","",Items!B275)</f>
        <v/>
      </c>
      <c r="C275" s="24" t="str">
        <f aca="false">IF(Items!A275="","",Items!D275)</f>
        <v/>
      </c>
      <c r="D275" s="29" t="str">
        <f aca="false">IF(Items!A275="","",N(Items!E275))</f>
        <v/>
      </c>
      <c r="E275" s="26" t="str">
        <f aca="false">IF(Items!A275="","",SUMIFS(Transactions!$J$5:$J$2004,Transactions!$B$5:$B$2004,A275,Transactions!$J$5:$J$2004,"&gt;0",Transactions!$A$5:$A$2004,"&gt;="&amp;$B$2,Transactions!$A$5:$A$2004,"&lt;="&amp;$D$2))</f>
        <v/>
      </c>
      <c r="F275" s="26" t="str">
        <f aca="false">IF(Items!A275="","",-SUMIFS(Transactions!$J$5:$J$2004,Transactions!$B$5:$B$2004,A275,Transactions!$J$5:$J$2004,"&lt;0",Transactions!$A$5:$A$2004,"&gt;="&amp;$B$2,Transactions!$A$5:$A$2004,"&lt;="&amp;$D$2))</f>
        <v/>
      </c>
      <c r="G275" s="30" t="str">
        <f aca="false">IF(Items!A275="","",D275+E275-F275)</f>
        <v/>
      </c>
      <c r="H275" s="25" t="str">
        <f aca="false">IF(Items!A275="","",ROUND(D275*N(Items!F275),2))</f>
        <v/>
      </c>
      <c r="I275" s="25" t="str">
        <f aca="false">IF(Items!A275="","",SUMIFS(Transactions!$G$5:$G$2004,Transactions!$B$5:$B$2004,A275,Transactions!$A$5:$A$2004,"&gt;="&amp;$B$2,Transactions!$A$5:$A$2004,"&lt;="&amp;$D$2))</f>
        <v/>
      </c>
      <c r="J275" s="25" t="str">
        <f aca="false">IF(Items!A275="","",IFERROR((H275+I275)/(D275+SUMIFS(Transactions!$E$5:$E$2004,Transactions!$B$5:$B$2004,A275,Transactions!$D$5:$D$2004,"Purchase",Transactions!$A$5:$A$2004,"&gt;="&amp;$B$2,Transactions!$A$5:$A$2004,"&lt;="&amp;$D$2)+SUMIFS(Transactions!$E$5:$E$2004,Transactions!$B$5:$B$2004,A275,Transactions!$D$5:$D$2004,"Production in",Transactions!$A$5:$A$2004,"&gt;="&amp;$B$2,Transactions!$A$5:$A$2004,"&lt;="&amp;$D$2)),0))</f>
        <v/>
      </c>
      <c r="K275" s="31" t="str">
        <f aca="false">IF(Items!A275="","",ROUND(G275*J275,2))</f>
        <v/>
      </c>
      <c r="L275" s="29" t="str">
        <f aca="false">IF(Items!A275="","",N(Items!G275))</f>
        <v/>
      </c>
      <c r="M275" s="32" t="str">
        <f aca="false">IF(Items!A275="","",IF(G275&lt;0,"Negative!",IF(G275&lt;=L275,"Reorder","OK")))</f>
        <v/>
      </c>
    </row>
    <row r="276" customFormat="false" ht="15" hidden="false" customHeight="true" outlineLevel="0" collapsed="false">
      <c r="A276" s="24" t="str">
        <f aca="false">IF(Items!A276="","",Items!A276)</f>
        <v/>
      </c>
      <c r="B276" s="24" t="str">
        <f aca="false">IF(Items!A276="","",Items!B276)</f>
        <v/>
      </c>
      <c r="C276" s="24" t="str">
        <f aca="false">IF(Items!A276="","",Items!D276)</f>
        <v/>
      </c>
      <c r="D276" s="29" t="str">
        <f aca="false">IF(Items!A276="","",N(Items!E276))</f>
        <v/>
      </c>
      <c r="E276" s="26" t="str">
        <f aca="false">IF(Items!A276="","",SUMIFS(Transactions!$J$5:$J$2004,Transactions!$B$5:$B$2004,A276,Transactions!$J$5:$J$2004,"&gt;0",Transactions!$A$5:$A$2004,"&gt;="&amp;$B$2,Transactions!$A$5:$A$2004,"&lt;="&amp;$D$2))</f>
        <v/>
      </c>
      <c r="F276" s="26" t="str">
        <f aca="false">IF(Items!A276="","",-SUMIFS(Transactions!$J$5:$J$2004,Transactions!$B$5:$B$2004,A276,Transactions!$J$5:$J$2004,"&lt;0",Transactions!$A$5:$A$2004,"&gt;="&amp;$B$2,Transactions!$A$5:$A$2004,"&lt;="&amp;$D$2))</f>
        <v/>
      </c>
      <c r="G276" s="30" t="str">
        <f aca="false">IF(Items!A276="","",D276+E276-F276)</f>
        <v/>
      </c>
      <c r="H276" s="25" t="str">
        <f aca="false">IF(Items!A276="","",ROUND(D276*N(Items!F276),2))</f>
        <v/>
      </c>
      <c r="I276" s="25" t="str">
        <f aca="false">IF(Items!A276="","",SUMIFS(Transactions!$G$5:$G$2004,Transactions!$B$5:$B$2004,A276,Transactions!$A$5:$A$2004,"&gt;="&amp;$B$2,Transactions!$A$5:$A$2004,"&lt;="&amp;$D$2))</f>
        <v/>
      </c>
      <c r="J276" s="25" t="str">
        <f aca="false">IF(Items!A276="","",IFERROR((H276+I276)/(D276+SUMIFS(Transactions!$E$5:$E$2004,Transactions!$B$5:$B$2004,A276,Transactions!$D$5:$D$2004,"Purchase",Transactions!$A$5:$A$2004,"&gt;="&amp;$B$2,Transactions!$A$5:$A$2004,"&lt;="&amp;$D$2)+SUMIFS(Transactions!$E$5:$E$2004,Transactions!$B$5:$B$2004,A276,Transactions!$D$5:$D$2004,"Production in",Transactions!$A$5:$A$2004,"&gt;="&amp;$B$2,Transactions!$A$5:$A$2004,"&lt;="&amp;$D$2)),0))</f>
        <v/>
      </c>
      <c r="K276" s="31" t="str">
        <f aca="false">IF(Items!A276="","",ROUND(G276*J276,2))</f>
        <v/>
      </c>
      <c r="L276" s="29" t="str">
        <f aca="false">IF(Items!A276="","",N(Items!G276))</f>
        <v/>
      </c>
      <c r="M276" s="32" t="str">
        <f aca="false">IF(Items!A276="","",IF(G276&lt;0,"Negative!",IF(G276&lt;=L276,"Reorder","OK")))</f>
        <v/>
      </c>
    </row>
    <row r="277" customFormat="false" ht="15" hidden="false" customHeight="true" outlineLevel="0" collapsed="false">
      <c r="A277" s="24" t="str">
        <f aca="false">IF(Items!A277="","",Items!A277)</f>
        <v/>
      </c>
      <c r="B277" s="24" t="str">
        <f aca="false">IF(Items!A277="","",Items!B277)</f>
        <v/>
      </c>
      <c r="C277" s="24" t="str">
        <f aca="false">IF(Items!A277="","",Items!D277)</f>
        <v/>
      </c>
      <c r="D277" s="29" t="str">
        <f aca="false">IF(Items!A277="","",N(Items!E277))</f>
        <v/>
      </c>
      <c r="E277" s="26" t="str">
        <f aca="false">IF(Items!A277="","",SUMIFS(Transactions!$J$5:$J$2004,Transactions!$B$5:$B$2004,A277,Transactions!$J$5:$J$2004,"&gt;0",Transactions!$A$5:$A$2004,"&gt;="&amp;$B$2,Transactions!$A$5:$A$2004,"&lt;="&amp;$D$2))</f>
        <v/>
      </c>
      <c r="F277" s="26" t="str">
        <f aca="false">IF(Items!A277="","",-SUMIFS(Transactions!$J$5:$J$2004,Transactions!$B$5:$B$2004,A277,Transactions!$J$5:$J$2004,"&lt;0",Transactions!$A$5:$A$2004,"&gt;="&amp;$B$2,Transactions!$A$5:$A$2004,"&lt;="&amp;$D$2))</f>
        <v/>
      </c>
      <c r="G277" s="30" t="str">
        <f aca="false">IF(Items!A277="","",D277+E277-F277)</f>
        <v/>
      </c>
      <c r="H277" s="25" t="str">
        <f aca="false">IF(Items!A277="","",ROUND(D277*N(Items!F277),2))</f>
        <v/>
      </c>
      <c r="I277" s="25" t="str">
        <f aca="false">IF(Items!A277="","",SUMIFS(Transactions!$G$5:$G$2004,Transactions!$B$5:$B$2004,A277,Transactions!$A$5:$A$2004,"&gt;="&amp;$B$2,Transactions!$A$5:$A$2004,"&lt;="&amp;$D$2))</f>
        <v/>
      </c>
      <c r="J277" s="25" t="str">
        <f aca="false">IF(Items!A277="","",IFERROR((H277+I277)/(D277+SUMIFS(Transactions!$E$5:$E$2004,Transactions!$B$5:$B$2004,A277,Transactions!$D$5:$D$2004,"Purchase",Transactions!$A$5:$A$2004,"&gt;="&amp;$B$2,Transactions!$A$5:$A$2004,"&lt;="&amp;$D$2)+SUMIFS(Transactions!$E$5:$E$2004,Transactions!$B$5:$B$2004,A277,Transactions!$D$5:$D$2004,"Production in",Transactions!$A$5:$A$2004,"&gt;="&amp;$B$2,Transactions!$A$5:$A$2004,"&lt;="&amp;$D$2)),0))</f>
        <v/>
      </c>
      <c r="K277" s="31" t="str">
        <f aca="false">IF(Items!A277="","",ROUND(G277*J277,2))</f>
        <v/>
      </c>
      <c r="L277" s="29" t="str">
        <f aca="false">IF(Items!A277="","",N(Items!G277))</f>
        <v/>
      </c>
      <c r="M277" s="32" t="str">
        <f aca="false">IF(Items!A277="","",IF(G277&lt;0,"Negative!",IF(G277&lt;=L277,"Reorder","OK")))</f>
        <v/>
      </c>
    </row>
    <row r="278" customFormat="false" ht="15" hidden="false" customHeight="true" outlineLevel="0" collapsed="false">
      <c r="A278" s="24" t="str">
        <f aca="false">IF(Items!A278="","",Items!A278)</f>
        <v/>
      </c>
      <c r="B278" s="24" t="str">
        <f aca="false">IF(Items!A278="","",Items!B278)</f>
        <v/>
      </c>
      <c r="C278" s="24" t="str">
        <f aca="false">IF(Items!A278="","",Items!D278)</f>
        <v/>
      </c>
      <c r="D278" s="29" t="str">
        <f aca="false">IF(Items!A278="","",N(Items!E278))</f>
        <v/>
      </c>
      <c r="E278" s="26" t="str">
        <f aca="false">IF(Items!A278="","",SUMIFS(Transactions!$J$5:$J$2004,Transactions!$B$5:$B$2004,A278,Transactions!$J$5:$J$2004,"&gt;0",Transactions!$A$5:$A$2004,"&gt;="&amp;$B$2,Transactions!$A$5:$A$2004,"&lt;="&amp;$D$2))</f>
        <v/>
      </c>
      <c r="F278" s="26" t="str">
        <f aca="false">IF(Items!A278="","",-SUMIFS(Transactions!$J$5:$J$2004,Transactions!$B$5:$B$2004,A278,Transactions!$J$5:$J$2004,"&lt;0",Transactions!$A$5:$A$2004,"&gt;="&amp;$B$2,Transactions!$A$5:$A$2004,"&lt;="&amp;$D$2))</f>
        <v/>
      </c>
      <c r="G278" s="30" t="str">
        <f aca="false">IF(Items!A278="","",D278+E278-F278)</f>
        <v/>
      </c>
      <c r="H278" s="25" t="str">
        <f aca="false">IF(Items!A278="","",ROUND(D278*N(Items!F278),2))</f>
        <v/>
      </c>
      <c r="I278" s="25" t="str">
        <f aca="false">IF(Items!A278="","",SUMIFS(Transactions!$G$5:$G$2004,Transactions!$B$5:$B$2004,A278,Transactions!$A$5:$A$2004,"&gt;="&amp;$B$2,Transactions!$A$5:$A$2004,"&lt;="&amp;$D$2))</f>
        <v/>
      </c>
      <c r="J278" s="25" t="str">
        <f aca="false">IF(Items!A278="","",IFERROR((H278+I278)/(D278+SUMIFS(Transactions!$E$5:$E$2004,Transactions!$B$5:$B$2004,A278,Transactions!$D$5:$D$2004,"Purchase",Transactions!$A$5:$A$2004,"&gt;="&amp;$B$2,Transactions!$A$5:$A$2004,"&lt;="&amp;$D$2)+SUMIFS(Transactions!$E$5:$E$2004,Transactions!$B$5:$B$2004,A278,Transactions!$D$5:$D$2004,"Production in",Transactions!$A$5:$A$2004,"&gt;="&amp;$B$2,Transactions!$A$5:$A$2004,"&lt;="&amp;$D$2)),0))</f>
        <v/>
      </c>
      <c r="K278" s="31" t="str">
        <f aca="false">IF(Items!A278="","",ROUND(G278*J278,2))</f>
        <v/>
      </c>
      <c r="L278" s="29" t="str">
        <f aca="false">IF(Items!A278="","",N(Items!G278))</f>
        <v/>
      </c>
      <c r="M278" s="32" t="str">
        <f aca="false">IF(Items!A278="","",IF(G278&lt;0,"Negative!",IF(G278&lt;=L278,"Reorder","OK")))</f>
        <v/>
      </c>
    </row>
    <row r="279" customFormat="false" ht="15" hidden="false" customHeight="true" outlineLevel="0" collapsed="false">
      <c r="A279" s="24" t="str">
        <f aca="false">IF(Items!A279="","",Items!A279)</f>
        <v/>
      </c>
      <c r="B279" s="24" t="str">
        <f aca="false">IF(Items!A279="","",Items!B279)</f>
        <v/>
      </c>
      <c r="C279" s="24" t="str">
        <f aca="false">IF(Items!A279="","",Items!D279)</f>
        <v/>
      </c>
      <c r="D279" s="29" t="str">
        <f aca="false">IF(Items!A279="","",N(Items!E279))</f>
        <v/>
      </c>
      <c r="E279" s="26" t="str">
        <f aca="false">IF(Items!A279="","",SUMIFS(Transactions!$J$5:$J$2004,Transactions!$B$5:$B$2004,A279,Transactions!$J$5:$J$2004,"&gt;0",Transactions!$A$5:$A$2004,"&gt;="&amp;$B$2,Transactions!$A$5:$A$2004,"&lt;="&amp;$D$2))</f>
        <v/>
      </c>
      <c r="F279" s="26" t="str">
        <f aca="false">IF(Items!A279="","",-SUMIFS(Transactions!$J$5:$J$2004,Transactions!$B$5:$B$2004,A279,Transactions!$J$5:$J$2004,"&lt;0",Transactions!$A$5:$A$2004,"&gt;="&amp;$B$2,Transactions!$A$5:$A$2004,"&lt;="&amp;$D$2))</f>
        <v/>
      </c>
      <c r="G279" s="30" t="str">
        <f aca="false">IF(Items!A279="","",D279+E279-F279)</f>
        <v/>
      </c>
      <c r="H279" s="25" t="str">
        <f aca="false">IF(Items!A279="","",ROUND(D279*N(Items!F279),2))</f>
        <v/>
      </c>
      <c r="I279" s="25" t="str">
        <f aca="false">IF(Items!A279="","",SUMIFS(Transactions!$G$5:$G$2004,Transactions!$B$5:$B$2004,A279,Transactions!$A$5:$A$2004,"&gt;="&amp;$B$2,Transactions!$A$5:$A$2004,"&lt;="&amp;$D$2))</f>
        <v/>
      </c>
      <c r="J279" s="25" t="str">
        <f aca="false">IF(Items!A279="","",IFERROR((H279+I279)/(D279+SUMIFS(Transactions!$E$5:$E$2004,Transactions!$B$5:$B$2004,A279,Transactions!$D$5:$D$2004,"Purchase",Transactions!$A$5:$A$2004,"&gt;="&amp;$B$2,Transactions!$A$5:$A$2004,"&lt;="&amp;$D$2)+SUMIFS(Transactions!$E$5:$E$2004,Transactions!$B$5:$B$2004,A279,Transactions!$D$5:$D$2004,"Production in",Transactions!$A$5:$A$2004,"&gt;="&amp;$B$2,Transactions!$A$5:$A$2004,"&lt;="&amp;$D$2)),0))</f>
        <v/>
      </c>
      <c r="K279" s="31" t="str">
        <f aca="false">IF(Items!A279="","",ROUND(G279*J279,2))</f>
        <v/>
      </c>
      <c r="L279" s="29" t="str">
        <f aca="false">IF(Items!A279="","",N(Items!G279))</f>
        <v/>
      </c>
      <c r="M279" s="32" t="str">
        <f aca="false">IF(Items!A279="","",IF(G279&lt;0,"Negative!",IF(G279&lt;=L279,"Reorder","OK")))</f>
        <v/>
      </c>
    </row>
    <row r="280" customFormat="false" ht="15" hidden="false" customHeight="true" outlineLevel="0" collapsed="false">
      <c r="A280" s="24" t="str">
        <f aca="false">IF(Items!A280="","",Items!A280)</f>
        <v/>
      </c>
      <c r="B280" s="24" t="str">
        <f aca="false">IF(Items!A280="","",Items!B280)</f>
        <v/>
      </c>
      <c r="C280" s="24" t="str">
        <f aca="false">IF(Items!A280="","",Items!D280)</f>
        <v/>
      </c>
      <c r="D280" s="29" t="str">
        <f aca="false">IF(Items!A280="","",N(Items!E280))</f>
        <v/>
      </c>
      <c r="E280" s="26" t="str">
        <f aca="false">IF(Items!A280="","",SUMIFS(Transactions!$J$5:$J$2004,Transactions!$B$5:$B$2004,A280,Transactions!$J$5:$J$2004,"&gt;0",Transactions!$A$5:$A$2004,"&gt;="&amp;$B$2,Transactions!$A$5:$A$2004,"&lt;="&amp;$D$2))</f>
        <v/>
      </c>
      <c r="F280" s="26" t="str">
        <f aca="false">IF(Items!A280="","",-SUMIFS(Transactions!$J$5:$J$2004,Transactions!$B$5:$B$2004,A280,Transactions!$J$5:$J$2004,"&lt;0",Transactions!$A$5:$A$2004,"&gt;="&amp;$B$2,Transactions!$A$5:$A$2004,"&lt;="&amp;$D$2))</f>
        <v/>
      </c>
      <c r="G280" s="30" t="str">
        <f aca="false">IF(Items!A280="","",D280+E280-F280)</f>
        <v/>
      </c>
      <c r="H280" s="25" t="str">
        <f aca="false">IF(Items!A280="","",ROUND(D280*N(Items!F280),2))</f>
        <v/>
      </c>
      <c r="I280" s="25" t="str">
        <f aca="false">IF(Items!A280="","",SUMIFS(Transactions!$G$5:$G$2004,Transactions!$B$5:$B$2004,A280,Transactions!$A$5:$A$2004,"&gt;="&amp;$B$2,Transactions!$A$5:$A$2004,"&lt;="&amp;$D$2))</f>
        <v/>
      </c>
      <c r="J280" s="25" t="str">
        <f aca="false">IF(Items!A280="","",IFERROR((H280+I280)/(D280+SUMIFS(Transactions!$E$5:$E$2004,Transactions!$B$5:$B$2004,A280,Transactions!$D$5:$D$2004,"Purchase",Transactions!$A$5:$A$2004,"&gt;="&amp;$B$2,Transactions!$A$5:$A$2004,"&lt;="&amp;$D$2)+SUMIFS(Transactions!$E$5:$E$2004,Transactions!$B$5:$B$2004,A280,Transactions!$D$5:$D$2004,"Production in",Transactions!$A$5:$A$2004,"&gt;="&amp;$B$2,Transactions!$A$5:$A$2004,"&lt;="&amp;$D$2)),0))</f>
        <v/>
      </c>
      <c r="K280" s="31" t="str">
        <f aca="false">IF(Items!A280="","",ROUND(G280*J280,2))</f>
        <v/>
      </c>
      <c r="L280" s="29" t="str">
        <f aca="false">IF(Items!A280="","",N(Items!G280))</f>
        <v/>
      </c>
      <c r="M280" s="32" t="str">
        <f aca="false">IF(Items!A280="","",IF(G280&lt;0,"Negative!",IF(G280&lt;=L280,"Reorder","OK")))</f>
        <v/>
      </c>
    </row>
    <row r="281" customFormat="false" ht="15" hidden="false" customHeight="true" outlineLevel="0" collapsed="false">
      <c r="A281" s="24" t="str">
        <f aca="false">IF(Items!A281="","",Items!A281)</f>
        <v/>
      </c>
      <c r="B281" s="24" t="str">
        <f aca="false">IF(Items!A281="","",Items!B281)</f>
        <v/>
      </c>
      <c r="C281" s="24" t="str">
        <f aca="false">IF(Items!A281="","",Items!D281)</f>
        <v/>
      </c>
      <c r="D281" s="29" t="str">
        <f aca="false">IF(Items!A281="","",N(Items!E281))</f>
        <v/>
      </c>
      <c r="E281" s="26" t="str">
        <f aca="false">IF(Items!A281="","",SUMIFS(Transactions!$J$5:$J$2004,Transactions!$B$5:$B$2004,A281,Transactions!$J$5:$J$2004,"&gt;0",Transactions!$A$5:$A$2004,"&gt;="&amp;$B$2,Transactions!$A$5:$A$2004,"&lt;="&amp;$D$2))</f>
        <v/>
      </c>
      <c r="F281" s="26" t="str">
        <f aca="false">IF(Items!A281="","",-SUMIFS(Transactions!$J$5:$J$2004,Transactions!$B$5:$B$2004,A281,Transactions!$J$5:$J$2004,"&lt;0",Transactions!$A$5:$A$2004,"&gt;="&amp;$B$2,Transactions!$A$5:$A$2004,"&lt;="&amp;$D$2))</f>
        <v/>
      </c>
      <c r="G281" s="30" t="str">
        <f aca="false">IF(Items!A281="","",D281+E281-F281)</f>
        <v/>
      </c>
      <c r="H281" s="25" t="str">
        <f aca="false">IF(Items!A281="","",ROUND(D281*N(Items!F281),2))</f>
        <v/>
      </c>
      <c r="I281" s="25" t="str">
        <f aca="false">IF(Items!A281="","",SUMIFS(Transactions!$G$5:$G$2004,Transactions!$B$5:$B$2004,A281,Transactions!$A$5:$A$2004,"&gt;="&amp;$B$2,Transactions!$A$5:$A$2004,"&lt;="&amp;$D$2))</f>
        <v/>
      </c>
      <c r="J281" s="25" t="str">
        <f aca="false">IF(Items!A281="","",IFERROR((H281+I281)/(D281+SUMIFS(Transactions!$E$5:$E$2004,Transactions!$B$5:$B$2004,A281,Transactions!$D$5:$D$2004,"Purchase",Transactions!$A$5:$A$2004,"&gt;="&amp;$B$2,Transactions!$A$5:$A$2004,"&lt;="&amp;$D$2)+SUMIFS(Transactions!$E$5:$E$2004,Transactions!$B$5:$B$2004,A281,Transactions!$D$5:$D$2004,"Production in",Transactions!$A$5:$A$2004,"&gt;="&amp;$B$2,Transactions!$A$5:$A$2004,"&lt;="&amp;$D$2)),0))</f>
        <v/>
      </c>
      <c r="K281" s="31" t="str">
        <f aca="false">IF(Items!A281="","",ROUND(G281*J281,2))</f>
        <v/>
      </c>
      <c r="L281" s="29" t="str">
        <f aca="false">IF(Items!A281="","",N(Items!G281))</f>
        <v/>
      </c>
      <c r="M281" s="32" t="str">
        <f aca="false">IF(Items!A281="","",IF(G281&lt;0,"Negative!",IF(G281&lt;=L281,"Reorder","OK")))</f>
        <v/>
      </c>
    </row>
    <row r="282" customFormat="false" ht="15" hidden="false" customHeight="true" outlineLevel="0" collapsed="false">
      <c r="A282" s="24" t="str">
        <f aca="false">IF(Items!A282="","",Items!A282)</f>
        <v/>
      </c>
      <c r="B282" s="24" t="str">
        <f aca="false">IF(Items!A282="","",Items!B282)</f>
        <v/>
      </c>
      <c r="C282" s="24" t="str">
        <f aca="false">IF(Items!A282="","",Items!D282)</f>
        <v/>
      </c>
      <c r="D282" s="29" t="str">
        <f aca="false">IF(Items!A282="","",N(Items!E282))</f>
        <v/>
      </c>
      <c r="E282" s="26" t="str">
        <f aca="false">IF(Items!A282="","",SUMIFS(Transactions!$J$5:$J$2004,Transactions!$B$5:$B$2004,A282,Transactions!$J$5:$J$2004,"&gt;0",Transactions!$A$5:$A$2004,"&gt;="&amp;$B$2,Transactions!$A$5:$A$2004,"&lt;="&amp;$D$2))</f>
        <v/>
      </c>
      <c r="F282" s="26" t="str">
        <f aca="false">IF(Items!A282="","",-SUMIFS(Transactions!$J$5:$J$2004,Transactions!$B$5:$B$2004,A282,Transactions!$J$5:$J$2004,"&lt;0",Transactions!$A$5:$A$2004,"&gt;="&amp;$B$2,Transactions!$A$5:$A$2004,"&lt;="&amp;$D$2))</f>
        <v/>
      </c>
      <c r="G282" s="30" t="str">
        <f aca="false">IF(Items!A282="","",D282+E282-F282)</f>
        <v/>
      </c>
      <c r="H282" s="25" t="str">
        <f aca="false">IF(Items!A282="","",ROUND(D282*N(Items!F282),2))</f>
        <v/>
      </c>
      <c r="I282" s="25" t="str">
        <f aca="false">IF(Items!A282="","",SUMIFS(Transactions!$G$5:$G$2004,Transactions!$B$5:$B$2004,A282,Transactions!$A$5:$A$2004,"&gt;="&amp;$B$2,Transactions!$A$5:$A$2004,"&lt;="&amp;$D$2))</f>
        <v/>
      </c>
      <c r="J282" s="25" t="str">
        <f aca="false">IF(Items!A282="","",IFERROR((H282+I282)/(D282+SUMIFS(Transactions!$E$5:$E$2004,Transactions!$B$5:$B$2004,A282,Transactions!$D$5:$D$2004,"Purchase",Transactions!$A$5:$A$2004,"&gt;="&amp;$B$2,Transactions!$A$5:$A$2004,"&lt;="&amp;$D$2)+SUMIFS(Transactions!$E$5:$E$2004,Transactions!$B$5:$B$2004,A282,Transactions!$D$5:$D$2004,"Production in",Transactions!$A$5:$A$2004,"&gt;="&amp;$B$2,Transactions!$A$5:$A$2004,"&lt;="&amp;$D$2)),0))</f>
        <v/>
      </c>
      <c r="K282" s="31" t="str">
        <f aca="false">IF(Items!A282="","",ROUND(G282*J282,2))</f>
        <v/>
      </c>
      <c r="L282" s="29" t="str">
        <f aca="false">IF(Items!A282="","",N(Items!G282))</f>
        <v/>
      </c>
      <c r="M282" s="32" t="str">
        <f aca="false">IF(Items!A282="","",IF(G282&lt;0,"Negative!",IF(G282&lt;=L282,"Reorder","OK")))</f>
        <v/>
      </c>
    </row>
    <row r="283" customFormat="false" ht="15" hidden="false" customHeight="true" outlineLevel="0" collapsed="false">
      <c r="A283" s="24" t="str">
        <f aca="false">IF(Items!A283="","",Items!A283)</f>
        <v/>
      </c>
      <c r="B283" s="24" t="str">
        <f aca="false">IF(Items!A283="","",Items!B283)</f>
        <v/>
      </c>
      <c r="C283" s="24" t="str">
        <f aca="false">IF(Items!A283="","",Items!D283)</f>
        <v/>
      </c>
      <c r="D283" s="29" t="str">
        <f aca="false">IF(Items!A283="","",N(Items!E283))</f>
        <v/>
      </c>
      <c r="E283" s="26" t="str">
        <f aca="false">IF(Items!A283="","",SUMIFS(Transactions!$J$5:$J$2004,Transactions!$B$5:$B$2004,A283,Transactions!$J$5:$J$2004,"&gt;0",Transactions!$A$5:$A$2004,"&gt;="&amp;$B$2,Transactions!$A$5:$A$2004,"&lt;="&amp;$D$2))</f>
        <v/>
      </c>
      <c r="F283" s="26" t="str">
        <f aca="false">IF(Items!A283="","",-SUMIFS(Transactions!$J$5:$J$2004,Transactions!$B$5:$B$2004,A283,Transactions!$J$5:$J$2004,"&lt;0",Transactions!$A$5:$A$2004,"&gt;="&amp;$B$2,Transactions!$A$5:$A$2004,"&lt;="&amp;$D$2))</f>
        <v/>
      </c>
      <c r="G283" s="30" t="str">
        <f aca="false">IF(Items!A283="","",D283+E283-F283)</f>
        <v/>
      </c>
      <c r="H283" s="25" t="str">
        <f aca="false">IF(Items!A283="","",ROUND(D283*N(Items!F283),2))</f>
        <v/>
      </c>
      <c r="I283" s="25" t="str">
        <f aca="false">IF(Items!A283="","",SUMIFS(Transactions!$G$5:$G$2004,Transactions!$B$5:$B$2004,A283,Transactions!$A$5:$A$2004,"&gt;="&amp;$B$2,Transactions!$A$5:$A$2004,"&lt;="&amp;$D$2))</f>
        <v/>
      </c>
      <c r="J283" s="25" t="str">
        <f aca="false">IF(Items!A283="","",IFERROR((H283+I283)/(D283+SUMIFS(Transactions!$E$5:$E$2004,Transactions!$B$5:$B$2004,A283,Transactions!$D$5:$D$2004,"Purchase",Transactions!$A$5:$A$2004,"&gt;="&amp;$B$2,Transactions!$A$5:$A$2004,"&lt;="&amp;$D$2)+SUMIFS(Transactions!$E$5:$E$2004,Transactions!$B$5:$B$2004,A283,Transactions!$D$5:$D$2004,"Production in",Transactions!$A$5:$A$2004,"&gt;="&amp;$B$2,Transactions!$A$5:$A$2004,"&lt;="&amp;$D$2)),0))</f>
        <v/>
      </c>
      <c r="K283" s="31" t="str">
        <f aca="false">IF(Items!A283="","",ROUND(G283*J283,2))</f>
        <v/>
      </c>
      <c r="L283" s="29" t="str">
        <f aca="false">IF(Items!A283="","",N(Items!G283))</f>
        <v/>
      </c>
      <c r="M283" s="32" t="str">
        <f aca="false">IF(Items!A283="","",IF(G283&lt;0,"Negative!",IF(G283&lt;=L283,"Reorder","OK")))</f>
        <v/>
      </c>
    </row>
    <row r="284" customFormat="false" ht="15" hidden="false" customHeight="true" outlineLevel="0" collapsed="false">
      <c r="A284" s="24" t="str">
        <f aca="false">IF(Items!A284="","",Items!A284)</f>
        <v/>
      </c>
      <c r="B284" s="24" t="str">
        <f aca="false">IF(Items!A284="","",Items!B284)</f>
        <v/>
      </c>
      <c r="C284" s="24" t="str">
        <f aca="false">IF(Items!A284="","",Items!D284)</f>
        <v/>
      </c>
      <c r="D284" s="29" t="str">
        <f aca="false">IF(Items!A284="","",N(Items!E284))</f>
        <v/>
      </c>
      <c r="E284" s="26" t="str">
        <f aca="false">IF(Items!A284="","",SUMIFS(Transactions!$J$5:$J$2004,Transactions!$B$5:$B$2004,A284,Transactions!$J$5:$J$2004,"&gt;0",Transactions!$A$5:$A$2004,"&gt;="&amp;$B$2,Transactions!$A$5:$A$2004,"&lt;="&amp;$D$2))</f>
        <v/>
      </c>
      <c r="F284" s="26" t="str">
        <f aca="false">IF(Items!A284="","",-SUMIFS(Transactions!$J$5:$J$2004,Transactions!$B$5:$B$2004,A284,Transactions!$J$5:$J$2004,"&lt;0",Transactions!$A$5:$A$2004,"&gt;="&amp;$B$2,Transactions!$A$5:$A$2004,"&lt;="&amp;$D$2))</f>
        <v/>
      </c>
      <c r="G284" s="30" t="str">
        <f aca="false">IF(Items!A284="","",D284+E284-F284)</f>
        <v/>
      </c>
      <c r="H284" s="25" t="str">
        <f aca="false">IF(Items!A284="","",ROUND(D284*N(Items!F284),2))</f>
        <v/>
      </c>
      <c r="I284" s="25" t="str">
        <f aca="false">IF(Items!A284="","",SUMIFS(Transactions!$G$5:$G$2004,Transactions!$B$5:$B$2004,A284,Transactions!$A$5:$A$2004,"&gt;="&amp;$B$2,Transactions!$A$5:$A$2004,"&lt;="&amp;$D$2))</f>
        <v/>
      </c>
      <c r="J284" s="25" t="str">
        <f aca="false">IF(Items!A284="","",IFERROR((H284+I284)/(D284+SUMIFS(Transactions!$E$5:$E$2004,Transactions!$B$5:$B$2004,A284,Transactions!$D$5:$D$2004,"Purchase",Transactions!$A$5:$A$2004,"&gt;="&amp;$B$2,Transactions!$A$5:$A$2004,"&lt;="&amp;$D$2)+SUMIFS(Transactions!$E$5:$E$2004,Transactions!$B$5:$B$2004,A284,Transactions!$D$5:$D$2004,"Production in",Transactions!$A$5:$A$2004,"&gt;="&amp;$B$2,Transactions!$A$5:$A$2004,"&lt;="&amp;$D$2)),0))</f>
        <v/>
      </c>
      <c r="K284" s="31" t="str">
        <f aca="false">IF(Items!A284="","",ROUND(G284*J284,2))</f>
        <v/>
      </c>
      <c r="L284" s="29" t="str">
        <f aca="false">IF(Items!A284="","",N(Items!G284))</f>
        <v/>
      </c>
      <c r="M284" s="32" t="str">
        <f aca="false">IF(Items!A284="","",IF(G284&lt;0,"Negative!",IF(G284&lt;=L284,"Reorder","OK")))</f>
        <v/>
      </c>
    </row>
    <row r="285" customFormat="false" ht="15" hidden="false" customHeight="true" outlineLevel="0" collapsed="false">
      <c r="A285" s="24" t="str">
        <f aca="false">IF(Items!A285="","",Items!A285)</f>
        <v/>
      </c>
      <c r="B285" s="24" t="str">
        <f aca="false">IF(Items!A285="","",Items!B285)</f>
        <v/>
      </c>
      <c r="C285" s="24" t="str">
        <f aca="false">IF(Items!A285="","",Items!D285)</f>
        <v/>
      </c>
      <c r="D285" s="29" t="str">
        <f aca="false">IF(Items!A285="","",N(Items!E285))</f>
        <v/>
      </c>
      <c r="E285" s="26" t="str">
        <f aca="false">IF(Items!A285="","",SUMIFS(Transactions!$J$5:$J$2004,Transactions!$B$5:$B$2004,A285,Transactions!$J$5:$J$2004,"&gt;0",Transactions!$A$5:$A$2004,"&gt;="&amp;$B$2,Transactions!$A$5:$A$2004,"&lt;="&amp;$D$2))</f>
        <v/>
      </c>
      <c r="F285" s="26" t="str">
        <f aca="false">IF(Items!A285="","",-SUMIFS(Transactions!$J$5:$J$2004,Transactions!$B$5:$B$2004,A285,Transactions!$J$5:$J$2004,"&lt;0",Transactions!$A$5:$A$2004,"&gt;="&amp;$B$2,Transactions!$A$5:$A$2004,"&lt;="&amp;$D$2))</f>
        <v/>
      </c>
      <c r="G285" s="30" t="str">
        <f aca="false">IF(Items!A285="","",D285+E285-F285)</f>
        <v/>
      </c>
      <c r="H285" s="25" t="str">
        <f aca="false">IF(Items!A285="","",ROUND(D285*N(Items!F285),2))</f>
        <v/>
      </c>
      <c r="I285" s="25" t="str">
        <f aca="false">IF(Items!A285="","",SUMIFS(Transactions!$G$5:$G$2004,Transactions!$B$5:$B$2004,A285,Transactions!$A$5:$A$2004,"&gt;="&amp;$B$2,Transactions!$A$5:$A$2004,"&lt;="&amp;$D$2))</f>
        <v/>
      </c>
      <c r="J285" s="25" t="str">
        <f aca="false">IF(Items!A285="","",IFERROR((H285+I285)/(D285+SUMIFS(Transactions!$E$5:$E$2004,Transactions!$B$5:$B$2004,A285,Transactions!$D$5:$D$2004,"Purchase",Transactions!$A$5:$A$2004,"&gt;="&amp;$B$2,Transactions!$A$5:$A$2004,"&lt;="&amp;$D$2)+SUMIFS(Transactions!$E$5:$E$2004,Transactions!$B$5:$B$2004,A285,Transactions!$D$5:$D$2004,"Production in",Transactions!$A$5:$A$2004,"&gt;="&amp;$B$2,Transactions!$A$5:$A$2004,"&lt;="&amp;$D$2)),0))</f>
        <v/>
      </c>
      <c r="K285" s="31" t="str">
        <f aca="false">IF(Items!A285="","",ROUND(G285*J285,2))</f>
        <v/>
      </c>
      <c r="L285" s="29" t="str">
        <f aca="false">IF(Items!A285="","",N(Items!G285))</f>
        <v/>
      </c>
      <c r="M285" s="32" t="str">
        <f aca="false">IF(Items!A285="","",IF(G285&lt;0,"Negative!",IF(G285&lt;=L285,"Reorder","OK")))</f>
        <v/>
      </c>
    </row>
    <row r="286" customFormat="false" ht="15" hidden="false" customHeight="true" outlineLevel="0" collapsed="false">
      <c r="A286" s="24" t="str">
        <f aca="false">IF(Items!A286="","",Items!A286)</f>
        <v/>
      </c>
      <c r="B286" s="24" t="str">
        <f aca="false">IF(Items!A286="","",Items!B286)</f>
        <v/>
      </c>
      <c r="C286" s="24" t="str">
        <f aca="false">IF(Items!A286="","",Items!D286)</f>
        <v/>
      </c>
      <c r="D286" s="29" t="str">
        <f aca="false">IF(Items!A286="","",N(Items!E286))</f>
        <v/>
      </c>
      <c r="E286" s="26" t="str">
        <f aca="false">IF(Items!A286="","",SUMIFS(Transactions!$J$5:$J$2004,Transactions!$B$5:$B$2004,A286,Transactions!$J$5:$J$2004,"&gt;0",Transactions!$A$5:$A$2004,"&gt;="&amp;$B$2,Transactions!$A$5:$A$2004,"&lt;="&amp;$D$2))</f>
        <v/>
      </c>
      <c r="F286" s="26" t="str">
        <f aca="false">IF(Items!A286="","",-SUMIFS(Transactions!$J$5:$J$2004,Transactions!$B$5:$B$2004,A286,Transactions!$J$5:$J$2004,"&lt;0",Transactions!$A$5:$A$2004,"&gt;="&amp;$B$2,Transactions!$A$5:$A$2004,"&lt;="&amp;$D$2))</f>
        <v/>
      </c>
      <c r="G286" s="30" t="str">
        <f aca="false">IF(Items!A286="","",D286+E286-F286)</f>
        <v/>
      </c>
      <c r="H286" s="25" t="str">
        <f aca="false">IF(Items!A286="","",ROUND(D286*N(Items!F286),2))</f>
        <v/>
      </c>
      <c r="I286" s="25" t="str">
        <f aca="false">IF(Items!A286="","",SUMIFS(Transactions!$G$5:$G$2004,Transactions!$B$5:$B$2004,A286,Transactions!$A$5:$A$2004,"&gt;="&amp;$B$2,Transactions!$A$5:$A$2004,"&lt;="&amp;$D$2))</f>
        <v/>
      </c>
      <c r="J286" s="25" t="str">
        <f aca="false">IF(Items!A286="","",IFERROR((H286+I286)/(D286+SUMIFS(Transactions!$E$5:$E$2004,Transactions!$B$5:$B$2004,A286,Transactions!$D$5:$D$2004,"Purchase",Transactions!$A$5:$A$2004,"&gt;="&amp;$B$2,Transactions!$A$5:$A$2004,"&lt;="&amp;$D$2)+SUMIFS(Transactions!$E$5:$E$2004,Transactions!$B$5:$B$2004,A286,Transactions!$D$5:$D$2004,"Production in",Transactions!$A$5:$A$2004,"&gt;="&amp;$B$2,Transactions!$A$5:$A$2004,"&lt;="&amp;$D$2)),0))</f>
        <v/>
      </c>
      <c r="K286" s="31" t="str">
        <f aca="false">IF(Items!A286="","",ROUND(G286*J286,2))</f>
        <v/>
      </c>
      <c r="L286" s="29" t="str">
        <f aca="false">IF(Items!A286="","",N(Items!G286))</f>
        <v/>
      </c>
      <c r="M286" s="32" t="str">
        <f aca="false">IF(Items!A286="","",IF(G286&lt;0,"Negative!",IF(G286&lt;=L286,"Reorder","OK")))</f>
        <v/>
      </c>
    </row>
    <row r="287" customFormat="false" ht="15" hidden="false" customHeight="true" outlineLevel="0" collapsed="false">
      <c r="A287" s="24" t="str">
        <f aca="false">IF(Items!A287="","",Items!A287)</f>
        <v/>
      </c>
      <c r="B287" s="24" t="str">
        <f aca="false">IF(Items!A287="","",Items!B287)</f>
        <v/>
      </c>
      <c r="C287" s="24" t="str">
        <f aca="false">IF(Items!A287="","",Items!D287)</f>
        <v/>
      </c>
      <c r="D287" s="29" t="str">
        <f aca="false">IF(Items!A287="","",N(Items!E287))</f>
        <v/>
      </c>
      <c r="E287" s="26" t="str">
        <f aca="false">IF(Items!A287="","",SUMIFS(Transactions!$J$5:$J$2004,Transactions!$B$5:$B$2004,A287,Transactions!$J$5:$J$2004,"&gt;0",Transactions!$A$5:$A$2004,"&gt;="&amp;$B$2,Transactions!$A$5:$A$2004,"&lt;="&amp;$D$2))</f>
        <v/>
      </c>
      <c r="F287" s="26" t="str">
        <f aca="false">IF(Items!A287="","",-SUMIFS(Transactions!$J$5:$J$2004,Transactions!$B$5:$B$2004,A287,Transactions!$J$5:$J$2004,"&lt;0",Transactions!$A$5:$A$2004,"&gt;="&amp;$B$2,Transactions!$A$5:$A$2004,"&lt;="&amp;$D$2))</f>
        <v/>
      </c>
      <c r="G287" s="30" t="str">
        <f aca="false">IF(Items!A287="","",D287+E287-F287)</f>
        <v/>
      </c>
      <c r="H287" s="25" t="str">
        <f aca="false">IF(Items!A287="","",ROUND(D287*N(Items!F287),2))</f>
        <v/>
      </c>
      <c r="I287" s="25" t="str">
        <f aca="false">IF(Items!A287="","",SUMIFS(Transactions!$G$5:$G$2004,Transactions!$B$5:$B$2004,A287,Transactions!$A$5:$A$2004,"&gt;="&amp;$B$2,Transactions!$A$5:$A$2004,"&lt;="&amp;$D$2))</f>
        <v/>
      </c>
      <c r="J287" s="25" t="str">
        <f aca="false">IF(Items!A287="","",IFERROR((H287+I287)/(D287+SUMIFS(Transactions!$E$5:$E$2004,Transactions!$B$5:$B$2004,A287,Transactions!$D$5:$D$2004,"Purchase",Transactions!$A$5:$A$2004,"&gt;="&amp;$B$2,Transactions!$A$5:$A$2004,"&lt;="&amp;$D$2)+SUMIFS(Transactions!$E$5:$E$2004,Transactions!$B$5:$B$2004,A287,Transactions!$D$5:$D$2004,"Production in",Transactions!$A$5:$A$2004,"&gt;="&amp;$B$2,Transactions!$A$5:$A$2004,"&lt;="&amp;$D$2)),0))</f>
        <v/>
      </c>
      <c r="K287" s="31" t="str">
        <f aca="false">IF(Items!A287="","",ROUND(G287*J287,2))</f>
        <v/>
      </c>
      <c r="L287" s="29" t="str">
        <f aca="false">IF(Items!A287="","",N(Items!G287))</f>
        <v/>
      </c>
      <c r="M287" s="32" t="str">
        <f aca="false">IF(Items!A287="","",IF(G287&lt;0,"Negative!",IF(G287&lt;=L287,"Reorder","OK")))</f>
        <v/>
      </c>
    </row>
    <row r="288" customFormat="false" ht="15" hidden="false" customHeight="true" outlineLevel="0" collapsed="false">
      <c r="A288" s="24" t="str">
        <f aca="false">IF(Items!A288="","",Items!A288)</f>
        <v/>
      </c>
      <c r="B288" s="24" t="str">
        <f aca="false">IF(Items!A288="","",Items!B288)</f>
        <v/>
      </c>
      <c r="C288" s="24" t="str">
        <f aca="false">IF(Items!A288="","",Items!D288)</f>
        <v/>
      </c>
      <c r="D288" s="29" t="str">
        <f aca="false">IF(Items!A288="","",N(Items!E288))</f>
        <v/>
      </c>
      <c r="E288" s="26" t="str">
        <f aca="false">IF(Items!A288="","",SUMIFS(Transactions!$J$5:$J$2004,Transactions!$B$5:$B$2004,A288,Transactions!$J$5:$J$2004,"&gt;0",Transactions!$A$5:$A$2004,"&gt;="&amp;$B$2,Transactions!$A$5:$A$2004,"&lt;="&amp;$D$2))</f>
        <v/>
      </c>
      <c r="F288" s="26" t="str">
        <f aca="false">IF(Items!A288="","",-SUMIFS(Transactions!$J$5:$J$2004,Transactions!$B$5:$B$2004,A288,Transactions!$J$5:$J$2004,"&lt;0",Transactions!$A$5:$A$2004,"&gt;="&amp;$B$2,Transactions!$A$5:$A$2004,"&lt;="&amp;$D$2))</f>
        <v/>
      </c>
      <c r="G288" s="30" t="str">
        <f aca="false">IF(Items!A288="","",D288+E288-F288)</f>
        <v/>
      </c>
      <c r="H288" s="25" t="str">
        <f aca="false">IF(Items!A288="","",ROUND(D288*N(Items!F288),2))</f>
        <v/>
      </c>
      <c r="I288" s="25" t="str">
        <f aca="false">IF(Items!A288="","",SUMIFS(Transactions!$G$5:$G$2004,Transactions!$B$5:$B$2004,A288,Transactions!$A$5:$A$2004,"&gt;="&amp;$B$2,Transactions!$A$5:$A$2004,"&lt;="&amp;$D$2))</f>
        <v/>
      </c>
      <c r="J288" s="25" t="str">
        <f aca="false">IF(Items!A288="","",IFERROR((H288+I288)/(D288+SUMIFS(Transactions!$E$5:$E$2004,Transactions!$B$5:$B$2004,A288,Transactions!$D$5:$D$2004,"Purchase",Transactions!$A$5:$A$2004,"&gt;="&amp;$B$2,Transactions!$A$5:$A$2004,"&lt;="&amp;$D$2)+SUMIFS(Transactions!$E$5:$E$2004,Transactions!$B$5:$B$2004,A288,Transactions!$D$5:$D$2004,"Production in",Transactions!$A$5:$A$2004,"&gt;="&amp;$B$2,Transactions!$A$5:$A$2004,"&lt;="&amp;$D$2)),0))</f>
        <v/>
      </c>
      <c r="K288" s="31" t="str">
        <f aca="false">IF(Items!A288="","",ROUND(G288*J288,2))</f>
        <v/>
      </c>
      <c r="L288" s="29" t="str">
        <f aca="false">IF(Items!A288="","",N(Items!G288))</f>
        <v/>
      </c>
      <c r="M288" s="32" t="str">
        <f aca="false">IF(Items!A288="","",IF(G288&lt;0,"Negative!",IF(G288&lt;=L288,"Reorder","OK")))</f>
        <v/>
      </c>
    </row>
    <row r="289" customFormat="false" ht="15" hidden="false" customHeight="true" outlineLevel="0" collapsed="false">
      <c r="A289" s="24" t="str">
        <f aca="false">IF(Items!A289="","",Items!A289)</f>
        <v/>
      </c>
      <c r="B289" s="24" t="str">
        <f aca="false">IF(Items!A289="","",Items!B289)</f>
        <v/>
      </c>
      <c r="C289" s="24" t="str">
        <f aca="false">IF(Items!A289="","",Items!D289)</f>
        <v/>
      </c>
      <c r="D289" s="29" t="str">
        <f aca="false">IF(Items!A289="","",N(Items!E289))</f>
        <v/>
      </c>
      <c r="E289" s="26" t="str">
        <f aca="false">IF(Items!A289="","",SUMIFS(Transactions!$J$5:$J$2004,Transactions!$B$5:$B$2004,A289,Transactions!$J$5:$J$2004,"&gt;0",Transactions!$A$5:$A$2004,"&gt;="&amp;$B$2,Transactions!$A$5:$A$2004,"&lt;="&amp;$D$2))</f>
        <v/>
      </c>
      <c r="F289" s="26" t="str">
        <f aca="false">IF(Items!A289="","",-SUMIFS(Transactions!$J$5:$J$2004,Transactions!$B$5:$B$2004,A289,Transactions!$J$5:$J$2004,"&lt;0",Transactions!$A$5:$A$2004,"&gt;="&amp;$B$2,Transactions!$A$5:$A$2004,"&lt;="&amp;$D$2))</f>
        <v/>
      </c>
      <c r="G289" s="30" t="str">
        <f aca="false">IF(Items!A289="","",D289+E289-F289)</f>
        <v/>
      </c>
      <c r="H289" s="25" t="str">
        <f aca="false">IF(Items!A289="","",ROUND(D289*N(Items!F289),2))</f>
        <v/>
      </c>
      <c r="I289" s="25" t="str">
        <f aca="false">IF(Items!A289="","",SUMIFS(Transactions!$G$5:$G$2004,Transactions!$B$5:$B$2004,A289,Transactions!$A$5:$A$2004,"&gt;="&amp;$B$2,Transactions!$A$5:$A$2004,"&lt;="&amp;$D$2))</f>
        <v/>
      </c>
      <c r="J289" s="25" t="str">
        <f aca="false">IF(Items!A289="","",IFERROR((H289+I289)/(D289+SUMIFS(Transactions!$E$5:$E$2004,Transactions!$B$5:$B$2004,A289,Transactions!$D$5:$D$2004,"Purchase",Transactions!$A$5:$A$2004,"&gt;="&amp;$B$2,Transactions!$A$5:$A$2004,"&lt;="&amp;$D$2)+SUMIFS(Transactions!$E$5:$E$2004,Transactions!$B$5:$B$2004,A289,Transactions!$D$5:$D$2004,"Production in",Transactions!$A$5:$A$2004,"&gt;="&amp;$B$2,Transactions!$A$5:$A$2004,"&lt;="&amp;$D$2)),0))</f>
        <v/>
      </c>
      <c r="K289" s="31" t="str">
        <f aca="false">IF(Items!A289="","",ROUND(G289*J289,2))</f>
        <v/>
      </c>
      <c r="L289" s="29" t="str">
        <f aca="false">IF(Items!A289="","",N(Items!G289))</f>
        <v/>
      </c>
      <c r="M289" s="32" t="str">
        <f aca="false">IF(Items!A289="","",IF(G289&lt;0,"Negative!",IF(G289&lt;=L289,"Reorder","OK")))</f>
        <v/>
      </c>
    </row>
    <row r="290" customFormat="false" ht="15" hidden="false" customHeight="true" outlineLevel="0" collapsed="false">
      <c r="A290" s="24" t="str">
        <f aca="false">IF(Items!A290="","",Items!A290)</f>
        <v/>
      </c>
      <c r="B290" s="24" t="str">
        <f aca="false">IF(Items!A290="","",Items!B290)</f>
        <v/>
      </c>
      <c r="C290" s="24" t="str">
        <f aca="false">IF(Items!A290="","",Items!D290)</f>
        <v/>
      </c>
      <c r="D290" s="29" t="str">
        <f aca="false">IF(Items!A290="","",N(Items!E290))</f>
        <v/>
      </c>
      <c r="E290" s="26" t="str">
        <f aca="false">IF(Items!A290="","",SUMIFS(Transactions!$J$5:$J$2004,Transactions!$B$5:$B$2004,A290,Transactions!$J$5:$J$2004,"&gt;0",Transactions!$A$5:$A$2004,"&gt;="&amp;$B$2,Transactions!$A$5:$A$2004,"&lt;="&amp;$D$2))</f>
        <v/>
      </c>
      <c r="F290" s="26" t="str">
        <f aca="false">IF(Items!A290="","",-SUMIFS(Transactions!$J$5:$J$2004,Transactions!$B$5:$B$2004,A290,Transactions!$J$5:$J$2004,"&lt;0",Transactions!$A$5:$A$2004,"&gt;="&amp;$B$2,Transactions!$A$5:$A$2004,"&lt;="&amp;$D$2))</f>
        <v/>
      </c>
      <c r="G290" s="30" t="str">
        <f aca="false">IF(Items!A290="","",D290+E290-F290)</f>
        <v/>
      </c>
      <c r="H290" s="25" t="str">
        <f aca="false">IF(Items!A290="","",ROUND(D290*N(Items!F290),2))</f>
        <v/>
      </c>
      <c r="I290" s="25" t="str">
        <f aca="false">IF(Items!A290="","",SUMIFS(Transactions!$G$5:$G$2004,Transactions!$B$5:$B$2004,A290,Transactions!$A$5:$A$2004,"&gt;="&amp;$B$2,Transactions!$A$5:$A$2004,"&lt;="&amp;$D$2))</f>
        <v/>
      </c>
      <c r="J290" s="25" t="str">
        <f aca="false">IF(Items!A290="","",IFERROR((H290+I290)/(D290+SUMIFS(Transactions!$E$5:$E$2004,Transactions!$B$5:$B$2004,A290,Transactions!$D$5:$D$2004,"Purchase",Transactions!$A$5:$A$2004,"&gt;="&amp;$B$2,Transactions!$A$5:$A$2004,"&lt;="&amp;$D$2)+SUMIFS(Transactions!$E$5:$E$2004,Transactions!$B$5:$B$2004,A290,Transactions!$D$5:$D$2004,"Production in",Transactions!$A$5:$A$2004,"&gt;="&amp;$B$2,Transactions!$A$5:$A$2004,"&lt;="&amp;$D$2)),0))</f>
        <v/>
      </c>
      <c r="K290" s="31" t="str">
        <f aca="false">IF(Items!A290="","",ROUND(G290*J290,2))</f>
        <v/>
      </c>
      <c r="L290" s="29" t="str">
        <f aca="false">IF(Items!A290="","",N(Items!G290))</f>
        <v/>
      </c>
      <c r="M290" s="32" t="str">
        <f aca="false">IF(Items!A290="","",IF(G290&lt;0,"Negative!",IF(G290&lt;=L290,"Reorder","OK")))</f>
        <v/>
      </c>
    </row>
    <row r="291" customFormat="false" ht="15" hidden="false" customHeight="true" outlineLevel="0" collapsed="false">
      <c r="A291" s="24" t="str">
        <f aca="false">IF(Items!A291="","",Items!A291)</f>
        <v/>
      </c>
      <c r="B291" s="24" t="str">
        <f aca="false">IF(Items!A291="","",Items!B291)</f>
        <v/>
      </c>
      <c r="C291" s="24" t="str">
        <f aca="false">IF(Items!A291="","",Items!D291)</f>
        <v/>
      </c>
      <c r="D291" s="29" t="str">
        <f aca="false">IF(Items!A291="","",N(Items!E291))</f>
        <v/>
      </c>
      <c r="E291" s="26" t="str">
        <f aca="false">IF(Items!A291="","",SUMIFS(Transactions!$J$5:$J$2004,Transactions!$B$5:$B$2004,A291,Transactions!$J$5:$J$2004,"&gt;0",Transactions!$A$5:$A$2004,"&gt;="&amp;$B$2,Transactions!$A$5:$A$2004,"&lt;="&amp;$D$2))</f>
        <v/>
      </c>
      <c r="F291" s="26" t="str">
        <f aca="false">IF(Items!A291="","",-SUMIFS(Transactions!$J$5:$J$2004,Transactions!$B$5:$B$2004,A291,Transactions!$J$5:$J$2004,"&lt;0",Transactions!$A$5:$A$2004,"&gt;="&amp;$B$2,Transactions!$A$5:$A$2004,"&lt;="&amp;$D$2))</f>
        <v/>
      </c>
      <c r="G291" s="30" t="str">
        <f aca="false">IF(Items!A291="","",D291+E291-F291)</f>
        <v/>
      </c>
      <c r="H291" s="25" t="str">
        <f aca="false">IF(Items!A291="","",ROUND(D291*N(Items!F291),2))</f>
        <v/>
      </c>
      <c r="I291" s="25" t="str">
        <f aca="false">IF(Items!A291="","",SUMIFS(Transactions!$G$5:$G$2004,Transactions!$B$5:$B$2004,A291,Transactions!$A$5:$A$2004,"&gt;="&amp;$B$2,Transactions!$A$5:$A$2004,"&lt;="&amp;$D$2))</f>
        <v/>
      </c>
      <c r="J291" s="25" t="str">
        <f aca="false">IF(Items!A291="","",IFERROR((H291+I291)/(D291+SUMIFS(Transactions!$E$5:$E$2004,Transactions!$B$5:$B$2004,A291,Transactions!$D$5:$D$2004,"Purchase",Transactions!$A$5:$A$2004,"&gt;="&amp;$B$2,Transactions!$A$5:$A$2004,"&lt;="&amp;$D$2)+SUMIFS(Transactions!$E$5:$E$2004,Transactions!$B$5:$B$2004,A291,Transactions!$D$5:$D$2004,"Production in",Transactions!$A$5:$A$2004,"&gt;="&amp;$B$2,Transactions!$A$5:$A$2004,"&lt;="&amp;$D$2)),0))</f>
        <v/>
      </c>
      <c r="K291" s="31" t="str">
        <f aca="false">IF(Items!A291="","",ROUND(G291*J291,2))</f>
        <v/>
      </c>
      <c r="L291" s="29" t="str">
        <f aca="false">IF(Items!A291="","",N(Items!G291))</f>
        <v/>
      </c>
      <c r="M291" s="32" t="str">
        <f aca="false">IF(Items!A291="","",IF(G291&lt;0,"Negative!",IF(G291&lt;=L291,"Reorder","OK")))</f>
        <v/>
      </c>
    </row>
    <row r="292" customFormat="false" ht="15" hidden="false" customHeight="true" outlineLevel="0" collapsed="false">
      <c r="A292" s="24" t="str">
        <f aca="false">IF(Items!A292="","",Items!A292)</f>
        <v/>
      </c>
      <c r="B292" s="24" t="str">
        <f aca="false">IF(Items!A292="","",Items!B292)</f>
        <v/>
      </c>
      <c r="C292" s="24" t="str">
        <f aca="false">IF(Items!A292="","",Items!D292)</f>
        <v/>
      </c>
      <c r="D292" s="29" t="str">
        <f aca="false">IF(Items!A292="","",N(Items!E292))</f>
        <v/>
      </c>
      <c r="E292" s="26" t="str">
        <f aca="false">IF(Items!A292="","",SUMIFS(Transactions!$J$5:$J$2004,Transactions!$B$5:$B$2004,A292,Transactions!$J$5:$J$2004,"&gt;0",Transactions!$A$5:$A$2004,"&gt;="&amp;$B$2,Transactions!$A$5:$A$2004,"&lt;="&amp;$D$2))</f>
        <v/>
      </c>
      <c r="F292" s="26" t="str">
        <f aca="false">IF(Items!A292="","",-SUMIFS(Transactions!$J$5:$J$2004,Transactions!$B$5:$B$2004,A292,Transactions!$J$5:$J$2004,"&lt;0",Transactions!$A$5:$A$2004,"&gt;="&amp;$B$2,Transactions!$A$5:$A$2004,"&lt;="&amp;$D$2))</f>
        <v/>
      </c>
      <c r="G292" s="30" t="str">
        <f aca="false">IF(Items!A292="","",D292+E292-F292)</f>
        <v/>
      </c>
      <c r="H292" s="25" t="str">
        <f aca="false">IF(Items!A292="","",ROUND(D292*N(Items!F292),2))</f>
        <v/>
      </c>
      <c r="I292" s="25" t="str">
        <f aca="false">IF(Items!A292="","",SUMIFS(Transactions!$G$5:$G$2004,Transactions!$B$5:$B$2004,A292,Transactions!$A$5:$A$2004,"&gt;="&amp;$B$2,Transactions!$A$5:$A$2004,"&lt;="&amp;$D$2))</f>
        <v/>
      </c>
      <c r="J292" s="25" t="str">
        <f aca="false">IF(Items!A292="","",IFERROR((H292+I292)/(D292+SUMIFS(Transactions!$E$5:$E$2004,Transactions!$B$5:$B$2004,A292,Transactions!$D$5:$D$2004,"Purchase",Transactions!$A$5:$A$2004,"&gt;="&amp;$B$2,Transactions!$A$5:$A$2004,"&lt;="&amp;$D$2)+SUMIFS(Transactions!$E$5:$E$2004,Transactions!$B$5:$B$2004,A292,Transactions!$D$5:$D$2004,"Production in",Transactions!$A$5:$A$2004,"&gt;="&amp;$B$2,Transactions!$A$5:$A$2004,"&lt;="&amp;$D$2)),0))</f>
        <v/>
      </c>
      <c r="K292" s="31" t="str">
        <f aca="false">IF(Items!A292="","",ROUND(G292*J292,2))</f>
        <v/>
      </c>
      <c r="L292" s="29" t="str">
        <f aca="false">IF(Items!A292="","",N(Items!G292))</f>
        <v/>
      </c>
      <c r="M292" s="32" t="str">
        <f aca="false">IF(Items!A292="","",IF(G292&lt;0,"Negative!",IF(G292&lt;=L292,"Reorder","OK")))</f>
        <v/>
      </c>
    </row>
    <row r="293" customFormat="false" ht="15" hidden="false" customHeight="true" outlineLevel="0" collapsed="false">
      <c r="A293" s="24" t="str">
        <f aca="false">IF(Items!A293="","",Items!A293)</f>
        <v/>
      </c>
      <c r="B293" s="24" t="str">
        <f aca="false">IF(Items!A293="","",Items!B293)</f>
        <v/>
      </c>
      <c r="C293" s="24" t="str">
        <f aca="false">IF(Items!A293="","",Items!D293)</f>
        <v/>
      </c>
      <c r="D293" s="29" t="str">
        <f aca="false">IF(Items!A293="","",N(Items!E293))</f>
        <v/>
      </c>
      <c r="E293" s="26" t="str">
        <f aca="false">IF(Items!A293="","",SUMIFS(Transactions!$J$5:$J$2004,Transactions!$B$5:$B$2004,A293,Transactions!$J$5:$J$2004,"&gt;0",Transactions!$A$5:$A$2004,"&gt;="&amp;$B$2,Transactions!$A$5:$A$2004,"&lt;="&amp;$D$2))</f>
        <v/>
      </c>
      <c r="F293" s="26" t="str">
        <f aca="false">IF(Items!A293="","",-SUMIFS(Transactions!$J$5:$J$2004,Transactions!$B$5:$B$2004,A293,Transactions!$J$5:$J$2004,"&lt;0",Transactions!$A$5:$A$2004,"&gt;="&amp;$B$2,Transactions!$A$5:$A$2004,"&lt;="&amp;$D$2))</f>
        <v/>
      </c>
      <c r="G293" s="30" t="str">
        <f aca="false">IF(Items!A293="","",D293+E293-F293)</f>
        <v/>
      </c>
      <c r="H293" s="25" t="str">
        <f aca="false">IF(Items!A293="","",ROUND(D293*N(Items!F293),2))</f>
        <v/>
      </c>
      <c r="I293" s="25" t="str">
        <f aca="false">IF(Items!A293="","",SUMIFS(Transactions!$G$5:$G$2004,Transactions!$B$5:$B$2004,A293,Transactions!$A$5:$A$2004,"&gt;="&amp;$B$2,Transactions!$A$5:$A$2004,"&lt;="&amp;$D$2))</f>
        <v/>
      </c>
      <c r="J293" s="25" t="str">
        <f aca="false">IF(Items!A293="","",IFERROR((H293+I293)/(D293+SUMIFS(Transactions!$E$5:$E$2004,Transactions!$B$5:$B$2004,A293,Transactions!$D$5:$D$2004,"Purchase",Transactions!$A$5:$A$2004,"&gt;="&amp;$B$2,Transactions!$A$5:$A$2004,"&lt;="&amp;$D$2)+SUMIFS(Transactions!$E$5:$E$2004,Transactions!$B$5:$B$2004,A293,Transactions!$D$5:$D$2004,"Production in",Transactions!$A$5:$A$2004,"&gt;="&amp;$B$2,Transactions!$A$5:$A$2004,"&lt;="&amp;$D$2)),0))</f>
        <v/>
      </c>
      <c r="K293" s="31" t="str">
        <f aca="false">IF(Items!A293="","",ROUND(G293*J293,2))</f>
        <v/>
      </c>
      <c r="L293" s="29" t="str">
        <f aca="false">IF(Items!A293="","",N(Items!G293))</f>
        <v/>
      </c>
      <c r="M293" s="32" t="str">
        <f aca="false">IF(Items!A293="","",IF(G293&lt;0,"Negative!",IF(G293&lt;=L293,"Reorder","OK")))</f>
        <v/>
      </c>
    </row>
    <row r="294" customFormat="false" ht="15" hidden="false" customHeight="true" outlineLevel="0" collapsed="false">
      <c r="A294" s="24" t="str">
        <f aca="false">IF(Items!A294="","",Items!A294)</f>
        <v/>
      </c>
      <c r="B294" s="24" t="str">
        <f aca="false">IF(Items!A294="","",Items!B294)</f>
        <v/>
      </c>
      <c r="C294" s="24" t="str">
        <f aca="false">IF(Items!A294="","",Items!D294)</f>
        <v/>
      </c>
      <c r="D294" s="29" t="str">
        <f aca="false">IF(Items!A294="","",N(Items!E294))</f>
        <v/>
      </c>
      <c r="E294" s="26" t="str">
        <f aca="false">IF(Items!A294="","",SUMIFS(Transactions!$J$5:$J$2004,Transactions!$B$5:$B$2004,A294,Transactions!$J$5:$J$2004,"&gt;0",Transactions!$A$5:$A$2004,"&gt;="&amp;$B$2,Transactions!$A$5:$A$2004,"&lt;="&amp;$D$2))</f>
        <v/>
      </c>
      <c r="F294" s="26" t="str">
        <f aca="false">IF(Items!A294="","",-SUMIFS(Transactions!$J$5:$J$2004,Transactions!$B$5:$B$2004,A294,Transactions!$J$5:$J$2004,"&lt;0",Transactions!$A$5:$A$2004,"&gt;="&amp;$B$2,Transactions!$A$5:$A$2004,"&lt;="&amp;$D$2))</f>
        <v/>
      </c>
      <c r="G294" s="30" t="str">
        <f aca="false">IF(Items!A294="","",D294+E294-F294)</f>
        <v/>
      </c>
      <c r="H294" s="25" t="str">
        <f aca="false">IF(Items!A294="","",ROUND(D294*N(Items!F294),2))</f>
        <v/>
      </c>
      <c r="I294" s="25" t="str">
        <f aca="false">IF(Items!A294="","",SUMIFS(Transactions!$G$5:$G$2004,Transactions!$B$5:$B$2004,A294,Transactions!$A$5:$A$2004,"&gt;="&amp;$B$2,Transactions!$A$5:$A$2004,"&lt;="&amp;$D$2))</f>
        <v/>
      </c>
      <c r="J294" s="25" t="str">
        <f aca="false">IF(Items!A294="","",IFERROR((H294+I294)/(D294+SUMIFS(Transactions!$E$5:$E$2004,Transactions!$B$5:$B$2004,A294,Transactions!$D$5:$D$2004,"Purchase",Transactions!$A$5:$A$2004,"&gt;="&amp;$B$2,Transactions!$A$5:$A$2004,"&lt;="&amp;$D$2)+SUMIFS(Transactions!$E$5:$E$2004,Transactions!$B$5:$B$2004,A294,Transactions!$D$5:$D$2004,"Production in",Transactions!$A$5:$A$2004,"&gt;="&amp;$B$2,Transactions!$A$5:$A$2004,"&lt;="&amp;$D$2)),0))</f>
        <v/>
      </c>
      <c r="K294" s="31" t="str">
        <f aca="false">IF(Items!A294="","",ROUND(G294*J294,2))</f>
        <v/>
      </c>
      <c r="L294" s="29" t="str">
        <f aca="false">IF(Items!A294="","",N(Items!G294))</f>
        <v/>
      </c>
      <c r="M294" s="32" t="str">
        <f aca="false">IF(Items!A294="","",IF(G294&lt;0,"Negative!",IF(G294&lt;=L294,"Reorder","OK")))</f>
        <v/>
      </c>
    </row>
    <row r="295" customFormat="false" ht="15" hidden="false" customHeight="true" outlineLevel="0" collapsed="false">
      <c r="A295" s="24" t="str">
        <f aca="false">IF(Items!A295="","",Items!A295)</f>
        <v/>
      </c>
      <c r="B295" s="24" t="str">
        <f aca="false">IF(Items!A295="","",Items!B295)</f>
        <v/>
      </c>
      <c r="C295" s="24" t="str">
        <f aca="false">IF(Items!A295="","",Items!D295)</f>
        <v/>
      </c>
      <c r="D295" s="29" t="str">
        <f aca="false">IF(Items!A295="","",N(Items!E295))</f>
        <v/>
      </c>
      <c r="E295" s="26" t="str">
        <f aca="false">IF(Items!A295="","",SUMIFS(Transactions!$J$5:$J$2004,Transactions!$B$5:$B$2004,A295,Transactions!$J$5:$J$2004,"&gt;0",Transactions!$A$5:$A$2004,"&gt;="&amp;$B$2,Transactions!$A$5:$A$2004,"&lt;="&amp;$D$2))</f>
        <v/>
      </c>
      <c r="F295" s="26" t="str">
        <f aca="false">IF(Items!A295="","",-SUMIFS(Transactions!$J$5:$J$2004,Transactions!$B$5:$B$2004,A295,Transactions!$J$5:$J$2004,"&lt;0",Transactions!$A$5:$A$2004,"&gt;="&amp;$B$2,Transactions!$A$5:$A$2004,"&lt;="&amp;$D$2))</f>
        <v/>
      </c>
      <c r="G295" s="30" t="str">
        <f aca="false">IF(Items!A295="","",D295+E295-F295)</f>
        <v/>
      </c>
      <c r="H295" s="25" t="str">
        <f aca="false">IF(Items!A295="","",ROUND(D295*N(Items!F295),2))</f>
        <v/>
      </c>
      <c r="I295" s="25" t="str">
        <f aca="false">IF(Items!A295="","",SUMIFS(Transactions!$G$5:$G$2004,Transactions!$B$5:$B$2004,A295,Transactions!$A$5:$A$2004,"&gt;="&amp;$B$2,Transactions!$A$5:$A$2004,"&lt;="&amp;$D$2))</f>
        <v/>
      </c>
      <c r="J295" s="25" t="str">
        <f aca="false">IF(Items!A295="","",IFERROR((H295+I295)/(D295+SUMIFS(Transactions!$E$5:$E$2004,Transactions!$B$5:$B$2004,A295,Transactions!$D$5:$D$2004,"Purchase",Transactions!$A$5:$A$2004,"&gt;="&amp;$B$2,Transactions!$A$5:$A$2004,"&lt;="&amp;$D$2)+SUMIFS(Transactions!$E$5:$E$2004,Transactions!$B$5:$B$2004,A295,Transactions!$D$5:$D$2004,"Production in",Transactions!$A$5:$A$2004,"&gt;="&amp;$B$2,Transactions!$A$5:$A$2004,"&lt;="&amp;$D$2)),0))</f>
        <v/>
      </c>
      <c r="K295" s="31" t="str">
        <f aca="false">IF(Items!A295="","",ROUND(G295*J295,2))</f>
        <v/>
      </c>
      <c r="L295" s="29" t="str">
        <f aca="false">IF(Items!A295="","",N(Items!G295))</f>
        <v/>
      </c>
      <c r="M295" s="32" t="str">
        <f aca="false">IF(Items!A295="","",IF(G295&lt;0,"Negative!",IF(G295&lt;=L295,"Reorder","OK")))</f>
        <v/>
      </c>
    </row>
    <row r="296" customFormat="false" ht="15" hidden="false" customHeight="true" outlineLevel="0" collapsed="false">
      <c r="A296" s="24" t="str">
        <f aca="false">IF(Items!A296="","",Items!A296)</f>
        <v/>
      </c>
      <c r="B296" s="24" t="str">
        <f aca="false">IF(Items!A296="","",Items!B296)</f>
        <v/>
      </c>
      <c r="C296" s="24" t="str">
        <f aca="false">IF(Items!A296="","",Items!D296)</f>
        <v/>
      </c>
      <c r="D296" s="29" t="str">
        <f aca="false">IF(Items!A296="","",N(Items!E296))</f>
        <v/>
      </c>
      <c r="E296" s="26" t="str">
        <f aca="false">IF(Items!A296="","",SUMIFS(Transactions!$J$5:$J$2004,Transactions!$B$5:$B$2004,A296,Transactions!$J$5:$J$2004,"&gt;0",Transactions!$A$5:$A$2004,"&gt;="&amp;$B$2,Transactions!$A$5:$A$2004,"&lt;="&amp;$D$2))</f>
        <v/>
      </c>
      <c r="F296" s="26" t="str">
        <f aca="false">IF(Items!A296="","",-SUMIFS(Transactions!$J$5:$J$2004,Transactions!$B$5:$B$2004,A296,Transactions!$J$5:$J$2004,"&lt;0",Transactions!$A$5:$A$2004,"&gt;="&amp;$B$2,Transactions!$A$5:$A$2004,"&lt;="&amp;$D$2))</f>
        <v/>
      </c>
      <c r="G296" s="30" t="str">
        <f aca="false">IF(Items!A296="","",D296+E296-F296)</f>
        <v/>
      </c>
      <c r="H296" s="25" t="str">
        <f aca="false">IF(Items!A296="","",ROUND(D296*N(Items!F296),2))</f>
        <v/>
      </c>
      <c r="I296" s="25" t="str">
        <f aca="false">IF(Items!A296="","",SUMIFS(Transactions!$G$5:$G$2004,Transactions!$B$5:$B$2004,A296,Transactions!$A$5:$A$2004,"&gt;="&amp;$B$2,Transactions!$A$5:$A$2004,"&lt;="&amp;$D$2))</f>
        <v/>
      </c>
      <c r="J296" s="25" t="str">
        <f aca="false">IF(Items!A296="","",IFERROR((H296+I296)/(D296+SUMIFS(Transactions!$E$5:$E$2004,Transactions!$B$5:$B$2004,A296,Transactions!$D$5:$D$2004,"Purchase",Transactions!$A$5:$A$2004,"&gt;="&amp;$B$2,Transactions!$A$5:$A$2004,"&lt;="&amp;$D$2)+SUMIFS(Transactions!$E$5:$E$2004,Transactions!$B$5:$B$2004,A296,Transactions!$D$5:$D$2004,"Production in",Transactions!$A$5:$A$2004,"&gt;="&amp;$B$2,Transactions!$A$5:$A$2004,"&lt;="&amp;$D$2)),0))</f>
        <v/>
      </c>
      <c r="K296" s="31" t="str">
        <f aca="false">IF(Items!A296="","",ROUND(G296*J296,2))</f>
        <v/>
      </c>
      <c r="L296" s="29" t="str">
        <f aca="false">IF(Items!A296="","",N(Items!G296))</f>
        <v/>
      </c>
      <c r="M296" s="32" t="str">
        <f aca="false">IF(Items!A296="","",IF(G296&lt;0,"Negative!",IF(G296&lt;=L296,"Reorder","OK")))</f>
        <v/>
      </c>
    </row>
    <row r="297" customFormat="false" ht="15" hidden="false" customHeight="true" outlineLevel="0" collapsed="false">
      <c r="A297" s="24" t="str">
        <f aca="false">IF(Items!A297="","",Items!A297)</f>
        <v/>
      </c>
      <c r="B297" s="24" t="str">
        <f aca="false">IF(Items!A297="","",Items!B297)</f>
        <v/>
      </c>
      <c r="C297" s="24" t="str">
        <f aca="false">IF(Items!A297="","",Items!D297)</f>
        <v/>
      </c>
      <c r="D297" s="29" t="str">
        <f aca="false">IF(Items!A297="","",N(Items!E297))</f>
        <v/>
      </c>
      <c r="E297" s="26" t="str">
        <f aca="false">IF(Items!A297="","",SUMIFS(Transactions!$J$5:$J$2004,Transactions!$B$5:$B$2004,A297,Transactions!$J$5:$J$2004,"&gt;0",Transactions!$A$5:$A$2004,"&gt;="&amp;$B$2,Transactions!$A$5:$A$2004,"&lt;="&amp;$D$2))</f>
        <v/>
      </c>
      <c r="F297" s="26" t="str">
        <f aca="false">IF(Items!A297="","",-SUMIFS(Transactions!$J$5:$J$2004,Transactions!$B$5:$B$2004,A297,Transactions!$J$5:$J$2004,"&lt;0",Transactions!$A$5:$A$2004,"&gt;="&amp;$B$2,Transactions!$A$5:$A$2004,"&lt;="&amp;$D$2))</f>
        <v/>
      </c>
      <c r="G297" s="30" t="str">
        <f aca="false">IF(Items!A297="","",D297+E297-F297)</f>
        <v/>
      </c>
      <c r="H297" s="25" t="str">
        <f aca="false">IF(Items!A297="","",ROUND(D297*N(Items!F297),2))</f>
        <v/>
      </c>
      <c r="I297" s="25" t="str">
        <f aca="false">IF(Items!A297="","",SUMIFS(Transactions!$G$5:$G$2004,Transactions!$B$5:$B$2004,A297,Transactions!$A$5:$A$2004,"&gt;="&amp;$B$2,Transactions!$A$5:$A$2004,"&lt;="&amp;$D$2))</f>
        <v/>
      </c>
      <c r="J297" s="25" t="str">
        <f aca="false">IF(Items!A297="","",IFERROR((H297+I297)/(D297+SUMIFS(Transactions!$E$5:$E$2004,Transactions!$B$5:$B$2004,A297,Transactions!$D$5:$D$2004,"Purchase",Transactions!$A$5:$A$2004,"&gt;="&amp;$B$2,Transactions!$A$5:$A$2004,"&lt;="&amp;$D$2)+SUMIFS(Transactions!$E$5:$E$2004,Transactions!$B$5:$B$2004,A297,Transactions!$D$5:$D$2004,"Production in",Transactions!$A$5:$A$2004,"&gt;="&amp;$B$2,Transactions!$A$5:$A$2004,"&lt;="&amp;$D$2)),0))</f>
        <v/>
      </c>
      <c r="K297" s="31" t="str">
        <f aca="false">IF(Items!A297="","",ROUND(G297*J297,2))</f>
        <v/>
      </c>
      <c r="L297" s="29" t="str">
        <f aca="false">IF(Items!A297="","",N(Items!G297))</f>
        <v/>
      </c>
      <c r="M297" s="32" t="str">
        <f aca="false">IF(Items!A297="","",IF(G297&lt;0,"Negative!",IF(G297&lt;=L297,"Reorder","OK")))</f>
        <v/>
      </c>
    </row>
    <row r="298" customFormat="false" ht="15" hidden="false" customHeight="true" outlineLevel="0" collapsed="false">
      <c r="A298" s="24" t="str">
        <f aca="false">IF(Items!A298="","",Items!A298)</f>
        <v/>
      </c>
      <c r="B298" s="24" t="str">
        <f aca="false">IF(Items!A298="","",Items!B298)</f>
        <v/>
      </c>
      <c r="C298" s="24" t="str">
        <f aca="false">IF(Items!A298="","",Items!D298)</f>
        <v/>
      </c>
      <c r="D298" s="29" t="str">
        <f aca="false">IF(Items!A298="","",N(Items!E298))</f>
        <v/>
      </c>
      <c r="E298" s="26" t="str">
        <f aca="false">IF(Items!A298="","",SUMIFS(Transactions!$J$5:$J$2004,Transactions!$B$5:$B$2004,A298,Transactions!$J$5:$J$2004,"&gt;0",Transactions!$A$5:$A$2004,"&gt;="&amp;$B$2,Transactions!$A$5:$A$2004,"&lt;="&amp;$D$2))</f>
        <v/>
      </c>
      <c r="F298" s="26" t="str">
        <f aca="false">IF(Items!A298="","",-SUMIFS(Transactions!$J$5:$J$2004,Transactions!$B$5:$B$2004,A298,Transactions!$J$5:$J$2004,"&lt;0",Transactions!$A$5:$A$2004,"&gt;="&amp;$B$2,Transactions!$A$5:$A$2004,"&lt;="&amp;$D$2))</f>
        <v/>
      </c>
      <c r="G298" s="30" t="str">
        <f aca="false">IF(Items!A298="","",D298+E298-F298)</f>
        <v/>
      </c>
      <c r="H298" s="25" t="str">
        <f aca="false">IF(Items!A298="","",ROUND(D298*N(Items!F298),2))</f>
        <v/>
      </c>
      <c r="I298" s="25" t="str">
        <f aca="false">IF(Items!A298="","",SUMIFS(Transactions!$G$5:$G$2004,Transactions!$B$5:$B$2004,A298,Transactions!$A$5:$A$2004,"&gt;="&amp;$B$2,Transactions!$A$5:$A$2004,"&lt;="&amp;$D$2))</f>
        <v/>
      </c>
      <c r="J298" s="25" t="str">
        <f aca="false">IF(Items!A298="","",IFERROR((H298+I298)/(D298+SUMIFS(Transactions!$E$5:$E$2004,Transactions!$B$5:$B$2004,A298,Transactions!$D$5:$D$2004,"Purchase",Transactions!$A$5:$A$2004,"&gt;="&amp;$B$2,Transactions!$A$5:$A$2004,"&lt;="&amp;$D$2)+SUMIFS(Transactions!$E$5:$E$2004,Transactions!$B$5:$B$2004,A298,Transactions!$D$5:$D$2004,"Production in",Transactions!$A$5:$A$2004,"&gt;="&amp;$B$2,Transactions!$A$5:$A$2004,"&lt;="&amp;$D$2)),0))</f>
        <v/>
      </c>
      <c r="K298" s="31" t="str">
        <f aca="false">IF(Items!A298="","",ROUND(G298*J298,2))</f>
        <v/>
      </c>
      <c r="L298" s="29" t="str">
        <f aca="false">IF(Items!A298="","",N(Items!G298))</f>
        <v/>
      </c>
      <c r="M298" s="32" t="str">
        <f aca="false">IF(Items!A298="","",IF(G298&lt;0,"Negative!",IF(G298&lt;=L298,"Reorder","OK")))</f>
        <v/>
      </c>
    </row>
    <row r="299" customFormat="false" ht="15" hidden="false" customHeight="true" outlineLevel="0" collapsed="false">
      <c r="A299" s="24" t="str">
        <f aca="false">IF(Items!A299="","",Items!A299)</f>
        <v/>
      </c>
      <c r="B299" s="24" t="str">
        <f aca="false">IF(Items!A299="","",Items!B299)</f>
        <v/>
      </c>
      <c r="C299" s="24" t="str">
        <f aca="false">IF(Items!A299="","",Items!D299)</f>
        <v/>
      </c>
      <c r="D299" s="29" t="str">
        <f aca="false">IF(Items!A299="","",N(Items!E299))</f>
        <v/>
      </c>
      <c r="E299" s="26" t="str">
        <f aca="false">IF(Items!A299="","",SUMIFS(Transactions!$J$5:$J$2004,Transactions!$B$5:$B$2004,A299,Transactions!$J$5:$J$2004,"&gt;0",Transactions!$A$5:$A$2004,"&gt;="&amp;$B$2,Transactions!$A$5:$A$2004,"&lt;="&amp;$D$2))</f>
        <v/>
      </c>
      <c r="F299" s="26" t="str">
        <f aca="false">IF(Items!A299="","",-SUMIFS(Transactions!$J$5:$J$2004,Transactions!$B$5:$B$2004,A299,Transactions!$J$5:$J$2004,"&lt;0",Transactions!$A$5:$A$2004,"&gt;="&amp;$B$2,Transactions!$A$5:$A$2004,"&lt;="&amp;$D$2))</f>
        <v/>
      </c>
      <c r="G299" s="30" t="str">
        <f aca="false">IF(Items!A299="","",D299+E299-F299)</f>
        <v/>
      </c>
      <c r="H299" s="25" t="str">
        <f aca="false">IF(Items!A299="","",ROUND(D299*N(Items!F299),2))</f>
        <v/>
      </c>
      <c r="I299" s="25" t="str">
        <f aca="false">IF(Items!A299="","",SUMIFS(Transactions!$G$5:$G$2004,Transactions!$B$5:$B$2004,A299,Transactions!$A$5:$A$2004,"&gt;="&amp;$B$2,Transactions!$A$5:$A$2004,"&lt;="&amp;$D$2))</f>
        <v/>
      </c>
      <c r="J299" s="25" t="str">
        <f aca="false">IF(Items!A299="","",IFERROR((H299+I299)/(D299+SUMIFS(Transactions!$E$5:$E$2004,Transactions!$B$5:$B$2004,A299,Transactions!$D$5:$D$2004,"Purchase",Transactions!$A$5:$A$2004,"&gt;="&amp;$B$2,Transactions!$A$5:$A$2004,"&lt;="&amp;$D$2)+SUMIFS(Transactions!$E$5:$E$2004,Transactions!$B$5:$B$2004,A299,Transactions!$D$5:$D$2004,"Production in",Transactions!$A$5:$A$2004,"&gt;="&amp;$B$2,Transactions!$A$5:$A$2004,"&lt;="&amp;$D$2)),0))</f>
        <v/>
      </c>
      <c r="K299" s="31" t="str">
        <f aca="false">IF(Items!A299="","",ROUND(G299*J299,2))</f>
        <v/>
      </c>
      <c r="L299" s="29" t="str">
        <f aca="false">IF(Items!A299="","",N(Items!G299))</f>
        <v/>
      </c>
      <c r="M299" s="32" t="str">
        <f aca="false">IF(Items!A299="","",IF(G299&lt;0,"Negative!",IF(G299&lt;=L299,"Reorder","OK")))</f>
        <v/>
      </c>
    </row>
    <row r="300" customFormat="false" ht="15" hidden="false" customHeight="true" outlineLevel="0" collapsed="false">
      <c r="A300" s="24" t="str">
        <f aca="false">IF(Items!A300="","",Items!A300)</f>
        <v/>
      </c>
      <c r="B300" s="24" t="str">
        <f aca="false">IF(Items!A300="","",Items!B300)</f>
        <v/>
      </c>
      <c r="C300" s="24" t="str">
        <f aca="false">IF(Items!A300="","",Items!D300)</f>
        <v/>
      </c>
      <c r="D300" s="29" t="str">
        <f aca="false">IF(Items!A300="","",N(Items!E300))</f>
        <v/>
      </c>
      <c r="E300" s="26" t="str">
        <f aca="false">IF(Items!A300="","",SUMIFS(Transactions!$J$5:$J$2004,Transactions!$B$5:$B$2004,A300,Transactions!$J$5:$J$2004,"&gt;0",Transactions!$A$5:$A$2004,"&gt;="&amp;$B$2,Transactions!$A$5:$A$2004,"&lt;="&amp;$D$2))</f>
        <v/>
      </c>
      <c r="F300" s="26" t="str">
        <f aca="false">IF(Items!A300="","",-SUMIFS(Transactions!$J$5:$J$2004,Transactions!$B$5:$B$2004,A300,Transactions!$J$5:$J$2004,"&lt;0",Transactions!$A$5:$A$2004,"&gt;="&amp;$B$2,Transactions!$A$5:$A$2004,"&lt;="&amp;$D$2))</f>
        <v/>
      </c>
      <c r="G300" s="30" t="str">
        <f aca="false">IF(Items!A300="","",D300+E300-F300)</f>
        <v/>
      </c>
      <c r="H300" s="25" t="str">
        <f aca="false">IF(Items!A300="","",ROUND(D300*N(Items!F300),2))</f>
        <v/>
      </c>
      <c r="I300" s="25" t="str">
        <f aca="false">IF(Items!A300="","",SUMIFS(Transactions!$G$5:$G$2004,Transactions!$B$5:$B$2004,A300,Transactions!$A$5:$A$2004,"&gt;="&amp;$B$2,Transactions!$A$5:$A$2004,"&lt;="&amp;$D$2))</f>
        <v/>
      </c>
      <c r="J300" s="25" t="str">
        <f aca="false">IF(Items!A300="","",IFERROR((H300+I300)/(D300+SUMIFS(Transactions!$E$5:$E$2004,Transactions!$B$5:$B$2004,A300,Transactions!$D$5:$D$2004,"Purchase",Transactions!$A$5:$A$2004,"&gt;="&amp;$B$2,Transactions!$A$5:$A$2004,"&lt;="&amp;$D$2)+SUMIFS(Transactions!$E$5:$E$2004,Transactions!$B$5:$B$2004,A300,Transactions!$D$5:$D$2004,"Production in",Transactions!$A$5:$A$2004,"&gt;="&amp;$B$2,Transactions!$A$5:$A$2004,"&lt;="&amp;$D$2)),0))</f>
        <v/>
      </c>
      <c r="K300" s="31" t="str">
        <f aca="false">IF(Items!A300="","",ROUND(G300*J300,2))</f>
        <v/>
      </c>
      <c r="L300" s="29" t="str">
        <f aca="false">IF(Items!A300="","",N(Items!G300))</f>
        <v/>
      </c>
      <c r="M300" s="32" t="str">
        <f aca="false">IF(Items!A300="","",IF(G300&lt;0,"Negative!",IF(G300&lt;=L300,"Reorder","OK")))</f>
        <v/>
      </c>
    </row>
    <row r="301" customFormat="false" ht="15" hidden="false" customHeight="true" outlineLevel="0" collapsed="false">
      <c r="A301" s="24" t="str">
        <f aca="false">IF(Items!A301="","",Items!A301)</f>
        <v/>
      </c>
      <c r="B301" s="24" t="str">
        <f aca="false">IF(Items!A301="","",Items!B301)</f>
        <v/>
      </c>
      <c r="C301" s="24" t="str">
        <f aca="false">IF(Items!A301="","",Items!D301)</f>
        <v/>
      </c>
      <c r="D301" s="29" t="str">
        <f aca="false">IF(Items!A301="","",N(Items!E301))</f>
        <v/>
      </c>
      <c r="E301" s="26" t="str">
        <f aca="false">IF(Items!A301="","",SUMIFS(Transactions!$J$5:$J$2004,Transactions!$B$5:$B$2004,A301,Transactions!$J$5:$J$2004,"&gt;0",Transactions!$A$5:$A$2004,"&gt;="&amp;$B$2,Transactions!$A$5:$A$2004,"&lt;="&amp;$D$2))</f>
        <v/>
      </c>
      <c r="F301" s="26" t="str">
        <f aca="false">IF(Items!A301="","",-SUMIFS(Transactions!$J$5:$J$2004,Transactions!$B$5:$B$2004,A301,Transactions!$J$5:$J$2004,"&lt;0",Transactions!$A$5:$A$2004,"&gt;="&amp;$B$2,Transactions!$A$5:$A$2004,"&lt;="&amp;$D$2))</f>
        <v/>
      </c>
      <c r="G301" s="30" t="str">
        <f aca="false">IF(Items!A301="","",D301+E301-F301)</f>
        <v/>
      </c>
      <c r="H301" s="25" t="str">
        <f aca="false">IF(Items!A301="","",ROUND(D301*N(Items!F301),2))</f>
        <v/>
      </c>
      <c r="I301" s="25" t="str">
        <f aca="false">IF(Items!A301="","",SUMIFS(Transactions!$G$5:$G$2004,Transactions!$B$5:$B$2004,A301,Transactions!$A$5:$A$2004,"&gt;="&amp;$B$2,Transactions!$A$5:$A$2004,"&lt;="&amp;$D$2))</f>
        <v/>
      </c>
      <c r="J301" s="25" t="str">
        <f aca="false">IF(Items!A301="","",IFERROR((H301+I301)/(D301+SUMIFS(Transactions!$E$5:$E$2004,Transactions!$B$5:$B$2004,A301,Transactions!$D$5:$D$2004,"Purchase",Transactions!$A$5:$A$2004,"&gt;="&amp;$B$2,Transactions!$A$5:$A$2004,"&lt;="&amp;$D$2)+SUMIFS(Transactions!$E$5:$E$2004,Transactions!$B$5:$B$2004,A301,Transactions!$D$5:$D$2004,"Production in",Transactions!$A$5:$A$2004,"&gt;="&amp;$B$2,Transactions!$A$5:$A$2004,"&lt;="&amp;$D$2)),0))</f>
        <v/>
      </c>
      <c r="K301" s="31" t="str">
        <f aca="false">IF(Items!A301="","",ROUND(G301*J301,2))</f>
        <v/>
      </c>
      <c r="L301" s="29" t="str">
        <f aca="false">IF(Items!A301="","",N(Items!G301))</f>
        <v/>
      </c>
      <c r="M301" s="32" t="str">
        <f aca="false">IF(Items!A301="","",IF(G301&lt;0,"Negative!",IF(G301&lt;=L301,"Reorder","OK")))</f>
        <v/>
      </c>
    </row>
    <row r="302" customFormat="false" ht="15" hidden="false" customHeight="true" outlineLevel="0" collapsed="false">
      <c r="A302" s="24" t="str">
        <f aca="false">IF(Items!A302="","",Items!A302)</f>
        <v/>
      </c>
      <c r="B302" s="24" t="str">
        <f aca="false">IF(Items!A302="","",Items!B302)</f>
        <v/>
      </c>
      <c r="C302" s="24" t="str">
        <f aca="false">IF(Items!A302="","",Items!D302)</f>
        <v/>
      </c>
      <c r="D302" s="29" t="str">
        <f aca="false">IF(Items!A302="","",N(Items!E302))</f>
        <v/>
      </c>
      <c r="E302" s="26" t="str">
        <f aca="false">IF(Items!A302="","",SUMIFS(Transactions!$J$5:$J$2004,Transactions!$B$5:$B$2004,A302,Transactions!$J$5:$J$2004,"&gt;0",Transactions!$A$5:$A$2004,"&gt;="&amp;$B$2,Transactions!$A$5:$A$2004,"&lt;="&amp;$D$2))</f>
        <v/>
      </c>
      <c r="F302" s="26" t="str">
        <f aca="false">IF(Items!A302="","",-SUMIFS(Transactions!$J$5:$J$2004,Transactions!$B$5:$B$2004,A302,Transactions!$J$5:$J$2004,"&lt;0",Transactions!$A$5:$A$2004,"&gt;="&amp;$B$2,Transactions!$A$5:$A$2004,"&lt;="&amp;$D$2))</f>
        <v/>
      </c>
      <c r="G302" s="30" t="str">
        <f aca="false">IF(Items!A302="","",D302+E302-F302)</f>
        <v/>
      </c>
      <c r="H302" s="25" t="str">
        <f aca="false">IF(Items!A302="","",ROUND(D302*N(Items!F302),2))</f>
        <v/>
      </c>
      <c r="I302" s="25" t="str">
        <f aca="false">IF(Items!A302="","",SUMIFS(Transactions!$G$5:$G$2004,Transactions!$B$5:$B$2004,A302,Transactions!$A$5:$A$2004,"&gt;="&amp;$B$2,Transactions!$A$5:$A$2004,"&lt;="&amp;$D$2))</f>
        <v/>
      </c>
      <c r="J302" s="25" t="str">
        <f aca="false">IF(Items!A302="","",IFERROR((H302+I302)/(D302+SUMIFS(Transactions!$E$5:$E$2004,Transactions!$B$5:$B$2004,A302,Transactions!$D$5:$D$2004,"Purchase",Transactions!$A$5:$A$2004,"&gt;="&amp;$B$2,Transactions!$A$5:$A$2004,"&lt;="&amp;$D$2)+SUMIFS(Transactions!$E$5:$E$2004,Transactions!$B$5:$B$2004,A302,Transactions!$D$5:$D$2004,"Production in",Transactions!$A$5:$A$2004,"&gt;="&amp;$B$2,Transactions!$A$5:$A$2004,"&lt;="&amp;$D$2)),0))</f>
        <v/>
      </c>
      <c r="K302" s="31" t="str">
        <f aca="false">IF(Items!A302="","",ROUND(G302*J302,2))</f>
        <v/>
      </c>
      <c r="L302" s="29" t="str">
        <f aca="false">IF(Items!A302="","",N(Items!G302))</f>
        <v/>
      </c>
      <c r="M302" s="32" t="str">
        <f aca="false">IF(Items!A302="","",IF(G302&lt;0,"Negative!",IF(G302&lt;=L302,"Reorder","OK")))</f>
        <v/>
      </c>
    </row>
    <row r="303" customFormat="false" ht="15" hidden="false" customHeight="true" outlineLevel="0" collapsed="false">
      <c r="A303" s="24" t="str">
        <f aca="false">IF(Items!A303="","",Items!A303)</f>
        <v/>
      </c>
      <c r="B303" s="24" t="str">
        <f aca="false">IF(Items!A303="","",Items!B303)</f>
        <v/>
      </c>
      <c r="C303" s="24" t="str">
        <f aca="false">IF(Items!A303="","",Items!D303)</f>
        <v/>
      </c>
      <c r="D303" s="29" t="str">
        <f aca="false">IF(Items!A303="","",N(Items!E303))</f>
        <v/>
      </c>
      <c r="E303" s="26" t="str">
        <f aca="false">IF(Items!A303="","",SUMIFS(Transactions!$J$5:$J$2004,Transactions!$B$5:$B$2004,A303,Transactions!$J$5:$J$2004,"&gt;0",Transactions!$A$5:$A$2004,"&gt;="&amp;$B$2,Transactions!$A$5:$A$2004,"&lt;="&amp;$D$2))</f>
        <v/>
      </c>
      <c r="F303" s="26" t="str">
        <f aca="false">IF(Items!A303="","",-SUMIFS(Transactions!$J$5:$J$2004,Transactions!$B$5:$B$2004,A303,Transactions!$J$5:$J$2004,"&lt;0",Transactions!$A$5:$A$2004,"&gt;="&amp;$B$2,Transactions!$A$5:$A$2004,"&lt;="&amp;$D$2))</f>
        <v/>
      </c>
      <c r="G303" s="30" t="str">
        <f aca="false">IF(Items!A303="","",D303+E303-F303)</f>
        <v/>
      </c>
      <c r="H303" s="25" t="str">
        <f aca="false">IF(Items!A303="","",ROUND(D303*N(Items!F303),2))</f>
        <v/>
      </c>
      <c r="I303" s="25" t="str">
        <f aca="false">IF(Items!A303="","",SUMIFS(Transactions!$G$5:$G$2004,Transactions!$B$5:$B$2004,A303,Transactions!$A$5:$A$2004,"&gt;="&amp;$B$2,Transactions!$A$5:$A$2004,"&lt;="&amp;$D$2))</f>
        <v/>
      </c>
      <c r="J303" s="25" t="str">
        <f aca="false">IF(Items!A303="","",IFERROR((H303+I303)/(D303+SUMIFS(Transactions!$E$5:$E$2004,Transactions!$B$5:$B$2004,A303,Transactions!$D$5:$D$2004,"Purchase",Transactions!$A$5:$A$2004,"&gt;="&amp;$B$2,Transactions!$A$5:$A$2004,"&lt;="&amp;$D$2)+SUMIFS(Transactions!$E$5:$E$2004,Transactions!$B$5:$B$2004,A303,Transactions!$D$5:$D$2004,"Production in",Transactions!$A$5:$A$2004,"&gt;="&amp;$B$2,Transactions!$A$5:$A$2004,"&lt;="&amp;$D$2)),0))</f>
        <v/>
      </c>
      <c r="K303" s="31" t="str">
        <f aca="false">IF(Items!A303="","",ROUND(G303*J303,2))</f>
        <v/>
      </c>
      <c r="L303" s="29" t="str">
        <f aca="false">IF(Items!A303="","",N(Items!G303))</f>
        <v/>
      </c>
      <c r="M303" s="32" t="str">
        <f aca="false">IF(Items!A303="","",IF(G303&lt;0,"Negative!",IF(G303&lt;=L303,"Reorder","OK")))</f>
        <v/>
      </c>
    </row>
    <row r="304" customFormat="false" ht="15" hidden="false" customHeight="true" outlineLevel="0" collapsed="false">
      <c r="A304" s="24" t="str">
        <f aca="false">IF(Items!A304="","",Items!A304)</f>
        <v/>
      </c>
      <c r="B304" s="24" t="str">
        <f aca="false">IF(Items!A304="","",Items!B304)</f>
        <v/>
      </c>
      <c r="C304" s="24" t="str">
        <f aca="false">IF(Items!A304="","",Items!D304)</f>
        <v/>
      </c>
      <c r="D304" s="29" t="str">
        <f aca="false">IF(Items!A304="","",N(Items!E304))</f>
        <v/>
      </c>
      <c r="E304" s="26" t="str">
        <f aca="false">IF(Items!A304="","",SUMIFS(Transactions!$J$5:$J$2004,Transactions!$B$5:$B$2004,A304,Transactions!$J$5:$J$2004,"&gt;0",Transactions!$A$5:$A$2004,"&gt;="&amp;$B$2,Transactions!$A$5:$A$2004,"&lt;="&amp;$D$2))</f>
        <v/>
      </c>
      <c r="F304" s="26" t="str">
        <f aca="false">IF(Items!A304="","",-SUMIFS(Transactions!$J$5:$J$2004,Transactions!$B$5:$B$2004,A304,Transactions!$J$5:$J$2004,"&lt;0",Transactions!$A$5:$A$2004,"&gt;="&amp;$B$2,Transactions!$A$5:$A$2004,"&lt;="&amp;$D$2))</f>
        <v/>
      </c>
      <c r="G304" s="30" t="str">
        <f aca="false">IF(Items!A304="","",D304+E304-F304)</f>
        <v/>
      </c>
      <c r="H304" s="25" t="str">
        <f aca="false">IF(Items!A304="","",ROUND(D304*N(Items!F304),2))</f>
        <v/>
      </c>
      <c r="I304" s="25" t="str">
        <f aca="false">IF(Items!A304="","",SUMIFS(Transactions!$G$5:$G$2004,Transactions!$B$5:$B$2004,A304,Transactions!$A$5:$A$2004,"&gt;="&amp;$B$2,Transactions!$A$5:$A$2004,"&lt;="&amp;$D$2))</f>
        <v/>
      </c>
      <c r="J304" s="25" t="str">
        <f aca="false">IF(Items!A304="","",IFERROR((H304+I304)/(D304+SUMIFS(Transactions!$E$5:$E$2004,Transactions!$B$5:$B$2004,A304,Transactions!$D$5:$D$2004,"Purchase",Transactions!$A$5:$A$2004,"&gt;="&amp;$B$2,Transactions!$A$5:$A$2004,"&lt;="&amp;$D$2)+SUMIFS(Transactions!$E$5:$E$2004,Transactions!$B$5:$B$2004,A304,Transactions!$D$5:$D$2004,"Production in",Transactions!$A$5:$A$2004,"&gt;="&amp;$B$2,Transactions!$A$5:$A$2004,"&lt;="&amp;$D$2)),0))</f>
        <v/>
      </c>
      <c r="K304" s="31" t="str">
        <f aca="false">IF(Items!A304="","",ROUND(G304*J304,2))</f>
        <v/>
      </c>
      <c r="L304" s="29" t="str">
        <f aca="false">IF(Items!A304="","",N(Items!G304))</f>
        <v/>
      </c>
      <c r="M304" s="32" t="str">
        <f aca="false">IF(Items!A304="","",IF(G304&lt;0,"Negative!",IF(G304&lt;=L304,"Reorder","OK")))</f>
        <v/>
      </c>
    </row>
    <row r="305" customFormat="false" ht="15" hidden="false" customHeight="true" outlineLevel="0" collapsed="false">
      <c r="B305" s="4" t="s">
        <v>118</v>
      </c>
      <c r="H305" s="33" t="n">
        <f aca="false">SUM(H5:H304)</f>
        <v>505900</v>
      </c>
      <c r="I305" s="33" t="n">
        <f aca="false">SUM(I5:I304)</f>
        <v>454300</v>
      </c>
      <c r="K305" s="33" t="n">
        <f aca="false">SUM(K5:K304)</f>
        <v>565942.77</v>
      </c>
    </row>
    <row r="307" customFormat="false" ht="15" hidden="false" customHeight="true" outlineLevel="0" collapsed="false">
      <c r="B307" s="4" t="s">
        <v>119</v>
      </c>
      <c r="D307" s="34" t="n">
        <f aca="false">COUNTIF(M5:M304,"Reorder")</f>
        <v>1</v>
      </c>
    </row>
    <row r="308" customFormat="false" ht="15" hidden="false" customHeight="true" outlineLevel="0" collapsed="false">
      <c r="B308" s="4" t="s">
        <v>120</v>
      </c>
      <c r="D308" s="34" t="n">
        <f aca="false">COUNTIF(M5:M304,"Negative!")</f>
        <v>0</v>
      </c>
    </row>
    <row r="309" customFormat="false" ht="15" hidden="false" customHeight="true" outlineLevel="0" collapsed="false">
      <c r="B309" s="4" t="s">
        <v>121</v>
      </c>
      <c r="D309" s="34" t="n">
        <f aca="false">COUNTIF(Transactions!$C$5:$C$2004,"Unknown code")</f>
        <v>0</v>
      </c>
    </row>
  </sheetData>
  <mergeCells count="1">
    <mergeCell ref="D2:E2"/>
  </mergeCells>
  <conditionalFormatting sqref="M5:M304">
    <cfRule type="cellIs" priority="2" operator="equal" aboveAverage="0" equalAverage="0" bottom="0" percent="0" rank="0" text="" dxfId="1">
      <formula>"Reorder"</formula>
    </cfRule>
    <cfRule type="cellIs" priority="3" operator="equal" aboveAverage="0" equalAverage="0" bottom="0" percent="0" rank="0" text="" dxfId="0">
      <formula>"Negative!"</formula>
    </cfRule>
    <cfRule type="cellIs" priority="4" operator="equal" aboveAverage="0" equalAverage="0" bottom="0" percent="0" rank="0" text="" dxfId="2">
      <formula>"OK"</formula>
    </cfRule>
  </conditionalFormatting>
  <conditionalFormatting sqref="D308">
    <cfRule type="expression" priority="5" aboveAverage="0" equalAverage="0" bottom="0" percent="0" rank="0" text="" dxfId="0">
      <formula>ROUND(D308,2)&lt;&gt;0</formula>
    </cfRule>
  </conditionalFormatting>
  <conditionalFormatting sqref="D309">
    <cfRule type="expression" priority="6" aboveAverage="0" equalAverage="0" bottom="0" percent="0" rank="0" text="" dxfId="0">
      <formula>ROUND(D309,2)&lt;&gt;0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5" t="s">
        <v>122</v>
      </c>
    </row>
    <row r="4" customFormat="false" ht="15" hidden="false" customHeight="false" outlineLevel="0" collapsed="false">
      <c r="B4" s="36" t="s">
        <v>123</v>
      </c>
    </row>
    <row r="5" customFormat="false" ht="23.85" hidden="false" customHeight="false" outlineLevel="0" collapsed="false">
      <c r="B5" s="37" t="s">
        <v>124</v>
      </c>
    </row>
    <row r="6" customFormat="false" ht="15" hidden="false" customHeight="false" outlineLevel="0" collapsed="false">
      <c r="B6" s="37" t="s">
        <v>125</v>
      </c>
    </row>
    <row r="7" customFormat="false" ht="15" hidden="false" customHeight="false" outlineLevel="0" collapsed="false">
      <c r="B7" s="37" t="s">
        <v>126</v>
      </c>
    </row>
    <row r="8" customFormat="false" ht="15" hidden="false" customHeight="false" outlineLevel="0" collapsed="false">
      <c r="B8" s="37" t="s">
        <v>127</v>
      </c>
    </row>
    <row r="10" customFormat="false" ht="15" hidden="false" customHeight="false" outlineLevel="0" collapsed="false">
      <c r="B10" s="36" t="s">
        <v>128</v>
      </c>
    </row>
    <row r="11" customFormat="false" ht="15" hidden="false" customHeight="false" outlineLevel="0" collapsed="false">
      <c r="B11" s="38" t="s">
        <v>129</v>
      </c>
    </row>
    <row r="13" customFormat="false" ht="15" hidden="false" customHeight="false" outlineLevel="0" collapsed="false">
      <c r="B13" s="39" t="s">
        <v>130</v>
      </c>
    </row>
  </sheetData>
  <hyperlinks>
    <hyperlink ref="B11" r:id="rId1" display="Get it at https://pblab.in/templates/inventory-stock-regist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2026-10-13T16:14:52Z</dcterms:created>
  <dc:creator>PB Lab</dc:creator>
  <dc:description/>
  <cp:keywords>PB Lab pblab.in Excel template India</cp:keywords>
  <dc:language>en-US</dc:language>
  <cp:lastModifiedBy/>
  <dcterms:modified xsi:type="dcterms:W3CDTF">2026-10-13T16:15:00Z</dcterms:modified>
  <cp:revision>0</cp:revision>
  <dc:subject>Stock register for shops, traders and small manufacturers: purchases, issues and returns by item, closing stock at weighted average cost and reorder alerts – Pro adds FIFO valuation, stock ageing and an item ledger.</dc:subject>
  <dc:title>Inventory &amp; Stock Register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