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Heads" sheetId="2" state="visible" r:id="rId4"/>
    <sheet name="Petty Cash Book" sheetId="3" state="visible" r:id="rId5"/>
    <sheet name="Monthly Summary" sheetId="4" state="visible" r:id="rId6"/>
    <sheet name="Get Pr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<sst xmlns="http://schemas.openxmlformats.org/spreadsheetml/2006/main" count="220" uniqueCount="176">
  <si>
    <t xml:space="preserve">Petty Cash Book &amp; Expense Claim</t>
  </si>
  <si>
    <t xml:space="preserve">Imprest petty cash book with running balance and head-wise monthly summary – and in Pro, employee expense and travel claim forms with an imprest replenishment voucher.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</si>
  <si>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</si>
  <si>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</si>
  <si>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</si>
  <si>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</si>
  <si>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A petty cash book on the imprest system: record top-ups from the bank and every small payment with its expense head, see the running balance, and get a head-wise month-by-month summary ready for posting to the ledger.</t>
  </si>
  <si>
    <t xml:space="preserve">How to use</t>
  </si>
  <si>
    <t xml:space="preserve">1. Heads</t>
  </si>
  <si>
    <t xml:space="preserve">Review the expense heads and ledger codes. Add your own – they appear in the dropdown.</t>
  </si>
  <si>
    <t xml:space="preserve">2. Petty Cash Book</t>
  </si>
  <si>
    <t xml:space="preserve">Enter the imprest amount and opening balance. Record each receipt (top-up) and payment in date order with voucher number, head and whether a bill is attached.</t>
  </si>
  <si>
    <t xml:space="preserve">3. Monthly Summary</t>
  </si>
  <si>
    <t xml:space="preserve">Head-wise totals by month for posting. Checks flag payments without a head, a negative balance or a mismatch.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</si>
  <si>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</si>
  <si>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</si>
  <si>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</si>
  <si>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</si>
  <si>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</si>
  <si>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</si>
  <si>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</si>
  <si>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</si>
  <si>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</si>
  <si>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</si>
  <si>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Imprest system</t>
  </si>
  <si>
    <t xml:space="preserve">The cashier starts each period with a fixed float. At the end, the amount spent is reimbursed, bringing cash back to the imprest amount.</t>
  </si>
  <si>
    <t xml:space="preserve">Bills</t>
  </si>
  <si>
    <t xml:space="preserve">Payments without a bill are highlighted. Get them approved, or ask for a self-declaration within your policy limit.</t>
  </si>
  <si>
    <t xml:space="preserve">Capacity</t>
  </si>
  <si>
    <t xml:space="preserve">800 entries and 30 expense heads.</t>
  </si>
  <si>
    <t xml:space="preserve">Assumptions in the sample data</t>
  </si>
  <si>
    <t xml:space="preserve">Raipur office with a ₹25,000 imprest. August and September 2026 entries; each month starts with a top-up equal to the previous month's spending.</t>
  </si>
  <si>
    <t xml:space="preserve">Pro edition includes</t>
  </si>
  <si>
    <t xml:space="preserve">✔</t>
  </si>
  <si>
    <t xml:space="preserve">Expense Claim – employee claim form with heads, bills, advance adjustment, net payable/recoverable and approval blocks</t>
  </si>
  <si>
    <t xml:space="preserve">Travel Claim – local conveyance by km with your per-km rates for car and two-wheeler, totals carried to the expense claim</t>
  </si>
  <si>
    <t xml:space="preserve">Replenishment Voucher – head-wise spend for any period (amount to top up the imprest) plus a denomination-wise cash count that reconciles to the book balance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</si>
  <si>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</si>
  <si>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</si>
  <si>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</si>
  <si>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</si>
  <si>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</si>
  <si>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</si>
  <si>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</si>
  <si>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</si>
  <si>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</si>
  <si>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</si>
  <si>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</si>
  <si>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</si>
  <si>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Expense heads</t>
  </si>
  <si>
    <t xml:space="preserve">PB Lab · pblab.in/templates</t>
  </si>
  <si>
    <t xml:space="preserve">Edit or add heads (yellow). They appear in the dropdown on the Petty Cash Book.</t>
  </si>
  <si>
    <t xml:space="preserve">Expense head</t>
  </si>
  <si>
    <t xml:space="preserve">Ledger code</t>
  </si>
  <si>
    <t xml:space="preserve">Note</t>
  </si>
  <si>
    <t xml:space="preserve">Conveyance / local travel</t>
  </si>
  <si>
    <t xml:space="preserve">EXP-101</t>
  </si>
  <si>
    <t xml:space="preserve">Courier and postage</t>
  </si>
  <si>
    <t xml:space="preserve">EXP-102</t>
  </si>
  <si>
    <t xml:space="preserve">Office supplies and stationery</t>
  </si>
  <si>
    <t xml:space="preserve">EXP-103</t>
  </si>
  <si>
    <t xml:space="preserve">Tea, refreshments and pantry</t>
  </si>
  <si>
    <t xml:space="preserve">EXP-104</t>
  </si>
  <si>
    <t xml:space="preserve">Repairs and maintenance</t>
  </si>
  <si>
    <t xml:space="preserve">EXP-105</t>
  </si>
  <si>
    <t xml:space="preserve">Printing and photocopy</t>
  </si>
  <si>
    <t xml:space="preserve">EXP-106</t>
  </si>
  <si>
    <t xml:space="preserve">Staff welfare</t>
  </si>
  <si>
    <t xml:space="preserve">EXP-107</t>
  </si>
  <si>
    <t xml:space="preserve">Telephone and internet recharge</t>
  </si>
  <si>
    <t xml:space="preserve">EXP-108</t>
  </si>
  <si>
    <t xml:space="preserve">Miscellaneous</t>
  </si>
  <si>
    <t xml:space="preserve">EXP-109</t>
  </si>
  <si>
    <t xml:space="preserve">Petty Cash Book (imprest system)</t>
  </si>
  <si>
    <t xml:space="preserve">Enter every receipt from the main cash/bank and every payment, in date order.</t>
  </si>
  <si>
    <t xml:space="preserve">Company / branch</t>
  </si>
  <si>
    <t xml:space="preserve">Indravati Engineering Works – Raipur office</t>
  </si>
  <si>
    <t xml:space="preserve">Imprest amount</t>
  </si>
  <si>
    <t xml:space="preserve">Petty cashier</t>
  </si>
  <si>
    <t xml:space="preserve">Sunita Sahu</t>
  </si>
  <si>
    <t xml:space="preserve">Opening balance</t>
  </si>
  <si>
    <t xml:space="preserve">Date</t>
  </si>
  <si>
    <t xml:space="preserve">Voucher no.</t>
  </si>
  <si>
    <t xml:space="preserve">Particulars</t>
  </si>
  <si>
    <t xml:space="preserve">Receipt (₹)</t>
  </si>
  <si>
    <t xml:space="preserve">Payment (₹)</t>
  </si>
  <si>
    <t xml:space="preserve">Balance (₹)</t>
  </si>
  <si>
    <t xml:space="preserve">Bill? (Y/N)</t>
  </si>
  <si>
    <t xml:space="preserve">Paid to / received from</t>
  </si>
  <si>
    <t xml:space="preserve">M</t>
  </si>
  <si>
    <t xml:space="preserve">PCR-07</t>
  </si>
  <si>
    <t xml:space="preserve">Imprest top-up from bank</t>
  </si>
  <si>
    <t xml:space="preserve">Y</t>
  </si>
  <si>
    <t xml:space="preserve">HDFC Bank cheque 000412</t>
  </si>
  <si>
    <t xml:space="preserve">PCV-140</t>
  </si>
  <si>
    <t xml:space="preserve">Auto fare – bank and GST office</t>
  </si>
  <si>
    <t xml:space="preserve">Ramesh (office boy)</t>
  </si>
  <si>
    <t xml:space="preserve">PCV-141</t>
  </si>
  <si>
    <t xml:space="preserve">Courier to Bhilai plant</t>
  </si>
  <si>
    <t xml:space="preserve">DTDC</t>
  </si>
  <si>
    <t xml:space="preserve">PCV-142</t>
  </si>
  <si>
    <t xml:space="preserve">A4 paper and files</t>
  </si>
  <si>
    <t xml:space="preserve">Mehta Stationers</t>
  </si>
  <si>
    <t xml:space="preserve">PCV-143</t>
  </si>
  <si>
    <t xml:space="preserve">Tea and snacks – client visit</t>
  </si>
  <si>
    <t xml:space="preserve">N</t>
  </si>
  <si>
    <t xml:space="preserve">Gupta Tea Stall</t>
  </si>
  <si>
    <t xml:space="preserve">PCV-144</t>
  </si>
  <si>
    <t xml:space="preserve">AC gas refill</t>
  </si>
  <si>
    <t xml:space="preserve">Cool Care Services</t>
  </si>
  <si>
    <t xml:space="preserve">PCV-145</t>
  </si>
  <si>
    <t xml:space="preserve">Photocopy of tender documents</t>
  </si>
  <si>
    <t xml:space="preserve">Shree Xerox</t>
  </si>
  <si>
    <t xml:space="preserve">PCV-146</t>
  </si>
  <si>
    <t xml:space="preserve">Office lunch – Independence Day</t>
  </si>
  <si>
    <t xml:space="preserve">Hotel Babylon</t>
  </si>
  <si>
    <t xml:space="preserve">PCV-147</t>
  </si>
  <si>
    <t xml:space="preserve">Data card recharge</t>
  </si>
  <si>
    <t xml:space="preserve">Jio</t>
  </si>
  <si>
    <t xml:space="preserve">PCV-148</t>
  </si>
  <si>
    <t xml:space="preserve">Taxi – site visit Naya Raipur</t>
  </si>
  <si>
    <t xml:space="preserve">Ola</t>
  </si>
  <si>
    <t xml:space="preserve">PCV-149</t>
  </si>
  <si>
    <t xml:space="preserve">Plumber – washroom tap</t>
  </si>
  <si>
    <t xml:space="preserve">Local plumber</t>
  </si>
  <si>
    <t xml:space="preserve">PCR-08</t>
  </si>
  <si>
    <t xml:space="preserve">HDFC Bank cheque 000418</t>
  </si>
  <si>
    <t xml:space="preserve">PCV-150</t>
  </si>
  <si>
    <t xml:space="preserve">Speed post – GST notice reply</t>
  </si>
  <si>
    <t xml:space="preserve">India Post</t>
  </si>
  <si>
    <t xml:space="preserve">PCV-151</t>
  </si>
  <si>
    <t xml:space="preserve">Pantry – sugar, tea, coffee</t>
  </si>
  <si>
    <t xml:space="preserve">D-Mart</t>
  </si>
  <si>
    <t xml:space="preserve">PCV-152</t>
  </si>
  <si>
    <t xml:space="preserve">Printer cartridge</t>
  </si>
  <si>
    <t xml:space="preserve">Computer World</t>
  </si>
  <si>
    <t xml:space="preserve">PCV-153</t>
  </si>
  <si>
    <t xml:space="preserve">Auto fare – courier pickup</t>
  </si>
  <si>
    <t xml:space="preserve">PCV-154</t>
  </si>
  <si>
    <t xml:space="preserve">Ganesh Chaturthi pooja items</t>
  </si>
  <si>
    <t xml:space="preserve">Agrawal Kirana</t>
  </si>
  <si>
    <t xml:space="preserve">PCV-155</t>
  </si>
  <si>
    <t xml:space="preserve">Key duplication</t>
  </si>
  <si>
    <t xml:space="preserve">Locksmith</t>
  </si>
  <si>
    <t xml:space="preserve">PCV-156</t>
  </si>
  <si>
    <t xml:space="preserve">Binding of annual report copies</t>
  </si>
  <si>
    <t xml:space="preserve">Head-wise monthly summary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</si>
  <si>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</si>
  <si>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</si>
  <si>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</si>
  <si>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</si>
  <si>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</si>
  <si>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</si>
  <si>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</si>
  <si>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</si>
  <si>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</si>
  <si>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</si>
  <si>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</si>
  <si>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</si>
  <si>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Total</t>
  </si>
  <si>
    <t xml:space="preserve">Total payments</t>
  </si>
  <si>
    <t xml:space="preserve">Checks</t>
  </si>
  <si>
    <t xml:space="preserve">Payments without an expense head</t>
  </si>
  <si>
    <t xml:space="preserve">Summary total minus book payments</t>
  </si>
  <si>
    <t xml:space="preserve">Times the balance went negative</t>
  </si>
  <si>
    <t xml:space="preserve">Closing balance as per book</t>
  </si>
  <si>
    <t xml:space="preserve">Payments without a bill (count)</t>
  </si>
  <si>
    <t xml:space="preserve">Upgrade to Petty Cash Book &amp; Expense Claim – Pro</t>
  </si>
  <si>
    <t xml:space="preserve">The Pro edition adds:</t>
  </si>
  <si>
    <t xml:space="preserve">✔  Expense Claim – employee claim form with heads, bills, advance adjustment, net payable/recoverable and approval blocks</t>
  </si>
  <si>
    <t xml:space="preserve">✔  Travel Claim – local conveyance by km with your per-km rates for car and two-wheeler, totals carried to the expense claim</t>
  </si>
  <si>
    <t xml:space="preserve">✔  Replenishment Voucher – head-wise spend for any period (amount to top up the imprest) plus a denomination-wise cash count that reconciles to the book balance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</si>
  <si>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</si>
  <si>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</si>
  <si>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https://pblab.in/templates/petty-cash-book-expense-claim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</si>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</sst>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dd\-mmm\-yyyy"/>
    <numFmt numFmtId="167" formatCode="#,##0.00;\(#,##0.00\);\-"/>
    <numFmt numFmtId="168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A6A6A6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  <fill>
      <patternFill patternType="solid">
        <fgColor rgb="FFD9E1F2"/>
        <bgColor rgb="FFE2EF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CE4D6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A6A6A6"/>
      <rgbColor rgb="FF1F3864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petty-cash-book-expense-clai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IF(AND('Monthly Summary'!N38=0,'Monthly Summary'!N39=0,'Monthly Summary'!N40=0),"✔ Book balanced – cash in hand ₹"&amp;TEXT('Monthly Summary'!N41,"#,##0")&amp;"; "&amp;'Monthly Summary'!N42&amp;" payments without a bill","✘ Check the Monthly Summary")</f>
        <v>✔ Book balanced – cash in hand ₹18,705; 4 payments without a bill</v>
      </c>
    </row>
    <row r="7" customFormat="false" ht="15" hidden="false" customHeight="true" outlineLevel="0" collapsed="false">
      <c r="B7" s="7" t="s">
        <v>5</v>
      </c>
    </row>
    <row r="8" customFormat="false" ht="42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27.75" hidden="false" customHeight="true" outlineLevel="0" collapsed="false">
      <c r="B22" s="9" t="s">
        <v>24</v>
      </c>
      <c r="C22" s="8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15" hidden="false" customHeight="true" outlineLevel="0" collapsed="false">
      <c r="B24" s="9" t="s">
        <v>28</v>
      </c>
      <c r="C24" s="8" t="s">
        <v>29</v>
      </c>
    </row>
    <row r="26" customFormat="false" ht="15" hidden="false" customHeight="true" outlineLevel="0" collapsed="false">
      <c r="B26" s="7" t="s">
        <v>30</v>
      </c>
    </row>
    <row r="27" customFormat="false" ht="27.75" hidden="false" customHeight="true" outlineLevel="0" collapsed="false">
      <c r="B27" s="8"/>
      <c r="C27" s="8" t="s">
        <v>31</v>
      </c>
    </row>
    <row r="29" customFormat="false" ht="15" hidden="false" customHeight="true" outlineLevel="0" collapsed="false">
      <c r="B29" s="7" t="s">
        <v>32</v>
      </c>
    </row>
    <row r="30" customFormat="false" ht="27.75" hidden="false" customHeight="true" outlineLevel="0" collapsed="false">
      <c r="B30" s="9" t="s">
        <v>33</v>
      </c>
      <c r="C30" s="8" t="s">
        <v>34</v>
      </c>
    </row>
    <row r="31" customFormat="false" ht="27.75" hidden="false" customHeight="true" outlineLevel="0" collapsed="false">
      <c r="B31" s="9" t="s">
        <v>33</v>
      </c>
      <c r="C31" s="8" t="s">
        <v>35</v>
      </c>
    </row>
    <row r="32" customFormat="false" ht="27.75" hidden="false" customHeight="true" outlineLevel="0" collapsed="false">
      <c r="B32" s="9" t="s">
        <v>33</v>
      </c>
      <c r="C32" s="8" t="s">
        <v>36</v>
      </c>
    </row>
    <row r="33" customFormat="false" ht="15" hidden="false" customHeight="true" outlineLevel="0" collapsed="false">
      <c r="B33" s="9" t="s">
        <v>33</v>
      </c>
      <c r="C33" s="8" t="s">
        <v>37</v>
      </c>
    </row>
    <row r="35" customFormat="false" ht="15" hidden="false" customHeight="true" outlineLevel="0" collapsed="false">
      <c r="B35" s="7" t="s">
        <v>38</v>
      </c>
    </row>
    <row r="36" customFormat="false" ht="15" hidden="false" customHeight="true" outlineLevel="0" collapsed="false">
      <c r="B36" s="9" t="s">
        <v>39</v>
      </c>
      <c r="C36" s="8" t="s">
        <v>40</v>
      </c>
    </row>
    <row r="37" customFormat="false" ht="15" hidden="false" customHeight="true" outlineLevel="0" collapsed="false">
      <c r="B37" s="9" t="s">
        <v>41</v>
      </c>
      <c r="C37" s="8" t="s">
        <v>42</v>
      </c>
    </row>
    <row r="38" customFormat="false" ht="15" hidden="false" customHeight="true" outlineLevel="0" collapsed="false">
      <c r="B38" s="9" t="s">
        <v>43</v>
      </c>
      <c r="C38" s="8" t="s">
        <v>44</v>
      </c>
    </row>
    <row r="39" customFormat="false" ht="27.75" hidden="false" customHeight="true" outlineLevel="0" collapsed="false">
      <c r="B39" s="9" t="s">
        <v>45</v>
      </c>
      <c r="C39" s="8" t="s">
        <v>46</v>
      </c>
    </row>
    <row r="40" customFormat="false" ht="27.75" hidden="false" customHeight="true" outlineLevel="0" collapsed="false">
      <c r="B40" s="9" t="s">
        <v>47</v>
      </c>
      <c r="C40" s="8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6"/>
    <col collapsed="false" customWidth="true" hidden="false" outlineLevel="0" max="3" min="3" style="1" width="40"/>
  </cols>
  <sheetData>
    <row r="1" customFormat="false" ht="21.75" hidden="false" customHeight="true" outlineLevel="0" collapsed="false">
      <c r="A1" s="13" t="s">
        <v>49</v>
      </c>
      <c r="C1" s="14" t="s">
        <v>50</v>
      </c>
    </row>
    <row r="2" customFormat="false" ht="15" hidden="false" customHeight="true" outlineLevel="0" collapsed="false">
      <c r="A2" s="3" t="s">
        <v>51</v>
      </c>
    </row>
    <row r="4" customFormat="false" ht="21.75" hidden="false" customHeight="true" outlineLevel="0" collapsed="false">
      <c r="A4" s="15" t="s">
        <v>52</v>
      </c>
      <c r="B4" s="16" t="s">
        <v>53</v>
      </c>
      <c r="C4" s="16" t="s">
        <v>54</v>
      </c>
    </row>
    <row r="5" customFormat="false" ht="15" hidden="false" customHeight="true" outlineLevel="0" collapsed="false">
      <c r="A5" s="17" t="s">
        <v>55</v>
      </c>
      <c r="B5" s="17" t="s">
        <v>56</v>
      </c>
    </row>
    <row r="6" customFormat="false" ht="15" hidden="false" customHeight="true" outlineLevel="0" collapsed="false">
      <c r="A6" s="17" t="s">
        <v>57</v>
      </c>
      <c r="B6" s="17" t="s">
        <v>58</v>
      </c>
    </row>
    <row r="7" customFormat="false" ht="15" hidden="false" customHeight="true" outlineLevel="0" collapsed="false">
      <c r="A7" s="17" t="s">
        <v>59</v>
      </c>
      <c r="B7" s="17" t="s">
        <v>60</v>
      </c>
    </row>
    <row r="8" customFormat="false" ht="15" hidden="false" customHeight="true" outlineLevel="0" collapsed="false">
      <c r="A8" s="17" t="s">
        <v>61</v>
      </c>
      <c r="B8" s="17" t="s">
        <v>62</v>
      </c>
    </row>
    <row r="9" customFormat="false" ht="15" hidden="false" customHeight="true" outlineLevel="0" collapsed="false">
      <c r="A9" s="17" t="s">
        <v>63</v>
      </c>
      <c r="B9" s="17" t="s">
        <v>64</v>
      </c>
    </row>
    <row r="10" customFormat="false" ht="15" hidden="false" customHeight="true" outlineLevel="0" collapsed="false">
      <c r="A10" s="17" t="s">
        <v>65</v>
      </c>
      <c r="B10" s="17" t="s">
        <v>66</v>
      </c>
    </row>
    <row r="11" customFormat="false" ht="15" hidden="false" customHeight="true" outlineLevel="0" collapsed="false">
      <c r="A11" s="17" t="s">
        <v>67</v>
      </c>
      <c r="B11" s="17" t="s">
        <v>68</v>
      </c>
    </row>
    <row r="12" customFormat="false" ht="15" hidden="false" customHeight="true" outlineLevel="0" collapsed="false">
      <c r="A12" s="17" t="s">
        <v>69</v>
      </c>
      <c r="B12" s="17" t="s">
        <v>70</v>
      </c>
    </row>
    <row r="13" customFormat="false" ht="15" hidden="false" customHeight="true" outlineLevel="0" collapsed="false">
      <c r="A13" s="17" t="s">
        <v>71</v>
      </c>
      <c r="B13" s="17" t="s">
        <v>72</v>
      </c>
    </row>
    <row r="14" customFormat="false" ht="15" hidden="false" customHeight="true" outlineLevel="0" collapsed="false">
      <c r="A14" s="18"/>
      <c r="B14" s="18"/>
      <c r="C14" s="18"/>
    </row>
    <row r="15" customFormat="false" ht="15" hidden="false" customHeight="true" outlineLevel="0" collapsed="false">
      <c r="A15" s="18"/>
      <c r="B15" s="18"/>
      <c r="C15" s="18"/>
    </row>
    <row r="16" customFormat="false" ht="15" hidden="false" customHeight="true" outlineLevel="0" collapsed="false">
      <c r="A16" s="18"/>
      <c r="B16" s="18"/>
      <c r="C16" s="18"/>
    </row>
    <row r="17" customFormat="false" ht="15" hidden="false" customHeight="true" outlineLevel="0" collapsed="false">
      <c r="A17" s="18"/>
      <c r="B17" s="18"/>
      <c r="C17" s="18"/>
    </row>
    <row r="18" customFormat="false" ht="15" hidden="false" customHeight="true" outlineLevel="0" collapsed="false">
      <c r="A18" s="18"/>
      <c r="B18" s="18"/>
      <c r="C18" s="18"/>
    </row>
    <row r="19" customFormat="false" ht="15" hidden="false" customHeight="true" outlineLevel="0" collapsed="false">
      <c r="A19" s="18"/>
      <c r="B19" s="18"/>
      <c r="C19" s="18"/>
    </row>
    <row r="20" customFormat="false" ht="15" hidden="false" customHeight="true" outlineLevel="0" collapsed="false">
      <c r="A20" s="18"/>
      <c r="B20" s="18"/>
      <c r="C20" s="18"/>
    </row>
    <row r="21" customFormat="false" ht="15" hidden="false" customHeight="true" outlineLevel="0" collapsed="false">
      <c r="A21" s="18"/>
      <c r="B21" s="18"/>
      <c r="C21" s="18"/>
    </row>
    <row r="22" customFormat="false" ht="15" hidden="false" customHeight="true" outlineLevel="0" collapsed="false">
      <c r="A22" s="18"/>
      <c r="B22" s="18"/>
      <c r="C22" s="18"/>
    </row>
    <row r="23" customFormat="false" ht="15" hidden="false" customHeight="true" outlineLevel="0" collapsed="false">
      <c r="A23" s="18"/>
      <c r="B23" s="18"/>
      <c r="C23" s="18"/>
    </row>
    <row r="24" customFormat="false" ht="15" hidden="false" customHeight="true" outlineLevel="0" collapsed="false">
      <c r="A24" s="18"/>
      <c r="B24" s="18"/>
      <c r="C24" s="18"/>
    </row>
    <row r="25" customFormat="false" ht="15" hidden="false" customHeight="true" outlineLevel="0" collapsed="false">
      <c r="A25" s="18"/>
      <c r="B25" s="18"/>
      <c r="C25" s="18"/>
    </row>
    <row r="26" customFormat="false" ht="15" hidden="false" customHeight="true" outlineLevel="0" collapsed="false">
      <c r="A26" s="18"/>
      <c r="B26" s="18"/>
      <c r="C26" s="18"/>
    </row>
    <row r="27" customFormat="false" ht="15" hidden="false" customHeight="true" outlineLevel="0" collapsed="false">
      <c r="A27" s="18"/>
      <c r="B27" s="18"/>
      <c r="C27" s="18"/>
    </row>
    <row r="28" customFormat="false" ht="15" hidden="false" customHeight="true" outlineLevel="0" collapsed="false">
      <c r="A28" s="18"/>
      <c r="B28" s="18"/>
      <c r="C28" s="18"/>
    </row>
    <row r="29" customFormat="false" ht="15" hidden="false" customHeight="true" outlineLevel="0" collapsed="false">
      <c r="A29" s="18"/>
      <c r="B29" s="18"/>
      <c r="C29" s="18"/>
    </row>
    <row r="30" customFormat="false" ht="15" hidden="false" customHeight="true" outlineLevel="0" collapsed="false">
      <c r="A30" s="18"/>
      <c r="B30" s="18"/>
      <c r="C30" s="18"/>
    </row>
    <row r="31" customFormat="false" ht="15" hidden="false" customHeight="true" outlineLevel="0" collapsed="false">
      <c r="A31" s="18"/>
      <c r="B31" s="18"/>
      <c r="C31" s="18"/>
    </row>
    <row r="32" customFormat="false" ht="15" hidden="false" customHeight="true" outlineLevel="0" collapsed="false">
      <c r="A32" s="18"/>
      <c r="B32" s="18"/>
      <c r="C32" s="18"/>
    </row>
    <row r="33" customFormat="false" ht="15" hidden="false" customHeight="true" outlineLevel="0" collapsed="false">
      <c r="A33" s="18"/>
      <c r="B33" s="18"/>
      <c r="C33" s="18"/>
    </row>
    <row r="34" customFormat="false" ht="15" hidden="false" customHeight="true" outlineLevel="0" collapsed="false">
      <c r="A34" s="18"/>
      <c r="B34" s="18"/>
      <c r="C34" s="18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J8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36"/>
    <col collapsed="false" customWidth="true" hidden="false" outlineLevel="0" max="4" min="4" style="1" width="30"/>
    <col collapsed="false" customWidth="true" hidden="false" outlineLevel="0" max="6" min="5" style="1" width="13"/>
    <col collapsed="false" customWidth="true" hidden="false" outlineLevel="0" max="7" min="7" style="1" width="14"/>
    <col collapsed="false" customWidth="true" hidden="false" outlineLevel="0" max="8" min="8" style="1" width="10"/>
    <col collapsed="false" customWidth="true" hidden="false" outlineLevel="0" max="9" min="9" style="1" width="16"/>
    <col collapsed="false" customWidth="true" hidden="false" outlineLevel="0" max="10" min="10" style="1" width="4"/>
  </cols>
  <sheetData>
    <row r="1" customFormat="false" ht="21.75" hidden="false" customHeight="true" outlineLevel="0" collapsed="false">
      <c r="A1" s="13" t="s">
        <v>73</v>
      </c>
      <c r="I1" s="14" t="s">
        <v>50</v>
      </c>
    </row>
    <row r="2" customFormat="false" ht="15" hidden="false" customHeight="true" outlineLevel="0" collapsed="false">
      <c r="A2" s="3" t="s">
        <v>74</v>
      </c>
    </row>
    <row r="3" customFormat="false" ht="15" hidden="false" customHeight="true" outlineLevel="0" collapsed="false">
      <c r="A3" s="19" t="s">
        <v>75</v>
      </c>
      <c r="B3" s="19"/>
      <c r="C3" s="17" t="s">
        <v>76</v>
      </c>
    </row>
    <row r="4" customFormat="false" ht="15" hidden="false" customHeight="true" outlineLevel="0" collapsed="false">
      <c r="A4" s="19" t="s">
        <v>77</v>
      </c>
      <c r="B4" s="19"/>
      <c r="C4" s="20" t="n">
        <v>25000</v>
      </c>
      <c r="E4" s="4" t="s">
        <v>78</v>
      </c>
      <c r="F4" s="21" t="s">
        <v>79</v>
      </c>
      <c r="G4" s="21"/>
    </row>
    <row r="5" customFormat="false" ht="15" hidden="false" customHeight="true" outlineLevel="0" collapsed="false">
      <c r="A5" s="19" t="s">
        <v>80</v>
      </c>
      <c r="B5" s="19"/>
      <c r="C5" s="20" t="n">
        <v>10150</v>
      </c>
    </row>
    <row r="7" customFormat="false" ht="30" hidden="false" customHeight="true" outlineLevel="0" collapsed="false">
      <c r="A7" s="15" t="s">
        <v>81</v>
      </c>
      <c r="B7" s="16" t="s">
        <v>82</v>
      </c>
      <c r="C7" s="16" t="s">
        <v>83</v>
      </c>
      <c r="D7" s="16" t="s">
        <v>52</v>
      </c>
      <c r="E7" s="16" t="s">
        <v>84</v>
      </c>
      <c r="F7" s="16" t="s">
        <v>85</v>
      </c>
      <c r="G7" s="16" t="s">
        <v>86</v>
      </c>
      <c r="H7" s="16" t="s">
        <v>87</v>
      </c>
      <c r="I7" s="16" t="s">
        <v>88</v>
      </c>
      <c r="J7" s="16" t="s">
        <v>89</v>
      </c>
    </row>
    <row r="8" customFormat="false" ht="15" hidden="false" customHeight="true" outlineLevel="0" collapsed="false">
      <c r="A8" s="22" t="n">
        <v>46235</v>
      </c>
      <c r="B8" s="17" t="s">
        <v>90</v>
      </c>
      <c r="C8" s="17" t="s">
        <v>91</v>
      </c>
      <c r="D8" s="17"/>
      <c r="E8" s="23" t="n">
        <v>14850</v>
      </c>
      <c r="F8" s="23"/>
      <c r="G8" s="24" t="n">
        <f aca="false">IF(AND(E8="",F8=""),"",'Petty Cash Book'!$C$5+SUM($E$8:E8)-SUM($F$8:F8))</f>
        <v>25000</v>
      </c>
      <c r="H8" s="17" t="s">
        <v>92</v>
      </c>
      <c r="I8" s="17" t="s">
        <v>93</v>
      </c>
      <c r="J8" s="25" t="n">
        <f aca="false">IF(A8="","",MONTH(A8))</f>
        <v>8</v>
      </c>
    </row>
    <row r="9" customFormat="false" ht="15" hidden="false" customHeight="true" outlineLevel="0" collapsed="false">
      <c r="A9" s="22" t="n">
        <v>46236</v>
      </c>
      <c r="B9" s="17" t="s">
        <v>94</v>
      </c>
      <c r="C9" s="17" t="s">
        <v>95</v>
      </c>
      <c r="D9" s="17" t="s">
        <v>55</v>
      </c>
      <c r="E9" s="23"/>
      <c r="F9" s="23" t="n">
        <v>420</v>
      </c>
      <c r="G9" s="24" t="n">
        <f aca="false">IF(AND(E9="",F9=""),"",'Petty Cash Book'!$C$5+SUM($E$8:E9)-SUM($F$8:F9))</f>
        <v>24580</v>
      </c>
      <c r="H9" s="17" t="s">
        <v>92</v>
      </c>
      <c r="I9" s="17" t="s">
        <v>96</v>
      </c>
      <c r="J9" s="25" t="n">
        <f aca="false">IF(A9="","",MONTH(A9))</f>
        <v>8</v>
      </c>
    </row>
    <row r="10" customFormat="false" ht="15" hidden="false" customHeight="true" outlineLevel="0" collapsed="false">
      <c r="A10" s="22" t="n">
        <v>46238</v>
      </c>
      <c r="B10" s="17" t="s">
        <v>97</v>
      </c>
      <c r="C10" s="17" t="s">
        <v>98</v>
      </c>
      <c r="D10" s="17" t="s">
        <v>57</v>
      </c>
      <c r="E10" s="23"/>
      <c r="F10" s="23" t="n">
        <v>180</v>
      </c>
      <c r="G10" s="24" t="n">
        <f aca="false">IF(AND(E10="",F10=""),"",'Petty Cash Book'!$C$5+SUM($E$8:E10)-SUM($F$8:F10))</f>
        <v>24400</v>
      </c>
      <c r="H10" s="17" t="s">
        <v>92</v>
      </c>
      <c r="I10" s="17" t="s">
        <v>99</v>
      </c>
      <c r="J10" s="25" t="n">
        <f aca="false">IF(A10="","",MONTH(A10))</f>
        <v>8</v>
      </c>
    </row>
    <row r="11" customFormat="false" ht="15" hidden="false" customHeight="true" outlineLevel="0" collapsed="false">
      <c r="A11" s="22" t="n">
        <v>46240</v>
      </c>
      <c r="B11" s="17" t="s">
        <v>100</v>
      </c>
      <c r="C11" s="17" t="s">
        <v>101</v>
      </c>
      <c r="D11" s="17" t="s">
        <v>59</v>
      </c>
      <c r="E11" s="23"/>
      <c r="F11" s="23" t="n">
        <v>1640</v>
      </c>
      <c r="G11" s="24" t="n">
        <f aca="false">IF(AND(E11="",F11=""),"",'Petty Cash Book'!$C$5+SUM($E$8:E11)-SUM($F$8:F11))</f>
        <v>22760</v>
      </c>
      <c r="H11" s="17" t="s">
        <v>92</v>
      </c>
      <c r="I11" s="17" t="s">
        <v>102</v>
      </c>
      <c r="J11" s="25" t="n">
        <f aca="false">IF(A11="","",MONTH(A11))</f>
        <v>8</v>
      </c>
    </row>
    <row r="12" customFormat="false" ht="15" hidden="false" customHeight="true" outlineLevel="0" collapsed="false">
      <c r="A12" s="22" t="n">
        <v>46243</v>
      </c>
      <c r="B12" s="17" t="s">
        <v>103</v>
      </c>
      <c r="C12" s="17" t="s">
        <v>104</v>
      </c>
      <c r="D12" s="17" t="s">
        <v>61</v>
      </c>
      <c r="E12" s="23"/>
      <c r="F12" s="23" t="n">
        <v>560</v>
      </c>
      <c r="G12" s="24" t="n">
        <f aca="false">IF(AND(E12="",F12=""),"",'Petty Cash Book'!$C$5+SUM($E$8:E12)-SUM($F$8:F12))</f>
        <v>22200</v>
      </c>
      <c r="H12" s="17" t="s">
        <v>105</v>
      </c>
      <c r="I12" s="17" t="s">
        <v>106</v>
      </c>
      <c r="J12" s="25" t="n">
        <f aca="false">IF(A12="","",MONTH(A12))</f>
        <v>8</v>
      </c>
    </row>
    <row r="13" customFormat="false" ht="15" hidden="false" customHeight="true" outlineLevel="0" collapsed="false">
      <c r="A13" s="22" t="n">
        <v>46246</v>
      </c>
      <c r="B13" s="17" t="s">
        <v>107</v>
      </c>
      <c r="C13" s="17" t="s">
        <v>108</v>
      </c>
      <c r="D13" s="17" t="s">
        <v>63</v>
      </c>
      <c r="E13" s="23"/>
      <c r="F13" s="23" t="n">
        <v>2800</v>
      </c>
      <c r="G13" s="24" t="n">
        <f aca="false">IF(AND(E13="",F13=""),"",'Petty Cash Book'!$C$5+SUM($E$8:E13)-SUM($F$8:F13))</f>
        <v>19400</v>
      </c>
      <c r="H13" s="17" t="s">
        <v>92</v>
      </c>
      <c r="I13" s="17" t="s">
        <v>109</v>
      </c>
      <c r="J13" s="25" t="n">
        <f aca="false">IF(A13="","",MONTH(A13))</f>
        <v>8</v>
      </c>
    </row>
    <row r="14" customFormat="false" ht="15" hidden="false" customHeight="true" outlineLevel="0" collapsed="false">
      <c r="A14" s="22" t="n">
        <v>46250</v>
      </c>
      <c r="B14" s="17" t="s">
        <v>110</v>
      </c>
      <c r="C14" s="17" t="s">
        <v>111</v>
      </c>
      <c r="D14" s="17" t="s">
        <v>65</v>
      </c>
      <c r="E14" s="23"/>
      <c r="F14" s="23" t="n">
        <v>950</v>
      </c>
      <c r="G14" s="24" t="n">
        <f aca="false">IF(AND(E14="",F14=""),"",'Petty Cash Book'!$C$5+SUM($E$8:E14)-SUM($F$8:F14))</f>
        <v>18450</v>
      </c>
      <c r="H14" s="17" t="s">
        <v>92</v>
      </c>
      <c r="I14" s="17" t="s">
        <v>112</v>
      </c>
      <c r="J14" s="25" t="n">
        <f aca="false">IF(A14="","",MONTH(A14))</f>
        <v>8</v>
      </c>
    </row>
    <row r="15" customFormat="false" ht="15" hidden="false" customHeight="true" outlineLevel="0" collapsed="false">
      <c r="A15" s="22" t="n">
        <v>46253</v>
      </c>
      <c r="B15" s="17" t="s">
        <v>113</v>
      </c>
      <c r="C15" s="17" t="s">
        <v>114</v>
      </c>
      <c r="D15" s="17" t="s">
        <v>67</v>
      </c>
      <c r="E15" s="23"/>
      <c r="F15" s="23" t="n">
        <v>3200</v>
      </c>
      <c r="G15" s="24" t="n">
        <f aca="false">IF(AND(E15="",F15=""),"",'Petty Cash Book'!$C$5+SUM($E$8:E15)-SUM($F$8:F15))</f>
        <v>15250</v>
      </c>
      <c r="H15" s="17" t="s">
        <v>92</v>
      </c>
      <c r="I15" s="17" t="s">
        <v>115</v>
      </c>
      <c r="J15" s="25" t="n">
        <f aca="false">IF(A15="","",MONTH(A15))</f>
        <v>8</v>
      </c>
    </row>
    <row r="16" customFormat="false" ht="15" hidden="false" customHeight="true" outlineLevel="0" collapsed="false">
      <c r="A16" s="22" t="n">
        <v>46256</v>
      </c>
      <c r="B16" s="17" t="s">
        <v>116</v>
      </c>
      <c r="C16" s="17" t="s">
        <v>117</v>
      </c>
      <c r="D16" s="17" t="s">
        <v>69</v>
      </c>
      <c r="E16" s="23"/>
      <c r="F16" s="23" t="n">
        <v>599</v>
      </c>
      <c r="G16" s="24" t="n">
        <f aca="false">IF(AND(E16="",F16=""),"",'Petty Cash Book'!$C$5+SUM($E$8:E16)-SUM($F$8:F16))</f>
        <v>14651</v>
      </c>
      <c r="H16" s="17" t="s">
        <v>92</v>
      </c>
      <c r="I16" s="17" t="s">
        <v>118</v>
      </c>
      <c r="J16" s="25" t="n">
        <f aca="false">IF(A16="","",MONTH(A16))</f>
        <v>8</v>
      </c>
    </row>
    <row r="17" customFormat="false" ht="15" hidden="false" customHeight="true" outlineLevel="0" collapsed="false">
      <c r="A17" s="22" t="n">
        <v>46260</v>
      </c>
      <c r="B17" s="17" t="s">
        <v>119</v>
      </c>
      <c r="C17" s="17" t="s">
        <v>120</v>
      </c>
      <c r="D17" s="17" t="s">
        <v>55</v>
      </c>
      <c r="E17" s="23"/>
      <c r="F17" s="23" t="n">
        <v>1150</v>
      </c>
      <c r="G17" s="24" t="n">
        <f aca="false">IF(AND(E17="",F17=""),"",'Petty Cash Book'!$C$5+SUM($E$8:E17)-SUM($F$8:F17))</f>
        <v>13501</v>
      </c>
      <c r="H17" s="17" t="s">
        <v>92</v>
      </c>
      <c r="I17" s="17" t="s">
        <v>121</v>
      </c>
      <c r="J17" s="25" t="n">
        <f aca="false">IF(A17="","",MONTH(A17))</f>
        <v>8</v>
      </c>
    </row>
    <row r="18" customFormat="false" ht="15" hidden="false" customHeight="true" outlineLevel="0" collapsed="false">
      <c r="A18" s="22" t="n">
        <v>46263</v>
      </c>
      <c r="B18" s="17" t="s">
        <v>122</v>
      </c>
      <c r="C18" s="17" t="s">
        <v>123</v>
      </c>
      <c r="D18" s="17" t="s">
        <v>63</v>
      </c>
      <c r="E18" s="23"/>
      <c r="F18" s="23" t="n">
        <v>650</v>
      </c>
      <c r="G18" s="24" t="n">
        <f aca="false">IF(AND(E18="",F18=""),"",'Petty Cash Book'!$C$5+SUM($E$8:E18)-SUM($F$8:F18))</f>
        <v>12851</v>
      </c>
      <c r="H18" s="17" t="s">
        <v>105</v>
      </c>
      <c r="I18" s="17" t="s">
        <v>124</v>
      </c>
      <c r="J18" s="25" t="n">
        <f aca="false">IF(A18="","",MONTH(A18))</f>
        <v>8</v>
      </c>
    </row>
    <row r="19" customFormat="false" ht="15" hidden="false" customHeight="true" outlineLevel="0" collapsed="false">
      <c r="A19" s="22" t="n">
        <v>46266</v>
      </c>
      <c r="B19" s="17" t="s">
        <v>125</v>
      </c>
      <c r="C19" s="17" t="s">
        <v>91</v>
      </c>
      <c r="D19" s="17"/>
      <c r="E19" s="23" t="n">
        <v>12149</v>
      </c>
      <c r="F19" s="23"/>
      <c r="G19" s="24" t="n">
        <f aca="false">IF(AND(E19="",F19=""),"",'Petty Cash Book'!$C$5+SUM($E$8:E19)-SUM($F$8:F19))</f>
        <v>25000</v>
      </c>
      <c r="H19" s="17" t="s">
        <v>92</v>
      </c>
      <c r="I19" s="17" t="s">
        <v>126</v>
      </c>
      <c r="J19" s="25" t="n">
        <f aca="false">IF(A19="","",MONTH(A19))</f>
        <v>9</v>
      </c>
    </row>
    <row r="20" customFormat="false" ht="15" hidden="false" customHeight="true" outlineLevel="0" collapsed="false">
      <c r="A20" s="22" t="n">
        <v>46268</v>
      </c>
      <c r="B20" s="17" t="s">
        <v>127</v>
      </c>
      <c r="C20" s="17" t="s">
        <v>128</v>
      </c>
      <c r="D20" s="17" t="s">
        <v>57</v>
      </c>
      <c r="E20" s="23"/>
      <c r="F20" s="23" t="n">
        <v>95</v>
      </c>
      <c r="G20" s="24" t="n">
        <f aca="false">IF(AND(E20="",F20=""),"",'Petty Cash Book'!$C$5+SUM($E$8:E20)-SUM($F$8:F20))</f>
        <v>24905</v>
      </c>
      <c r="H20" s="17" t="s">
        <v>92</v>
      </c>
      <c r="I20" s="17" t="s">
        <v>129</v>
      </c>
      <c r="J20" s="25" t="n">
        <f aca="false">IF(A20="","",MONTH(A20))</f>
        <v>9</v>
      </c>
    </row>
    <row r="21" customFormat="false" ht="15" hidden="false" customHeight="true" outlineLevel="0" collapsed="false">
      <c r="A21" s="22" t="n">
        <v>46270</v>
      </c>
      <c r="B21" s="17" t="s">
        <v>130</v>
      </c>
      <c r="C21" s="17" t="s">
        <v>131</v>
      </c>
      <c r="D21" s="17" t="s">
        <v>61</v>
      </c>
      <c r="E21" s="23"/>
      <c r="F21" s="23" t="n">
        <v>1240</v>
      </c>
      <c r="G21" s="24" t="n">
        <f aca="false">IF(AND(E21="",F21=""),"",'Petty Cash Book'!$C$5+SUM($E$8:E21)-SUM($F$8:F21))</f>
        <v>23665</v>
      </c>
      <c r="H21" s="17" t="s">
        <v>92</v>
      </c>
      <c r="I21" s="17" t="s">
        <v>132</v>
      </c>
      <c r="J21" s="25" t="n">
        <f aca="false">IF(A21="","",MONTH(A21))</f>
        <v>9</v>
      </c>
    </row>
    <row r="22" customFormat="false" ht="15" hidden="false" customHeight="true" outlineLevel="0" collapsed="false">
      <c r="A22" s="22" t="n">
        <v>46275</v>
      </c>
      <c r="B22" s="17" t="s">
        <v>133</v>
      </c>
      <c r="C22" s="17" t="s">
        <v>134</v>
      </c>
      <c r="D22" s="17" t="s">
        <v>59</v>
      </c>
      <c r="E22" s="23"/>
      <c r="F22" s="23" t="n">
        <v>2350</v>
      </c>
      <c r="G22" s="24" t="n">
        <f aca="false">IF(AND(E22="",F22=""),"",'Petty Cash Book'!$C$5+SUM($E$8:E22)-SUM($F$8:F22))</f>
        <v>21315</v>
      </c>
      <c r="H22" s="17" t="s">
        <v>92</v>
      </c>
      <c r="I22" s="17" t="s">
        <v>135</v>
      </c>
      <c r="J22" s="25" t="n">
        <f aca="false">IF(A22="","",MONTH(A22))</f>
        <v>9</v>
      </c>
    </row>
    <row r="23" customFormat="false" ht="15" hidden="false" customHeight="true" outlineLevel="0" collapsed="false">
      <c r="A23" s="22" t="n">
        <v>46279</v>
      </c>
      <c r="B23" s="17" t="s">
        <v>136</v>
      </c>
      <c r="C23" s="17" t="s">
        <v>137</v>
      </c>
      <c r="D23" s="17" t="s">
        <v>55</v>
      </c>
      <c r="E23" s="23"/>
      <c r="F23" s="23" t="n">
        <v>260</v>
      </c>
      <c r="G23" s="24" t="n">
        <f aca="false">IF(AND(E23="",F23=""),"",'Petty Cash Book'!$C$5+SUM($E$8:E23)-SUM($F$8:F23))</f>
        <v>21055</v>
      </c>
      <c r="H23" s="17" t="s">
        <v>105</v>
      </c>
      <c r="I23" s="17" t="s">
        <v>96</v>
      </c>
      <c r="J23" s="25" t="n">
        <f aca="false">IF(A23="","",MONTH(A23))</f>
        <v>9</v>
      </c>
    </row>
    <row r="24" customFormat="false" ht="15" hidden="false" customHeight="true" outlineLevel="0" collapsed="false">
      <c r="A24" s="22" t="n">
        <v>46284</v>
      </c>
      <c r="B24" s="17" t="s">
        <v>138</v>
      </c>
      <c r="C24" s="17" t="s">
        <v>139</v>
      </c>
      <c r="D24" s="17" t="s">
        <v>67</v>
      </c>
      <c r="E24" s="23"/>
      <c r="F24" s="23" t="n">
        <v>1450</v>
      </c>
      <c r="G24" s="24" t="n">
        <f aca="false">IF(AND(E24="",F24=""),"",'Petty Cash Book'!$C$5+SUM($E$8:E24)-SUM($F$8:F24))</f>
        <v>19605</v>
      </c>
      <c r="H24" s="17" t="s">
        <v>92</v>
      </c>
      <c r="I24" s="17" t="s">
        <v>140</v>
      </c>
      <c r="J24" s="25" t="n">
        <f aca="false">IF(A24="","",MONTH(A24))</f>
        <v>9</v>
      </c>
    </row>
    <row r="25" customFormat="false" ht="15" hidden="false" customHeight="true" outlineLevel="0" collapsed="false">
      <c r="A25" s="22" t="n">
        <v>46289</v>
      </c>
      <c r="B25" s="17" t="s">
        <v>141</v>
      </c>
      <c r="C25" s="17" t="s">
        <v>142</v>
      </c>
      <c r="D25" s="17" t="s">
        <v>71</v>
      </c>
      <c r="E25" s="23"/>
      <c r="F25" s="23" t="n">
        <v>180</v>
      </c>
      <c r="G25" s="24" t="n">
        <f aca="false">IF(AND(E25="",F25=""),"",'Petty Cash Book'!$C$5+SUM($E$8:E25)-SUM($F$8:F25))</f>
        <v>19425</v>
      </c>
      <c r="H25" s="17" t="s">
        <v>105</v>
      </c>
      <c r="I25" s="17" t="s">
        <v>143</v>
      </c>
      <c r="J25" s="25" t="n">
        <f aca="false">IF(A25="","",MONTH(A25))</f>
        <v>9</v>
      </c>
    </row>
    <row r="26" customFormat="false" ht="15" hidden="false" customHeight="true" outlineLevel="0" collapsed="false">
      <c r="A26" s="22" t="n">
        <v>46293</v>
      </c>
      <c r="B26" s="17" t="s">
        <v>144</v>
      </c>
      <c r="C26" s="17" t="s">
        <v>145</v>
      </c>
      <c r="D26" s="17" t="s">
        <v>65</v>
      </c>
      <c r="E26" s="23"/>
      <c r="F26" s="23" t="n">
        <v>720</v>
      </c>
      <c r="G26" s="24" t="n">
        <f aca="false">IF(AND(E26="",F26=""),"",'Petty Cash Book'!$C$5+SUM($E$8:E26)-SUM($F$8:F26))</f>
        <v>18705</v>
      </c>
      <c r="H26" s="17" t="s">
        <v>92</v>
      </c>
      <c r="I26" s="17" t="s">
        <v>112</v>
      </c>
      <c r="J26" s="25" t="n">
        <f aca="false">IF(A26="","",MONTH(A26))</f>
        <v>9</v>
      </c>
    </row>
    <row r="27" customFormat="false" ht="15" hidden="false" customHeight="true" outlineLevel="0" collapsed="false">
      <c r="A27" s="26"/>
      <c r="B27" s="18"/>
      <c r="C27" s="18"/>
      <c r="D27" s="18"/>
      <c r="E27" s="27"/>
      <c r="F27" s="27"/>
      <c r="G27" s="24" t="str">
        <f aca="false">IF(AND(E27="",F27=""),"",'Petty Cash Book'!$C$5+SUM($E$8:E27)-SUM($F$8:F27))</f>
        <v/>
      </c>
      <c r="H27" s="18"/>
      <c r="I27" s="18"/>
      <c r="J27" s="25" t="str">
        <f aca="false">IF(A27="","",MONTH(A27))</f>
        <v/>
      </c>
    </row>
    <row r="28" customFormat="false" ht="15" hidden="false" customHeight="true" outlineLevel="0" collapsed="false">
      <c r="A28" s="26"/>
      <c r="B28" s="18"/>
      <c r="C28" s="18"/>
      <c r="D28" s="18"/>
      <c r="E28" s="27"/>
      <c r="F28" s="27"/>
      <c r="G28" s="24" t="str">
        <f aca="false">IF(AND(E28="",F28=""),"",'Petty Cash Book'!$C$5+SUM($E$8:E28)-SUM($F$8:F28))</f>
        <v/>
      </c>
      <c r="H28" s="18"/>
      <c r="I28" s="18"/>
      <c r="J28" s="25" t="str">
        <f aca="false">IF(A28="","",MONTH(A28))</f>
        <v/>
      </c>
    </row>
    <row r="29" customFormat="false" ht="15" hidden="false" customHeight="true" outlineLevel="0" collapsed="false">
      <c r="A29" s="26"/>
      <c r="B29" s="18"/>
      <c r="C29" s="18"/>
      <c r="D29" s="18"/>
      <c r="E29" s="27"/>
      <c r="F29" s="27"/>
      <c r="G29" s="24" t="str">
        <f aca="false">IF(AND(E29="",F29=""),"",'Petty Cash Book'!$C$5+SUM($E$8:E29)-SUM($F$8:F29))</f>
        <v/>
      </c>
      <c r="H29" s="18"/>
      <c r="I29" s="18"/>
      <c r="J29" s="25" t="str">
        <f aca="false">IF(A29="","",MONTH(A29))</f>
        <v/>
      </c>
    </row>
    <row r="30" customFormat="false" ht="15" hidden="false" customHeight="true" outlineLevel="0" collapsed="false">
      <c r="A30" s="26"/>
      <c r="B30" s="18"/>
      <c r="C30" s="18"/>
      <c r="D30" s="18"/>
      <c r="E30" s="27"/>
      <c r="F30" s="27"/>
      <c r="G30" s="24" t="str">
        <f aca="false">IF(AND(E30="",F30=""),"",'Petty Cash Book'!$C$5+SUM($E$8:E30)-SUM($F$8:F30))</f>
        <v/>
      </c>
      <c r="H30" s="18"/>
      <c r="I30" s="18"/>
      <c r="J30" s="25" t="str">
        <f aca="false">IF(A30="","",MONTH(A30))</f>
        <v/>
      </c>
    </row>
    <row r="31" customFormat="false" ht="15" hidden="false" customHeight="true" outlineLevel="0" collapsed="false">
      <c r="A31" s="26"/>
      <c r="B31" s="18"/>
      <c r="C31" s="18"/>
      <c r="D31" s="18"/>
      <c r="E31" s="27"/>
      <c r="F31" s="27"/>
      <c r="G31" s="24" t="str">
        <f aca="false">IF(AND(E31="",F31=""),"",'Petty Cash Book'!$C$5+SUM($E$8:E31)-SUM($F$8:F31))</f>
        <v/>
      </c>
      <c r="H31" s="18"/>
      <c r="I31" s="18"/>
      <c r="J31" s="25" t="str">
        <f aca="false">IF(A31="","",MONTH(A31))</f>
        <v/>
      </c>
    </row>
    <row r="32" customFormat="false" ht="15" hidden="false" customHeight="true" outlineLevel="0" collapsed="false">
      <c r="A32" s="26"/>
      <c r="B32" s="18"/>
      <c r="C32" s="18"/>
      <c r="D32" s="18"/>
      <c r="E32" s="27"/>
      <c r="F32" s="27"/>
      <c r="G32" s="24" t="str">
        <f aca="false">IF(AND(E32="",F32=""),"",'Petty Cash Book'!$C$5+SUM($E$8:E32)-SUM($F$8:F32))</f>
        <v/>
      </c>
      <c r="H32" s="18"/>
      <c r="I32" s="18"/>
      <c r="J32" s="25" t="str">
        <f aca="false">IF(A32="","",MONTH(A32))</f>
        <v/>
      </c>
    </row>
    <row r="33" customFormat="false" ht="15" hidden="false" customHeight="true" outlineLevel="0" collapsed="false">
      <c r="A33" s="26"/>
      <c r="B33" s="18"/>
      <c r="C33" s="18"/>
      <c r="D33" s="18"/>
      <c r="E33" s="27"/>
      <c r="F33" s="27"/>
      <c r="G33" s="24" t="str">
        <f aca="false">IF(AND(E33="",F33=""),"",'Petty Cash Book'!$C$5+SUM($E$8:E33)-SUM($F$8:F33))</f>
        <v/>
      </c>
      <c r="H33" s="18"/>
      <c r="I33" s="18"/>
      <c r="J33" s="25" t="str">
        <f aca="false">IF(A33="","",MONTH(A33))</f>
        <v/>
      </c>
    </row>
    <row r="34" customFormat="false" ht="15" hidden="false" customHeight="true" outlineLevel="0" collapsed="false">
      <c r="A34" s="26"/>
      <c r="B34" s="18"/>
      <c r="C34" s="18"/>
      <c r="D34" s="18"/>
      <c r="E34" s="27"/>
      <c r="F34" s="27"/>
      <c r="G34" s="24" t="str">
        <f aca="false">IF(AND(E34="",F34=""),"",'Petty Cash Book'!$C$5+SUM($E$8:E34)-SUM($F$8:F34))</f>
        <v/>
      </c>
      <c r="H34" s="18"/>
      <c r="I34" s="18"/>
      <c r="J34" s="25" t="str">
        <f aca="false">IF(A34="","",MONTH(A34))</f>
        <v/>
      </c>
    </row>
    <row r="35" customFormat="false" ht="15" hidden="false" customHeight="true" outlineLevel="0" collapsed="false">
      <c r="A35" s="26"/>
      <c r="B35" s="18"/>
      <c r="C35" s="18"/>
      <c r="D35" s="18"/>
      <c r="E35" s="27"/>
      <c r="F35" s="27"/>
      <c r="G35" s="24" t="str">
        <f aca="false">IF(AND(E35="",F35=""),"",'Petty Cash Book'!$C$5+SUM($E$8:E35)-SUM($F$8:F35))</f>
        <v/>
      </c>
      <c r="H35" s="18"/>
      <c r="I35" s="18"/>
      <c r="J35" s="25" t="str">
        <f aca="false">IF(A35="","",MONTH(A35))</f>
        <v/>
      </c>
    </row>
    <row r="36" customFormat="false" ht="15" hidden="false" customHeight="true" outlineLevel="0" collapsed="false">
      <c r="A36" s="26"/>
      <c r="B36" s="18"/>
      <c r="C36" s="18"/>
      <c r="D36" s="18"/>
      <c r="E36" s="27"/>
      <c r="F36" s="27"/>
      <c r="G36" s="24" t="str">
        <f aca="false">IF(AND(E36="",F36=""),"",'Petty Cash Book'!$C$5+SUM($E$8:E36)-SUM($F$8:F36))</f>
        <v/>
      </c>
      <c r="H36" s="18"/>
      <c r="I36" s="18"/>
      <c r="J36" s="25" t="str">
        <f aca="false">IF(A36="","",MONTH(A36))</f>
        <v/>
      </c>
    </row>
    <row r="37" customFormat="false" ht="15" hidden="false" customHeight="true" outlineLevel="0" collapsed="false">
      <c r="A37" s="26"/>
      <c r="B37" s="18"/>
      <c r="C37" s="18"/>
      <c r="D37" s="18"/>
      <c r="E37" s="27"/>
      <c r="F37" s="27"/>
      <c r="G37" s="24" t="str">
        <f aca="false">IF(AND(E37="",F37=""),"",'Petty Cash Book'!$C$5+SUM($E$8:E37)-SUM($F$8:F37))</f>
        <v/>
      </c>
      <c r="H37" s="18"/>
      <c r="I37" s="18"/>
      <c r="J37" s="25" t="str">
        <f aca="false">IF(A37="","",MONTH(A37))</f>
        <v/>
      </c>
    </row>
    <row r="38" customFormat="false" ht="15" hidden="false" customHeight="true" outlineLevel="0" collapsed="false">
      <c r="A38" s="26"/>
      <c r="B38" s="18"/>
      <c r="C38" s="18"/>
      <c r="D38" s="18"/>
      <c r="E38" s="27"/>
      <c r="F38" s="27"/>
      <c r="G38" s="24" t="str">
        <f aca="false">IF(AND(E38="",F38=""),"",'Petty Cash Book'!$C$5+SUM($E$8:E38)-SUM($F$8:F38))</f>
        <v/>
      </c>
      <c r="H38" s="18"/>
      <c r="I38" s="18"/>
      <c r="J38" s="25" t="str">
        <f aca="false">IF(A38="","",MONTH(A38))</f>
        <v/>
      </c>
    </row>
    <row r="39" customFormat="false" ht="15" hidden="false" customHeight="true" outlineLevel="0" collapsed="false">
      <c r="A39" s="26"/>
      <c r="B39" s="18"/>
      <c r="C39" s="18"/>
      <c r="D39" s="18"/>
      <c r="E39" s="27"/>
      <c r="F39" s="27"/>
      <c r="G39" s="24" t="str">
        <f aca="false">IF(AND(E39="",F39=""),"",'Petty Cash Book'!$C$5+SUM($E$8:E39)-SUM($F$8:F39))</f>
        <v/>
      </c>
      <c r="H39" s="18"/>
      <c r="I39" s="18"/>
      <c r="J39" s="25" t="str">
        <f aca="false">IF(A39="","",MONTH(A39))</f>
        <v/>
      </c>
    </row>
    <row r="40" customFormat="false" ht="15" hidden="false" customHeight="true" outlineLevel="0" collapsed="false">
      <c r="A40" s="26"/>
      <c r="B40" s="18"/>
      <c r="C40" s="18"/>
      <c r="D40" s="18"/>
      <c r="E40" s="27"/>
      <c r="F40" s="27"/>
      <c r="G40" s="24" t="str">
        <f aca="false">IF(AND(E40="",F40=""),"",'Petty Cash Book'!$C$5+SUM($E$8:E40)-SUM($F$8:F40))</f>
        <v/>
      </c>
      <c r="H40" s="18"/>
      <c r="I40" s="18"/>
      <c r="J40" s="25" t="str">
        <f aca="false">IF(A40="","",MONTH(A40))</f>
        <v/>
      </c>
    </row>
    <row r="41" customFormat="false" ht="15" hidden="false" customHeight="true" outlineLevel="0" collapsed="false">
      <c r="A41" s="26"/>
      <c r="B41" s="18"/>
      <c r="C41" s="18"/>
      <c r="D41" s="18"/>
      <c r="E41" s="27"/>
      <c r="F41" s="27"/>
      <c r="G41" s="24" t="str">
        <f aca="false">IF(AND(E41="",F41=""),"",'Petty Cash Book'!$C$5+SUM($E$8:E41)-SUM($F$8:F41))</f>
        <v/>
      </c>
      <c r="H41" s="18"/>
      <c r="I41" s="18"/>
      <c r="J41" s="25" t="str">
        <f aca="false">IF(A41="","",MONTH(A41))</f>
        <v/>
      </c>
    </row>
    <row r="42" customFormat="false" ht="15" hidden="false" customHeight="true" outlineLevel="0" collapsed="false">
      <c r="A42" s="26"/>
      <c r="B42" s="18"/>
      <c r="C42" s="18"/>
      <c r="D42" s="18"/>
      <c r="E42" s="27"/>
      <c r="F42" s="27"/>
      <c r="G42" s="24" t="str">
        <f aca="false">IF(AND(E42="",F42=""),"",'Petty Cash Book'!$C$5+SUM($E$8:E42)-SUM($F$8:F42))</f>
        <v/>
      </c>
      <c r="H42" s="18"/>
      <c r="I42" s="18"/>
      <c r="J42" s="25" t="str">
        <f aca="false">IF(A42="","",MONTH(A42))</f>
        <v/>
      </c>
    </row>
    <row r="43" customFormat="false" ht="15" hidden="false" customHeight="true" outlineLevel="0" collapsed="false">
      <c r="A43" s="26"/>
      <c r="B43" s="18"/>
      <c r="C43" s="18"/>
      <c r="D43" s="18"/>
      <c r="E43" s="27"/>
      <c r="F43" s="27"/>
      <c r="G43" s="24" t="str">
        <f aca="false">IF(AND(E43="",F43=""),"",'Petty Cash Book'!$C$5+SUM($E$8:E43)-SUM($F$8:F43))</f>
        <v/>
      </c>
      <c r="H43" s="18"/>
      <c r="I43" s="18"/>
      <c r="J43" s="25" t="str">
        <f aca="false">IF(A43="","",MONTH(A43))</f>
        <v/>
      </c>
    </row>
    <row r="44" customFormat="false" ht="15" hidden="false" customHeight="true" outlineLevel="0" collapsed="false">
      <c r="A44" s="26"/>
      <c r="B44" s="18"/>
      <c r="C44" s="18"/>
      <c r="D44" s="18"/>
      <c r="E44" s="27"/>
      <c r="F44" s="27"/>
      <c r="G44" s="24" t="str">
        <f aca="false">IF(AND(E44="",F44=""),"",'Petty Cash Book'!$C$5+SUM($E$8:E44)-SUM($F$8:F44))</f>
        <v/>
      </c>
      <c r="H44" s="18"/>
      <c r="I44" s="18"/>
      <c r="J44" s="25" t="str">
        <f aca="false">IF(A44="","",MONTH(A44))</f>
        <v/>
      </c>
    </row>
    <row r="45" customFormat="false" ht="15" hidden="false" customHeight="true" outlineLevel="0" collapsed="false">
      <c r="A45" s="26"/>
      <c r="B45" s="18"/>
      <c r="C45" s="18"/>
      <c r="D45" s="18"/>
      <c r="E45" s="27"/>
      <c r="F45" s="27"/>
      <c r="G45" s="24" t="str">
        <f aca="false">IF(AND(E45="",F45=""),"",'Petty Cash Book'!$C$5+SUM($E$8:E45)-SUM($F$8:F45))</f>
        <v/>
      </c>
      <c r="H45" s="18"/>
      <c r="I45" s="18"/>
      <c r="J45" s="25" t="str">
        <f aca="false">IF(A45="","",MONTH(A45))</f>
        <v/>
      </c>
    </row>
    <row r="46" customFormat="false" ht="15" hidden="false" customHeight="true" outlineLevel="0" collapsed="false">
      <c r="A46" s="26"/>
      <c r="B46" s="18"/>
      <c r="C46" s="18"/>
      <c r="D46" s="18"/>
      <c r="E46" s="27"/>
      <c r="F46" s="27"/>
      <c r="G46" s="24" t="str">
        <f aca="false">IF(AND(E46="",F46=""),"",'Petty Cash Book'!$C$5+SUM($E$8:E46)-SUM($F$8:F46))</f>
        <v/>
      </c>
      <c r="H46" s="18"/>
      <c r="I46" s="18"/>
      <c r="J46" s="25" t="str">
        <f aca="false">IF(A46="","",MONTH(A46))</f>
        <v/>
      </c>
    </row>
    <row r="47" customFormat="false" ht="15" hidden="false" customHeight="true" outlineLevel="0" collapsed="false">
      <c r="A47" s="26"/>
      <c r="B47" s="18"/>
      <c r="C47" s="18"/>
      <c r="D47" s="18"/>
      <c r="E47" s="27"/>
      <c r="F47" s="27"/>
      <c r="G47" s="24" t="str">
        <f aca="false">IF(AND(E47="",F47=""),"",'Petty Cash Book'!$C$5+SUM($E$8:E47)-SUM($F$8:F47))</f>
        <v/>
      </c>
      <c r="H47" s="18"/>
      <c r="I47" s="18"/>
      <c r="J47" s="25" t="str">
        <f aca="false">IF(A47="","",MONTH(A47))</f>
        <v/>
      </c>
    </row>
    <row r="48" customFormat="false" ht="15" hidden="false" customHeight="true" outlineLevel="0" collapsed="false">
      <c r="A48" s="26"/>
      <c r="B48" s="18"/>
      <c r="C48" s="18"/>
      <c r="D48" s="18"/>
      <c r="E48" s="27"/>
      <c r="F48" s="27"/>
      <c r="G48" s="24" t="str">
        <f aca="false">IF(AND(E48="",F48=""),"",'Petty Cash Book'!$C$5+SUM($E$8:E48)-SUM($F$8:F48))</f>
        <v/>
      </c>
      <c r="H48" s="18"/>
      <c r="I48" s="18"/>
      <c r="J48" s="25" t="str">
        <f aca="false">IF(A48="","",MONTH(A48))</f>
        <v/>
      </c>
    </row>
    <row r="49" customFormat="false" ht="15" hidden="false" customHeight="true" outlineLevel="0" collapsed="false">
      <c r="A49" s="26"/>
      <c r="B49" s="18"/>
      <c r="C49" s="18"/>
      <c r="D49" s="18"/>
      <c r="E49" s="27"/>
      <c r="F49" s="27"/>
      <c r="G49" s="24" t="str">
        <f aca="false">IF(AND(E49="",F49=""),"",'Petty Cash Book'!$C$5+SUM($E$8:E49)-SUM($F$8:F49))</f>
        <v/>
      </c>
      <c r="H49" s="18"/>
      <c r="I49" s="18"/>
      <c r="J49" s="25" t="str">
        <f aca="false">IF(A49="","",MONTH(A49))</f>
        <v/>
      </c>
    </row>
    <row r="50" customFormat="false" ht="15" hidden="false" customHeight="true" outlineLevel="0" collapsed="false">
      <c r="A50" s="26"/>
      <c r="B50" s="18"/>
      <c r="C50" s="18"/>
      <c r="D50" s="18"/>
      <c r="E50" s="27"/>
      <c r="F50" s="27"/>
      <c r="G50" s="24" t="str">
        <f aca="false">IF(AND(E50="",F50=""),"",'Petty Cash Book'!$C$5+SUM($E$8:E50)-SUM($F$8:F50))</f>
        <v/>
      </c>
      <c r="H50" s="18"/>
      <c r="I50" s="18"/>
      <c r="J50" s="25" t="str">
        <f aca="false">IF(A50="","",MONTH(A50))</f>
        <v/>
      </c>
    </row>
    <row r="51" customFormat="false" ht="15" hidden="false" customHeight="true" outlineLevel="0" collapsed="false">
      <c r="A51" s="26"/>
      <c r="B51" s="18"/>
      <c r="C51" s="18"/>
      <c r="D51" s="18"/>
      <c r="E51" s="27"/>
      <c r="F51" s="27"/>
      <c r="G51" s="24" t="str">
        <f aca="false">IF(AND(E51="",F51=""),"",'Petty Cash Book'!$C$5+SUM($E$8:E51)-SUM($F$8:F51))</f>
        <v/>
      </c>
      <c r="H51" s="18"/>
      <c r="I51" s="18"/>
      <c r="J51" s="25" t="str">
        <f aca="false">IF(A51="","",MONTH(A51))</f>
        <v/>
      </c>
    </row>
    <row r="52" customFormat="false" ht="15" hidden="false" customHeight="true" outlineLevel="0" collapsed="false">
      <c r="A52" s="26"/>
      <c r="B52" s="18"/>
      <c r="C52" s="18"/>
      <c r="D52" s="18"/>
      <c r="E52" s="27"/>
      <c r="F52" s="27"/>
      <c r="G52" s="24" t="str">
        <f aca="false">IF(AND(E52="",F52=""),"",'Petty Cash Book'!$C$5+SUM($E$8:E52)-SUM($F$8:F52))</f>
        <v/>
      </c>
      <c r="H52" s="18"/>
      <c r="I52" s="18"/>
      <c r="J52" s="25" t="str">
        <f aca="false">IF(A52="","",MONTH(A52))</f>
        <v/>
      </c>
    </row>
    <row r="53" customFormat="false" ht="15" hidden="false" customHeight="true" outlineLevel="0" collapsed="false">
      <c r="A53" s="26"/>
      <c r="B53" s="18"/>
      <c r="C53" s="18"/>
      <c r="D53" s="18"/>
      <c r="E53" s="27"/>
      <c r="F53" s="27"/>
      <c r="G53" s="24" t="str">
        <f aca="false">IF(AND(E53="",F53=""),"",'Petty Cash Book'!$C$5+SUM($E$8:E53)-SUM($F$8:F53))</f>
        <v/>
      </c>
      <c r="H53" s="18"/>
      <c r="I53" s="18"/>
      <c r="J53" s="25" t="str">
        <f aca="false">IF(A53="","",MONTH(A53))</f>
        <v/>
      </c>
    </row>
    <row r="54" customFormat="false" ht="15" hidden="false" customHeight="true" outlineLevel="0" collapsed="false">
      <c r="A54" s="26"/>
      <c r="B54" s="18"/>
      <c r="C54" s="18"/>
      <c r="D54" s="18"/>
      <c r="E54" s="27"/>
      <c r="F54" s="27"/>
      <c r="G54" s="24" t="str">
        <f aca="false">IF(AND(E54="",F54=""),"",'Petty Cash Book'!$C$5+SUM($E$8:E54)-SUM($F$8:F54))</f>
        <v/>
      </c>
      <c r="H54" s="18"/>
      <c r="I54" s="18"/>
      <c r="J54" s="25" t="str">
        <f aca="false">IF(A54="","",MONTH(A54))</f>
        <v/>
      </c>
    </row>
    <row r="55" customFormat="false" ht="15" hidden="false" customHeight="true" outlineLevel="0" collapsed="false">
      <c r="A55" s="26"/>
      <c r="B55" s="18"/>
      <c r="C55" s="18"/>
      <c r="D55" s="18"/>
      <c r="E55" s="27"/>
      <c r="F55" s="27"/>
      <c r="G55" s="24" t="str">
        <f aca="false">IF(AND(E55="",F55=""),"",'Petty Cash Book'!$C$5+SUM($E$8:E55)-SUM($F$8:F55))</f>
        <v/>
      </c>
      <c r="H55" s="18"/>
      <c r="I55" s="18"/>
      <c r="J55" s="25" t="str">
        <f aca="false">IF(A55="","",MONTH(A55))</f>
        <v/>
      </c>
    </row>
    <row r="56" customFormat="false" ht="15" hidden="false" customHeight="true" outlineLevel="0" collapsed="false">
      <c r="A56" s="26"/>
      <c r="B56" s="18"/>
      <c r="C56" s="18"/>
      <c r="D56" s="18"/>
      <c r="E56" s="27"/>
      <c r="F56" s="27"/>
      <c r="G56" s="24" t="str">
        <f aca="false">IF(AND(E56="",F56=""),"",'Petty Cash Book'!$C$5+SUM($E$8:E56)-SUM($F$8:F56))</f>
        <v/>
      </c>
      <c r="H56" s="18"/>
      <c r="I56" s="18"/>
      <c r="J56" s="25" t="str">
        <f aca="false">IF(A56="","",MONTH(A56))</f>
        <v/>
      </c>
    </row>
    <row r="57" customFormat="false" ht="15" hidden="false" customHeight="true" outlineLevel="0" collapsed="false">
      <c r="A57" s="26"/>
      <c r="B57" s="18"/>
      <c r="C57" s="18"/>
      <c r="D57" s="18"/>
      <c r="E57" s="27"/>
      <c r="F57" s="27"/>
      <c r="G57" s="24" t="str">
        <f aca="false">IF(AND(E57="",F57=""),"",'Petty Cash Book'!$C$5+SUM($E$8:E57)-SUM($F$8:F57))</f>
        <v/>
      </c>
      <c r="H57" s="18"/>
      <c r="I57" s="18"/>
      <c r="J57" s="25" t="str">
        <f aca="false">IF(A57="","",MONTH(A57))</f>
        <v/>
      </c>
    </row>
    <row r="58" customFormat="false" ht="15" hidden="false" customHeight="true" outlineLevel="0" collapsed="false">
      <c r="A58" s="26"/>
      <c r="B58" s="18"/>
      <c r="C58" s="18"/>
      <c r="D58" s="18"/>
      <c r="E58" s="27"/>
      <c r="F58" s="27"/>
      <c r="G58" s="24" t="str">
        <f aca="false">IF(AND(E58="",F58=""),"",'Petty Cash Book'!$C$5+SUM($E$8:E58)-SUM($F$8:F58))</f>
        <v/>
      </c>
      <c r="H58" s="18"/>
      <c r="I58" s="18"/>
      <c r="J58" s="25" t="str">
        <f aca="false">IF(A58="","",MONTH(A58))</f>
        <v/>
      </c>
    </row>
    <row r="59" customFormat="false" ht="15" hidden="false" customHeight="true" outlineLevel="0" collapsed="false">
      <c r="A59" s="26"/>
      <c r="B59" s="18"/>
      <c r="C59" s="18"/>
      <c r="D59" s="18"/>
      <c r="E59" s="27"/>
      <c r="F59" s="27"/>
      <c r="G59" s="24" t="str">
        <f aca="false">IF(AND(E59="",F59=""),"",'Petty Cash Book'!$C$5+SUM($E$8:E59)-SUM($F$8:F59))</f>
        <v/>
      </c>
      <c r="H59" s="18"/>
      <c r="I59" s="18"/>
      <c r="J59" s="25" t="str">
        <f aca="false">IF(A59="","",MONTH(A59))</f>
        <v/>
      </c>
    </row>
    <row r="60" customFormat="false" ht="15" hidden="false" customHeight="true" outlineLevel="0" collapsed="false">
      <c r="A60" s="26"/>
      <c r="B60" s="18"/>
      <c r="C60" s="18"/>
      <c r="D60" s="18"/>
      <c r="E60" s="27"/>
      <c r="F60" s="27"/>
      <c r="G60" s="24" t="str">
        <f aca="false">IF(AND(E60="",F60=""),"",'Petty Cash Book'!$C$5+SUM($E$8:E60)-SUM($F$8:F60))</f>
        <v/>
      </c>
      <c r="H60" s="18"/>
      <c r="I60" s="18"/>
      <c r="J60" s="25" t="str">
        <f aca="false">IF(A60="","",MONTH(A60))</f>
        <v/>
      </c>
    </row>
    <row r="61" customFormat="false" ht="15" hidden="false" customHeight="true" outlineLevel="0" collapsed="false">
      <c r="A61" s="26"/>
      <c r="B61" s="18"/>
      <c r="C61" s="18"/>
      <c r="D61" s="18"/>
      <c r="E61" s="27"/>
      <c r="F61" s="27"/>
      <c r="G61" s="24" t="str">
        <f aca="false">IF(AND(E61="",F61=""),"",'Petty Cash Book'!$C$5+SUM($E$8:E61)-SUM($F$8:F61))</f>
        <v/>
      </c>
      <c r="H61" s="18"/>
      <c r="I61" s="18"/>
      <c r="J61" s="25" t="str">
        <f aca="false">IF(A61="","",MONTH(A61))</f>
        <v/>
      </c>
    </row>
    <row r="62" customFormat="false" ht="15" hidden="false" customHeight="true" outlineLevel="0" collapsed="false">
      <c r="A62" s="26"/>
      <c r="B62" s="18"/>
      <c r="C62" s="18"/>
      <c r="D62" s="18"/>
      <c r="E62" s="27"/>
      <c r="F62" s="27"/>
      <c r="G62" s="24" t="str">
        <f aca="false">IF(AND(E62="",F62=""),"",'Petty Cash Book'!$C$5+SUM($E$8:E62)-SUM($F$8:F62))</f>
        <v/>
      </c>
      <c r="H62" s="18"/>
      <c r="I62" s="18"/>
      <c r="J62" s="25" t="str">
        <f aca="false">IF(A62="","",MONTH(A62))</f>
        <v/>
      </c>
    </row>
    <row r="63" customFormat="false" ht="15" hidden="false" customHeight="true" outlineLevel="0" collapsed="false">
      <c r="A63" s="26"/>
      <c r="B63" s="18"/>
      <c r="C63" s="18"/>
      <c r="D63" s="18"/>
      <c r="E63" s="27"/>
      <c r="F63" s="27"/>
      <c r="G63" s="24" t="str">
        <f aca="false">IF(AND(E63="",F63=""),"",'Petty Cash Book'!$C$5+SUM($E$8:E63)-SUM($F$8:F63))</f>
        <v/>
      </c>
      <c r="H63" s="18"/>
      <c r="I63" s="18"/>
      <c r="J63" s="25" t="str">
        <f aca="false">IF(A63="","",MONTH(A63))</f>
        <v/>
      </c>
    </row>
    <row r="64" customFormat="false" ht="15" hidden="false" customHeight="true" outlineLevel="0" collapsed="false">
      <c r="A64" s="26"/>
      <c r="B64" s="18"/>
      <c r="C64" s="18"/>
      <c r="D64" s="18"/>
      <c r="E64" s="27"/>
      <c r="F64" s="27"/>
      <c r="G64" s="24" t="str">
        <f aca="false">IF(AND(E64="",F64=""),"",'Petty Cash Book'!$C$5+SUM($E$8:E64)-SUM($F$8:F64))</f>
        <v/>
      </c>
      <c r="H64" s="18"/>
      <c r="I64" s="18"/>
      <c r="J64" s="25" t="str">
        <f aca="false">IF(A64="","",MONTH(A64))</f>
        <v/>
      </c>
    </row>
    <row r="65" customFormat="false" ht="15" hidden="false" customHeight="true" outlineLevel="0" collapsed="false">
      <c r="A65" s="26"/>
      <c r="B65" s="18"/>
      <c r="C65" s="18"/>
      <c r="D65" s="18"/>
      <c r="E65" s="27"/>
      <c r="F65" s="27"/>
      <c r="G65" s="24" t="str">
        <f aca="false">IF(AND(E65="",F65=""),"",'Petty Cash Book'!$C$5+SUM($E$8:E65)-SUM($F$8:F65))</f>
        <v/>
      </c>
      <c r="H65" s="18"/>
      <c r="I65" s="18"/>
      <c r="J65" s="25" t="str">
        <f aca="false">IF(A65="","",MONTH(A65))</f>
        <v/>
      </c>
    </row>
    <row r="66" customFormat="false" ht="15" hidden="false" customHeight="true" outlineLevel="0" collapsed="false">
      <c r="A66" s="26"/>
      <c r="B66" s="18"/>
      <c r="C66" s="18"/>
      <c r="D66" s="18"/>
      <c r="E66" s="27"/>
      <c r="F66" s="27"/>
      <c r="G66" s="24" t="str">
        <f aca="false">IF(AND(E66="",F66=""),"",'Petty Cash Book'!$C$5+SUM($E$8:E66)-SUM($F$8:F66))</f>
        <v/>
      </c>
      <c r="H66" s="18"/>
      <c r="I66" s="18"/>
      <c r="J66" s="25" t="str">
        <f aca="false">IF(A66="","",MONTH(A66))</f>
        <v/>
      </c>
    </row>
    <row r="67" customFormat="false" ht="15" hidden="false" customHeight="true" outlineLevel="0" collapsed="false">
      <c r="A67" s="26"/>
      <c r="B67" s="18"/>
      <c r="C67" s="18"/>
      <c r="D67" s="18"/>
      <c r="E67" s="27"/>
      <c r="F67" s="27"/>
      <c r="G67" s="24" t="str">
        <f aca="false">IF(AND(E67="",F67=""),"",'Petty Cash Book'!$C$5+SUM($E$8:E67)-SUM($F$8:F67))</f>
        <v/>
      </c>
      <c r="H67" s="18"/>
      <c r="I67" s="18"/>
      <c r="J67" s="25" t="str">
        <f aca="false">IF(A67="","",MONTH(A67))</f>
        <v/>
      </c>
    </row>
    <row r="68" customFormat="false" ht="15" hidden="false" customHeight="true" outlineLevel="0" collapsed="false">
      <c r="A68" s="26"/>
      <c r="B68" s="18"/>
      <c r="C68" s="18"/>
      <c r="D68" s="18"/>
      <c r="E68" s="27"/>
      <c r="F68" s="27"/>
      <c r="G68" s="24" t="str">
        <f aca="false">IF(AND(E68="",F68=""),"",'Petty Cash Book'!$C$5+SUM($E$8:E68)-SUM($F$8:F68))</f>
        <v/>
      </c>
      <c r="H68" s="18"/>
      <c r="I68" s="18"/>
      <c r="J68" s="25" t="str">
        <f aca="false">IF(A68="","",MONTH(A68))</f>
        <v/>
      </c>
    </row>
    <row r="69" customFormat="false" ht="15" hidden="false" customHeight="true" outlineLevel="0" collapsed="false">
      <c r="A69" s="26"/>
      <c r="B69" s="18"/>
      <c r="C69" s="18"/>
      <c r="D69" s="18"/>
      <c r="E69" s="27"/>
      <c r="F69" s="27"/>
      <c r="G69" s="24" t="str">
        <f aca="false">IF(AND(E69="",F69=""),"",'Petty Cash Book'!$C$5+SUM($E$8:E69)-SUM($F$8:F69))</f>
        <v/>
      </c>
      <c r="H69" s="18"/>
      <c r="I69" s="18"/>
      <c r="J69" s="25" t="str">
        <f aca="false">IF(A69="","",MONTH(A69))</f>
        <v/>
      </c>
    </row>
    <row r="70" customFormat="false" ht="15" hidden="false" customHeight="true" outlineLevel="0" collapsed="false">
      <c r="A70" s="26"/>
      <c r="B70" s="18"/>
      <c r="C70" s="18"/>
      <c r="D70" s="18"/>
      <c r="E70" s="27"/>
      <c r="F70" s="27"/>
      <c r="G70" s="24" t="str">
        <f aca="false">IF(AND(E70="",F70=""),"",'Petty Cash Book'!$C$5+SUM($E$8:E70)-SUM($F$8:F70))</f>
        <v/>
      </c>
      <c r="H70" s="18"/>
      <c r="I70" s="18"/>
      <c r="J70" s="25" t="str">
        <f aca="false">IF(A70="","",MONTH(A70))</f>
        <v/>
      </c>
    </row>
    <row r="71" customFormat="false" ht="15" hidden="false" customHeight="true" outlineLevel="0" collapsed="false">
      <c r="A71" s="26"/>
      <c r="B71" s="18"/>
      <c r="C71" s="18"/>
      <c r="D71" s="18"/>
      <c r="E71" s="27"/>
      <c r="F71" s="27"/>
      <c r="G71" s="24" t="str">
        <f aca="false">IF(AND(E71="",F71=""),"",'Petty Cash Book'!$C$5+SUM($E$8:E71)-SUM($F$8:F71))</f>
        <v/>
      </c>
      <c r="H71" s="18"/>
      <c r="I71" s="18"/>
      <c r="J71" s="25" t="str">
        <f aca="false">IF(A71="","",MONTH(A71))</f>
        <v/>
      </c>
    </row>
    <row r="72" customFormat="false" ht="15" hidden="false" customHeight="true" outlineLevel="0" collapsed="false">
      <c r="A72" s="26"/>
      <c r="B72" s="18"/>
      <c r="C72" s="18"/>
      <c r="D72" s="18"/>
      <c r="E72" s="27"/>
      <c r="F72" s="27"/>
      <c r="G72" s="24" t="str">
        <f aca="false">IF(AND(E72="",F72=""),"",'Petty Cash Book'!$C$5+SUM($E$8:E72)-SUM($F$8:F72))</f>
        <v/>
      </c>
      <c r="H72" s="18"/>
      <c r="I72" s="18"/>
      <c r="J72" s="25" t="str">
        <f aca="false">IF(A72="","",MONTH(A72))</f>
        <v/>
      </c>
    </row>
    <row r="73" customFormat="false" ht="15" hidden="false" customHeight="true" outlineLevel="0" collapsed="false">
      <c r="A73" s="26"/>
      <c r="B73" s="18"/>
      <c r="C73" s="18"/>
      <c r="D73" s="18"/>
      <c r="E73" s="27"/>
      <c r="F73" s="27"/>
      <c r="G73" s="24" t="str">
        <f aca="false">IF(AND(E73="",F73=""),"",'Petty Cash Book'!$C$5+SUM($E$8:E73)-SUM($F$8:F73))</f>
        <v/>
      </c>
      <c r="H73" s="18"/>
      <c r="I73" s="18"/>
      <c r="J73" s="25" t="str">
        <f aca="false">IF(A73="","",MONTH(A73))</f>
        <v/>
      </c>
    </row>
    <row r="74" customFormat="false" ht="15" hidden="false" customHeight="true" outlineLevel="0" collapsed="false">
      <c r="A74" s="26"/>
      <c r="B74" s="18"/>
      <c r="C74" s="18"/>
      <c r="D74" s="18"/>
      <c r="E74" s="27"/>
      <c r="F74" s="27"/>
      <c r="G74" s="24" t="str">
        <f aca="false">IF(AND(E74="",F74=""),"",'Petty Cash Book'!$C$5+SUM($E$8:E74)-SUM($F$8:F74))</f>
        <v/>
      </c>
      <c r="H74" s="18"/>
      <c r="I74" s="18"/>
      <c r="J74" s="25" t="str">
        <f aca="false">IF(A74="","",MONTH(A74))</f>
        <v/>
      </c>
    </row>
    <row r="75" customFormat="false" ht="15" hidden="false" customHeight="true" outlineLevel="0" collapsed="false">
      <c r="A75" s="26"/>
      <c r="B75" s="18"/>
      <c r="C75" s="18"/>
      <c r="D75" s="18"/>
      <c r="E75" s="27"/>
      <c r="F75" s="27"/>
      <c r="G75" s="24" t="str">
        <f aca="false">IF(AND(E75="",F75=""),"",'Petty Cash Book'!$C$5+SUM($E$8:E75)-SUM($F$8:F75))</f>
        <v/>
      </c>
      <c r="H75" s="18"/>
      <c r="I75" s="18"/>
      <c r="J75" s="25" t="str">
        <f aca="false">IF(A75="","",MONTH(A75))</f>
        <v/>
      </c>
    </row>
    <row r="76" customFormat="false" ht="15" hidden="false" customHeight="true" outlineLevel="0" collapsed="false">
      <c r="A76" s="26"/>
      <c r="B76" s="18"/>
      <c r="C76" s="18"/>
      <c r="D76" s="18"/>
      <c r="E76" s="27"/>
      <c r="F76" s="27"/>
      <c r="G76" s="24" t="str">
        <f aca="false">IF(AND(E76="",F76=""),"",'Petty Cash Book'!$C$5+SUM($E$8:E76)-SUM($F$8:F76))</f>
        <v/>
      </c>
      <c r="H76" s="18"/>
      <c r="I76" s="18"/>
      <c r="J76" s="25" t="str">
        <f aca="false">IF(A76="","",MONTH(A76))</f>
        <v/>
      </c>
    </row>
    <row r="77" customFormat="false" ht="15" hidden="false" customHeight="true" outlineLevel="0" collapsed="false">
      <c r="A77" s="26"/>
      <c r="B77" s="18"/>
      <c r="C77" s="18"/>
      <c r="D77" s="18"/>
      <c r="E77" s="27"/>
      <c r="F77" s="27"/>
      <c r="G77" s="24" t="str">
        <f aca="false">IF(AND(E77="",F77=""),"",'Petty Cash Book'!$C$5+SUM($E$8:E77)-SUM($F$8:F77))</f>
        <v/>
      </c>
      <c r="H77" s="18"/>
      <c r="I77" s="18"/>
      <c r="J77" s="25" t="str">
        <f aca="false">IF(A77="","",MONTH(A77))</f>
        <v/>
      </c>
    </row>
    <row r="78" customFormat="false" ht="15" hidden="false" customHeight="true" outlineLevel="0" collapsed="false">
      <c r="A78" s="26"/>
      <c r="B78" s="18"/>
      <c r="C78" s="18"/>
      <c r="D78" s="18"/>
      <c r="E78" s="27"/>
      <c r="F78" s="27"/>
      <c r="G78" s="24" t="str">
        <f aca="false">IF(AND(E78="",F78=""),"",'Petty Cash Book'!$C$5+SUM($E$8:E78)-SUM($F$8:F78))</f>
        <v/>
      </c>
      <c r="H78" s="18"/>
      <c r="I78" s="18"/>
      <c r="J78" s="25" t="str">
        <f aca="false">IF(A78="","",MONTH(A78))</f>
        <v/>
      </c>
    </row>
    <row r="79" customFormat="false" ht="15" hidden="false" customHeight="true" outlineLevel="0" collapsed="false">
      <c r="A79" s="26"/>
      <c r="B79" s="18"/>
      <c r="C79" s="18"/>
      <c r="D79" s="18"/>
      <c r="E79" s="27"/>
      <c r="F79" s="27"/>
      <c r="G79" s="24" t="str">
        <f aca="false">IF(AND(E79="",F79=""),"",'Petty Cash Book'!$C$5+SUM($E$8:E79)-SUM($F$8:F79))</f>
        <v/>
      </c>
      <c r="H79" s="18"/>
      <c r="I79" s="18"/>
      <c r="J79" s="25" t="str">
        <f aca="false">IF(A79="","",MONTH(A79))</f>
        <v/>
      </c>
    </row>
    <row r="80" customFormat="false" ht="15" hidden="false" customHeight="true" outlineLevel="0" collapsed="false">
      <c r="A80" s="26"/>
      <c r="B80" s="18"/>
      <c r="C80" s="18"/>
      <c r="D80" s="18"/>
      <c r="E80" s="27"/>
      <c r="F80" s="27"/>
      <c r="G80" s="24" t="str">
        <f aca="false">IF(AND(E80="",F80=""),"",'Petty Cash Book'!$C$5+SUM($E$8:E80)-SUM($F$8:F80))</f>
        <v/>
      </c>
      <c r="H80" s="18"/>
      <c r="I80" s="18"/>
      <c r="J80" s="25" t="str">
        <f aca="false">IF(A80="","",MONTH(A80))</f>
        <v/>
      </c>
    </row>
    <row r="81" customFormat="false" ht="15" hidden="false" customHeight="true" outlineLevel="0" collapsed="false">
      <c r="A81" s="26"/>
      <c r="B81" s="18"/>
      <c r="C81" s="18"/>
      <c r="D81" s="18"/>
      <c r="E81" s="27"/>
      <c r="F81" s="27"/>
      <c r="G81" s="24" t="str">
        <f aca="false">IF(AND(E81="",F81=""),"",'Petty Cash Book'!$C$5+SUM($E$8:E81)-SUM($F$8:F81))</f>
        <v/>
      </c>
      <c r="H81" s="18"/>
      <c r="I81" s="18"/>
      <c r="J81" s="25" t="str">
        <f aca="false">IF(A81="","",MONTH(A81))</f>
        <v/>
      </c>
    </row>
    <row r="82" customFormat="false" ht="15" hidden="false" customHeight="true" outlineLevel="0" collapsed="false">
      <c r="A82" s="26"/>
      <c r="B82" s="18"/>
      <c r="C82" s="18"/>
      <c r="D82" s="18"/>
      <c r="E82" s="27"/>
      <c r="F82" s="27"/>
      <c r="G82" s="24" t="str">
        <f aca="false">IF(AND(E82="",F82=""),"",'Petty Cash Book'!$C$5+SUM($E$8:E82)-SUM($F$8:F82))</f>
        <v/>
      </c>
      <c r="H82" s="18"/>
      <c r="I82" s="18"/>
      <c r="J82" s="25" t="str">
        <f aca="false">IF(A82="","",MONTH(A82))</f>
        <v/>
      </c>
    </row>
    <row r="83" customFormat="false" ht="15" hidden="false" customHeight="true" outlineLevel="0" collapsed="false">
      <c r="A83" s="26"/>
      <c r="B83" s="18"/>
      <c r="C83" s="18"/>
      <c r="D83" s="18"/>
      <c r="E83" s="27"/>
      <c r="F83" s="27"/>
      <c r="G83" s="24" t="str">
        <f aca="false">IF(AND(E83="",F83=""),"",'Petty Cash Book'!$C$5+SUM($E$8:E83)-SUM($F$8:F83))</f>
        <v/>
      </c>
      <c r="H83" s="18"/>
      <c r="I83" s="18"/>
      <c r="J83" s="25" t="str">
        <f aca="false">IF(A83="","",MONTH(A83))</f>
        <v/>
      </c>
    </row>
    <row r="84" customFormat="false" ht="15" hidden="false" customHeight="true" outlineLevel="0" collapsed="false">
      <c r="A84" s="26"/>
      <c r="B84" s="18"/>
      <c r="C84" s="18"/>
      <c r="D84" s="18"/>
      <c r="E84" s="27"/>
      <c r="F84" s="27"/>
      <c r="G84" s="24" t="str">
        <f aca="false">IF(AND(E84="",F84=""),"",'Petty Cash Book'!$C$5+SUM($E$8:E84)-SUM($F$8:F84))</f>
        <v/>
      </c>
      <c r="H84" s="18"/>
      <c r="I84" s="18"/>
      <c r="J84" s="25" t="str">
        <f aca="false">IF(A84="","",MONTH(A84))</f>
        <v/>
      </c>
    </row>
    <row r="85" customFormat="false" ht="15" hidden="false" customHeight="true" outlineLevel="0" collapsed="false">
      <c r="A85" s="26"/>
      <c r="B85" s="18"/>
      <c r="C85" s="18"/>
      <c r="D85" s="18"/>
      <c r="E85" s="27"/>
      <c r="F85" s="27"/>
      <c r="G85" s="24" t="str">
        <f aca="false">IF(AND(E85="",F85=""),"",'Petty Cash Book'!$C$5+SUM($E$8:E85)-SUM($F$8:F85))</f>
        <v/>
      </c>
      <c r="H85" s="18"/>
      <c r="I85" s="18"/>
      <c r="J85" s="25" t="str">
        <f aca="false">IF(A85="","",MONTH(A85))</f>
        <v/>
      </c>
    </row>
    <row r="86" customFormat="false" ht="15" hidden="false" customHeight="true" outlineLevel="0" collapsed="false">
      <c r="A86" s="26"/>
      <c r="B86" s="18"/>
      <c r="C86" s="18"/>
      <c r="D86" s="18"/>
      <c r="E86" s="27"/>
      <c r="F86" s="27"/>
      <c r="G86" s="24" t="str">
        <f aca="false">IF(AND(E86="",F86=""),"",'Petty Cash Book'!$C$5+SUM($E$8:E86)-SUM($F$8:F86))</f>
        <v/>
      </c>
      <c r="H86" s="18"/>
      <c r="I86" s="18"/>
      <c r="J86" s="25" t="str">
        <f aca="false">IF(A86="","",MONTH(A86))</f>
        <v/>
      </c>
    </row>
    <row r="87" customFormat="false" ht="15" hidden="false" customHeight="true" outlineLevel="0" collapsed="false">
      <c r="A87" s="26"/>
      <c r="B87" s="18"/>
      <c r="C87" s="18"/>
      <c r="D87" s="18"/>
      <c r="E87" s="27"/>
      <c r="F87" s="27"/>
      <c r="G87" s="24" t="str">
        <f aca="false">IF(AND(E87="",F87=""),"",'Petty Cash Book'!$C$5+SUM($E$8:E87)-SUM($F$8:F87))</f>
        <v/>
      </c>
      <c r="H87" s="18"/>
      <c r="I87" s="18"/>
      <c r="J87" s="25" t="str">
        <f aca="false">IF(A87="","",MONTH(A87))</f>
        <v/>
      </c>
    </row>
    <row r="88" customFormat="false" ht="15" hidden="false" customHeight="true" outlineLevel="0" collapsed="false">
      <c r="A88" s="26"/>
      <c r="B88" s="18"/>
      <c r="C88" s="18"/>
      <c r="D88" s="18"/>
      <c r="E88" s="27"/>
      <c r="F88" s="27"/>
      <c r="G88" s="24" t="str">
        <f aca="false">IF(AND(E88="",F88=""),"",'Petty Cash Book'!$C$5+SUM($E$8:E88)-SUM($F$8:F88))</f>
        <v/>
      </c>
      <c r="H88" s="18"/>
      <c r="I88" s="18"/>
      <c r="J88" s="25" t="str">
        <f aca="false">IF(A88="","",MONTH(A88))</f>
        <v/>
      </c>
    </row>
    <row r="89" customFormat="false" ht="15" hidden="false" customHeight="true" outlineLevel="0" collapsed="false">
      <c r="A89" s="26"/>
      <c r="B89" s="18"/>
      <c r="C89" s="18"/>
      <c r="D89" s="18"/>
      <c r="E89" s="27"/>
      <c r="F89" s="27"/>
      <c r="G89" s="24" t="str">
        <f aca="false">IF(AND(E89="",F89=""),"",'Petty Cash Book'!$C$5+SUM($E$8:E89)-SUM($F$8:F89))</f>
        <v/>
      </c>
      <c r="H89" s="18"/>
      <c r="I89" s="18"/>
      <c r="J89" s="25" t="str">
        <f aca="false">IF(A89="","",MONTH(A89))</f>
        <v/>
      </c>
    </row>
    <row r="90" customFormat="false" ht="15" hidden="false" customHeight="true" outlineLevel="0" collapsed="false">
      <c r="A90" s="26"/>
      <c r="B90" s="18"/>
      <c r="C90" s="18"/>
      <c r="D90" s="18"/>
      <c r="E90" s="27"/>
      <c r="F90" s="27"/>
      <c r="G90" s="24" t="str">
        <f aca="false">IF(AND(E90="",F90=""),"",'Petty Cash Book'!$C$5+SUM($E$8:E90)-SUM($F$8:F90))</f>
        <v/>
      </c>
      <c r="H90" s="18"/>
      <c r="I90" s="18"/>
      <c r="J90" s="25" t="str">
        <f aca="false">IF(A90="","",MONTH(A90))</f>
        <v/>
      </c>
    </row>
    <row r="91" customFormat="false" ht="15" hidden="false" customHeight="true" outlineLevel="0" collapsed="false">
      <c r="A91" s="26"/>
      <c r="B91" s="18"/>
      <c r="C91" s="18"/>
      <c r="D91" s="18"/>
      <c r="E91" s="27"/>
      <c r="F91" s="27"/>
      <c r="G91" s="24" t="str">
        <f aca="false">IF(AND(E91="",F91=""),"",'Petty Cash Book'!$C$5+SUM($E$8:E91)-SUM($F$8:F91))</f>
        <v/>
      </c>
      <c r="H91" s="18"/>
      <c r="I91" s="18"/>
      <c r="J91" s="25" t="str">
        <f aca="false">IF(A91="","",MONTH(A91))</f>
        <v/>
      </c>
    </row>
    <row r="92" customFormat="false" ht="15" hidden="false" customHeight="true" outlineLevel="0" collapsed="false">
      <c r="A92" s="26"/>
      <c r="B92" s="18"/>
      <c r="C92" s="18"/>
      <c r="D92" s="18"/>
      <c r="E92" s="27"/>
      <c r="F92" s="27"/>
      <c r="G92" s="24" t="str">
        <f aca="false">IF(AND(E92="",F92=""),"",'Petty Cash Book'!$C$5+SUM($E$8:E92)-SUM($F$8:F92))</f>
        <v/>
      </c>
      <c r="H92" s="18"/>
      <c r="I92" s="18"/>
      <c r="J92" s="25" t="str">
        <f aca="false">IF(A92="","",MONTH(A92))</f>
        <v/>
      </c>
    </row>
    <row r="93" customFormat="false" ht="15" hidden="false" customHeight="true" outlineLevel="0" collapsed="false">
      <c r="A93" s="26"/>
      <c r="B93" s="18"/>
      <c r="C93" s="18"/>
      <c r="D93" s="18"/>
      <c r="E93" s="27"/>
      <c r="F93" s="27"/>
      <c r="G93" s="24" t="str">
        <f aca="false">IF(AND(E93="",F93=""),"",'Petty Cash Book'!$C$5+SUM($E$8:E93)-SUM($F$8:F93))</f>
        <v/>
      </c>
      <c r="H93" s="18"/>
      <c r="I93" s="18"/>
      <c r="J93" s="25" t="str">
        <f aca="false">IF(A93="","",MONTH(A93))</f>
        <v/>
      </c>
    </row>
    <row r="94" customFormat="false" ht="15" hidden="false" customHeight="true" outlineLevel="0" collapsed="false">
      <c r="A94" s="26"/>
      <c r="B94" s="18"/>
      <c r="C94" s="18"/>
      <c r="D94" s="18"/>
      <c r="E94" s="27"/>
      <c r="F94" s="27"/>
      <c r="G94" s="24" t="str">
        <f aca="false">IF(AND(E94="",F94=""),"",'Petty Cash Book'!$C$5+SUM($E$8:E94)-SUM($F$8:F94))</f>
        <v/>
      </c>
      <c r="H94" s="18"/>
      <c r="I94" s="18"/>
      <c r="J94" s="25" t="str">
        <f aca="false">IF(A94="","",MONTH(A94))</f>
        <v/>
      </c>
    </row>
    <row r="95" customFormat="false" ht="15" hidden="false" customHeight="true" outlineLevel="0" collapsed="false">
      <c r="A95" s="26"/>
      <c r="B95" s="18"/>
      <c r="C95" s="18"/>
      <c r="D95" s="18"/>
      <c r="E95" s="27"/>
      <c r="F95" s="27"/>
      <c r="G95" s="24" t="str">
        <f aca="false">IF(AND(E95="",F95=""),"",'Petty Cash Book'!$C$5+SUM($E$8:E95)-SUM($F$8:F95))</f>
        <v/>
      </c>
      <c r="H95" s="18"/>
      <c r="I95" s="18"/>
      <c r="J95" s="25" t="str">
        <f aca="false">IF(A95="","",MONTH(A95))</f>
        <v/>
      </c>
    </row>
    <row r="96" customFormat="false" ht="15" hidden="false" customHeight="true" outlineLevel="0" collapsed="false">
      <c r="A96" s="26"/>
      <c r="B96" s="18"/>
      <c r="C96" s="18"/>
      <c r="D96" s="18"/>
      <c r="E96" s="27"/>
      <c r="F96" s="27"/>
      <c r="G96" s="24" t="str">
        <f aca="false">IF(AND(E96="",F96=""),"",'Petty Cash Book'!$C$5+SUM($E$8:E96)-SUM($F$8:F96))</f>
        <v/>
      </c>
      <c r="H96" s="18"/>
      <c r="I96" s="18"/>
      <c r="J96" s="25" t="str">
        <f aca="false">IF(A96="","",MONTH(A96))</f>
        <v/>
      </c>
    </row>
    <row r="97" customFormat="false" ht="15" hidden="false" customHeight="true" outlineLevel="0" collapsed="false">
      <c r="A97" s="26"/>
      <c r="B97" s="18"/>
      <c r="C97" s="18"/>
      <c r="D97" s="18"/>
      <c r="E97" s="27"/>
      <c r="F97" s="27"/>
      <c r="G97" s="24" t="str">
        <f aca="false">IF(AND(E97="",F97=""),"",'Petty Cash Book'!$C$5+SUM($E$8:E97)-SUM($F$8:F97))</f>
        <v/>
      </c>
      <c r="H97" s="18"/>
      <c r="I97" s="18"/>
      <c r="J97" s="25" t="str">
        <f aca="false">IF(A97="","",MONTH(A97))</f>
        <v/>
      </c>
    </row>
    <row r="98" customFormat="false" ht="15" hidden="false" customHeight="true" outlineLevel="0" collapsed="false">
      <c r="A98" s="26"/>
      <c r="B98" s="18"/>
      <c r="C98" s="18"/>
      <c r="D98" s="18"/>
      <c r="E98" s="27"/>
      <c r="F98" s="27"/>
      <c r="G98" s="24" t="str">
        <f aca="false">IF(AND(E98="",F98=""),"",'Petty Cash Book'!$C$5+SUM($E$8:E98)-SUM($F$8:F98))</f>
        <v/>
      </c>
      <c r="H98" s="18"/>
      <c r="I98" s="18"/>
      <c r="J98" s="25" t="str">
        <f aca="false">IF(A98="","",MONTH(A98))</f>
        <v/>
      </c>
    </row>
    <row r="99" customFormat="false" ht="15" hidden="false" customHeight="true" outlineLevel="0" collapsed="false">
      <c r="A99" s="26"/>
      <c r="B99" s="18"/>
      <c r="C99" s="18"/>
      <c r="D99" s="18"/>
      <c r="E99" s="27"/>
      <c r="F99" s="27"/>
      <c r="G99" s="24" t="str">
        <f aca="false">IF(AND(E99="",F99=""),"",'Petty Cash Book'!$C$5+SUM($E$8:E99)-SUM($F$8:F99))</f>
        <v/>
      </c>
      <c r="H99" s="18"/>
      <c r="I99" s="18"/>
      <c r="J99" s="25" t="str">
        <f aca="false">IF(A99="","",MONTH(A99))</f>
        <v/>
      </c>
    </row>
    <row r="100" customFormat="false" ht="15" hidden="false" customHeight="true" outlineLevel="0" collapsed="false">
      <c r="A100" s="26"/>
      <c r="B100" s="18"/>
      <c r="C100" s="18"/>
      <c r="D100" s="18"/>
      <c r="E100" s="27"/>
      <c r="F100" s="27"/>
      <c r="G100" s="24" t="str">
        <f aca="false">IF(AND(E100="",F100=""),"",'Petty Cash Book'!$C$5+SUM($E$8:E100)-SUM($F$8:F100))</f>
        <v/>
      </c>
      <c r="H100" s="18"/>
      <c r="I100" s="18"/>
      <c r="J100" s="25" t="str">
        <f aca="false">IF(A100="","",MONTH(A100))</f>
        <v/>
      </c>
    </row>
    <row r="101" customFormat="false" ht="15" hidden="false" customHeight="true" outlineLevel="0" collapsed="false">
      <c r="A101" s="26"/>
      <c r="B101" s="18"/>
      <c r="C101" s="18"/>
      <c r="D101" s="18"/>
      <c r="E101" s="27"/>
      <c r="F101" s="27"/>
      <c r="G101" s="24" t="str">
        <f aca="false">IF(AND(E101="",F101=""),"",'Petty Cash Book'!$C$5+SUM($E$8:E101)-SUM($F$8:F101))</f>
        <v/>
      </c>
      <c r="H101" s="18"/>
      <c r="I101" s="18"/>
      <c r="J101" s="25" t="str">
        <f aca="false">IF(A101="","",MONTH(A101))</f>
        <v/>
      </c>
    </row>
    <row r="102" customFormat="false" ht="15" hidden="false" customHeight="true" outlineLevel="0" collapsed="false">
      <c r="A102" s="26"/>
      <c r="B102" s="18"/>
      <c r="C102" s="18"/>
      <c r="D102" s="18"/>
      <c r="E102" s="27"/>
      <c r="F102" s="27"/>
      <c r="G102" s="24" t="str">
        <f aca="false">IF(AND(E102="",F102=""),"",'Petty Cash Book'!$C$5+SUM($E$8:E102)-SUM($F$8:F102))</f>
        <v/>
      </c>
      <c r="H102" s="18"/>
      <c r="I102" s="18"/>
      <c r="J102" s="25" t="str">
        <f aca="false">IF(A102="","",MONTH(A102))</f>
        <v/>
      </c>
    </row>
    <row r="103" customFormat="false" ht="15" hidden="false" customHeight="true" outlineLevel="0" collapsed="false">
      <c r="A103" s="26"/>
      <c r="B103" s="18"/>
      <c r="C103" s="18"/>
      <c r="D103" s="18"/>
      <c r="E103" s="27"/>
      <c r="F103" s="27"/>
      <c r="G103" s="24" t="str">
        <f aca="false">IF(AND(E103="",F103=""),"",'Petty Cash Book'!$C$5+SUM($E$8:E103)-SUM($F$8:F103))</f>
        <v/>
      </c>
      <c r="H103" s="18"/>
      <c r="I103" s="18"/>
      <c r="J103" s="25" t="str">
        <f aca="false">IF(A103="","",MONTH(A103))</f>
        <v/>
      </c>
    </row>
    <row r="104" customFormat="false" ht="15" hidden="false" customHeight="true" outlineLevel="0" collapsed="false">
      <c r="A104" s="26"/>
      <c r="B104" s="18"/>
      <c r="C104" s="18"/>
      <c r="D104" s="18"/>
      <c r="E104" s="27"/>
      <c r="F104" s="27"/>
      <c r="G104" s="24" t="str">
        <f aca="false">IF(AND(E104="",F104=""),"",'Petty Cash Book'!$C$5+SUM($E$8:E104)-SUM($F$8:F104))</f>
        <v/>
      </c>
      <c r="H104" s="18"/>
      <c r="I104" s="18"/>
      <c r="J104" s="25" t="str">
        <f aca="false">IF(A104="","",MONTH(A104))</f>
        <v/>
      </c>
    </row>
    <row r="105" customFormat="false" ht="15" hidden="false" customHeight="true" outlineLevel="0" collapsed="false">
      <c r="A105" s="26"/>
      <c r="B105" s="18"/>
      <c r="C105" s="18"/>
      <c r="D105" s="18"/>
      <c r="E105" s="27"/>
      <c r="F105" s="27"/>
      <c r="G105" s="24" t="str">
        <f aca="false">IF(AND(E105="",F105=""),"",'Petty Cash Book'!$C$5+SUM($E$8:E105)-SUM($F$8:F105))</f>
        <v/>
      </c>
      <c r="H105" s="18"/>
      <c r="I105" s="18"/>
      <c r="J105" s="25" t="str">
        <f aca="false">IF(A105="","",MONTH(A105))</f>
        <v/>
      </c>
    </row>
    <row r="106" customFormat="false" ht="15" hidden="false" customHeight="true" outlineLevel="0" collapsed="false">
      <c r="A106" s="26"/>
      <c r="B106" s="18"/>
      <c r="C106" s="18"/>
      <c r="D106" s="18"/>
      <c r="E106" s="27"/>
      <c r="F106" s="27"/>
      <c r="G106" s="24" t="str">
        <f aca="false">IF(AND(E106="",F106=""),"",'Petty Cash Book'!$C$5+SUM($E$8:E106)-SUM($F$8:F106))</f>
        <v/>
      </c>
      <c r="H106" s="18"/>
      <c r="I106" s="18"/>
      <c r="J106" s="25" t="str">
        <f aca="false">IF(A106="","",MONTH(A106))</f>
        <v/>
      </c>
    </row>
    <row r="107" customFormat="false" ht="15" hidden="false" customHeight="true" outlineLevel="0" collapsed="false">
      <c r="A107" s="26"/>
      <c r="B107" s="18"/>
      <c r="C107" s="18"/>
      <c r="D107" s="18"/>
      <c r="E107" s="27"/>
      <c r="F107" s="27"/>
      <c r="G107" s="24" t="str">
        <f aca="false">IF(AND(E107="",F107=""),"",'Petty Cash Book'!$C$5+SUM($E$8:E107)-SUM($F$8:F107))</f>
        <v/>
      </c>
      <c r="H107" s="18"/>
      <c r="I107" s="18"/>
      <c r="J107" s="25" t="str">
        <f aca="false">IF(A107="","",MONTH(A107))</f>
        <v/>
      </c>
    </row>
    <row r="108" customFormat="false" ht="15" hidden="false" customHeight="true" outlineLevel="0" collapsed="false">
      <c r="A108" s="26"/>
      <c r="B108" s="18"/>
      <c r="C108" s="18"/>
      <c r="D108" s="18"/>
      <c r="E108" s="27"/>
      <c r="F108" s="27"/>
      <c r="G108" s="24" t="str">
        <f aca="false">IF(AND(E108="",F108=""),"",'Petty Cash Book'!$C$5+SUM($E$8:E108)-SUM($F$8:F108))</f>
        <v/>
      </c>
      <c r="H108" s="18"/>
      <c r="I108" s="18"/>
      <c r="J108" s="25" t="str">
        <f aca="false">IF(A108="","",MONTH(A108))</f>
        <v/>
      </c>
    </row>
    <row r="109" customFormat="false" ht="15" hidden="false" customHeight="true" outlineLevel="0" collapsed="false">
      <c r="A109" s="26"/>
      <c r="B109" s="18"/>
      <c r="C109" s="18"/>
      <c r="D109" s="18"/>
      <c r="E109" s="27"/>
      <c r="F109" s="27"/>
      <c r="G109" s="24" t="str">
        <f aca="false">IF(AND(E109="",F109=""),"",'Petty Cash Book'!$C$5+SUM($E$8:E109)-SUM($F$8:F109))</f>
        <v/>
      </c>
      <c r="H109" s="18"/>
      <c r="I109" s="18"/>
      <c r="J109" s="25" t="str">
        <f aca="false">IF(A109="","",MONTH(A109))</f>
        <v/>
      </c>
    </row>
    <row r="110" customFormat="false" ht="15" hidden="false" customHeight="true" outlineLevel="0" collapsed="false">
      <c r="A110" s="26"/>
      <c r="B110" s="18"/>
      <c r="C110" s="18"/>
      <c r="D110" s="18"/>
      <c r="E110" s="27"/>
      <c r="F110" s="27"/>
      <c r="G110" s="24" t="str">
        <f aca="false">IF(AND(E110="",F110=""),"",'Petty Cash Book'!$C$5+SUM($E$8:E110)-SUM($F$8:F110))</f>
        <v/>
      </c>
      <c r="H110" s="18"/>
      <c r="I110" s="18"/>
      <c r="J110" s="25" t="str">
        <f aca="false">IF(A110="","",MONTH(A110))</f>
        <v/>
      </c>
    </row>
    <row r="111" customFormat="false" ht="15" hidden="false" customHeight="true" outlineLevel="0" collapsed="false">
      <c r="A111" s="26"/>
      <c r="B111" s="18"/>
      <c r="C111" s="18"/>
      <c r="D111" s="18"/>
      <c r="E111" s="27"/>
      <c r="F111" s="27"/>
      <c r="G111" s="24" t="str">
        <f aca="false">IF(AND(E111="",F111=""),"",'Petty Cash Book'!$C$5+SUM($E$8:E111)-SUM($F$8:F111))</f>
        <v/>
      </c>
      <c r="H111" s="18"/>
      <c r="I111" s="18"/>
      <c r="J111" s="25" t="str">
        <f aca="false">IF(A111="","",MONTH(A111))</f>
        <v/>
      </c>
    </row>
    <row r="112" customFormat="false" ht="15" hidden="false" customHeight="true" outlineLevel="0" collapsed="false">
      <c r="A112" s="26"/>
      <c r="B112" s="18"/>
      <c r="C112" s="18"/>
      <c r="D112" s="18"/>
      <c r="E112" s="27"/>
      <c r="F112" s="27"/>
      <c r="G112" s="24" t="str">
        <f aca="false">IF(AND(E112="",F112=""),"",'Petty Cash Book'!$C$5+SUM($E$8:E112)-SUM($F$8:F112))</f>
        <v/>
      </c>
      <c r="H112" s="18"/>
      <c r="I112" s="18"/>
      <c r="J112" s="25" t="str">
        <f aca="false">IF(A112="","",MONTH(A112))</f>
        <v/>
      </c>
    </row>
    <row r="113" customFormat="false" ht="15" hidden="false" customHeight="true" outlineLevel="0" collapsed="false">
      <c r="A113" s="26"/>
      <c r="B113" s="18"/>
      <c r="C113" s="18"/>
      <c r="D113" s="18"/>
      <c r="E113" s="27"/>
      <c r="F113" s="27"/>
      <c r="G113" s="24" t="str">
        <f aca="false">IF(AND(E113="",F113=""),"",'Petty Cash Book'!$C$5+SUM($E$8:E113)-SUM($F$8:F113))</f>
        <v/>
      </c>
      <c r="H113" s="18"/>
      <c r="I113" s="18"/>
      <c r="J113" s="25" t="str">
        <f aca="false">IF(A113="","",MONTH(A113))</f>
        <v/>
      </c>
    </row>
    <row r="114" customFormat="false" ht="15" hidden="false" customHeight="true" outlineLevel="0" collapsed="false">
      <c r="A114" s="26"/>
      <c r="B114" s="18"/>
      <c r="C114" s="18"/>
      <c r="D114" s="18"/>
      <c r="E114" s="27"/>
      <c r="F114" s="27"/>
      <c r="G114" s="24" t="str">
        <f aca="false">IF(AND(E114="",F114=""),"",'Petty Cash Book'!$C$5+SUM($E$8:E114)-SUM($F$8:F114))</f>
        <v/>
      </c>
      <c r="H114" s="18"/>
      <c r="I114" s="18"/>
      <c r="J114" s="25" t="str">
        <f aca="false">IF(A114="","",MONTH(A114))</f>
        <v/>
      </c>
    </row>
    <row r="115" customFormat="false" ht="15" hidden="false" customHeight="true" outlineLevel="0" collapsed="false">
      <c r="A115" s="26"/>
      <c r="B115" s="18"/>
      <c r="C115" s="18"/>
      <c r="D115" s="18"/>
      <c r="E115" s="27"/>
      <c r="F115" s="27"/>
      <c r="G115" s="24" t="str">
        <f aca="false">IF(AND(E115="",F115=""),"",'Petty Cash Book'!$C$5+SUM($E$8:E115)-SUM($F$8:F115))</f>
        <v/>
      </c>
      <c r="H115" s="18"/>
      <c r="I115" s="18"/>
      <c r="J115" s="25" t="str">
        <f aca="false">IF(A115="","",MONTH(A115))</f>
        <v/>
      </c>
    </row>
    <row r="116" customFormat="false" ht="15" hidden="false" customHeight="true" outlineLevel="0" collapsed="false">
      <c r="A116" s="26"/>
      <c r="B116" s="18"/>
      <c r="C116" s="18"/>
      <c r="D116" s="18"/>
      <c r="E116" s="27"/>
      <c r="F116" s="27"/>
      <c r="G116" s="24" t="str">
        <f aca="false">IF(AND(E116="",F116=""),"",'Petty Cash Book'!$C$5+SUM($E$8:E116)-SUM($F$8:F116))</f>
        <v/>
      </c>
      <c r="H116" s="18"/>
      <c r="I116" s="18"/>
      <c r="J116" s="25" t="str">
        <f aca="false">IF(A116="","",MONTH(A116))</f>
        <v/>
      </c>
    </row>
    <row r="117" customFormat="false" ht="15" hidden="false" customHeight="true" outlineLevel="0" collapsed="false">
      <c r="A117" s="26"/>
      <c r="B117" s="18"/>
      <c r="C117" s="18"/>
      <c r="D117" s="18"/>
      <c r="E117" s="27"/>
      <c r="F117" s="27"/>
      <c r="G117" s="24" t="str">
        <f aca="false">IF(AND(E117="",F117=""),"",'Petty Cash Book'!$C$5+SUM($E$8:E117)-SUM($F$8:F117))</f>
        <v/>
      </c>
      <c r="H117" s="18"/>
      <c r="I117" s="18"/>
      <c r="J117" s="25" t="str">
        <f aca="false">IF(A117="","",MONTH(A117))</f>
        <v/>
      </c>
    </row>
    <row r="118" customFormat="false" ht="15" hidden="false" customHeight="true" outlineLevel="0" collapsed="false">
      <c r="A118" s="26"/>
      <c r="B118" s="18"/>
      <c r="C118" s="18"/>
      <c r="D118" s="18"/>
      <c r="E118" s="27"/>
      <c r="F118" s="27"/>
      <c r="G118" s="24" t="str">
        <f aca="false">IF(AND(E118="",F118=""),"",'Petty Cash Book'!$C$5+SUM($E$8:E118)-SUM($F$8:F118))</f>
        <v/>
      </c>
      <c r="H118" s="18"/>
      <c r="I118" s="18"/>
      <c r="J118" s="25" t="str">
        <f aca="false">IF(A118="","",MONTH(A118))</f>
        <v/>
      </c>
    </row>
    <row r="119" customFormat="false" ht="15" hidden="false" customHeight="true" outlineLevel="0" collapsed="false">
      <c r="A119" s="26"/>
      <c r="B119" s="18"/>
      <c r="C119" s="18"/>
      <c r="D119" s="18"/>
      <c r="E119" s="27"/>
      <c r="F119" s="27"/>
      <c r="G119" s="24" t="str">
        <f aca="false">IF(AND(E119="",F119=""),"",'Petty Cash Book'!$C$5+SUM($E$8:E119)-SUM($F$8:F119))</f>
        <v/>
      </c>
      <c r="H119" s="18"/>
      <c r="I119" s="18"/>
      <c r="J119" s="25" t="str">
        <f aca="false">IF(A119="","",MONTH(A119))</f>
        <v/>
      </c>
    </row>
    <row r="120" customFormat="false" ht="15" hidden="false" customHeight="true" outlineLevel="0" collapsed="false">
      <c r="A120" s="26"/>
      <c r="B120" s="18"/>
      <c r="C120" s="18"/>
      <c r="D120" s="18"/>
      <c r="E120" s="27"/>
      <c r="F120" s="27"/>
      <c r="G120" s="24" t="str">
        <f aca="false">IF(AND(E120="",F120=""),"",'Petty Cash Book'!$C$5+SUM($E$8:E120)-SUM($F$8:F120))</f>
        <v/>
      </c>
      <c r="H120" s="18"/>
      <c r="I120" s="18"/>
      <c r="J120" s="25" t="str">
        <f aca="false">IF(A120="","",MONTH(A120))</f>
        <v/>
      </c>
    </row>
    <row r="121" customFormat="false" ht="15" hidden="false" customHeight="true" outlineLevel="0" collapsed="false">
      <c r="A121" s="26"/>
      <c r="B121" s="18"/>
      <c r="C121" s="18"/>
      <c r="D121" s="18"/>
      <c r="E121" s="27"/>
      <c r="F121" s="27"/>
      <c r="G121" s="24" t="str">
        <f aca="false">IF(AND(E121="",F121=""),"",'Petty Cash Book'!$C$5+SUM($E$8:E121)-SUM($F$8:F121))</f>
        <v/>
      </c>
      <c r="H121" s="18"/>
      <c r="I121" s="18"/>
      <c r="J121" s="25" t="str">
        <f aca="false">IF(A121="","",MONTH(A121))</f>
        <v/>
      </c>
    </row>
    <row r="122" customFormat="false" ht="15" hidden="false" customHeight="true" outlineLevel="0" collapsed="false">
      <c r="A122" s="26"/>
      <c r="B122" s="18"/>
      <c r="C122" s="18"/>
      <c r="D122" s="18"/>
      <c r="E122" s="27"/>
      <c r="F122" s="27"/>
      <c r="G122" s="24" t="str">
        <f aca="false">IF(AND(E122="",F122=""),"",'Petty Cash Book'!$C$5+SUM($E$8:E122)-SUM($F$8:F122))</f>
        <v/>
      </c>
      <c r="H122" s="18"/>
      <c r="I122" s="18"/>
      <c r="J122" s="25" t="str">
        <f aca="false">IF(A122="","",MONTH(A122))</f>
        <v/>
      </c>
    </row>
    <row r="123" customFormat="false" ht="15" hidden="false" customHeight="true" outlineLevel="0" collapsed="false">
      <c r="A123" s="26"/>
      <c r="B123" s="18"/>
      <c r="C123" s="18"/>
      <c r="D123" s="18"/>
      <c r="E123" s="27"/>
      <c r="F123" s="27"/>
      <c r="G123" s="24" t="str">
        <f aca="false">IF(AND(E123="",F123=""),"",'Petty Cash Book'!$C$5+SUM($E$8:E123)-SUM($F$8:F123))</f>
        <v/>
      </c>
      <c r="H123" s="18"/>
      <c r="I123" s="18"/>
      <c r="J123" s="25" t="str">
        <f aca="false">IF(A123="","",MONTH(A123))</f>
        <v/>
      </c>
    </row>
    <row r="124" customFormat="false" ht="15" hidden="false" customHeight="true" outlineLevel="0" collapsed="false">
      <c r="A124" s="26"/>
      <c r="B124" s="18"/>
      <c r="C124" s="18"/>
      <c r="D124" s="18"/>
      <c r="E124" s="27"/>
      <c r="F124" s="27"/>
      <c r="G124" s="24" t="str">
        <f aca="false">IF(AND(E124="",F124=""),"",'Petty Cash Book'!$C$5+SUM($E$8:E124)-SUM($F$8:F124))</f>
        <v/>
      </c>
      <c r="H124" s="18"/>
      <c r="I124" s="18"/>
      <c r="J124" s="25" t="str">
        <f aca="false">IF(A124="","",MONTH(A124))</f>
        <v/>
      </c>
    </row>
    <row r="125" customFormat="false" ht="15" hidden="false" customHeight="true" outlineLevel="0" collapsed="false">
      <c r="A125" s="26"/>
      <c r="B125" s="18"/>
      <c r="C125" s="18"/>
      <c r="D125" s="18"/>
      <c r="E125" s="27"/>
      <c r="F125" s="27"/>
      <c r="G125" s="24" t="str">
        <f aca="false">IF(AND(E125="",F125=""),"",'Petty Cash Book'!$C$5+SUM($E$8:E125)-SUM($F$8:F125))</f>
        <v/>
      </c>
      <c r="H125" s="18"/>
      <c r="I125" s="18"/>
      <c r="J125" s="25" t="str">
        <f aca="false">IF(A125="","",MONTH(A125))</f>
        <v/>
      </c>
    </row>
    <row r="126" customFormat="false" ht="15" hidden="false" customHeight="true" outlineLevel="0" collapsed="false">
      <c r="A126" s="26"/>
      <c r="B126" s="18"/>
      <c r="C126" s="18"/>
      <c r="D126" s="18"/>
      <c r="E126" s="27"/>
      <c r="F126" s="27"/>
      <c r="G126" s="24" t="str">
        <f aca="false">IF(AND(E126="",F126=""),"",'Petty Cash Book'!$C$5+SUM($E$8:E126)-SUM($F$8:F126))</f>
        <v/>
      </c>
      <c r="H126" s="18"/>
      <c r="I126" s="18"/>
      <c r="J126" s="25" t="str">
        <f aca="false">IF(A126="","",MONTH(A126))</f>
        <v/>
      </c>
    </row>
    <row r="127" customFormat="false" ht="15" hidden="false" customHeight="true" outlineLevel="0" collapsed="false">
      <c r="A127" s="26"/>
      <c r="B127" s="18"/>
      <c r="C127" s="18"/>
      <c r="D127" s="18"/>
      <c r="E127" s="27"/>
      <c r="F127" s="27"/>
      <c r="G127" s="24" t="str">
        <f aca="false">IF(AND(E127="",F127=""),"",'Petty Cash Book'!$C$5+SUM($E$8:E127)-SUM($F$8:F127))</f>
        <v/>
      </c>
      <c r="H127" s="18"/>
      <c r="I127" s="18"/>
      <c r="J127" s="25" t="str">
        <f aca="false">IF(A127="","",MONTH(A127))</f>
        <v/>
      </c>
    </row>
    <row r="128" customFormat="false" ht="15" hidden="false" customHeight="true" outlineLevel="0" collapsed="false">
      <c r="A128" s="26"/>
      <c r="B128" s="18"/>
      <c r="C128" s="18"/>
      <c r="D128" s="18"/>
      <c r="E128" s="27"/>
      <c r="F128" s="27"/>
      <c r="G128" s="24" t="str">
        <f aca="false">IF(AND(E128="",F128=""),"",'Petty Cash Book'!$C$5+SUM($E$8:E128)-SUM($F$8:F128))</f>
        <v/>
      </c>
      <c r="H128" s="18"/>
      <c r="I128" s="18"/>
      <c r="J128" s="25" t="str">
        <f aca="false">IF(A128="","",MONTH(A128))</f>
        <v/>
      </c>
    </row>
    <row r="129" customFormat="false" ht="15" hidden="false" customHeight="true" outlineLevel="0" collapsed="false">
      <c r="A129" s="26"/>
      <c r="B129" s="18"/>
      <c r="C129" s="18"/>
      <c r="D129" s="18"/>
      <c r="E129" s="27"/>
      <c r="F129" s="27"/>
      <c r="G129" s="24" t="str">
        <f aca="false">IF(AND(E129="",F129=""),"",'Petty Cash Book'!$C$5+SUM($E$8:E129)-SUM($F$8:F129))</f>
        <v/>
      </c>
      <c r="H129" s="18"/>
      <c r="I129" s="18"/>
      <c r="J129" s="25" t="str">
        <f aca="false">IF(A129="","",MONTH(A129))</f>
        <v/>
      </c>
    </row>
    <row r="130" customFormat="false" ht="15" hidden="false" customHeight="true" outlineLevel="0" collapsed="false">
      <c r="A130" s="26"/>
      <c r="B130" s="18"/>
      <c r="C130" s="18"/>
      <c r="D130" s="18"/>
      <c r="E130" s="27"/>
      <c r="F130" s="27"/>
      <c r="G130" s="24" t="str">
        <f aca="false">IF(AND(E130="",F130=""),"",'Petty Cash Book'!$C$5+SUM($E$8:E130)-SUM($F$8:F130))</f>
        <v/>
      </c>
      <c r="H130" s="18"/>
      <c r="I130" s="18"/>
      <c r="J130" s="25" t="str">
        <f aca="false">IF(A130="","",MONTH(A130))</f>
        <v/>
      </c>
    </row>
    <row r="131" customFormat="false" ht="15" hidden="false" customHeight="true" outlineLevel="0" collapsed="false">
      <c r="A131" s="26"/>
      <c r="B131" s="18"/>
      <c r="C131" s="18"/>
      <c r="D131" s="18"/>
      <c r="E131" s="27"/>
      <c r="F131" s="27"/>
      <c r="G131" s="24" t="str">
        <f aca="false">IF(AND(E131="",F131=""),"",'Petty Cash Book'!$C$5+SUM($E$8:E131)-SUM($F$8:F131))</f>
        <v/>
      </c>
      <c r="H131" s="18"/>
      <c r="I131" s="18"/>
      <c r="J131" s="25" t="str">
        <f aca="false">IF(A131="","",MONTH(A131))</f>
        <v/>
      </c>
    </row>
    <row r="132" customFormat="false" ht="15" hidden="false" customHeight="true" outlineLevel="0" collapsed="false">
      <c r="A132" s="26"/>
      <c r="B132" s="18"/>
      <c r="C132" s="18"/>
      <c r="D132" s="18"/>
      <c r="E132" s="27"/>
      <c r="F132" s="27"/>
      <c r="G132" s="24" t="str">
        <f aca="false">IF(AND(E132="",F132=""),"",'Petty Cash Book'!$C$5+SUM($E$8:E132)-SUM($F$8:F132))</f>
        <v/>
      </c>
      <c r="H132" s="18"/>
      <c r="I132" s="18"/>
      <c r="J132" s="25" t="str">
        <f aca="false">IF(A132="","",MONTH(A132))</f>
        <v/>
      </c>
    </row>
    <row r="133" customFormat="false" ht="15" hidden="false" customHeight="true" outlineLevel="0" collapsed="false">
      <c r="A133" s="26"/>
      <c r="B133" s="18"/>
      <c r="C133" s="18"/>
      <c r="D133" s="18"/>
      <c r="E133" s="27"/>
      <c r="F133" s="27"/>
      <c r="G133" s="24" t="str">
        <f aca="false">IF(AND(E133="",F133=""),"",'Petty Cash Book'!$C$5+SUM($E$8:E133)-SUM($F$8:F133))</f>
        <v/>
      </c>
      <c r="H133" s="18"/>
      <c r="I133" s="18"/>
      <c r="J133" s="25" t="str">
        <f aca="false">IF(A133="","",MONTH(A133))</f>
        <v/>
      </c>
    </row>
    <row r="134" customFormat="false" ht="15" hidden="false" customHeight="true" outlineLevel="0" collapsed="false">
      <c r="A134" s="26"/>
      <c r="B134" s="18"/>
      <c r="C134" s="18"/>
      <c r="D134" s="18"/>
      <c r="E134" s="27"/>
      <c r="F134" s="27"/>
      <c r="G134" s="24" t="str">
        <f aca="false">IF(AND(E134="",F134=""),"",'Petty Cash Book'!$C$5+SUM($E$8:E134)-SUM($F$8:F134))</f>
        <v/>
      </c>
      <c r="H134" s="18"/>
      <c r="I134" s="18"/>
      <c r="J134" s="25" t="str">
        <f aca="false">IF(A134="","",MONTH(A134))</f>
        <v/>
      </c>
    </row>
    <row r="135" customFormat="false" ht="15" hidden="false" customHeight="true" outlineLevel="0" collapsed="false">
      <c r="A135" s="26"/>
      <c r="B135" s="18"/>
      <c r="C135" s="18"/>
      <c r="D135" s="18"/>
      <c r="E135" s="27"/>
      <c r="F135" s="27"/>
      <c r="G135" s="24" t="str">
        <f aca="false">IF(AND(E135="",F135=""),"",'Petty Cash Book'!$C$5+SUM($E$8:E135)-SUM($F$8:F135))</f>
        <v/>
      </c>
      <c r="H135" s="18"/>
      <c r="I135" s="18"/>
      <c r="J135" s="25" t="str">
        <f aca="false">IF(A135="","",MONTH(A135))</f>
        <v/>
      </c>
    </row>
    <row r="136" customFormat="false" ht="15" hidden="false" customHeight="true" outlineLevel="0" collapsed="false">
      <c r="A136" s="26"/>
      <c r="B136" s="18"/>
      <c r="C136" s="18"/>
      <c r="D136" s="18"/>
      <c r="E136" s="27"/>
      <c r="F136" s="27"/>
      <c r="G136" s="24" t="str">
        <f aca="false">IF(AND(E136="",F136=""),"",'Petty Cash Book'!$C$5+SUM($E$8:E136)-SUM($F$8:F136))</f>
        <v/>
      </c>
      <c r="H136" s="18"/>
      <c r="I136" s="18"/>
      <c r="J136" s="25" t="str">
        <f aca="false">IF(A136="","",MONTH(A136))</f>
        <v/>
      </c>
    </row>
    <row r="137" customFormat="false" ht="15" hidden="false" customHeight="true" outlineLevel="0" collapsed="false">
      <c r="A137" s="26"/>
      <c r="B137" s="18"/>
      <c r="C137" s="18"/>
      <c r="D137" s="18"/>
      <c r="E137" s="27"/>
      <c r="F137" s="27"/>
      <c r="G137" s="24" t="str">
        <f aca="false">IF(AND(E137="",F137=""),"",'Petty Cash Book'!$C$5+SUM($E$8:E137)-SUM($F$8:F137))</f>
        <v/>
      </c>
      <c r="H137" s="18"/>
      <c r="I137" s="18"/>
      <c r="J137" s="25" t="str">
        <f aca="false">IF(A137="","",MONTH(A137))</f>
        <v/>
      </c>
    </row>
    <row r="138" customFormat="false" ht="15" hidden="false" customHeight="true" outlineLevel="0" collapsed="false">
      <c r="A138" s="26"/>
      <c r="B138" s="18"/>
      <c r="C138" s="18"/>
      <c r="D138" s="18"/>
      <c r="E138" s="27"/>
      <c r="F138" s="27"/>
      <c r="G138" s="24" t="str">
        <f aca="false">IF(AND(E138="",F138=""),"",'Petty Cash Book'!$C$5+SUM($E$8:E138)-SUM($F$8:F138))</f>
        <v/>
      </c>
      <c r="H138" s="18"/>
      <c r="I138" s="18"/>
      <c r="J138" s="25" t="str">
        <f aca="false">IF(A138="","",MONTH(A138))</f>
        <v/>
      </c>
    </row>
    <row r="139" customFormat="false" ht="15" hidden="false" customHeight="true" outlineLevel="0" collapsed="false">
      <c r="A139" s="26"/>
      <c r="B139" s="18"/>
      <c r="C139" s="18"/>
      <c r="D139" s="18"/>
      <c r="E139" s="27"/>
      <c r="F139" s="27"/>
      <c r="G139" s="24" t="str">
        <f aca="false">IF(AND(E139="",F139=""),"",'Petty Cash Book'!$C$5+SUM($E$8:E139)-SUM($F$8:F139))</f>
        <v/>
      </c>
      <c r="H139" s="18"/>
      <c r="I139" s="18"/>
      <c r="J139" s="25" t="str">
        <f aca="false">IF(A139="","",MONTH(A139))</f>
        <v/>
      </c>
    </row>
    <row r="140" customFormat="false" ht="15" hidden="false" customHeight="true" outlineLevel="0" collapsed="false">
      <c r="A140" s="26"/>
      <c r="B140" s="18"/>
      <c r="C140" s="18"/>
      <c r="D140" s="18"/>
      <c r="E140" s="27"/>
      <c r="F140" s="27"/>
      <c r="G140" s="24" t="str">
        <f aca="false">IF(AND(E140="",F140=""),"",'Petty Cash Book'!$C$5+SUM($E$8:E140)-SUM($F$8:F140))</f>
        <v/>
      </c>
      <c r="H140" s="18"/>
      <c r="I140" s="18"/>
      <c r="J140" s="25" t="str">
        <f aca="false">IF(A140="","",MONTH(A140))</f>
        <v/>
      </c>
    </row>
    <row r="141" customFormat="false" ht="15" hidden="false" customHeight="true" outlineLevel="0" collapsed="false">
      <c r="A141" s="26"/>
      <c r="B141" s="18"/>
      <c r="C141" s="18"/>
      <c r="D141" s="18"/>
      <c r="E141" s="27"/>
      <c r="F141" s="27"/>
      <c r="G141" s="24" t="str">
        <f aca="false">IF(AND(E141="",F141=""),"",'Petty Cash Book'!$C$5+SUM($E$8:E141)-SUM($F$8:F141))</f>
        <v/>
      </c>
      <c r="H141" s="18"/>
      <c r="I141" s="18"/>
      <c r="J141" s="25" t="str">
        <f aca="false">IF(A141="","",MONTH(A141))</f>
        <v/>
      </c>
    </row>
    <row r="142" customFormat="false" ht="15" hidden="false" customHeight="true" outlineLevel="0" collapsed="false">
      <c r="A142" s="26"/>
      <c r="B142" s="18"/>
      <c r="C142" s="18"/>
      <c r="D142" s="18"/>
      <c r="E142" s="27"/>
      <c r="F142" s="27"/>
      <c r="G142" s="24" t="str">
        <f aca="false">IF(AND(E142="",F142=""),"",'Petty Cash Book'!$C$5+SUM($E$8:E142)-SUM($F$8:F142))</f>
        <v/>
      </c>
      <c r="H142" s="18"/>
      <c r="I142" s="18"/>
      <c r="J142" s="25" t="str">
        <f aca="false">IF(A142="","",MONTH(A142))</f>
        <v/>
      </c>
    </row>
    <row r="143" customFormat="false" ht="15" hidden="false" customHeight="true" outlineLevel="0" collapsed="false">
      <c r="A143" s="26"/>
      <c r="B143" s="18"/>
      <c r="C143" s="18"/>
      <c r="D143" s="18"/>
      <c r="E143" s="27"/>
      <c r="F143" s="27"/>
      <c r="G143" s="24" t="str">
        <f aca="false">IF(AND(E143="",F143=""),"",'Petty Cash Book'!$C$5+SUM($E$8:E143)-SUM($F$8:F143))</f>
        <v/>
      </c>
      <c r="H143" s="18"/>
      <c r="I143" s="18"/>
      <c r="J143" s="25" t="str">
        <f aca="false">IF(A143="","",MONTH(A143))</f>
        <v/>
      </c>
    </row>
    <row r="144" customFormat="false" ht="15" hidden="false" customHeight="true" outlineLevel="0" collapsed="false">
      <c r="A144" s="26"/>
      <c r="B144" s="18"/>
      <c r="C144" s="18"/>
      <c r="D144" s="18"/>
      <c r="E144" s="27"/>
      <c r="F144" s="27"/>
      <c r="G144" s="24" t="str">
        <f aca="false">IF(AND(E144="",F144=""),"",'Petty Cash Book'!$C$5+SUM($E$8:E144)-SUM($F$8:F144))</f>
        <v/>
      </c>
      <c r="H144" s="18"/>
      <c r="I144" s="18"/>
      <c r="J144" s="25" t="str">
        <f aca="false">IF(A144="","",MONTH(A144))</f>
        <v/>
      </c>
    </row>
    <row r="145" customFormat="false" ht="15" hidden="false" customHeight="true" outlineLevel="0" collapsed="false">
      <c r="A145" s="26"/>
      <c r="B145" s="18"/>
      <c r="C145" s="18"/>
      <c r="D145" s="18"/>
      <c r="E145" s="27"/>
      <c r="F145" s="27"/>
      <c r="G145" s="24" t="str">
        <f aca="false">IF(AND(E145="",F145=""),"",'Petty Cash Book'!$C$5+SUM($E$8:E145)-SUM($F$8:F145))</f>
        <v/>
      </c>
      <c r="H145" s="18"/>
      <c r="I145" s="18"/>
      <c r="J145" s="25" t="str">
        <f aca="false">IF(A145="","",MONTH(A145))</f>
        <v/>
      </c>
    </row>
    <row r="146" customFormat="false" ht="15" hidden="false" customHeight="true" outlineLevel="0" collapsed="false">
      <c r="A146" s="26"/>
      <c r="B146" s="18"/>
      <c r="C146" s="18"/>
      <c r="D146" s="18"/>
      <c r="E146" s="27"/>
      <c r="F146" s="27"/>
      <c r="G146" s="24" t="str">
        <f aca="false">IF(AND(E146="",F146=""),"",'Petty Cash Book'!$C$5+SUM($E$8:E146)-SUM($F$8:F146))</f>
        <v/>
      </c>
      <c r="H146" s="18"/>
      <c r="I146" s="18"/>
      <c r="J146" s="25" t="str">
        <f aca="false">IF(A146="","",MONTH(A146))</f>
        <v/>
      </c>
    </row>
    <row r="147" customFormat="false" ht="15" hidden="false" customHeight="true" outlineLevel="0" collapsed="false">
      <c r="A147" s="26"/>
      <c r="B147" s="18"/>
      <c r="C147" s="18"/>
      <c r="D147" s="18"/>
      <c r="E147" s="27"/>
      <c r="F147" s="27"/>
      <c r="G147" s="24" t="str">
        <f aca="false">IF(AND(E147="",F147=""),"",'Petty Cash Book'!$C$5+SUM($E$8:E147)-SUM($F$8:F147))</f>
        <v/>
      </c>
      <c r="H147" s="18"/>
      <c r="I147" s="18"/>
      <c r="J147" s="25" t="str">
        <f aca="false">IF(A147="","",MONTH(A147))</f>
        <v/>
      </c>
    </row>
    <row r="148" customFormat="false" ht="15" hidden="false" customHeight="true" outlineLevel="0" collapsed="false">
      <c r="A148" s="26"/>
      <c r="B148" s="18"/>
      <c r="C148" s="18"/>
      <c r="D148" s="18"/>
      <c r="E148" s="27"/>
      <c r="F148" s="27"/>
      <c r="G148" s="24" t="str">
        <f aca="false">IF(AND(E148="",F148=""),"",'Petty Cash Book'!$C$5+SUM($E$8:E148)-SUM($F$8:F148))</f>
        <v/>
      </c>
      <c r="H148" s="18"/>
      <c r="I148" s="18"/>
      <c r="J148" s="25" t="str">
        <f aca="false">IF(A148="","",MONTH(A148))</f>
        <v/>
      </c>
    </row>
    <row r="149" customFormat="false" ht="15" hidden="false" customHeight="true" outlineLevel="0" collapsed="false">
      <c r="A149" s="26"/>
      <c r="B149" s="18"/>
      <c r="C149" s="18"/>
      <c r="D149" s="18"/>
      <c r="E149" s="27"/>
      <c r="F149" s="27"/>
      <c r="G149" s="24" t="str">
        <f aca="false">IF(AND(E149="",F149=""),"",'Petty Cash Book'!$C$5+SUM($E$8:E149)-SUM($F$8:F149))</f>
        <v/>
      </c>
      <c r="H149" s="18"/>
      <c r="I149" s="18"/>
      <c r="J149" s="25" t="str">
        <f aca="false">IF(A149="","",MONTH(A149))</f>
        <v/>
      </c>
    </row>
    <row r="150" customFormat="false" ht="15" hidden="false" customHeight="true" outlineLevel="0" collapsed="false">
      <c r="A150" s="26"/>
      <c r="B150" s="18"/>
      <c r="C150" s="18"/>
      <c r="D150" s="18"/>
      <c r="E150" s="27"/>
      <c r="F150" s="27"/>
      <c r="G150" s="24" t="str">
        <f aca="false">IF(AND(E150="",F150=""),"",'Petty Cash Book'!$C$5+SUM($E$8:E150)-SUM($F$8:F150))</f>
        <v/>
      </c>
      <c r="H150" s="18"/>
      <c r="I150" s="18"/>
      <c r="J150" s="25" t="str">
        <f aca="false">IF(A150="","",MONTH(A150))</f>
        <v/>
      </c>
    </row>
    <row r="151" customFormat="false" ht="15" hidden="false" customHeight="true" outlineLevel="0" collapsed="false">
      <c r="A151" s="26"/>
      <c r="B151" s="18"/>
      <c r="C151" s="18"/>
      <c r="D151" s="18"/>
      <c r="E151" s="27"/>
      <c r="F151" s="27"/>
      <c r="G151" s="24" t="str">
        <f aca="false">IF(AND(E151="",F151=""),"",'Petty Cash Book'!$C$5+SUM($E$8:E151)-SUM($F$8:F151))</f>
        <v/>
      </c>
      <c r="H151" s="18"/>
      <c r="I151" s="18"/>
      <c r="J151" s="25" t="str">
        <f aca="false">IF(A151="","",MONTH(A151))</f>
        <v/>
      </c>
    </row>
    <row r="152" customFormat="false" ht="15" hidden="false" customHeight="true" outlineLevel="0" collapsed="false">
      <c r="A152" s="26"/>
      <c r="B152" s="18"/>
      <c r="C152" s="18"/>
      <c r="D152" s="18"/>
      <c r="E152" s="27"/>
      <c r="F152" s="27"/>
      <c r="G152" s="24" t="str">
        <f aca="false">IF(AND(E152="",F152=""),"",'Petty Cash Book'!$C$5+SUM($E$8:E152)-SUM($F$8:F152))</f>
        <v/>
      </c>
      <c r="H152" s="18"/>
      <c r="I152" s="18"/>
      <c r="J152" s="25" t="str">
        <f aca="false">IF(A152="","",MONTH(A152))</f>
        <v/>
      </c>
    </row>
    <row r="153" customFormat="false" ht="15" hidden="false" customHeight="true" outlineLevel="0" collapsed="false">
      <c r="A153" s="26"/>
      <c r="B153" s="18"/>
      <c r="C153" s="18"/>
      <c r="D153" s="18"/>
      <c r="E153" s="27"/>
      <c r="F153" s="27"/>
      <c r="G153" s="24" t="str">
        <f aca="false">IF(AND(E153="",F153=""),"",'Petty Cash Book'!$C$5+SUM($E$8:E153)-SUM($F$8:F153))</f>
        <v/>
      </c>
      <c r="H153" s="18"/>
      <c r="I153" s="18"/>
      <c r="J153" s="25" t="str">
        <f aca="false">IF(A153="","",MONTH(A153))</f>
        <v/>
      </c>
    </row>
    <row r="154" customFormat="false" ht="15" hidden="false" customHeight="true" outlineLevel="0" collapsed="false">
      <c r="A154" s="26"/>
      <c r="B154" s="18"/>
      <c r="C154" s="18"/>
      <c r="D154" s="18"/>
      <c r="E154" s="27"/>
      <c r="F154" s="27"/>
      <c r="G154" s="24" t="str">
        <f aca="false">IF(AND(E154="",F154=""),"",'Petty Cash Book'!$C$5+SUM($E$8:E154)-SUM($F$8:F154))</f>
        <v/>
      </c>
      <c r="H154" s="18"/>
      <c r="I154" s="18"/>
      <c r="J154" s="25" t="str">
        <f aca="false">IF(A154="","",MONTH(A154))</f>
        <v/>
      </c>
    </row>
    <row r="155" customFormat="false" ht="15" hidden="false" customHeight="true" outlineLevel="0" collapsed="false">
      <c r="A155" s="26"/>
      <c r="B155" s="18"/>
      <c r="C155" s="18"/>
      <c r="D155" s="18"/>
      <c r="E155" s="27"/>
      <c r="F155" s="27"/>
      <c r="G155" s="24" t="str">
        <f aca="false">IF(AND(E155="",F155=""),"",'Petty Cash Book'!$C$5+SUM($E$8:E155)-SUM($F$8:F155))</f>
        <v/>
      </c>
      <c r="H155" s="18"/>
      <c r="I155" s="18"/>
      <c r="J155" s="25" t="str">
        <f aca="false">IF(A155="","",MONTH(A155))</f>
        <v/>
      </c>
    </row>
    <row r="156" customFormat="false" ht="15" hidden="false" customHeight="true" outlineLevel="0" collapsed="false">
      <c r="A156" s="26"/>
      <c r="B156" s="18"/>
      <c r="C156" s="18"/>
      <c r="D156" s="18"/>
      <c r="E156" s="27"/>
      <c r="F156" s="27"/>
      <c r="G156" s="24" t="str">
        <f aca="false">IF(AND(E156="",F156=""),"",'Petty Cash Book'!$C$5+SUM($E$8:E156)-SUM($F$8:F156))</f>
        <v/>
      </c>
      <c r="H156" s="18"/>
      <c r="I156" s="18"/>
      <c r="J156" s="25" t="str">
        <f aca="false">IF(A156="","",MONTH(A156))</f>
        <v/>
      </c>
    </row>
    <row r="157" customFormat="false" ht="15" hidden="false" customHeight="true" outlineLevel="0" collapsed="false">
      <c r="A157" s="26"/>
      <c r="B157" s="18"/>
      <c r="C157" s="18"/>
      <c r="D157" s="18"/>
      <c r="E157" s="27"/>
      <c r="F157" s="27"/>
      <c r="G157" s="24" t="str">
        <f aca="false">IF(AND(E157="",F157=""),"",'Petty Cash Book'!$C$5+SUM($E$8:E157)-SUM($F$8:F157))</f>
        <v/>
      </c>
      <c r="H157" s="18"/>
      <c r="I157" s="18"/>
      <c r="J157" s="25" t="str">
        <f aca="false">IF(A157="","",MONTH(A157))</f>
        <v/>
      </c>
    </row>
    <row r="158" customFormat="false" ht="15" hidden="false" customHeight="true" outlineLevel="0" collapsed="false">
      <c r="A158" s="26"/>
      <c r="B158" s="18"/>
      <c r="C158" s="18"/>
      <c r="D158" s="18"/>
      <c r="E158" s="27"/>
      <c r="F158" s="27"/>
      <c r="G158" s="24" t="str">
        <f aca="false">IF(AND(E158="",F158=""),"",'Petty Cash Book'!$C$5+SUM($E$8:E158)-SUM($F$8:F158))</f>
        <v/>
      </c>
      <c r="H158" s="18"/>
      <c r="I158" s="18"/>
      <c r="J158" s="25" t="str">
        <f aca="false">IF(A158="","",MONTH(A158))</f>
        <v/>
      </c>
    </row>
    <row r="159" customFormat="false" ht="15" hidden="false" customHeight="true" outlineLevel="0" collapsed="false">
      <c r="A159" s="26"/>
      <c r="B159" s="18"/>
      <c r="C159" s="18"/>
      <c r="D159" s="18"/>
      <c r="E159" s="27"/>
      <c r="F159" s="27"/>
      <c r="G159" s="24" t="str">
        <f aca="false">IF(AND(E159="",F159=""),"",'Petty Cash Book'!$C$5+SUM($E$8:E159)-SUM($F$8:F159))</f>
        <v/>
      </c>
      <c r="H159" s="18"/>
      <c r="I159" s="18"/>
      <c r="J159" s="25" t="str">
        <f aca="false">IF(A159="","",MONTH(A159))</f>
        <v/>
      </c>
    </row>
    <row r="160" customFormat="false" ht="15" hidden="false" customHeight="true" outlineLevel="0" collapsed="false">
      <c r="A160" s="26"/>
      <c r="B160" s="18"/>
      <c r="C160" s="18"/>
      <c r="D160" s="18"/>
      <c r="E160" s="27"/>
      <c r="F160" s="27"/>
      <c r="G160" s="24" t="str">
        <f aca="false">IF(AND(E160="",F160=""),"",'Petty Cash Book'!$C$5+SUM($E$8:E160)-SUM($F$8:F160))</f>
        <v/>
      </c>
      <c r="H160" s="18"/>
      <c r="I160" s="18"/>
      <c r="J160" s="25" t="str">
        <f aca="false">IF(A160="","",MONTH(A160))</f>
        <v/>
      </c>
    </row>
    <row r="161" customFormat="false" ht="15" hidden="false" customHeight="true" outlineLevel="0" collapsed="false">
      <c r="A161" s="26"/>
      <c r="B161" s="18"/>
      <c r="C161" s="18"/>
      <c r="D161" s="18"/>
      <c r="E161" s="27"/>
      <c r="F161" s="27"/>
      <c r="G161" s="24" t="str">
        <f aca="false">IF(AND(E161="",F161=""),"",'Petty Cash Book'!$C$5+SUM($E$8:E161)-SUM($F$8:F161))</f>
        <v/>
      </c>
      <c r="H161" s="18"/>
      <c r="I161" s="18"/>
      <c r="J161" s="25" t="str">
        <f aca="false">IF(A161="","",MONTH(A161))</f>
        <v/>
      </c>
    </row>
    <row r="162" customFormat="false" ht="15" hidden="false" customHeight="true" outlineLevel="0" collapsed="false">
      <c r="A162" s="26"/>
      <c r="B162" s="18"/>
      <c r="C162" s="18"/>
      <c r="D162" s="18"/>
      <c r="E162" s="27"/>
      <c r="F162" s="27"/>
      <c r="G162" s="24" t="str">
        <f aca="false">IF(AND(E162="",F162=""),"",'Petty Cash Book'!$C$5+SUM($E$8:E162)-SUM($F$8:F162))</f>
        <v/>
      </c>
      <c r="H162" s="18"/>
      <c r="I162" s="18"/>
      <c r="J162" s="25" t="str">
        <f aca="false">IF(A162="","",MONTH(A162))</f>
        <v/>
      </c>
    </row>
    <row r="163" customFormat="false" ht="15" hidden="false" customHeight="true" outlineLevel="0" collapsed="false">
      <c r="A163" s="26"/>
      <c r="B163" s="18"/>
      <c r="C163" s="18"/>
      <c r="D163" s="18"/>
      <c r="E163" s="27"/>
      <c r="F163" s="27"/>
      <c r="G163" s="24" t="str">
        <f aca="false">IF(AND(E163="",F163=""),"",'Petty Cash Book'!$C$5+SUM($E$8:E163)-SUM($F$8:F163))</f>
        <v/>
      </c>
      <c r="H163" s="18"/>
      <c r="I163" s="18"/>
      <c r="J163" s="25" t="str">
        <f aca="false">IF(A163="","",MONTH(A163))</f>
        <v/>
      </c>
    </row>
    <row r="164" customFormat="false" ht="15" hidden="false" customHeight="true" outlineLevel="0" collapsed="false">
      <c r="A164" s="26"/>
      <c r="B164" s="18"/>
      <c r="C164" s="18"/>
      <c r="D164" s="18"/>
      <c r="E164" s="27"/>
      <c r="F164" s="27"/>
      <c r="G164" s="24" t="str">
        <f aca="false">IF(AND(E164="",F164=""),"",'Petty Cash Book'!$C$5+SUM($E$8:E164)-SUM($F$8:F164))</f>
        <v/>
      </c>
      <c r="H164" s="18"/>
      <c r="I164" s="18"/>
      <c r="J164" s="25" t="str">
        <f aca="false">IF(A164="","",MONTH(A164))</f>
        <v/>
      </c>
    </row>
    <row r="165" customFormat="false" ht="15" hidden="false" customHeight="true" outlineLevel="0" collapsed="false">
      <c r="A165" s="26"/>
      <c r="B165" s="18"/>
      <c r="C165" s="18"/>
      <c r="D165" s="18"/>
      <c r="E165" s="27"/>
      <c r="F165" s="27"/>
      <c r="G165" s="24" t="str">
        <f aca="false">IF(AND(E165="",F165=""),"",'Petty Cash Book'!$C$5+SUM($E$8:E165)-SUM($F$8:F165))</f>
        <v/>
      </c>
      <c r="H165" s="18"/>
      <c r="I165" s="18"/>
      <c r="J165" s="25" t="str">
        <f aca="false">IF(A165="","",MONTH(A165))</f>
        <v/>
      </c>
    </row>
    <row r="166" customFormat="false" ht="15" hidden="false" customHeight="true" outlineLevel="0" collapsed="false">
      <c r="A166" s="26"/>
      <c r="B166" s="18"/>
      <c r="C166" s="18"/>
      <c r="D166" s="18"/>
      <c r="E166" s="27"/>
      <c r="F166" s="27"/>
      <c r="G166" s="24" t="str">
        <f aca="false">IF(AND(E166="",F166=""),"",'Petty Cash Book'!$C$5+SUM($E$8:E166)-SUM($F$8:F166))</f>
        <v/>
      </c>
      <c r="H166" s="18"/>
      <c r="I166" s="18"/>
      <c r="J166" s="25" t="str">
        <f aca="false">IF(A166="","",MONTH(A166))</f>
        <v/>
      </c>
    </row>
    <row r="167" customFormat="false" ht="15" hidden="false" customHeight="true" outlineLevel="0" collapsed="false">
      <c r="A167" s="26"/>
      <c r="B167" s="18"/>
      <c r="C167" s="18"/>
      <c r="D167" s="18"/>
      <c r="E167" s="27"/>
      <c r="F167" s="27"/>
      <c r="G167" s="24" t="str">
        <f aca="false">IF(AND(E167="",F167=""),"",'Petty Cash Book'!$C$5+SUM($E$8:E167)-SUM($F$8:F167))</f>
        <v/>
      </c>
      <c r="H167" s="18"/>
      <c r="I167" s="18"/>
      <c r="J167" s="25" t="str">
        <f aca="false">IF(A167="","",MONTH(A167))</f>
        <v/>
      </c>
    </row>
    <row r="168" customFormat="false" ht="15" hidden="false" customHeight="true" outlineLevel="0" collapsed="false">
      <c r="A168" s="26"/>
      <c r="B168" s="18"/>
      <c r="C168" s="18"/>
      <c r="D168" s="18"/>
      <c r="E168" s="27"/>
      <c r="F168" s="27"/>
      <c r="G168" s="24" t="str">
        <f aca="false">IF(AND(E168="",F168=""),"",'Petty Cash Book'!$C$5+SUM($E$8:E168)-SUM($F$8:F168))</f>
        <v/>
      </c>
      <c r="H168" s="18"/>
      <c r="I168" s="18"/>
      <c r="J168" s="25" t="str">
        <f aca="false">IF(A168="","",MONTH(A168))</f>
        <v/>
      </c>
    </row>
    <row r="169" customFormat="false" ht="15" hidden="false" customHeight="true" outlineLevel="0" collapsed="false">
      <c r="A169" s="26"/>
      <c r="B169" s="18"/>
      <c r="C169" s="18"/>
      <c r="D169" s="18"/>
      <c r="E169" s="27"/>
      <c r="F169" s="27"/>
      <c r="G169" s="24" t="str">
        <f aca="false">IF(AND(E169="",F169=""),"",'Petty Cash Book'!$C$5+SUM($E$8:E169)-SUM($F$8:F169))</f>
        <v/>
      </c>
      <c r="H169" s="18"/>
      <c r="I169" s="18"/>
      <c r="J169" s="25" t="str">
        <f aca="false">IF(A169="","",MONTH(A169))</f>
        <v/>
      </c>
    </row>
    <row r="170" customFormat="false" ht="15" hidden="false" customHeight="true" outlineLevel="0" collapsed="false">
      <c r="A170" s="26"/>
      <c r="B170" s="18"/>
      <c r="C170" s="18"/>
      <c r="D170" s="18"/>
      <c r="E170" s="27"/>
      <c r="F170" s="27"/>
      <c r="G170" s="24" t="str">
        <f aca="false">IF(AND(E170="",F170=""),"",'Petty Cash Book'!$C$5+SUM($E$8:E170)-SUM($F$8:F170))</f>
        <v/>
      </c>
      <c r="H170" s="18"/>
      <c r="I170" s="18"/>
      <c r="J170" s="25" t="str">
        <f aca="false">IF(A170="","",MONTH(A170))</f>
        <v/>
      </c>
    </row>
    <row r="171" customFormat="false" ht="15" hidden="false" customHeight="true" outlineLevel="0" collapsed="false">
      <c r="A171" s="26"/>
      <c r="B171" s="18"/>
      <c r="C171" s="18"/>
      <c r="D171" s="18"/>
      <c r="E171" s="27"/>
      <c r="F171" s="27"/>
      <c r="G171" s="24" t="str">
        <f aca="false">IF(AND(E171="",F171=""),"",'Petty Cash Book'!$C$5+SUM($E$8:E171)-SUM($F$8:F171))</f>
        <v/>
      </c>
      <c r="H171" s="18"/>
      <c r="I171" s="18"/>
      <c r="J171" s="25" t="str">
        <f aca="false">IF(A171="","",MONTH(A171))</f>
        <v/>
      </c>
    </row>
    <row r="172" customFormat="false" ht="15" hidden="false" customHeight="true" outlineLevel="0" collapsed="false">
      <c r="A172" s="26"/>
      <c r="B172" s="18"/>
      <c r="C172" s="18"/>
      <c r="D172" s="18"/>
      <c r="E172" s="27"/>
      <c r="F172" s="27"/>
      <c r="G172" s="24" t="str">
        <f aca="false">IF(AND(E172="",F172=""),"",'Petty Cash Book'!$C$5+SUM($E$8:E172)-SUM($F$8:F172))</f>
        <v/>
      </c>
      <c r="H172" s="18"/>
      <c r="I172" s="18"/>
      <c r="J172" s="25" t="str">
        <f aca="false">IF(A172="","",MONTH(A172))</f>
        <v/>
      </c>
    </row>
    <row r="173" customFormat="false" ht="15" hidden="false" customHeight="true" outlineLevel="0" collapsed="false">
      <c r="A173" s="26"/>
      <c r="B173" s="18"/>
      <c r="C173" s="18"/>
      <c r="D173" s="18"/>
      <c r="E173" s="27"/>
      <c r="F173" s="27"/>
      <c r="G173" s="24" t="str">
        <f aca="false">IF(AND(E173="",F173=""),"",'Petty Cash Book'!$C$5+SUM($E$8:E173)-SUM($F$8:F173))</f>
        <v/>
      </c>
      <c r="H173" s="18"/>
      <c r="I173" s="18"/>
      <c r="J173" s="25" t="str">
        <f aca="false">IF(A173="","",MONTH(A173))</f>
        <v/>
      </c>
    </row>
    <row r="174" customFormat="false" ht="15" hidden="false" customHeight="true" outlineLevel="0" collapsed="false">
      <c r="A174" s="26"/>
      <c r="B174" s="18"/>
      <c r="C174" s="18"/>
      <c r="D174" s="18"/>
      <c r="E174" s="27"/>
      <c r="F174" s="27"/>
      <c r="G174" s="24" t="str">
        <f aca="false">IF(AND(E174="",F174=""),"",'Petty Cash Book'!$C$5+SUM($E$8:E174)-SUM($F$8:F174))</f>
        <v/>
      </c>
      <c r="H174" s="18"/>
      <c r="I174" s="18"/>
      <c r="J174" s="25" t="str">
        <f aca="false">IF(A174="","",MONTH(A174))</f>
        <v/>
      </c>
    </row>
    <row r="175" customFormat="false" ht="15" hidden="false" customHeight="true" outlineLevel="0" collapsed="false">
      <c r="A175" s="26"/>
      <c r="B175" s="18"/>
      <c r="C175" s="18"/>
      <c r="D175" s="18"/>
      <c r="E175" s="27"/>
      <c r="F175" s="27"/>
      <c r="G175" s="24" t="str">
        <f aca="false">IF(AND(E175="",F175=""),"",'Petty Cash Book'!$C$5+SUM($E$8:E175)-SUM($F$8:F175))</f>
        <v/>
      </c>
      <c r="H175" s="18"/>
      <c r="I175" s="18"/>
      <c r="J175" s="25" t="str">
        <f aca="false">IF(A175="","",MONTH(A175))</f>
        <v/>
      </c>
    </row>
    <row r="176" customFormat="false" ht="15" hidden="false" customHeight="true" outlineLevel="0" collapsed="false">
      <c r="A176" s="26"/>
      <c r="B176" s="18"/>
      <c r="C176" s="18"/>
      <c r="D176" s="18"/>
      <c r="E176" s="27"/>
      <c r="F176" s="27"/>
      <c r="G176" s="24" t="str">
        <f aca="false">IF(AND(E176="",F176=""),"",'Petty Cash Book'!$C$5+SUM($E$8:E176)-SUM($F$8:F176))</f>
        <v/>
      </c>
      <c r="H176" s="18"/>
      <c r="I176" s="18"/>
      <c r="J176" s="25" t="str">
        <f aca="false">IF(A176="","",MONTH(A176))</f>
        <v/>
      </c>
    </row>
    <row r="177" customFormat="false" ht="15" hidden="false" customHeight="true" outlineLevel="0" collapsed="false">
      <c r="A177" s="26"/>
      <c r="B177" s="18"/>
      <c r="C177" s="18"/>
      <c r="D177" s="18"/>
      <c r="E177" s="27"/>
      <c r="F177" s="27"/>
      <c r="G177" s="24" t="str">
        <f aca="false">IF(AND(E177="",F177=""),"",'Petty Cash Book'!$C$5+SUM($E$8:E177)-SUM($F$8:F177))</f>
        <v/>
      </c>
      <c r="H177" s="18"/>
      <c r="I177" s="18"/>
      <c r="J177" s="25" t="str">
        <f aca="false">IF(A177="","",MONTH(A177))</f>
        <v/>
      </c>
    </row>
    <row r="178" customFormat="false" ht="15" hidden="false" customHeight="true" outlineLevel="0" collapsed="false">
      <c r="A178" s="26"/>
      <c r="B178" s="18"/>
      <c r="C178" s="18"/>
      <c r="D178" s="18"/>
      <c r="E178" s="27"/>
      <c r="F178" s="27"/>
      <c r="G178" s="24" t="str">
        <f aca="false">IF(AND(E178="",F178=""),"",'Petty Cash Book'!$C$5+SUM($E$8:E178)-SUM($F$8:F178))</f>
        <v/>
      </c>
      <c r="H178" s="18"/>
      <c r="I178" s="18"/>
      <c r="J178" s="25" t="str">
        <f aca="false">IF(A178="","",MONTH(A178))</f>
        <v/>
      </c>
    </row>
    <row r="179" customFormat="false" ht="15" hidden="false" customHeight="true" outlineLevel="0" collapsed="false">
      <c r="A179" s="26"/>
      <c r="B179" s="18"/>
      <c r="C179" s="18"/>
      <c r="D179" s="18"/>
      <c r="E179" s="27"/>
      <c r="F179" s="27"/>
      <c r="G179" s="24" t="str">
        <f aca="false">IF(AND(E179="",F179=""),"",'Petty Cash Book'!$C$5+SUM($E$8:E179)-SUM($F$8:F179))</f>
        <v/>
      </c>
      <c r="H179" s="18"/>
      <c r="I179" s="18"/>
      <c r="J179" s="25" t="str">
        <f aca="false">IF(A179="","",MONTH(A179))</f>
        <v/>
      </c>
    </row>
    <row r="180" customFormat="false" ht="15" hidden="false" customHeight="true" outlineLevel="0" collapsed="false">
      <c r="A180" s="26"/>
      <c r="B180" s="18"/>
      <c r="C180" s="18"/>
      <c r="D180" s="18"/>
      <c r="E180" s="27"/>
      <c r="F180" s="27"/>
      <c r="G180" s="24" t="str">
        <f aca="false">IF(AND(E180="",F180=""),"",'Petty Cash Book'!$C$5+SUM($E$8:E180)-SUM($F$8:F180))</f>
        <v/>
      </c>
      <c r="H180" s="18"/>
      <c r="I180" s="18"/>
      <c r="J180" s="25" t="str">
        <f aca="false">IF(A180="","",MONTH(A180))</f>
        <v/>
      </c>
    </row>
    <row r="181" customFormat="false" ht="15" hidden="false" customHeight="true" outlineLevel="0" collapsed="false">
      <c r="A181" s="26"/>
      <c r="B181" s="18"/>
      <c r="C181" s="18"/>
      <c r="D181" s="18"/>
      <c r="E181" s="27"/>
      <c r="F181" s="27"/>
      <c r="G181" s="24" t="str">
        <f aca="false">IF(AND(E181="",F181=""),"",'Petty Cash Book'!$C$5+SUM($E$8:E181)-SUM($F$8:F181))</f>
        <v/>
      </c>
      <c r="H181" s="18"/>
      <c r="I181" s="18"/>
      <c r="J181" s="25" t="str">
        <f aca="false">IF(A181="","",MONTH(A181))</f>
        <v/>
      </c>
    </row>
    <row r="182" customFormat="false" ht="15" hidden="false" customHeight="true" outlineLevel="0" collapsed="false">
      <c r="A182" s="26"/>
      <c r="B182" s="18"/>
      <c r="C182" s="18"/>
      <c r="D182" s="18"/>
      <c r="E182" s="27"/>
      <c r="F182" s="27"/>
      <c r="G182" s="24" t="str">
        <f aca="false">IF(AND(E182="",F182=""),"",'Petty Cash Book'!$C$5+SUM($E$8:E182)-SUM($F$8:F182))</f>
        <v/>
      </c>
      <c r="H182" s="18"/>
      <c r="I182" s="18"/>
      <c r="J182" s="25" t="str">
        <f aca="false">IF(A182="","",MONTH(A182))</f>
        <v/>
      </c>
    </row>
    <row r="183" customFormat="false" ht="15" hidden="false" customHeight="true" outlineLevel="0" collapsed="false">
      <c r="A183" s="26"/>
      <c r="B183" s="18"/>
      <c r="C183" s="18"/>
      <c r="D183" s="18"/>
      <c r="E183" s="27"/>
      <c r="F183" s="27"/>
      <c r="G183" s="24" t="str">
        <f aca="false">IF(AND(E183="",F183=""),"",'Petty Cash Book'!$C$5+SUM($E$8:E183)-SUM($F$8:F183))</f>
        <v/>
      </c>
      <c r="H183" s="18"/>
      <c r="I183" s="18"/>
      <c r="J183" s="25" t="str">
        <f aca="false">IF(A183="","",MONTH(A183))</f>
        <v/>
      </c>
    </row>
    <row r="184" customFormat="false" ht="15" hidden="false" customHeight="true" outlineLevel="0" collapsed="false">
      <c r="A184" s="26"/>
      <c r="B184" s="18"/>
      <c r="C184" s="18"/>
      <c r="D184" s="18"/>
      <c r="E184" s="27"/>
      <c r="F184" s="27"/>
      <c r="G184" s="24" t="str">
        <f aca="false">IF(AND(E184="",F184=""),"",'Petty Cash Book'!$C$5+SUM($E$8:E184)-SUM($F$8:F184))</f>
        <v/>
      </c>
      <c r="H184" s="18"/>
      <c r="I184" s="18"/>
      <c r="J184" s="25" t="str">
        <f aca="false">IF(A184="","",MONTH(A184))</f>
        <v/>
      </c>
    </row>
    <row r="185" customFormat="false" ht="15" hidden="false" customHeight="true" outlineLevel="0" collapsed="false">
      <c r="A185" s="26"/>
      <c r="B185" s="18"/>
      <c r="C185" s="18"/>
      <c r="D185" s="18"/>
      <c r="E185" s="27"/>
      <c r="F185" s="27"/>
      <c r="G185" s="24" t="str">
        <f aca="false">IF(AND(E185="",F185=""),"",'Petty Cash Book'!$C$5+SUM($E$8:E185)-SUM($F$8:F185))</f>
        <v/>
      </c>
      <c r="H185" s="18"/>
      <c r="I185" s="18"/>
      <c r="J185" s="25" t="str">
        <f aca="false">IF(A185="","",MONTH(A185))</f>
        <v/>
      </c>
    </row>
    <row r="186" customFormat="false" ht="15" hidden="false" customHeight="true" outlineLevel="0" collapsed="false">
      <c r="A186" s="26"/>
      <c r="B186" s="18"/>
      <c r="C186" s="18"/>
      <c r="D186" s="18"/>
      <c r="E186" s="27"/>
      <c r="F186" s="27"/>
      <c r="G186" s="24" t="str">
        <f aca="false">IF(AND(E186="",F186=""),"",'Petty Cash Book'!$C$5+SUM($E$8:E186)-SUM($F$8:F186))</f>
        <v/>
      </c>
      <c r="H186" s="18"/>
      <c r="I186" s="18"/>
      <c r="J186" s="25" t="str">
        <f aca="false">IF(A186="","",MONTH(A186))</f>
        <v/>
      </c>
    </row>
    <row r="187" customFormat="false" ht="15" hidden="false" customHeight="true" outlineLevel="0" collapsed="false">
      <c r="A187" s="26"/>
      <c r="B187" s="18"/>
      <c r="C187" s="18"/>
      <c r="D187" s="18"/>
      <c r="E187" s="27"/>
      <c r="F187" s="27"/>
      <c r="G187" s="24" t="str">
        <f aca="false">IF(AND(E187="",F187=""),"",'Petty Cash Book'!$C$5+SUM($E$8:E187)-SUM($F$8:F187))</f>
        <v/>
      </c>
      <c r="H187" s="18"/>
      <c r="I187" s="18"/>
      <c r="J187" s="25" t="str">
        <f aca="false">IF(A187="","",MONTH(A187))</f>
        <v/>
      </c>
    </row>
    <row r="188" customFormat="false" ht="15" hidden="false" customHeight="true" outlineLevel="0" collapsed="false">
      <c r="A188" s="26"/>
      <c r="B188" s="18"/>
      <c r="C188" s="18"/>
      <c r="D188" s="18"/>
      <c r="E188" s="27"/>
      <c r="F188" s="27"/>
      <c r="G188" s="24" t="str">
        <f aca="false">IF(AND(E188="",F188=""),"",'Petty Cash Book'!$C$5+SUM($E$8:E188)-SUM($F$8:F188))</f>
        <v/>
      </c>
      <c r="H188" s="18"/>
      <c r="I188" s="18"/>
      <c r="J188" s="25" t="str">
        <f aca="false">IF(A188="","",MONTH(A188))</f>
        <v/>
      </c>
    </row>
    <row r="189" customFormat="false" ht="15" hidden="false" customHeight="true" outlineLevel="0" collapsed="false">
      <c r="A189" s="26"/>
      <c r="B189" s="18"/>
      <c r="C189" s="18"/>
      <c r="D189" s="18"/>
      <c r="E189" s="27"/>
      <c r="F189" s="27"/>
      <c r="G189" s="24" t="str">
        <f aca="false">IF(AND(E189="",F189=""),"",'Petty Cash Book'!$C$5+SUM($E$8:E189)-SUM($F$8:F189))</f>
        <v/>
      </c>
      <c r="H189" s="18"/>
      <c r="I189" s="18"/>
      <c r="J189" s="25" t="str">
        <f aca="false">IF(A189="","",MONTH(A189))</f>
        <v/>
      </c>
    </row>
    <row r="190" customFormat="false" ht="15" hidden="false" customHeight="true" outlineLevel="0" collapsed="false">
      <c r="A190" s="26"/>
      <c r="B190" s="18"/>
      <c r="C190" s="18"/>
      <c r="D190" s="18"/>
      <c r="E190" s="27"/>
      <c r="F190" s="27"/>
      <c r="G190" s="24" t="str">
        <f aca="false">IF(AND(E190="",F190=""),"",'Petty Cash Book'!$C$5+SUM($E$8:E190)-SUM($F$8:F190))</f>
        <v/>
      </c>
      <c r="H190" s="18"/>
      <c r="I190" s="18"/>
      <c r="J190" s="25" t="str">
        <f aca="false">IF(A190="","",MONTH(A190))</f>
        <v/>
      </c>
    </row>
    <row r="191" customFormat="false" ht="15" hidden="false" customHeight="true" outlineLevel="0" collapsed="false">
      <c r="A191" s="26"/>
      <c r="B191" s="18"/>
      <c r="C191" s="18"/>
      <c r="D191" s="18"/>
      <c r="E191" s="27"/>
      <c r="F191" s="27"/>
      <c r="G191" s="24" t="str">
        <f aca="false">IF(AND(E191="",F191=""),"",'Petty Cash Book'!$C$5+SUM($E$8:E191)-SUM($F$8:F191))</f>
        <v/>
      </c>
      <c r="H191" s="18"/>
      <c r="I191" s="18"/>
      <c r="J191" s="25" t="str">
        <f aca="false">IF(A191="","",MONTH(A191))</f>
        <v/>
      </c>
    </row>
    <row r="192" customFormat="false" ht="15" hidden="false" customHeight="true" outlineLevel="0" collapsed="false">
      <c r="A192" s="26"/>
      <c r="B192" s="18"/>
      <c r="C192" s="18"/>
      <c r="D192" s="18"/>
      <c r="E192" s="27"/>
      <c r="F192" s="27"/>
      <c r="G192" s="24" t="str">
        <f aca="false">IF(AND(E192="",F192=""),"",'Petty Cash Book'!$C$5+SUM($E$8:E192)-SUM($F$8:F192))</f>
        <v/>
      </c>
      <c r="H192" s="18"/>
      <c r="I192" s="18"/>
      <c r="J192" s="25" t="str">
        <f aca="false">IF(A192="","",MONTH(A192))</f>
        <v/>
      </c>
    </row>
    <row r="193" customFormat="false" ht="15" hidden="false" customHeight="true" outlineLevel="0" collapsed="false">
      <c r="A193" s="26"/>
      <c r="B193" s="18"/>
      <c r="C193" s="18"/>
      <c r="D193" s="18"/>
      <c r="E193" s="27"/>
      <c r="F193" s="27"/>
      <c r="G193" s="24" t="str">
        <f aca="false">IF(AND(E193="",F193=""),"",'Petty Cash Book'!$C$5+SUM($E$8:E193)-SUM($F$8:F193))</f>
        <v/>
      </c>
      <c r="H193" s="18"/>
      <c r="I193" s="18"/>
      <c r="J193" s="25" t="str">
        <f aca="false">IF(A193="","",MONTH(A193))</f>
        <v/>
      </c>
    </row>
    <row r="194" customFormat="false" ht="15" hidden="false" customHeight="true" outlineLevel="0" collapsed="false">
      <c r="A194" s="26"/>
      <c r="B194" s="18"/>
      <c r="C194" s="18"/>
      <c r="D194" s="18"/>
      <c r="E194" s="27"/>
      <c r="F194" s="27"/>
      <c r="G194" s="24" t="str">
        <f aca="false">IF(AND(E194="",F194=""),"",'Petty Cash Book'!$C$5+SUM($E$8:E194)-SUM($F$8:F194))</f>
        <v/>
      </c>
      <c r="H194" s="18"/>
      <c r="I194" s="18"/>
      <c r="J194" s="25" t="str">
        <f aca="false">IF(A194="","",MONTH(A194))</f>
        <v/>
      </c>
    </row>
    <row r="195" customFormat="false" ht="15" hidden="false" customHeight="true" outlineLevel="0" collapsed="false">
      <c r="A195" s="26"/>
      <c r="B195" s="18"/>
      <c r="C195" s="18"/>
      <c r="D195" s="18"/>
      <c r="E195" s="27"/>
      <c r="F195" s="27"/>
      <c r="G195" s="24" t="str">
        <f aca="false">IF(AND(E195="",F195=""),"",'Petty Cash Book'!$C$5+SUM($E$8:E195)-SUM($F$8:F195))</f>
        <v/>
      </c>
      <c r="H195" s="18"/>
      <c r="I195" s="18"/>
      <c r="J195" s="25" t="str">
        <f aca="false">IF(A195="","",MONTH(A195))</f>
        <v/>
      </c>
    </row>
    <row r="196" customFormat="false" ht="15" hidden="false" customHeight="true" outlineLevel="0" collapsed="false">
      <c r="A196" s="26"/>
      <c r="B196" s="18"/>
      <c r="C196" s="18"/>
      <c r="D196" s="18"/>
      <c r="E196" s="27"/>
      <c r="F196" s="27"/>
      <c r="G196" s="24" t="str">
        <f aca="false">IF(AND(E196="",F196=""),"",'Petty Cash Book'!$C$5+SUM($E$8:E196)-SUM($F$8:F196))</f>
        <v/>
      </c>
      <c r="H196" s="18"/>
      <c r="I196" s="18"/>
      <c r="J196" s="25" t="str">
        <f aca="false">IF(A196="","",MONTH(A196))</f>
        <v/>
      </c>
    </row>
    <row r="197" customFormat="false" ht="15" hidden="false" customHeight="true" outlineLevel="0" collapsed="false">
      <c r="A197" s="26"/>
      <c r="B197" s="18"/>
      <c r="C197" s="18"/>
      <c r="D197" s="18"/>
      <c r="E197" s="27"/>
      <c r="F197" s="27"/>
      <c r="G197" s="24" t="str">
        <f aca="false">IF(AND(E197="",F197=""),"",'Petty Cash Book'!$C$5+SUM($E$8:E197)-SUM($F$8:F197))</f>
        <v/>
      </c>
      <c r="H197" s="18"/>
      <c r="I197" s="18"/>
      <c r="J197" s="25" t="str">
        <f aca="false">IF(A197="","",MONTH(A197))</f>
        <v/>
      </c>
    </row>
    <row r="198" customFormat="false" ht="15" hidden="false" customHeight="true" outlineLevel="0" collapsed="false">
      <c r="A198" s="26"/>
      <c r="B198" s="18"/>
      <c r="C198" s="18"/>
      <c r="D198" s="18"/>
      <c r="E198" s="27"/>
      <c r="F198" s="27"/>
      <c r="G198" s="24" t="str">
        <f aca="false">IF(AND(E198="",F198=""),"",'Petty Cash Book'!$C$5+SUM($E$8:E198)-SUM($F$8:F198))</f>
        <v/>
      </c>
      <c r="H198" s="18"/>
      <c r="I198" s="18"/>
      <c r="J198" s="25" t="str">
        <f aca="false">IF(A198="","",MONTH(A198))</f>
        <v/>
      </c>
    </row>
    <row r="199" customFormat="false" ht="15" hidden="false" customHeight="true" outlineLevel="0" collapsed="false">
      <c r="A199" s="26"/>
      <c r="B199" s="18"/>
      <c r="C199" s="18"/>
      <c r="D199" s="18"/>
      <c r="E199" s="27"/>
      <c r="F199" s="27"/>
      <c r="G199" s="24" t="str">
        <f aca="false">IF(AND(E199="",F199=""),"",'Petty Cash Book'!$C$5+SUM($E$8:E199)-SUM($F$8:F199))</f>
        <v/>
      </c>
      <c r="H199" s="18"/>
      <c r="I199" s="18"/>
      <c r="J199" s="25" t="str">
        <f aca="false">IF(A199="","",MONTH(A199))</f>
        <v/>
      </c>
    </row>
    <row r="200" customFormat="false" ht="15" hidden="false" customHeight="true" outlineLevel="0" collapsed="false">
      <c r="A200" s="26"/>
      <c r="B200" s="18"/>
      <c r="C200" s="18"/>
      <c r="D200" s="18"/>
      <c r="E200" s="27"/>
      <c r="F200" s="27"/>
      <c r="G200" s="24" t="str">
        <f aca="false">IF(AND(E200="",F200=""),"",'Petty Cash Book'!$C$5+SUM($E$8:E200)-SUM($F$8:F200))</f>
        <v/>
      </c>
      <c r="H200" s="18"/>
      <c r="I200" s="18"/>
      <c r="J200" s="25" t="str">
        <f aca="false">IF(A200="","",MONTH(A200))</f>
        <v/>
      </c>
    </row>
    <row r="201" customFormat="false" ht="15" hidden="false" customHeight="true" outlineLevel="0" collapsed="false">
      <c r="A201" s="26"/>
      <c r="B201" s="18"/>
      <c r="C201" s="18"/>
      <c r="D201" s="18"/>
      <c r="E201" s="27"/>
      <c r="F201" s="27"/>
      <c r="G201" s="24" t="str">
        <f aca="false">IF(AND(E201="",F201=""),"",'Petty Cash Book'!$C$5+SUM($E$8:E201)-SUM($F$8:F201))</f>
        <v/>
      </c>
      <c r="H201" s="18"/>
      <c r="I201" s="18"/>
      <c r="J201" s="25" t="str">
        <f aca="false">IF(A201="","",MONTH(A201))</f>
        <v/>
      </c>
    </row>
    <row r="202" customFormat="false" ht="15" hidden="false" customHeight="true" outlineLevel="0" collapsed="false">
      <c r="A202" s="26"/>
      <c r="B202" s="18"/>
      <c r="C202" s="18"/>
      <c r="D202" s="18"/>
      <c r="E202" s="27"/>
      <c r="F202" s="27"/>
      <c r="G202" s="24" t="str">
        <f aca="false">IF(AND(E202="",F202=""),"",'Petty Cash Book'!$C$5+SUM($E$8:E202)-SUM($F$8:F202))</f>
        <v/>
      </c>
      <c r="H202" s="18"/>
      <c r="I202" s="18"/>
      <c r="J202" s="25" t="str">
        <f aca="false">IF(A202="","",MONTH(A202))</f>
        <v/>
      </c>
    </row>
    <row r="203" customFormat="false" ht="15" hidden="false" customHeight="true" outlineLevel="0" collapsed="false">
      <c r="A203" s="26"/>
      <c r="B203" s="18"/>
      <c r="C203" s="18"/>
      <c r="D203" s="18"/>
      <c r="E203" s="27"/>
      <c r="F203" s="27"/>
      <c r="G203" s="24" t="str">
        <f aca="false">IF(AND(E203="",F203=""),"",'Petty Cash Book'!$C$5+SUM($E$8:E203)-SUM($F$8:F203))</f>
        <v/>
      </c>
      <c r="H203" s="18"/>
      <c r="I203" s="18"/>
      <c r="J203" s="25" t="str">
        <f aca="false">IF(A203="","",MONTH(A203))</f>
        <v/>
      </c>
    </row>
    <row r="204" customFormat="false" ht="15" hidden="false" customHeight="true" outlineLevel="0" collapsed="false">
      <c r="A204" s="26"/>
      <c r="B204" s="18"/>
      <c r="C204" s="18"/>
      <c r="D204" s="18"/>
      <c r="E204" s="27"/>
      <c r="F204" s="27"/>
      <c r="G204" s="24" t="str">
        <f aca="false">IF(AND(E204="",F204=""),"",'Petty Cash Book'!$C$5+SUM($E$8:E204)-SUM($F$8:F204))</f>
        <v/>
      </c>
      <c r="H204" s="18"/>
      <c r="I204" s="18"/>
      <c r="J204" s="25" t="str">
        <f aca="false">IF(A204="","",MONTH(A204))</f>
        <v/>
      </c>
    </row>
    <row r="205" customFormat="false" ht="15" hidden="false" customHeight="true" outlineLevel="0" collapsed="false">
      <c r="A205" s="26"/>
      <c r="B205" s="18"/>
      <c r="C205" s="18"/>
      <c r="D205" s="18"/>
      <c r="E205" s="27"/>
      <c r="F205" s="27"/>
      <c r="G205" s="24" t="str">
        <f aca="false">IF(AND(E205="",F205=""),"",'Petty Cash Book'!$C$5+SUM($E$8:E205)-SUM($F$8:F205))</f>
        <v/>
      </c>
      <c r="H205" s="18"/>
      <c r="I205" s="18"/>
      <c r="J205" s="25" t="str">
        <f aca="false">IF(A205="","",MONTH(A205))</f>
        <v/>
      </c>
    </row>
    <row r="206" customFormat="false" ht="15" hidden="false" customHeight="true" outlineLevel="0" collapsed="false">
      <c r="A206" s="26"/>
      <c r="B206" s="18"/>
      <c r="C206" s="18"/>
      <c r="D206" s="18"/>
      <c r="E206" s="27"/>
      <c r="F206" s="27"/>
      <c r="G206" s="24" t="str">
        <f aca="false">IF(AND(E206="",F206=""),"",'Petty Cash Book'!$C$5+SUM($E$8:E206)-SUM($F$8:F206))</f>
        <v/>
      </c>
      <c r="H206" s="18"/>
      <c r="I206" s="18"/>
      <c r="J206" s="25" t="str">
        <f aca="false">IF(A206="","",MONTH(A206))</f>
        <v/>
      </c>
    </row>
    <row r="207" customFormat="false" ht="15" hidden="false" customHeight="true" outlineLevel="0" collapsed="false">
      <c r="A207" s="26"/>
      <c r="B207" s="18"/>
      <c r="C207" s="18"/>
      <c r="D207" s="18"/>
      <c r="E207" s="27"/>
      <c r="F207" s="27"/>
      <c r="G207" s="24" t="str">
        <f aca="false">IF(AND(E207="",F207=""),"",'Petty Cash Book'!$C$5+SUM($E$8:E207)-SUM($F$8:F207))</f>
        <v/>
      </c>
      <c r="H207" s="18"/>
      <c r="I207" s="18"/>
      <c r="J207" s="25" t="str">
        <f aca="false">IF(A207="","",MONTH(A207))</f>
        <v/>
      </c>
    </row>
    <row r="208" customFormat="false" ht="15" hidden="false" customHeight="true" outlineLevel="0" collapsed="false">
      <c r="A208" s="26"/>
      <c r="B208" s="18"/>
      <c r="C208" s="18"/>
      <c r="D208" s="18"/>
      <c r="E208" s="27"/>
      <c r="F208" s="27"/>
      <c r="G208" s="24" t="str">
        <f aca="false">IF(AND(E208="",F208=""),"",'Petty Cash Book'!$C$5+SUM($E$8:E208)-SUM($F$8:F208))</f>
        <v/>
      </c>
      <c r="H208" s="18"/>
      <c r="I208" s="18"/>
      <c r="J208" s="25" t="str">
        <f aca="false">IF(A208="","",MONTH(A208))</f>
        <v/>
      </c>
    </row>
    <row r="209" customFormat="false" ht="15" hidden="false" customHeight="true" outlineLevel="0" collapsed="false">
      <c r="A209" s="26"/>
      <c r="B209" s="18"/>
      <c r="C209" s="18"/>
      <c r="D209" s="18"/>
      <c r="E209" s="27"/>
      <c r="F209" s="27"/>
      <c r="G209" s="24" t="str">
        <f aca="false">IF(AND(E209="",F209=""),"",'Petty Cash Book'!$C$5+SUM($E$8:E209)-SUM($F$8:F209))</f>
        <v/>
      </c>
      <c r="H209" s="18"/>
      <c r="I209" s="18"/>
      <c r="J209" s="25" t="str">
        <f aca="false">IF(A209="","",MONTH(A209))</f>
        <v/>
      </c>
    </row>
    <row r="210" customFormat="false" ht="15" hidden="false" customHeight="true" outlineLevel="0" collapsed="false">
      <c r="A210" s="26"/>
      <c r="B210" s="18"/>
      <c r="C210" s="18"/>
      <c r="D210" s="18"/>
      <c r="E210" s="27"/>
      <c r="F210" s="27"/>
      <c r="G210" s="24" t="str">
        <f aca="false">IF(AND(E210="",F210=""),"",'Petty Cash Book'!$C$5+SUM($E$8:E210)-SUM($F$8:F210))</f>
        <v/>
      </c>
      <c r="H210" s="18"/>
      <c r="I210" s="18"/>
      <c r="J210" s="25" t="str">
        <f aca="false">IF(A210="","",MONTH(A210))</f>
        <v/>
      </c>
    </row>
    <row r="211" customFormat="false" ht="15" hidden="false" customHeight="true" outlineLevel="0" collapsed="false">
      <c r="A211" s="26"/>
      <c r="B211" s="18"/>
      <c r="C211" s="18"/>
      <c r="D211" s="18"/>
      <c r="E211" s="27"/>
      <c r="F211" s="27"/>
      <c r="G211" s="24" t="str">
        <f aca="false">IF(AND(E211="",F211=""),"",'Petty Cash Book'!$C$5+SUM($E$8:E211)-SUM($F$8:F211))</f>
        <v/>
      </c>
      <c r="H211" s="18"/>
      <c r="I211" s="18"/>
      <c r="J211" s="25" t="str">
        <f aca="false">IF(A211="","",MONTH(A211))</f>
        <v/>
      </c>
    </row>
    <row r="212" customFormat="false" ht="15" hidden="false" customHeight="true" outlineLevel="0" collapsed="false">
      <c r="A212" s="26"/>
      <c r="B212" s="18"/>
      <c r="C212" s="18"/>
      <c r="D212" s="18"/>
      <c r="E212" s="27"/>
      <c r="F212" s="27"/>
      <c r="G212" s="24" t="str">
        <f aca="false">IF(AND(E212="",F212=""),"",'Petty Cash Book'!$C$5+SUM($E$8:E212)-SUM($F$8:F212))</f>
        <v/>
      </c>
      <c r="H212" s="18"/>
      <c r="I212" s="18"/>
      <c r="J212" s="25" t="str">
        <f aca="false">IF(A212="","",MONTH(A212))</f>
        <v/>
      </c>
    </row>
    <row r="213" customFormat="false" ht="15" hidden="false" customHeight="true" outlineLevel="0" collapsed="false">
      <c r="A213" s="26"/>
      <c r="B213" s="18"/>
      <c r="C213" s="18"/>
      <c r="D213" s="18"/>
      <c r="E213" s="27"/>
      <c r="F213" s="27"/>
      <c r="G213" s="24" t="str">
        <f aca="false">IF(AND(E213="",F213=""),"",'Petty Cash Book'!$C$5+SUM($E$8:E213)-SUM($F$8:F213))</f>
        <v/>
      </c>
      <c r="H213" s="18"/>
      <c r="I213" s="18"/>
      <c r="J213" s="25" t="str">
        <f aca="false">IF(A213="","",MONTH(A213))</f>
        <v/>
      </c>
    </row>
    <row r="214" customFormat="false" ht="15" hidden="false" customHeight="true" outlineLevel="0" collapsed="false">
      <c r="A214" s="26"/>
      <c r="B214" s="18"/>
      <c r="C214" s="18"/>
      <c r="D214" s="18"/>
      <c r="E214" s="27"/>
      <c r="F214" s="27"/>
      <c r="G214" s="24" t="str">
        <f aca="false">IF(AND(E214="",F214=""),"",'Petty Cash Book'!$C$5+SUM($E$8:E214)-SUM($F$8:F214))</f>
        <v/>
      </c>
      <c r="H214" s="18"/>
      <c r="I214" s="18"/>
      <c r="J214" s="25" t="str">
        <f aca="false">IF(A214="","",MONTH(A214))</f>
        <v/>
      </c>
    </row>
    <row r="215" customFormat="false" ht="15" hidden="false" customHeight="true" outlineLevel="0" collapsed="false">
      <c r="A215" s="26"/>
      <c r="B215" s="18"/>
      <c r="C215" s="18"/>
      <c r="D215" s="18"/>
      <c r="E215" s="27"/>
      <c r="F215" s="27"/>
      <c r="G215" s="24" t="str">
        <f aca="false">IF(AND(E215="",F215=""),"",'Petty Cash Book'!$C$5+SUM($E$8:E215)-SUM($F$8:F215))</f>
        <v/>
      </c>
      <c r="H215" s="18"/>
      <c r="I215" s="18"/>
      <c r="J215" s="25" t="str">
        <f aca="false">IF(A215="","",MONTH(A215))</f>
        <v/>
      </c>
    </row>
    <row r="216" customFormat="false" ht="15" hidden="false" customHeight="true" outlineLevel="0" collapsed="false">
      <c r="A216" s="26"/>
      <c r="B216" s="18"/>
      <c r="C216" s="18"/>
      <c r="D216" s="18"/>
      <c r="E216" s="27"/>
      <c r="F216" s="27"/>
      <c r="G216" s="24" t="str">
        <f aca="false">IF(AND(E216="",F216=""),"",'Petty Cash Book'!$C$5+SUM($E$8:E216)-SUM($F$8:F216))</f>
        <v/>
      </c>
      <c r="H216" s="18"/>
      <c r="I216" s="18"/>
      <c r="J216" s="25" t="str">
        <f aca="false">IF(A216="","",MONTH(A216))</f>
        <v/>
      </c>
    </row>
    <row r="217" customFormat="false" ht="15" hidden="false" customHeight="true" outlineLevel="0" collapsed="false">
      <c r="A217" s="26"/>
      <c r="B217" s="18"/>
      <c r="C217" s="18"/>
      <c r="D217" s="18"/>
      <c r="E217" s="27"/>
      <c r="F217" s="27"/>
      <c r="G217" s="24" t="str">
        <f aca="false">IF(AND(E217="",F217=""),"",'Petty Cash Book'!$C$5+SUM($E$8:E217)-SUM($F$8:F217))</f>
        <v/>
      </c>
      <c r="H217" s="18"/>
      <c r="I217" s="18"/>
      <c r="J217" s="25" t="str">
        <f aca="false">IF(A217="","",MONTH(A217))</f>
        <v/>
      </c>
    </row>
    <row r="218" customFormat="false" ht="15" hidden="false" customHeight="true" outlineLevel="0" collapsed="false">
      <c r="A218" s="26"/>
      <c r="B218" s="18"/>
      <c r="C218" s="18"/>
      <c r="D218" s="18"/>
      <c r="E218" s="27"/>
      <c r="F218" s="27"/>
      <c r="G218" s="24" t="str">
        <f aca="false">IF(AND(E218="",F218=""),"",'Petty Cash Book'!$C$5+SUM($E$8:E218)-SUM($F$8:F218))</f>
        <v/>
      </c>
      <c r="H218" s="18"/>
      <c r="I218" s="18"/>
      <c r="J218" s="25" t="str">
        <f aca="false">IF(A218="","",MONTH(A218))</f>
        <v/>
      </c>
    </row>
    <row r="219" customFormat="false" ht="15" hidden="false" customHeight="true" outlineLevel="0" collapsed="false">
      <c r="A219" s="26"/>
      <c r="B219" s="18"/>
      <c r="C219" s="18"/>
      <c r="D219" s="18"/>
      <c r="E219" s="27"/>
      <c r="F219" s="27"/>
      <c r="G219" s="24" t="str">
        <f aca="false">IF(AND(E219="",F219=""),"",'Petty Cash Book'!$C$5+SUM($E$8:E219)-SUM($F$8:F219))</f>
        <v/>
      </c>
      <c r="H219" s="18"/>
      <c r="I219" s="18"/>
      <c r="J219" s="25" t="str">
        <f aca="false">IF(A219="","",MONTH(A219))</f>
        <v/>
      </c>
    </row>
    <row r="220" customFormat="false" ht="15" hidden="false" customHeight="true" outlineLevel="0" collapsed="false">
      <c r="A220" s="26"/>
      <c r="B220" s="18"/>
      <c r="C220" s="18"/>
      <c r="D220" s="18"/>
      <c r="E220" s="27"/>
      <c r="F220" s="27"/>
      <c r="G220" s="24" t="str">
        <f aca="false">IF(AND(E220="",F220=""),"",'Petty Cash Book'!$C$5+SUM($E$8:E220)-SUM($F$8:F220))</f>
        <v/>
      </c>
      <c r="H220" s="18"/>
      <c r="I220" s="18"/>
      <c r="J220" s="25" t="str">
        <f aca="false">IF(A220="","",MONTH(A220))</f>
        <v/>
      </c>
    </row>
    <row r="221" customFormat="false" ht="15" hidden="false" customHeight="true" outlineLevel="0" collapsed="false">
      <c r="A221" s="26"/>
      <c r="B221" s="18"/>
      <c r="C221" s="18"/>
      <c r="D221" s="18"/>
      <c r="E221" s="27"/>
      <c r="F221" s="27"/>
      <c r="G221" s="24" t="str">
        <f aca="false">IF(AND(E221="",F221=""),"",'Petty Cash Book'!$C$5+SUM($E$8:E221)-SUM($F$8:F221))</f>
        <v/>
      </c>
      <c r="H221" s="18"/>
      <c r="I221" s="18"/>
      <c r="J221" s="25" t="str">
        <f aca="false">IF(A221="","",MONTH(A221))</f>
        <v/>
      </c>
    </row>
    <row r="222" customFormat="false" ht="15" hidden="false" customHeight="true" outlineLevel="0" collapsed="false">
      <c r="A222" s="26"/>
      <c r="B222" s="18"/>
      <c r="C222" s="18"/>
      <c r="D222" s="18"/>
      <c r="E222" s="27"/>
      <c r="F222" s="27"/>
      <c r="G222" s="24" t="str">
        <f aca="false">IF(AND(E222="",F222=""),"",'Petty Cash Book'!$C$5+SUM($E$8:E222)-SUM($F$8:F222))</f>
        <v/>
      </c>
      <c r="H222" s="18"/>
      <c r="I222" s="18"/>
      <c r="J222" s="25" t="str">
        <f aca="false">IF(A222="","",MONTH(A222))</f>
        <v/>
      </c>
    </row>
    <row r="223" customFormat="false" ht="15" hidden="false" customHeight="true" outlineLevel="0" collapsed="false">
      <c r="A223" s="26"/>
      <c r="B223" s="18"/>
      <c r="C223" s="18"/>
      <c r="D223" s="18"/>
      <c r="E223" s="27"/>
      <c r="F223" s="27"/>
      <c r="G223" s="24" t="str">
        <f aca="false">IF(AND(E223="",F223=""),"",'Petty Cash Book'!$C$5+SUM($E$8:E223)-SUM($F$8:F223))</f>
        <v/>
      </c>
      <c r="H223" s="18"/>
      <c r="I223" s="18"/>
      <c r="J223" s="25" t="str">
        <f aca="false">IF(A223="","",MONTH(A223))</f>
        <v/>
      </c>
    </row>
    <row r="224" customFormat="false" ht="15" hidden="false" customHeight="true" outlineLevel="0" collapsed="false">
      <c r="A224" s="26"/>
      <c r="B224" s="18"/>
      <c r="C224" s="18"/>
      <c r="D224" s="18"/>
      <c r="E224" s="27"/>
      <c r="F224" s="27"/>
      <c r="G224" s="24" t="str">
        <f aca="false">IF(AND(E224="",F224=""),"",'Petty Cash Book'!$C$5+SUM($E$8:E224)-SUM($F$8:F224))</f>
        <v/>
      </c>
      <c r="H224" s="18"/>
      <c r="I224" s="18"/>
      <c r="J224" s="25" t="str">
        <f aca="false">IF(A224="","",MONTH(A224))</f>
        <v/>
      </c>
    </row>
    <row r="225" customFormat="false" ht="15" hidden="false" customHeight="true" outlineLevel="0" collapsed="false">
      <c r="A225" s="26"/>
      <c r="B225" s="18"/>
      <c r="C225" s="18"/>
      <c r="D225" s="18"/>
      <c r="E225" s="27"/>
      <c r="F225" s="27"/>
      <c r="G225" s="24" t="str">
        <f aca="false">IF(AND(E225="",F225=""),"",'Petty Cash Book'!$C$5+SUM($E$8:E225)-SUM($F$8:F225))</f>
        <v/>
      </c>
      <c r="H225" s="18"/>
      <c r="I225" s="18"/>
      <c r="J225" s="25" t="str">
        <f aca="false">IF(A225="","",MONTH(A225))</f>
        <v/>
      </c>
    </row>
    <row r="226" customFormat="false" ht="15" hidden="false" customHeight="true" outlineLevel="0" collapsed="false">
      <c r="A226" s="26"/>
      <c r="B226" s="18"/>
      <c r="C226" s="18"/>
      <c r="D226" s="18"/>
      <c r="E226" s="27"/>
      <c r="F226" s="27"/>
      <c r="G226" s="24" t="str">
        <f aca="false">IF(AND(E226="",F226=""),"",'Petty Cash Book'!$C$5+SUM($E$8:E226)-SUM($F$8:F226))</f>
        <v/>
      </c>
      <c r="H226" s="18"/>
      <c r="I226" s="18"/>
      <c r="J226" s="25" t="str">
        <f aca="false">IF(A226="","",MONTH(A226))</f>
        <v/>
      </c>
    </row>
    <row r="227" customFormat="false" ht="15" hidden="false" customHeight="true" outlineLevel="0" collapsed="false">
      <c r="A227" s="26"/>
      <c r="B227" s="18"/>
      <c r="C227" s="18"/>
      <c r="D227" s="18"/>
      <c r="E227" s="27"/>
      <c r="F227" s="27"/>
      <c r="G227" s="24" t="str">
        <f aca="false">IF(AND(E227="",F227=""),"",'Petty Cash Book'!$C$5+SUM($E$8:E227)-SUM($F$8:F227))</f>
        <v/>
      </c>
      <c r="H227" s="18"/>
      <c r="I227" s="18"/>
      <c r="J227" s="25" t="str">
        <f aca="false">IF(A227="","",MONTH(A227))</f>
        <v/>
      </c>
    </row>
    <row r="228" customFormat="false" ht="15" hidden="false" customHeight="true" outlineLevel="0" collapsed="false">
      <c r="A228" s="26"/>
      <c r="B228" s="18"/>
      <c r="C228" s="18"/>
      <c r="D228" s="18"/>
      <c r="E228" s="27"/>
      <c r="F228" s="27"/>
      <c r="G228" s="24" t="str">
        <f aca="false">IF(AND(E228="",F228=""),"",'Petty Cash Book'!$C$5+SUM($E$8:E228)-SUM($F$8:F228))</f>
        <v/>
      </c>
      <c r="H228" s="18"/>
      <c r="I228" s="18"/>
      <c r="J228" s="25" t="str">
        <f aca="false">IF(A228="","",MONTH(A228))</f>
        <v/>
      </c>
    </row>
    <row r="229" customFormat="false" ht="15" hidden="false" customHeight="true" outlineLevel="0" collapsed="false">
      <c r="A229" s="26"/>
      <c r="B229" s="18"/>
      <c r="C229" s="18"/>
      <c r="D229" s="18"/>
      <c r="E229" s="27"/>
      <c r="F229" s="27"/>
      <c r="G229" s="24" t="str">
        <f aca="false">IF(AND(E229="",F229=""),"",'Petty Cash Book'!$C$5+SUM($E$8:E229)-SUM($F$8:F229))</f>
        <v/>
      </c>
      <c r="H229" s="18"/>
      <c r="I229" s="18"/>
      <c r="J229" s="25" t="str">
        <f aca="false">IF(A229="","",MONTH(A229))</f>
        <v/>
      </c>
    </row>
    <row r="230" customFormat="false" ht="15" hidden="false" customHeight="true" outlineLevel="0" collapsed="false">
      <c r="A230" s="26"/>
      <c r="B230" s="18"/>
      <c r="C230" s="18"/>
      <c r="D230" s="18"/>
      <c r="E230" s="27"/>
      <c r="F230" s="27"/>
      <c r="G230" s="24" t="str">
        <f aca="false">IF(AND(E230="",F230=""),"",'Petty Cash Book'!$C$5+SUM($E$8:E230)-SUM($F$8:F230))</f>
        <v/>
      </c>
      <c r="H230" s="18"/>
      <c r="I230" s="18"/>
      <c r="J230" s="25" t="str">
        <f aca="false">IF(A230="","",MONTH(A230))</f>
        <v/>
      </c>
    </row>
    <row r="231" customFormat="false" ht="15" hidden="false" customHeight="true" outlineLevel="0" collapsed="false">
      <c r="A231" s="26"/>
      <c r="B231" s="18"/>
      <c r="C231" s="18"/>
      <c r="D231" s="18"/>
      <c r="E231" s="27"/>
      <c r="F231" s="27"/>
      <c r="G231" s="24" t="str">
        <f aca="false">IF(AND(E231="",F231=""),"",'Petty Cash Book'!$C$5+SUM($E$8:E231)-SUM($F$8:F231))</f>
        <v/>
      </c>
      <c r="H231" s="18"/>
      <c r="I231" s="18"/>
      <c r="J231" s="25" t="str">
        <f aca="false">IF(A231="","",MONTH(A231))</f>
        <v/>
      </c>
    </row>
    <row r="232" customFormat="false" ht="15" hidden="false" customHeight="true" outlineLevel="0" collapsed="false">
      <c r="A232" s="26"/>
      <c r="B232" s="18"/>
      <c r="C232" s="18"/>
      <c r="D232" s="18"/>
      <c r="E232" s="27"/>
      <c r="F232" s="27"/>
      <c r="G232" s="24" t="str">
        <f aca="false">IF(AND(E232="",F232=""),"",'Petty Cash Book'!$C$5+SUM($E$8:E232)-SUM($F$8:F232))</f>
        <v/>
      </c>
      <c r="H232" s="18"/>
      <c r="I232" s="18"/>
      <c r="J232" s="25" t="str">
        <f aca="false">IF(A232="","",MONTH(A232))</f>
        <v/>
      </c>
    </row>
    <row r="233" customFormat="false" ht="15" hidden="false" customHeight="true" outlineLevel="0" collapsed="false">
      <c r="A233" s="26"/>
      <c r="B233" s="18"/>
      <c r="C233" s="18"/>
      <c r="D233" s="18"/>
      <c r="E233" s="27"/>
      <c r="F233" s="27"/>
      <c r="G233" s="24" t="str">
        <f aca="false">IF(AND(E233="",F233=""),"",'Petty Cash Book'!$C$5+SUM($E$8:E233)-SUM($F$8:F233))</f>
        <v/>
      </c>
      <c r="H233" s="18"/>
      <c r="I233" s="18"/>
      <c r="J233" s="25" t="str">
        <f aca="false">IF(A233="","",MONTH(A233))</f>
        <v/>
      </c>
    </row>
    <row r="234" customFormat="false" ht="15" hidden="false" customHeight="true" outlineLevel="0" collapsed="false">
      <c r="A234" s="26"/>
      <c r="B234" s="18"/>
      <c r="C234" s="18"/>
      <c r="D234" s="18"/>
      <c r="E234" s="27"/>
      <c r="F234" s="27"/>
      <c r="G234" s="24" t="str">
        <f aca="false">IF(AND(E234="",F234=""),"",'Petty Cash Book'!$C$5+SUM($E$8:E234)-SUM($F$8:F234))</f>
        <v/>
      </c>
      <c r="H234" s="18"/>
      <c r="I234" s="18"/>
      <c r="J234" s="25" t="str">
        <f aca="false">IF(A234="","",MONTH(A234))</f>
        <v/>
      </c>
    </row>
    <row r="235" customFormat="false" ht="15" hidden="false" customHeight="true" outlineLevel="0" collapsed="false">
      <c r="A235" s="26"/>
      <c r="B235" s="18"/>
      <c r="C235" s="18"/>
      <c r="D235" s="18"/>
      <c r="E235" s="27"/>
      <c r="F235" s="27"/>
      <c r="G235" s="24" t="str">
        <f aca="false">IF(AND(E235="",F235=""),"",'Petty Cash Book'!$C$5+SUM($E$8:E235)-SUM($F$8:F235))</f>
        <v/>
      </c>
      <c r="H235" s="18"/>
      <c r="I235" s="18"/>
      <c r="J235" s="25" t="str">
        <f aca="false">IF(A235="","",MONTH(A235))</f>
        <v/>
      </c>
    </row>
    <row r="236" customFormat="false" ht="15" hidden="false" customHeight="true" outlineLevel="0" collapsed="false">
      <c r="A236" s="26"/>
      <c r="B236" s="18"/>
      <c r="C236" s="18"/>
      <c r="D236" s="18"/>
      <c r="E236" s="27"/>
      <c r="F236" s="27"/>
      <c r="G236" s="24" t="str">
        <f aca="false">IF(AND(E236="",F236=""),"",'Petty Cash Book'!$C$5+SUM($E$8:E236)-SUM($F$8:F236))</f>
        <v/>
      </c>
      <c r="H236" s="18"/>
      <c r="I236" s="18"/>
      <c r="J236" s="25" t="str">
        <f aca="false">IF(A236="","",MONTH(A236))</f>
        <v/>
      </c>
    </row>
    <row r="237" customFormat="false" ht="15" hidden="false" customHeight="true" outlineLevel="0" collapsed="false">
      <c r="A237" s="26"/>
      <c r="B237" s="18"/>
      <c r="C237" s="18"/>
      <c r="D237" s="18"/>
      <c r="E237" s="27"/>
      <c r="F237" s="27"/>
      <c r="G237" s="24" t="str">
        <f aca="false">IF(AND(E237="",F237=""),"",'Petty Cash Book'!$C$5+SUM($E$8:E237)-SUM($F$8:F237))</f>
        <v/>
      </c>
      <c r="H237" s="18"/>
      <c r="I237" s="18"/>
      <c r="J237" s="25" t="str">
        <f aca="false">IF(A237="","",MONTH(A237))</f>
        <v/>
      </c>
    </row>
    <row r="238" customFormat="false" ht="15" hidden="false" customHeight="true" outlineLevel="0" collapsed="false">
      <c r="A238" s="26"/>
      <c r="B238" s="18"/>
      <c r="C238" s="18"/>
      <c r="D238" s="18"/>
      <c r="E238" s="27"/>
      <c r="F238" s="27"/>
      <c r="G238" s="24" t="str">
        <f aca="false">IF(AND(E238="",F238=""),"",'Petty Cash Book'!$C$5+SUM($E$8:E238)-SUM($F$8:F238))</f>
        <v/>
      </c>
      <c r="H238" s="18"/>
      <c r="I238" s="18"/>
      <c r="J238" s="25" t="str">
        <f aca="false">IF(A238="","",MONTH(A238))</f>
        <v/>
      </c>
    </row>
    <row r="239" customFormat="false" ht="15" hidden="false" customHeight="true" outlineLevel="0" collapsed="false">
      <c r="A239" s="26"/>
      <c r="B239" s="18"/>
      <c r="C239" s="18"/>
      <c r="D239" s="18"/>
      <c r="E239" s="27"/>
      <c r="F239" s="27"/>
      <c r="G239" s="24" t="str">
        <f aca="false">IF(AND(E239="",F239=""),"",'Petty Cash Book'!$C$5+SUM($E$8:E239)-SUM($F$8:F239))</f>
        <v/>
      </c>
      <c r="H239" s="18"/>
      <c r="I239" s="18"/>
      <c r="J239" s="25" t="str">
        <f aca="false">IF(A239="","",MONTH(A239))</f>
        <v/>
      </c>
    </row>
    <row r="240" customFormat="false" ht="15" hidden="false" customHeight="true" outlineLevel="0" collapsed="false">
      <c r="A240" s="26"/>
      <c r="B240" s="18"/>
      <c r="C240" s="18"/>
      <c r="D240" s="18"/>
      <c r="E240" s="27"/>
      <c r="F240" s="27"/>
      <c r="G240" s="24" t="str">
        <f aca="false">IF(AND(E240="",F240=""),"",'Petty Cash Book'!$C$5+SUM($E$8:E240)-SUM($F$8:F240))</f>
        <v/>
      </c>
      <c r="H240" s="18"/>
      <c r="I240" s="18"/>
      <c r="J240" s="25" t="str">
        <f aca="false">IF(A240="","",MONTH(A240))</f>
        <v/>
      </c>
    </row>
    <row r="241" customFormat="false" ht="15" hidden="false" customHeight="true" outlineLevel="0" collapsed="false">
      <c r="A241" s="26"/>
      <c r="B241" s="18"/>
      <c r="C241" s="18"/>
      <c r="D241" s="18"/>
      <c r="E241" s="27"/>
      <c r="F241" s="27"/>
      <c r="G241" s="24" t="str">
        <f aca="false">IF(AND(E241="",F241=""),"",'Petty Cash Book'!$C$5+SUM($E$8:E241)-SUM($F$8:F241))</f>
        <v/>
      </c>
      <c r="H241" s="18"/>
      <c r="I241" s="18"/>
      <c r="J241" s="25" t="str">
        <f aca="false">IF(A241="","",MONTH(A241))</f>
        <v/>
      </c>
    </row>
    <row r="242" customFormat="false" ht="15" hidden="false" customHeight="true" outlineLevel="0" collapsed="false">
      <c r="A242" s="26"/>
      <c r="B242" s="18"/>
      <c r="C242" s="18"/>
      <c r="D242" s="18"/>
      <c r="E242" s="27"/>
      <c r="F242" s="27"/>
      <c r="G242" s="24" t="str">
        <f aca="false">IF(AND(E242="",F242=""),"",'Petty Cash Book'!$C$5+SUM($E$8:E242)-SUM($F$8:F242))</f>
        <v/>
      </c>
      <c r="H242" s="18"/>
      <c r="I242" s="18"/>
      <c r="J242" s="25" t="str">
        <f aca="false">IF(A242="","",MONTH(A242))</f>
        <v/>
      </c>
    </row>
    <row r="243" customFormat="false" ht="15" hidden="false" customHeight="true" outlineLevel="0" collapsed="false">
      <c r="A243" s="26"/>
      <c r="B243" s="18"/>
      <c r="C243" s="18"/>
      <c r="D243" s="18"/>
      <c r="E243" s="27"/>
      <c r="F243" s="27"/>
      <c r="G243" s="24" t="str">
        <f aca="false">IF(AND(E243="",F243=""),"",'Petty Cash Book'!$C$5+SUM($E$8:E243)-SUM($F$8:F243))</f>
        <v/>
      </c>
      <c r="H243" s="18"/>
      <c r="I243" s="18"/>
      <c r="J243" s="25" t="str">
        <f aca="false">IF(A243="","",MONTH(A243))</f>
        <v/>
      </c>
    </row>
    <row r="244" customFormat="false" ht="15" hidden="false" customHeight="true" outlineLevel="0" collapsed="false">
      <c r="A244" s="26"/>
      <c r="B244" s="18"/>
      <c r="C244" s="18"/>
      <c r="D244" s="18"/>
      <c r="E244" s="27"/>
      <c r="F244" s="27"/>
      <c r="G244" s="24" t="str">
        <f aca="false">IF(AND(E244="",F244=""),"",'Petty Cash Book'!$C$5+SUM($E$8:E244)-SUM($F$8:F244))</f>
        <v/>
      </c>
      <c r="H244" s="18"/>
      <c r="I244" s="18"/>
      <c r="J244" s="25" t="str">
        <f aca="false">IF(A244="","",MONTH(A244))</f>
        <v/>
      </c>
    </row>
    <row r="245" customFormat="false" ht="15" hidden="false" customHeight="true" outlineLevel="0" collapsed="false">
      <c r="A245" s="26"/>
      <c r="B245" s="18"/>
      <c r="C245" s="18"/>
      <c r="D245" s="18"/>
      <c r="E245" s="27"/>
      <c r="F245" s="27"/>
      <c r="G245" s="24" t="str">
        <f aca="false">IF(AND(E245="",F245=""),"",'Petty Cash Book'!$C$5+SUM($E$8:E245)-SUM($F$8:F245))</f>
        <v/>
      </c>
      <c r="H245" s="18"/>
      <c r="I245" s="18"/>
      <c r="J245" s="25" t="str">
        <f aca="false">IF(A245="","",MONTH(A245))</f>
        <v/>
      </c>
    </row>
    <row r="246" customFormat="false" ht="15" hidden="false" customHeight="true" outlineLevel="0" collapsed="false">
      <c r="A246" s="26"/>
      <c r="B246" s="18"/>
      <c r="C246" s="18"/>
      <c r="D246" s="18"/>
      <c r="E246" s="27"/>
      <c r="F246" s="27"/>
      <c r="G246" s="24" t="str">
        <f aca="false">IF(AND(E246="",F246=""),"",'Petty Cash Book'!$C$5+SUM($E$8:E246)-SUM($F$8:F246))</f>
        <v/>
      </c>
      <c r="H246" s="18"/>
      <c r="I246" s="18"/>
      <c r="J246" s="25" t="str">
        <f aca="false">IF(A246="","",MONTH(A246))</f>
        <v/>
      </c>
    </row>
    <row r="247" customFormat="false" ht="15" hidden="false" customHeight="true" outlineLevel="0" collapsed="false">
      <c r="A247" s="26"/>
      <c r="B247" s="18"/>
      <c r="C247" s="18"/>
      <c r="D247" s="18"/>
      <c r="E247" s="27"/>
      <c r="F247" s="27"/>
      <c r="G247" s="24" t="str">
        <f aca="false">IF(AND(E247="",F247=""),"",'Petty Cash Book'!$C$5+SUM($E$8:E247)-SUM($F$8:F247))</f>
        <v/>
      </c>
      <c r="H247" s="18"/>
      <c r="I247" s="18"/>
      <c r="J247" s="25" t="str">
        <f aca="false">IF(A247="","",MONTH(A247))</f>
        <v/>
      </c>
    </row>
    <row r="248" customFormat="false" ht="15" hidden="false" customHeight="true" outlineLevel="0" collapsed="false">
      <c r="A248" s="26"/>
      <c r="B248" s="18"/>
      <c r="C248" s="18"/>
      <c r="D248" s="18"/>
      <c r="E248" s="27"/>
      <c r="F248" s="27"/>
      <c r="G248" s="24" t="str">
        <f aca="false">IF(AND(E248="",F248=""),"",'Petty Cash Book'!$C$5+SUM($E$8:E248)-SUM($F$8:F248))</f>
        <v/>
      </c>
      <c r="H248" s="18"/>
      <c r="I248" s="18"/>
      <c r="J248" s="25" t="str">
        <f aca="false">IF(A248="","",MONTH(A248))</f>
        <v/>
      </c>
    </row>
    <row r="249" customFormat="false" ht="15" hidden="false" customHeight="true" outlineLevel="0" collapsed="false">
      <c r="A249" s="26"/>
      <c r="B249" s="18"/>
      <c r="C249" s="18"/>
      <c r="D249" s="18"/>
      <c r="E249" s="27"/>
      <c r="F249" s="27"/>
      <c r="G249" s="24" t="str">
        <f aca="false">IF(AND(E249="",F249=""),"",'Petty Cash Book'!$C$5+SUM($E$8:E249)-SUM($F$8:F249))</f>
        <v/>
      </c>
      <c r="H249" s="18"/>
      <c r="I249" s="18"/>
      <c r="J249" s="25" t="str">
        <f aca="false">IF(A249="","",MONTH(A249))</f>
        <v/>
      </c>
    </row>
    <row r="250" customFormat="false" ht="15" hidden="false" customHeight="true" outlineLevel="0" collapsed="false">
      <c r="A250" s="26"/>
      <c r="B250" s="18"/>
      <c r="C250" s="18"/>
      <c r="D250" s="18"/>
      <c r="E250" s="27"/>
      <c r="F250" s="27"/>
      <c r="G250" s="24" t="str">
        <f aca="false">IF(AND(E250="",F250=""),"",'Petty Cash Book'!$C$5+SUM($E$8:E250)-SUM($F$8:F250))</f>
        <v/>
      </c>
      <c r="H250" s="18"/>
      <c r="I250" s="18"/>
      <c r="J250" s="25" t="str">
        <f aca="false">IF(A250="","",MONTH(A250))</f>
        <v/>
      </c>
    </row>
    <row r="251" customFormat="false" ht="15" hidden="false" customHeight="true" outlineLevel="0" collapsed="false">
      <c r="A251" s="26"/>
      <c r="B251" s="18"/>
      <c r="C251" s="18"/>
      <c r="D251" s="18"/>
      <c r="E251" s="27"/>
      <c r="F251" s="27"/>
      <c r="G251" s="24" t="str">
        <f aca="false">IF(AND(E251="",F251=""),"",'Petty Cash Book'!$C$5+SUM($E$8:E251)-SUM($F$8:F251))</f>
        <v/>
      </c>
      <c r="H251" s="18"/>
      <c r="I251" s="18"/>
      <c r="J251" s="25" t="str">
        <f aca="false">IF(A251="","",MONTH(A251))</f>
        <v/>
      </c>
    </row>
    <row r="252" customFormat="false" ht="15" hidden="false" customHeight="true" outlineLevel="0" collapsed="false">
      <c r="A252" s="26"/>
      <c r="B252" s="18"/>
      <c r="C252" s="18"/>
      <c r="D252" s="18"/>
      <c r="E252" s="27"/>
      <c r="F252" s="27"/>
      <c r="G252" s="24" t="str">
        <f aca="false">IF(AND(E252="",F252=""),"",'Petty Cash Book'!$C$5+SUM($E$8:E252)-SUM($F$8:F252))</f>
        <v/>
      </c>
      <c r="H252" s="18"/>
      <c r="I252" s="18"/>
      <c r="J252" s="25" t="str">
        <f aca="false">IF(A252="","",MONTH(A252))</f>
        <v/>
      </c>
    </row>
    <row r="253" customFormat="false" ht="15" hidden="false" customHeight="true" outlineLevel="0" collapsed="false">
      <c r="A253" s="26"/>
      <c r="B253" s="18"/>
      <c r="C253" s="18"/>
      <c r="D253" s="18"/>
      <c r="E253" s="27"/>
      <c r="F253" s="27"/>
      <c r="G253" s="24" t="str">
        <f aca="false">IF(AND(E253="",F253=""),"",'Petty Cash Book'!$C$5+SUM($E$8:E253)-SUM($F$8:F253))</f>
        <v/>
      </c>
      <c r="H253" s="18"/>
      <c r="I253" s="18"/>
      <c r="J253" s="25" t="str">
        <f aca="false">IF(A253="","",MONTH(A253))</f>
        <v/>
      </c>
    </row>
    <row r="254" customFormat="false" ht="15" hidden="false" customHeight="true" outlineLevel="0" collapsed="false">
      <c r="A254" s="26"/>
      <c r="B254" s="18"/>
      <c r="C254" s="18"/>
      <c r="D254" s="18"/>
      <c r="E254" s="27"/>
      <c r="F254" s="27"/>
      <c r="G254" s="24" t="str">
        <f aca="false">IF(AND(E254="",F254=""),"",'Petty Cash Book'!$C$5+SUM($E$8:E254)-SUM($F$8:F254))</f>
        <v/>
      </c>
      <c r="H254" s="18"/>
      <c r="I254" s="18"/>
      <c r="J254" s="25" t="str">
        <f aca="false">IF(A254="","",MONTH(A254))</f>
        <v/>
      </c>
    </row>
    <row r="255" customFormat="false" ht="15" hidden="false" customHeight="true" outlineLevel="0" collapsed="false">
      <c r="A255" s="26"/>
      <c r="B255" s="18"/>
      <c r="C255" s="18"/>
      <c r="D255" s="18"/>
      <c r="E255" s="27"/>
      <c r="F255" s="27"/>
      <c r="G255" s="24" t="str">
        <f aca="false">IF(AND(E255="",F255=""),"",'Petty Cash Book'!$C$5+SUM($E$8:E255)-SUM($F$8:F255))</f>
        <v/>
      </c>
      <c r="H255" s="18"/>
      <c r="I255" s="18"/>
      <c r="J255" s="25" t="str">
        <f aca="false">IF(A255="","",MONTH(A255))</f>
        <v/>
      </c>
    </row>
    <row r="256" customFormat="false" ht="15" hidden="false" customHeight="true" outlineLevel="0" collapsed="false">
      <c r="A256" s="26"/>
      <c r="B256" s="18"/>
      <c r="C256" s="18"/>
      <c r="D256" s="18"/>
      <c r="E256" s="27"/>
      <c r="F256" s="27"/>
      <c r="G256" s="24" t="str">
        <f aca="false">IF(AND(E256="",F256=""),"",'Petty Cash Book'!$C$5+SUM($E$8:E256)-SUM($F$8:F256))</f>
        <v/>
      </c>
      <c r="H256" s="18"/>
      <c r="I256" s="18"/>
      <c r="J256" s="25" t="str">
        <f aca="false">IF(A256="","",MONTH(A256))</f>
        <v/>
      </c>
    </row>
    <row r="257" customFormat="false" ht="15" hidden="false" customHeight="true" outlineLevel="0" collapsed="false">
      <c r="A257" s="26"/>
      <c r="B257" s="18"/>
      <c r="C257" s="18"/>
      <c r="D257" s="18"/>
      <c r="E257" s="27"/>
      <c r="F257" s="27"/>
      <c r="G257" s="24" t="str">
        <f aca="false">IF(AND(E257="",F257=""),"",'Petty Cash Book'!$C$5+SUM($E$8:E257)-SUM($F$8:F257))</f>
        <v/>
      </c>
      <c r="H257" s="18"/>
      <c r="I257" s="18"/>
      <c r="J257" s="25" t="str">
        <f aca="false">IF(A257="","",MONTH(A257))</f>
        <v/>
      </c>
    </row>
    <row r="258" customFormat="false" ht="15" hidden="false" customHeight="true" outlineLevel="0" collapsed="false">
      <c r="A258" s="26"/>
      <c r="B258" s="18"/>
      <c r="C258" s="18"/>
      <c r="D258" s="18"/>
      <c r="E258" s="27"/>
      <c r="F258" s="27"/>
      <c r="G258" s="24" t="str">
        <f aca="false">IF(AND(E258="",F258=""),"",'Petty Cash Book'!$C$5+SUM($E$8:E258)-SUM($F$8:F258))</f>
        <v/>
      </c>
      <c r="H258" s="18"/>
      <c r="I258" s="18"/>
      <c r="J258" s="25" t="str">
        <f aca="false">IF(A258="","",MONTH(A258))</f>
        <v/>
      </c>
    </row>
    <row r="259" customFormat="false" ht="15" hidden="false" customHeight="true" outlineLevel="0" collapsed="false">
      <c r="A259" s="26"/>
      <c r="B259" s="18"/>
      <c r="C259" s="18"/>
      <c r="D259" s="18"/>
      <c r="E259" s="27"/>
      <c r="F259" s="27"/>
      <c r="G259" s="24" t="str">
        <f aca="false">IF(AND(E259="",F259=""),"",'Petty Cash Book'!$C$5+SUM($E$8:E259)-SUM($F$8:F259))</f>
        <v/>
      </c>
      <c r="H259" s="18"/>
      <c r="I259" s="18"/>
      <c r="J259" s="25" t="str">
        <f aca="false">IF(A259="","",MONTH(A259))</f>
        <v/>
      </c>
    </row>
    <row r="260" customFormat="false" ht="15" hidden="false" customHeight="true" outlineLevel="0" collapsed="false">
      <c r="A260" s="26"/>
      <c r="B260" s="18"/>
      <c r="C260" s="18"/>
      <c r="D260" s="18"/>
      <c r="E260" s="27"/>
      <c r="F260" s="27"/>
      <c r="G260" s="24" t="str">
        <f aca="false">IF(AND(E260="",F260=""),"",'Petty Cash Book'!$C$5+SUM($E$8:E260)-SUM($F$8:F260))</f>
        <v/>
      </c>
      <c r="H260" s="18"/>
      <c r="I260" s="18"/>
      <c r="J260" s="25" t="str">
        <f aca="false">IF(A260="","",MONTH(A260))</f>
        <v/>
      </c>
    </row>
    <row r="261" customFormat="false" ht="15" hidden="false" customHeight="true" outlineLevel="0" collapsed="false">
      <c r="A261" s="26"/>
      <c r="B261" s="18"/>
      <c r="C261" s="18"/>
      <c r="D261" s="18"/>
      <c r="E261" s="27"/>
      <c r="F261" s="27"/>
      <c r="G261" s="24" t="str">
        <f aca="false">IF(AND(E261="",F261=""),"",'Petty Cash Book'!$C$5+SUM($E$8:E261)-SUM($F$8:F261))</f>
        <v/>
      </c>
      <c r="H261" s="18"/>
      <c r="I261" s="18"/>
      <c r="J261" s="25" t="str">
        <f aca="false">IF(A261="","",MONTH(A261))</f>
        <v/>
      </c>
    </row>
    <row r="262" customFormat="false" ht="15" hidden="false" customHeight="true" outlineLevel="0" collapsed="false">
      <c r="A262" s="26"/>
      <c r="B262" s="18"/>
      <c r="C262" s="18"/>
      <c r="D262" s="18"/>
      <c r="E262" s="27"/>
      <c r="F262" s="27"/>
      <c r="G262" s="24" t="str">
        <f aca="false">IF(AND(E262="",F262=""),"",'Petty Cash Book'!$C$5+SUM($E$8:E262)-SUM($F$8:F262))</f>
        <v/>
      </c>
      <c r="H262" s="18"/>
      <c r="I262" s="18"/>
      <c r="J262" s="25" t="str">
        <f aca="false">IF(A262="","",MONTH(A262))</f>
        <v/>
      </c>
    </row>
    <row r="263" customFormat="false" ht="15" hidden="false" customHeight="true" outlineLevel="0" collapsed="false">
      <c r="A263" s="26"/>
      <c r="B263" s="18"/>
      <c r="C263" s="18"/>
      <c r="D263" s="18"/>
      <c r="E263" s="27"/>
      <c r="F263" s="27"/>
      <c r="G263" s="24" t="str">
        <f aca="false">IF(AND(E263="",F263=""),"",'Petty Cash Book'!$C$5+SUM($E$8:E263)-SUM($F$8:F263))</f>
        <v/>
      </c>
      <c r="H263" s="18"/>
      <c r="I263" s="18"/>
      <c r="J263" s="25" t="str">
        <f aca="false">IF(A263="","",MONTH(A263))</f>
        <v/>
      </c>
    </row>
    <row r="264" customFormat="false" ht="15" hidden="false" customHeight="true" outlineLevel="0" collapsed="false">
      <c r="A264" s="26"/>
      <c r="B264" s="18"/>
      <c r="C264" s="18"/>
      <c r="D264" s="18"/>
      <c r="E264" s="27"/>
      <c r="F264" s="27"/>
      <c r="G264" s="24" t="str">
        <f aca="false">IF(AND(E264="",F264=""),"",'Petty Cash Book'!$C$5+SUM($E$8:E264)-SUM($F$8:F264))</f>
        <v/>
      </c>
      <c r="H264" s="18"/>
      <c r="I264" s="18"/>
      <c r="J264" s="25" t="str">
        <f aca="false">IF(A264="","",MONTH(A264))</f>
        <v/>
      </c>
    </row>
    <row r="265" customFormat="false" ht="15" hidden="false" customHeight="true" outlineLevel="0" collapsed="false">
      <c r="A265" s="26"/>
      <c r="B265" s="18"/>
      <c r="C265" s="18"/>
      <c r="D265" s="18"/>
      <c r="E265" s="27"/>
      <c r="F265" s="27"/>
      <c r="G265" s="24" t="str">
        <f aca="false">IF(AND(E265="",F265=""),"",'Petty Cash Book'!$C$5+SUM($E$8:E265)-SUM($F$8:F265))</f>
        <v/>
      </c>
      <c r="H265" s="18"/>
      <c r="I265" s="18"/>
      <c r="J265" s="25" t="str">
        <f aca="false">IF(A265="","",MONTH(A265))</f>
        <v/>
      </c>
    </row>
    <row r="266" customFormat="false" ht="15" hidden="false" customHeight="true" outlineLevel="0" collapsed="false">
      <c r="A266" s="26"/>
      <c r="B266" s="18"/>
      <c r="C266" s="18"/>
      <c r="D266" s="18"/>
      <c r="E266" s="27"/>
      <c r="F266" s="27"/>
      <c r="G266" s="24" t="str">
        <f aca="false">IF(AND(E266="",F266=""),"",'Petty Cash Book'!$C$5+SUM($E$8:E266)-SUM($F$8:F266))</f>
        <v/>
      </c>
      <c r="H266" s="18"/>
      <c r="I266" s="18"/>
      <c r="J266" s="25" t="str">
        <f aca="false">IF(A266="","",MONTH(A266))</f>
        <v/>
      </c>
    </row>
    <row r="267" customFormat="false" ht="15" hidden="false" customHeight="true" outlineLevel="0" collapsed="false">
      <c r="A267" s="26"/>
      <c r="B267" s="18"/>
      <c r="C267" s="18"/>
      <c r="D267" s="18"/>
      <c r="E267" s="27"/>
      <c r="F267" s="27"/>
      <c r="G267" s="24" t="str">
        <f aca="false">IF(AND(E267="",F267=""),"",'Petty Cash Book'!$C$5+SUM($E$8:E267)-SUM($F$8:F267))</f>
        <v/>
      </c>
      <c r="H267" s="18"/>
      <c r="I267" s="18"/>
      <c r="J267" s="25" t="str">
        <f aca="false">IF(A267="","",MONTH(A267))</f>
        <v/>
      </c>
    </row>
    <row r="268" customFormat="false" ht="15" hidden="false" customHeight="true" outlineLevel="0" collapsed="false">
      <c r="A268" s="26"/>
      <c r="B268" s="18"/>
      <c r="C268" s="18"/>
      <c r="D268" s="18"/>
      <c r="E268" s="27"/>
      <c r="F268" s="27"/>
      <c r="G268" s="24" t="str">
        <f aca="false">IF(AND(E268="",F268=""),"",'Petty Cash Book'!$C$5+SUM($E$8:E268)-SUM($F$8:F268))</f>
        <v/>
      </c>
      <c r="H268" s="18"/>
      <c r="I268" s="18"/>
      <c r="J268" s="25" t="str">
        <f aca="false">IF(A268="","",MONTH(A268))</f>
        <v/>
      </c>
    </row>
    <row r="269" customFormat="false" ht="15" hidden="false" customHeight="true" outlineLevel="0" collapsed="false">
      <c r="A269" s="26"/>
      <c r="B269" s="18"/>
      <c r="C269" s="18"/>
      <c r="D269" s="18"/>
      <c r="E269" s="27"/>
      <c r="F269" s="27"/>
      <c r="G269" s="24" t="str">
        <f aca="false">IF(AND(E269="",F269=""),"",'Petty Cash Book'!$C$5+SUM($E$8:E269)-SUM($F$8:F269))</f>
        <v/>
      </c>
      <c r="H269" s="18"/>
      <c r="I269" s="18"/>
      <c r="J269" s="25" t="str">
        <f aca="false">IF(A269="","",MONTH(A269))</f>
        <v/>
      </c>
    </row>
    <row r="270" customFormat="false" ht="15" hidden="false" customHeight="true" outlineLevel="0" collapsed="false">
      <c r="A270" s="26"/>
      <c r="B270" s="18"/>
      <c r="C270" s="18"/>
      <c r="D270" s="18"/>
      <c r="E270" s="27"/>
      <c r="F270" s="27"/>
      <c r="G270" s="24" t="str">
        <f aca="false">IF(AND(E270="",F270=""),"",'Petty Cash Book'!$C$5+SUM($E$8:E270)-SUM($F$8:F270))</f>
        <v/>
      </c>
      <c r="H270" s="18"/>
      <c r="I270" s="18"/>
      <c r="J270" s="25" t="str">
        <f aca="false">IF(A270="","",MONTH(A270))</f>
        <v/>
      </c>
    </row>
    <row r="271" customFormat="false" ht="15" hidden="false" customHeight="true" outlineLevel="0" collapsed="false">
      <c r="A271" s="26"/>
      <c r="B271" s="18"/>
      <c r="C271" s="18"/>
      <c r="D271" s="18"/>
      <c r="E271" s="27"/>
      <c r="F271" s="27"/>
      <c r="G271" s="24" t="str">
        <f aca="false">IF(AND(E271="",F271=""),"",'Petty Cash Book'!$C$5+SUM($E$8:E271)-SUM($F$8:F271))</f>
        <v/>
      </c>
      <c r="H271" s="18"/>
      <c r="I271" s="18"/>
      <c r="J271" s="25" t="str">
        <f aca="false">IF(A271="","",MONTH(A271))</f>
        <v/>
      </c>
    </row>
    <row r="272" customFormat="false" ht="15" hidden="false" customHeight="true" outlineLevel="0" collapsed="false">
      <c r="A272" s="26"/>
      <c r="B272" s="18"/>
      <c r="C272" s="18"/>
      <c r="D272" s="18"/>
      <c r="E272" s="27"/>
      <c r="F272" s="27"/>
      <c r="G272" s="24" t="str">
        <f aca="false">IF(AND(E272="",F272=""),"",'Petty Cash Book'!$C$5+SUM($E$8:E272)-SUM($F$8:F272))</f>
        <v/>
      </c>
      <c r="H272" s="18"/>
      <c r="I272" s="18"/>
      <c r="J272" s="25" t="str">
        <f aca="false">IF(A272="","",MONTH(A272))</f>
        <v/>
      </c>
    </row>
    <row r="273" customFormat="false" ht="15" hidden="false" customHeight="true" outlineLevel="0" collapsed="false">
      <c r="A273" s="26"/>
      <c r="B273" s="18"/>
      <c r="C273" s="18"/>
      <c r="D273" s="18"/>
      <c r="E273" s="27"/>
      <c r="F273" s="27"/>
      <c r="G273" s="24" t="str">
        <f aca="false">IF(AND(E273="",F273=""),"",'Petty Cash Book'!$C$5+SUM($E$8:E273)-SUM($F$8:F273))</f>
        <v/>
      </c>
      <c r="H273" s="18"/>
      <c r="I273" s="18"/>
      <c r="J273" s="25" t="str">
        <f aca="false">IF(A273="","",MONTH(A273))</f>
        <v/>
      </c>
    </row>
    <row r="274" customFormat="false" ht="15" hidden="false" customHeight="true" outlineLevel="0" collapsed="false">
      <c r="A274" s="26"/>
      <c r="B274" s="18"/>
      <c r="C274" s="18"/>
      <c r="D274" s="18"/>
      <c r="E274" s="27"/>
      <c r="F274" s="27"/>
      <c r="G274" s="24" t="str">
        <f aca="false">IF(AND(E274="",F274=""),"",'Petty Cash Book'!$C$5+SUM($E$8:E274)-SUM($F$8:F274))</f>
        <v/>
      </c>
      <c r="H274" s="18"/>
      <c r="I274" s="18"/>
      <c r="J274" s="25" t="str">
        <f aca="false">IF(A274="","",MONTH(A274))</f>
        <v/>
      </c>
    </row>
    <row r="275" customFormat="false" ht="15" hidden="false" customHeight="true" outlineLevel="0" collapsed="false">
      <c r="A275" s="26"/>
      <c r="B275" s="18"/>
      <c r="C275" s="18"/>
      <c r="D275" s="18"/>
      <c r="E275" s="27"/>
      <c r="F275" s="27"/>
      <c r="G275" s="24" t="str">
        <f aca="false">IF(AND(E275="",F275=""),"",'Petty Cash Book'!$C$5+SUM($E$8:E275)-SUM($F$8:F275))</f>
        <v/>
      </c>
      <c r="H275" s="18"/>
      <c r="I275" s="18"/>
      <c r="J275" s="25" t="str">
        <f aca="false">IF(A275="","",MONTH(A275))</f>
        <v/>
      </c>
    </row>
    <row r="276" customFormat="false" ht="15" hidden="false" customHeight="true" outlineLevel="0" collapsed="false">
      <c r="A276" s="26"/>
      <c r="B276" s="18"/>
      <c r="C276" s="18"/>
      <c r="D276" s="18"/>
      <c r="E276" s="27"/>
      <c r="F276" s="27"/>
      <c r="G276" s="24" t="str">
        <f aca="false">IF(AND(E276="",F276=""),"",'Petty Cash Book'!$C$5+SUM($E$8:E276)-SUM($F$8:F276))</f>
        <v/>
      </c>
      <c r="H276" s="18"/>
      <c r="I276" s="18"/>
      <c r="J276" s="25" t="str">
        <f aca="false">IF(A276="","",MONTH(A276))</f>
        <v/>
      </c>
    </row>
    <row r="277" customFormat="false" ht="15" hidden="false" customHeight="true" outlineLevel="0" collapsed="false">
      <c r="A277" s="26"/>
      <c r="B277" s="18"/>
      <c r="C277" s="18"/>
      <c r="D277" s="18"/>
      <c r="E277" s="27"/>
      <c r="F277" s="27"/>
      <c r="G277" s="24" t="str">
        <f aca="false">IF(AND(E277="",F277=""),"",'Petty Cash Book'!$C$5+SUM($E$8:E277)-SUM($F$8:F277))</f>
        <v/>
      </c>
      <c r="H277" s="18"/>
      <c r="I277" s="18"/>
      <c r="J277" s="25" t="str">
        <f aca="false">IF(A277="","",MONTH(A277))</f>
        <v/>
      </c>
    </row>
    <row r="278" customFormat="false" ht="15" hidden="false" customHeight="true" outlineLevel="0" collapsed="false">
      <c r="A278" s="26"/>
      <c r="B278" s="18"/>
      <c r="C278" s="18"/>
      <c r="D278" s="18"/>
      <c r="E278" s="27"/>
      <c r="F278" s="27"/>
      <c r="G278" s="24" t="str">
        <f aca="false">IF(AND(E278="",F278=""),"",'Petty Cash Book'!$C$5+SUM($E$8:E278)-SUM($F$8:F278))</f>
        <v/>
      </c>
      <c r="H278" s="18"/>
      <c r="I278" s="18"/>
      <c r="J278" s="25" t="str">
        <f aca="false">IF(A278="","",MONTH(A278))</f>
        <v/>
      </c>
    </row>
    <row r="279" customFormat="false" ht="15" hidden="false" customHeight="true" outlineLevel="0" collapsed="false">
      <c r="A279" s="26"/>
      <c r="B279" s="18"/>
      <c r="C279" s="18"/>
      <c r="D279" s="18"/>
      <c r="E279" s="27"/>
      <c r="F279" s="27"/>
      <c r="G279" s="24" t="str">
        <f aca="false">IF(AND(E279="",F279=""),"",'Petty Cash Book'!$C$5+SUM($E$8:E279)-SUM($F$8:F279))</f>
        <v/>
      </c>
      <c r="H279" s="18"/>
      <c r="I279" s="18"/>
      <c r="J279" s="25" t="str">
        <f aca="false">IF(A279="","",MONTH(A279))</f>
        <v/>
      </c>
    </row>
    <row r="280" customFormat="false" ht="15" hidden="false" customHeight="true" outlineLevel="0" collapsed="false">
      <c r="A280" s="26"/>
      <c r="B280" s="18"/>
      <c r="C280" s="18"/>
      <c r="D280" s="18"/>
      <c r="E280" s="27"/>
      <c r="F280" s="27"/>
      <c r="G280" s="24" t="str">
        <f aca="false">IF(AND(E280="",F280=""),"",'Petty Cash Book'!$C$5+SUM($E$8:E280)-SUM($F$8:F280))</f>
        <v/>
      </c>
      <c r="H280" s="18"/>
      <c r="I280" s="18"/>
      <c r="J280" s="25" t="str">
        <f aca="false">IF(A280="","",MONTH(A280))</f>
        <v/>
      </c>
    </row>
    <row r="281" customFormat="false" ht="15" hidden="false" customHeight="true" outlineLevel="0" collapsed="false">
      <c r="A281" s="26"/>
      <c r="B281" s="18"/>
      <c r="C281" s="18"/>
      <c r="D281" s="18"/>
      <c r="E281" s="27"/>
      <c r="F281" s="27"/>
      <c r="G281" s="24" t="str">
        <f aca="false">IF(AND(E281="",F281=""),"",'Petty Cash Book'!$C$5+SUM($E$8:E281)-SUM($F$8:F281))</f>
        <v/>
      </c>
      <c r="H281" s="18"/>
      <c r="I281" s="18"/>
      <c r="J281" s="25" t="str">
        <f aca="false">IF(A281="","",MONTH(A281))</f>
        <v/>
      </c>
    </row>
    <row r="282" customFormat="false" ht="15" hidden="false" customHeight="true" outlineLevel="0" collapsed="false">
      <c r="A282" s="26"/>
      <c r="B282" s="18"/>
      <c r="C282" s="18"/>
      <c r="D282" s="18"/>
      <c r="E282" s="27"/>
      <c r="F282" s="27"/>
      <c r="G282" s="24" t="str">
        <f aca="false">IF(AND(E282="",F282=""),"",'Petty Cash Book'!$C$5+SUM($E$8:E282)-SUM($F$8:F282))</f>
        <v/>
      </c>
      <c r="H282" s="18"/>
      <c r="I282" s="18"/>
      <c r="J282" s="25" t="str">
        <f aca="false">IF(A282="","",MONTH(A282))</f>
        <v/>
      </c>
    </row>
    <row r="283" customFormat="false" ht="15" hidden="false" customHeight="true" outlineLevel="0" collapsed="false">
      <c r="A283" s="26"/>
      <c r="B283" s="18"/>
      <c r="C283" s="18"/>
      <c r="D283" s="18"/>
      <c r="E283" s="27"/>
      <c r="F283" s="27"/>
      <c r="G283" s="24" t="str">
        <f aca="false">IF(AND(E283="",F283=""),"",'Petty Cash Book'!$C$5+SUM($E$8:E283)-SUM($F$8:F283))</f>
        <v/>
      </c>
      <c r="H283" s="18"/>
      <c r="I283" s="18"/>
      <c r="J283" s="25" t="str">
        <f aca="false">IF(A283="","",MONTH(A283))</f>
        <v/>
      </c>
    </row>
    <row r="284" customFormat="false" ht="15" hidden="false" customHeight="true" outlineLevel="0" collapsed="false">
      <c r="A284" s="26"/>
      <c r="B284" s="18"/>
      <c r="C284" s="18"/>
      <c r="D284" s="18"/>
      <c r="E284" s="27"/>
      <c r="F284" s="27"/>
      <c r="G284" s="24" t="str">
        <f aca="false">IF(AND(E284="",F284=""),"",'Petty Cash Book'!$C$5+SUM($E$8:E284)-SUM($F$8:F284))</f>
        <v/>
      </c>
      <c r="H284" s="18"/>
      <c r="I284" s="18"/>
      <c r="J284" s="25" t="str">
        <f aca="false">IF(A284="","",MONTH(A284))</f>
        <v/>
      </c>
    </row>
    <row r="285" customFormat="false" ht="15" hidden="false" customHeight="true" outlineLevel="0" collapsed="false">
      <c r="A285" s="26"/>
      <c r="B285" s="18"/>
      <c r="C285" s="18"/>
      <c r="D285" s="18"/>
      <c r="E285" s="27"/>
      <c r="F285" s="27"/>
      <c r="G285" s="24" t="str">
        <f aca="false">IF(AND(E285="",F285=""),"",'Petty Cash Book'!$C$5+SUM($E$8:E285)-SUM($F$8:F285))</f>
        <v/>
      </c>
      <c r="H285" s="18"/>
      <c r="I285" s="18"/>
      <c r="J285" s="25" t="str">
        <f aca="false">IF(A285="","",MONTH(A285))</f>
        <v/>
      </c>
    </row>
    <row r="286" customFormat="false" ht="15" hidden="false" customHeight="true" outlineLevel="0" collapsed="false">
      <c r="A286" s="26"/>
      <c r="B286" s="18"/>
      <c r="C286" s="18"/>
      <c r="D286" s="18"/>
      <c r="E286" s="27"/>
      <c r="F286" s="27"/>
      <c r="G286" s="24" t="str">
        <f aca="false">IF(AND(E286="",F286=""),"",'Petty Cash Book'!$C$5+SUM($E$8:E286)-SUM($F$8:F286))</f>
        <v/>
      </c>
      <c r="H286" s="18"/>
      <c r="I286" s="18"/>
      <c r="J286" s="25" t="str">
        <f aca="false">IF(A286="","",MONTH(A286))</f>
        <v/>
      </c>
    </row>
    <row r="287" customFormat="false" ht="15" hidden="false" customHeight="true" outlineLevel="0" collapsed="false">
      <c r="A287" s="26"/>
      <c r="B287" s="18"/>
      <c r="C287" s="18"/>
      <c r="D287" s="18"/>
      <c r="E287" s="27"/>
      <c r="F287" s="27"/>
      <c r="G287" s="24" t="str">
        <f aca="false">IF(AND(E287="",F287=""),"",'Petty Cash Book'!$C$5+SUM($E$8:E287)-SUM($F$8:F287))</f>
        <v/>
      </c>
      <c r="H287" s="18"/>
      <c r="I287" s="18"/>
      <c r="J287" s="25" t="str">
        <f aca="false">IF(A287="","",MONTH(A287))</f>
        <v/>
      </c>
    </row>
    <row r="288" customFormat="false" ht="15" hidden="false" customHeight="true" outlineLevel="0" collapsed="false">
      <c r="A288" s="26"/>
      <c r="B288" s="18"/>
      <c r="C288" s="18"/>
      <c r="D288" s="18"/>
      <c r="E288" s="27"/>
      <c r="F288" s="27"/>
      <c r="G288" s="24" t="str">
        <f aca="false">IF(AND(E288="",F288=""),"",'Petty Cash Book'!$C$5+SUM($E$8:E288)-SUM($F$8:F288))</f>
        <v/>
      </c>
      <c r="H288" s="18"/>
      <c r="I288" s="18"/>
      <c r="J288" s="25" t="str">
        <f aca="false">IF(A288="","",MONTH(A288))</f>
        <v/>
      </c>
    </row>
    <row r="289" customFormat="false" ht="15" hidden="false" customHeight="true" outlineLevel="0" collapsed="false">
      <c r="A289" s="26"/>
      <c r="B289" s="18"/>
      <c r="C289" s="18"/>
      <c r="D289" s="18"/>
      <c r="E289" s="27"/>
      <c r="F289" s="27"/>
      <c r="G289" s="24" t="str">
        <f aca="false">IF(AND(E289="",F289=""),"",'Petty Cash Book'!$C$5+SUM($E$8:E289)-SUM($F$8:F289))</f>
        <v/>
      </c>
      <c r="H289" s="18"/>
      <c r="I289" s="18"/>
      <c r="J289" s="25" t="str">
        <f aca="false">IF(A289="","",MONTH(A289))</f>
        <v/>
      </c>
    </row>
    <row r="290" customFormat="false" ht="15" hidden="false" customHeight="true" outlineLevel="0" collapsed="false">
      <c r="A290" s="26"/>
      <c r="B290" s="18"/>
      <c r="C290" s="18"/>
      <c r="D290" s="18"/>
      <c r="E290" s="27"/>
      <c r="F290" s="27"/>
      <c r="G290" s="24" t="str">
        <f aca="false">IF(AND(E290="",F290=""),"",'Petty Cash Book'!$C$5+SUM($E$8:E290)-SUM($F$8:F290))</f>
        <v/>
      </c>
      <c r="H290" s="18"/>
      <c r="I290" s="18"/>
      <c r="J290" s="25" t="str">
        <f aca="false">IF(A290="","",MONTH(A290))</f>
        <v/>
      </c>
    </row>
    <row r="291" customFormat="false" ht="15" hidden="false" customHeight="true" outlineLevel="0" collapsed="false">
      <c r="A291" s="26"/>
      <c r="B291" s="18"/>
      <c r="C291" s="18"/>
      <c r="D291" s="18"/>
      <c r="E291" s="27"/>
      <c r="F291" s="27"/>
      <c r="G291" s="24" t="str">
        <f aca="false">IF(AND(E291="",F291=""),"",'Petty Cash Book'!$C$5+SUM($E$8:E291)-SUM($F$8:F291))</f>
        <v/>
      </c>
      <c r="H291" s="18"/>
      <c r="I291" s="18"/>
      <c r="J291" s="25" t="str">
        <f aca="false">IF(A291="","",MONTH(A291))</f>
        <v/>
      </c>
    </row>
    <row r="292" customFormat="false" ht="15" hidden="false" customHeight="true" outlineLevel="0" collapsed="false">
      <c r="A292" s="26"/>
      <c r="B292" s="18"/>
      <c r="C292" s="18"/>
      <c r="D292" s="18"/>
      <c r="E292" s="27"/>
      <c r="F292" s="27"/>
      <c r="G292" s="24" t="str">
        <f aca="false">IF(AND(E292="",F292=""),"",'Petty Cash Book'!$C$5+SUM($E$8:E292)-SUM($F$8:F292))</f>
        <v/>
      </c>
      <c r="H292" s="18"/>
      <c r="I292" s="18"/>
      <c r="J292" s="25" t="str">
        <f aca="false">IF(A292="","",MONTH(A292))</f>
        <v/>
      </c>
    </row>
    <row r="293" customFormat="false" ht="15" hidden="false" customHeight="true" outlineLevel="0" collapsed="false">
      <c r="A293" s="26"/>
      <c r="B293" s="18"/>
      <c r="C293" s="18"/>
      <c r="D293" s="18"/>
      <c r="E293" s="27"/>
      <c r="F293" s="27"/>
      <c r="G293" s="24" t="str">
        <f aca="false">IF(AND(E293="",F293=""),"",'Petty Cash Book'!$C$5+SUM($E$8:E293)-SUM($F$8:F293))</f>
        <v/>
      </c>
      <c r="H293" s="18"/>
      <c r="I293" s="18"/>
      <c r="J293" s="25" t="str">
        <f aca="false">IF(A293="","",MONTH(A293))</f>
        <v/>
      </c>
    </row>
    <row r="294" customFormat="false" ht="15" hidden="false" customHeight="true" outlineLevel="0" collapsed="false">
      <c r="A294" s="26"/>
      <c r="B294" s="18"/>
      <c r="C294" s="18"/>
      <c r="D294" s="18"/>
      <c r="E294" s="27"/>
      <c r="F294" s="27"/>
      <c r="G294" s="24" t="str">
        <f aca="false">IF(AND(E294="",F294=""),"",'Petty Cash Book'!$C$5+SUM($E$8:E294)-SUM($F$8:F294))</f>
        <v/>
      </c>
      <c r="H294" s="18"/>
      <c r="I294" s="18"/>
      <c r="J294" s="25" t="str">
        <f aca="false">IF(A294="","",MONTH(A294))</f>
        <v/>
      </c>
    </row>
    <row r="295" customFormat="false" ht="15" hidden="false" customHeight="true" outlineLevel="0" collapsed="false">
      <c r="A295" s="26"/>
      <c r="B295" s="18"/>
      <c r="C295" s="18"/>
      <c r="D295" s="18"/>
      <c r="E295" s="27"/>
      <c r="F295" s="27"/>
      <c r="G295" s="24" t="str">
        <f aca="false">IF(AND(E295="",F295=""),"",'Petty Cash Book'!$C$5+SUM($E$8:E295)-SUM($F$8:F295))</f>
        <v/>
      </c>
      <c r="H295" s="18"/>
      <c r="I295" s="18"/>
      <c r="J295" s="25" t="str">
        <f aca="false">IF(A295="","",MONTH(A295))</f>
        <v/>
      </c>
    </row>
    <row r="296" customFormat="false" ht="15" hidden="false" customHeight="true" outlineLevel="0" collapsed="false">
      <c r="A296" s="26"/>
      <c r="B296" s="18"/>
      <c r="C296" s="18"/>
      <c r="D296" s="18"/>
      <c r="E296" s="27"/>
      <c r="F296" s="27"/>
      <c r="G296" s="24" t="str">
        <f aca="false">IF(AND(E296="",F296=""),"",'Petty Cash Book'!$C$5+SUM($E$8:E296)-SUM($F$8:F296))</f>
        <v/>
      </c>
      <c r="H296" s="18"/>
      <c r="I296" s="18"/>
      <c r="J296" s="25" t="str">
        <f aca="false">IF(A296="","",MONTH(A296))</f>
        <v/>
      </c>
    </row>
    <row r="297" customFormat="false" ht="15" hidden="false" customHeight="true" outlineLevel="0" collapsed="false">
      <c r="A297" s="26"/>
      <c r="B297" s="18"/>
      <c r="C297" s="18"/>
      <c r="D297" s="18"/>
      <c r="E297" s="27"/>
      <c r="F297" s="27"/>
      <c r="G297" s="24" t="str">
        <f aca="false">IF(AND(E297="",F297=""),"",'Petty Cash Book'!$C$5+SUM($E$8:E297)-SUM($F$8:F297))</f>
        <v/>
      </c>
      <c r="H297" s="18"/>
      <c r="I297" s="18"/>
      <c r="J297" s="25" t="str">
        <f aca="false">IF(A297="","",MONTH(A297))</f>
        <v/>
      </c>
    </row>
    <row r="298" customFormat="false" ht="15" hidden="false" customHeight="true" outlineLevel="0" collapsed="false">
      <c r="A298" s="26"/>
      <c r="B298" s="18"/>
      <c r="C298" s="18"/>
      <c r="D298" s="18"/>
      <c r="E298" s="27"/>
      <c r="F298" s="27"/>
      <c r="G298" s="24" t="str">
        <f aca="false">IF(AND(E298="",F298=""),"",'Petty Cash Book'!$C$5+SUM($E$8:E298)-SUM($F$8:F298))</f>
        <v/>
      </c>
      <c r="H298" s="18"/>
      <c r="I298" s="18"/>
      <c r="J298" s="25" t="str">
        <f aca="false">IF(A298="","",MONTH(A298))</f>
        <v/>
      </c>
    </row>
    <row r="299" customFormat="false" ht="15" hidden="false" customHeight="true" outlineLevel="0" collapsed="false">
      <c r="A299" s="26"/>
      <c r="B299" s="18"/>
      <c r="C299" s="18"/>
      <c r="D299" s="18"/>
      <c r="E299" s="27"/>
      <c r="F299" s="27"/>
      <c r="G299" s="24" t="str">
        <f aca="false">IF(AND(E299="",F299=""),"",'Petty Cash Book'!$C$5+SUM($E$8:E299)-SUM($F$8:F299))</f>
        <v/>
      </c>
      <c r="H299" s="18"/>
      <c r="I299" s="18"/>
      <c r="J299" s="25" t="str">
        <f aca="false">IF(A299="","",MONTH(A299))</f>
        <v/>
      </c>
    </row>
    <row r="300" customFormat="false" ht="15" hidden="false" customHeight="true" outlineLevel="0" collapsed="false">
      <c r="A300" s="26"/>
      <c r="B300" s="18"/>
      <c r="C300" s="18"/>
      <c r="D300" s="18"/>
      <c r="E300" s="27"/>
      <c r="F300" s="27"/>
      <c r="G300" s="24" t="str">
        <f aca="false">IF(AND(E300="",F300=""),"",'Petty Cash Book'!$C$5+SUM($E$8:E300)-SUM($F$8:F300))</f>
        <v/>
      </c>
      <c r="H300" s="18"/>
      <c r="I300" s="18"/>
      <c r="J300" s="25" t="str">
        <f aca="false">IF(A300="","",MONTH(A300))</f>
        <v/>
      </c>
    </row>
    <row r="301" customFormat="false" ht="15" hidden="false" customHeight="true" outlineLevel="0" collapsed="false">
      <c r="A301" s="26"/>
      <c r="B301" s="18"/>
      <c r="C301" s="18"/>
      <c r="D301" s="18"/>
      <c r="E301" s="27"/>
      <c r="F301" s="27"/>
      <c r="G301" s="24" t="str">
        <f aca="false">IF(AND(E301="",F301=""),"",'Petty Cash Book'!$C$5+SUM($E$8:E301)-SUM($F$8:F301))</f>
        <v/>
      </c>
      <c r="H301" s="18"/>
      <c r="I301" s="18"/>
      <c r="J301" s="25" t="str">
        <f aca="false">IF(A301="","",MONTH(A301))</f>
        <v/>
      </c>
    </row>
    <row r="302" customFormat="false" ht="15" hidden="false" customHeight="true" outlineLevel="0" collapsed="false">
      <c r="A302" s="26"/>
      <c r="B302" s="18"/>
      <c r="C302" s="18"/>
      <c r="D302" s="18"/>
      <c r="E302" s="27"/>
      <c r="F302" s="27"/>
      <c r="G302" s="24" t="str">
        <f aca="false">IF(AND(E302="",F302=""),"",'Petty Cash Book'!$C$5+SUM($E$8:E302)-SUM($F$8:F302))</f>
        <v/>
      </c>
      <c r="H302" s="18"/>
      <c r="I302" s="18"/>
      <c r="J302" s="25" t="str">
        <f aca="false">IF(A302="","",MONTH(A302))</f>
        <v/>
      </c>
    </row>
    <row r="303" customFormat="false" ht="15" hidden="false" customHeight="true" outlineLevel="0" collapsed="false">
      <c r="A303" s="26"/>
      <c r="B303" s="18"/>
      <c r="C303" s="18"/>
      <c r="D303" s="18"/>
      <c r="E303" s="27"/>
      <c r="F303" s="27"/>
      <c r="G303" s="24" t="str">
        <f aca="false">IF(AND(E303="",F303=""),"",'Petty Cash Book'!$C$5+SUM($E$8:E303)-SUM($F$8:F303))</f>
        <v/>
      </c>
      <c r="H303" s="18"/>
      <c r="I303" s="18"/>
      <c r="J303" s="25" t="str">
        <f aca="false">IF(A303="","",MONTH(A303))</f>
        <v/>
      </c>
    </row>
    <row r="304" customFormat="false" ht="15" hidden="false" customHeight="true" outlineLevel="0" collapsed="false">
      <c r="A304" s="26"/>
      <c r="B304" s="18"/>
      <c r="C304" s="18"/>
      <c r="D304" s="18"/>
      <c r="E304" s="27"/>
      <c r="F304" s="27"/>
      <c r="G304" s="24" t="str">
        <f aca="false">IF(AND(E304="",F304=""),"",'Petty Cash Book'!$C$5+SUM($E$8:E304)-SUM($F$8:F304))</f>
        <v/>
      </c>
      <c r="H304" s="18"/>
      <c r="I304" s="18"/>
      <c r="J304" s="25" t="str">
        <f aca="false">IF(A304="","",MONTH(A304))</f>
        <v/>
      </c>
    </row>
    <row r="305" customFormat="false" ht="15" hidden="false" customHeight="true" outlineLevel="0" collapsed="false">
      <c r="A305" s="26"/>
      <c r="B305" s="18"/>
      <c r="C305" s="18"/>
      <c r="D305" s="18"/>
      <c r="E305" s="27"/>
      <c r="F305" s="27"/>
      <c r="G305" s="24" t="str">
        <f aca="false">IF(AND(E305="",F305=""),"",'Petty Cash Book'!$C$5+SUM($E$8:E305)-SUM($F$8:F305))</f>
        <v/>
      </c>
      <c r="H305" s="18"/>
      <c r="I305" s="18"/>
      <c r="J305" s="25" t="str">
        <f aca="false">IF(A305="","",MONTH(A305))</f>
        <v/>
      </c>
    </row>
    <row r="306" customFormat="false" ht="15" hidden="false" customHeight="true" outlineLevel="0" collapsed="false">
      <c r="A306" s="26"/>
      <c r="B306" s="18"/>
      <c r="C306" s="18"/>
      <c r="D306" s="18"/>
      <c r="E306" s="27"/>
      <c r="F306" s="27"/>
      <c r="G306" s="24" t="str">
        <f aca="false">IF(AND(E306="",F306=""),"",'Petty Cash Book'!$C$5+SUM($E$8:E306)-SUM($F$8:F306))</f>
        <v/>
      </c>
      <c r="H306" s="18"/>
      <c r="I306" s="18"/>
      <c r="J306" s="25" t="str">
        <f aca="false">IF(A306="","",MONTH(A306))</f>
        <v/>
      </c>
    </row>
    <row r="307" customFormat="false" ht="15" hidden="false" customHeight="true" outlineLevel="0" collapsed="false">
      <c r="A307" s="26"/>
      <c r="B307" s="18"/>
      <c r="C307" s="18"/>
      <c r="D307" s="18"/>
      <c r="E307" s="27"/>
      <c r="F307" s="27"/>
      <c r="G307" s="24" t="str">
        <f aca="false">IF(AND(E307="",F307=""),"",'Petty Cash Book'!$C$5+SUM($E$8:E307)-SUM($F$8:F307))</f>
        <v/>
      </c>
      <c r="H307" s="18"/>
      <c r="I307" s="18"/>
      <c r="J307" s="25" t="str">
        <f aca="false">IF(A307="","",MONTH(A307))</f>
        <v/>
      </c>
    </row>
    <row r="308" customFormat="false" ht="15" hidden="false" customHeight="true" outlineLevel="0" collapsed="false">
      <c r="A308" s="26"/>
      <c r="B308" s="18"/>
      <c r="C308" s="18"/>
      <c r="D308" s="18"/>
      <c r="E308" s="27"/>
      <c r="F308" s="27"/>
      <c r="G308" s="24" t="str">
        <f aca="false">IF(AND(E308="",F308=""),"",'Petty Cash Book'!$C$5+SUM($E$8:E308)-SUM($F$8:F308))</f>
        <v/>
      </c>
      <c r="H308" s="18"/>
      <c r="I308" s="18"/>
      <c r="J308" s="25" t="str">
        <f aca="false">IF(A308="","",MONTH(A308))</f>
        <v/>
      </c>
    </row>
    <row r="309" customFormat="false" ht="15" hidden="false" customHeight="true" outlineLevel="0" collapsed="false">
      <c r="A309" s="26"/>
      <c r="B309" s="18"/>
      <c r="C309" s="18"/>
      <c r="D309" s="18"/>
      <c r="E309" s="27"/>
      <c r="F309" s="27"/>
      <c r="G309" s="24" t="str">
        <f aca="false">IF(AND(E309="",F309=""),"",'Petty Cash Book'!$C$5+SUM($E$8:E309)-SUM($F$8:F309))</f>
        <v/>
      </c>
      <c r="H309" s="18"/>
      <c r="I309" s="18"/>
      <c r="J309" s="25" t="str">
        <f aca="false">IF(A309="","",MONTH(A309))</f>
        <v/>
      </c>
    </row>
    <row r="310" customFormat="false" ht="15" hidden="false" customHeight="true" outlineLevel="0" collapsed="false">
      <c r="A310" s="26"/>
      <c r="B310" s="18"/>
      <c r="C310" s="18"/>
      <c r="D310" s="18"/>
      <c r="E310" s="27"/>
      <c r="F310" s="27"/>
      <c r="G310" s="24" t="str">
        <f aca="false">IF(AND(E310="",F310=""),"",'Petty Cash Book'!$C$5+SUM($E$8:E310)-SUM($F$8:F310))</f>
        <v/>
      </c>
      <c r="H310" s="18"/>
      <c r="I310" s="18"/>
      <c r="J310" s="25" t="str">
        <f aca="false">IF(A310="","",MONTH(A310))</f>
        <v/>
      </c>
    </row>
    <row r="311" customFormat="false" ht="15" hidden="false" customHeight="true" outlineLevel="0" collapsed="false">
      <c r="A311" s="26"/>
      <c r="B311" s="18"/>
      <c r="C311" s="18"/>
      <c r="D311" s="18"/>
      <c r="E311" s="27"/>
      <c r="F311" s="27"/>
      <c r="G311" s="24" t="str">
        <f aca="false">IF(AND(E311="",F311=""),"",'Petty Cash Book'!$C$5+SUM($E$8:E311)-SUM($F$8:F311))</f>
        <v/>
      </c>
      <c r="H311" s="18"/>
      <c r="I311" s="18"/>
      <c r="J311" s="25" t="str">
        <f aca="false">IF(A311="","",MONTH(A311))</f>
        <v/>
      </c>
    </row>
    <row r="312" customFormat="false" ht="15" hidden="false" customHeight="true" outlineLevel="0" collapsed="false">
      <c r="A312" s="26"/>
      <c r="B312" s="18"/>
      <c r="C312" s="18"/>
      <c r="D312" s="18"/>
      <c r="E312" s="27"/>
      <c r="F312" s="27"/>
      <c r="G312" s="24" t="str">
        <f aca="false">IF(AND(E312="",F312=""),"",'Petty Cash Book'!$C$5+SUM($E$8:E312)-SUM($F$8:F312))</f>
        <v/>
      </c>
      <c r="H312" s="18"/>
      <c r="I312" s="18"/>
      <c r="J312" s="25" t="str">
        <f aca="false">IF(A312="","",MONTH(A312))</f>
        <v/>
      </c>
    </row>
    <row r="313" customFormat="false" ht="15" hidden="false" customHeight="true" outlineLevel="0" collapsed="false">
      <c r="A313" s="26"/>
      <c r="B313" s="18"/>
      <c r="C313" s="18"/>
      <c r="D313" s="18"/>
      <c r="E313" s="27"/>
      <c r="F313" s="27"/>
      <c r="G313" s="24" t="str">
        <f aca="false">IF(AND(E313="",F313=""),"",'Petty Cash Book'!$C$5+SUM($E$8:E313)-SUM($F$8:F313))</f>
        <v/>
      </c>
      <c r="H313" s="18"/>
      <c r="I313" s="18"/>
      <c r="J313" s="25" t="str">
        <f aca="false">IF(A313="","",MONTH(A313))</f>
        <v/>
      </c>
    </row>
    <row r="314" customFormat="false" ht="15" hidden="false" customHeight="true" outlineLevel="0" collapsed="false">
      <c r="A314" s="26"/>
      <c r="B314" s="18"/>
      <c r="C314" s="18"/>
      <c r="D314" s="18"/>
      <c r="E314" s="27"/>
      <c r="F314" s="27"/>
      <c r="G314" s="24" t="str">
        <f aca="false">IF(AND(E314="",F314=""),"",'Petty Cash Book'!$C$5+SUM($E$8:E314)-SUM($F$8:F314))</f>
        <v/>
      </c>
      <c r="H314" s="18"/>
      <c r="I314" s="18"/>
      <c r="J314" s="25" t="str">
        <f aca="false">IF(A314="","",MONTH(A314))</f>
        <v/>
      </c>
    </row>
    <row r="315" customFormat="false" ht="15" hidden="false" customHeight="true" outlineLevel="0" collapsed="false">
      <c r="A315" s="26"/>
      <c r="B315" s="18"/>
      <c r="C315" s="18"/>
      <c r="D315" s="18"/>
      <c r="E315" s="27"/>
      <c r="F315" s="27"/>
      <c r="G315" s="24" t="str">
        <f aca="false">IF(AND(E315="",F315=""),"",'Petty Cash Book'!$C$5+SUM($E$8:E315)-SUM($F$8:F315))</f>
        <v/>
      </c>
      <c r="H315" s="18"/>
      <c r="I315" s="18"/>
      <c r="J315" s="25" t="str">
        <f aca="false">IF(A315="","",MONTH(A315))</f>
        <v/>
      </c>
    </row>
    <row r="316" customFormat="false" ht="15" hidden="false" customHeight="true" outlineLevel="0" collapsed="false">
      <c r="A316" s="26"/>
      <c r="B316" s="18"/>
      <c r="C316" s="18"/>
      <c r="D316" s="18"/>
      <c r="E316" s="27"/>
      <c r="F316" s="27"/>
      <c r="G316" s="24" t="str">
        <f aca="false">IF(AND(E316="",F316=""),"",'Petty Cash Book'!$C$5+SUM($E$8:E316)-SUM($F$8:F316))</f>
        <v/>
      </c>
      <c r="H316" s="18"/>
      <c r="I316" s="18"/>
      <c r="J316" s="25" t="str">
        <f aca="false">IF(A316="","",MONTH(A316))</f>
        <v/>
      </c>
    </row>
    <row r="317" customFormat="false" ht="15" hidden="false" customHeight="true" outlineLevel="0" collapsed="false">
      <c r="A317" s="26"/>
      <c r="B317" s="18"/>
      <c r="C317" s="18"/>
      <c r="D317" s="18"/>
      <c r="E317" s="27"/>
      <c r="F317" s="27"/>
      <c r="G317" s="24" t="str">
        <f aca="false">IF(AND(E317="",F317=""),"",'Petty Cash Book'!$C$5+SUM($E$8:E317)-SUM($F$8:F317))</f>
        <v/>
      </c>
      <c r="H317" s="18"/>
      <c r="I317" s="18"/>
      <c r="J317" s="25" t="str">
        <f aca="false">IF(A317="","",MONTH(A317))</f>
        <v/>
      </c>
    </row>
    <row r="318" customFormat="false" ht="15" hidden="false" customHeight="true" outlineLevel="0" collapsed="false">
      <c r="A318" s="26"/>
      <c r="B318" s="18"/>
      <c r="C318" s="18"/>
      <c r="D318" s="18"/>
      <c r="E318" s="27"/>
      <c r="F318" s="27"/>
      <c r="G318" s="24" t="str">
        <f aca="false">IF(AND(E318="",F318=""),"",'Petty Cash Book'!$C$5+SUM($E$8:E318)-SUM($F$8:F318))</f>
        <v/>
      </c>
      <c r="H318" s="18"/>
      <c r="I318" s="18"/>
      <c r="J318" s="25" t="str">
        <f aca="false">IF(A318="","",MONTH(A318))</f>
        <v/>
      </c>
    </row>
    <row r="319" customFormat="false" ht="15" hidden="false" customHeight="true" outlineLevel="0" collapsed="false">
      <c r="A319" s="26"/>
      <c r="B319" s="18"/>
      <c r="C319" s="18"/>
      <c r="D319" s="18"/>
      <c r="E319" s="27"/>
      <c r="F319" s="27"/>
      <c r="G319" s="24" t="str">
        <f aca="false">IF(AND(E319="",F319=""),"",'Petty Cash Book'!$C$5+SUM($E$8:E319)-SUM($F$8:F319))</f>
        <v/>
      </c>
      <c r="H319" s="18"/>
      <c r="I319" s="18"/>
      <c r="J319" s="25" t="str">
        <f aca="false">IF(A319="","",MONTH(A319))</f>
        <v/>
      </c>
    </row>
    <row r="320" customFormat="false" ht="15" hidden="false" customHeight="true" outlineLevel="0" collapsed="false">
      <c r="A320" s="26"/>
      <c r="B320" s="18"/>
      <c r="C320" s="18"/>
      <c r="D320" s="18"/>
      <c r="E320" s="27"/>
      <c r="F320" s="27"/>
      <c r="G320" s="24" t="str">
        <f aca="false">IF(AND(E320="",F320=""),"",'Petty Cash Book'!$C$5+SUM($E$8:E320)-SUM($F$8:F320))</f>
        <v/>
      </c>
      <c r="H320" s="18"/>
      <c r="I320" s="18"/>
      <c r="J320" s="25" t="str">
        <f aca="false">IF(A320="","",MONTH(A320))</f>
        <v/>
      </c>
    </row>
    <row r="321" customFormat="false" ht="15" hidden="false" customHeight="true" outlineLevel="0" collapsed="false">
      <c r="A321" s="26"/>
      <c r="B321" s="18"/>
      <c r="C321" s="18"/>
      <c r="D321" s="18"/>
      <c r="E321" s="27"/>
      <c r="F321" s="27"/>
      <c r="G321" s="24" t="str">
        <f aca="false">IF(AND(E321="",F321=""),"",'Petty Cash Book'!$C$5+SUM($E$8:E321)-SUM($F$8:F321))</f>
        <v/>
      </c>
      <c r="H321" s="18"/>
      <c r="I321" s="18"/>
      <c r="J321" s="25" t="str">
        <f aca="false">IF(A321="","",MONTH(A321))</f>
        <v/>
      </c>
    </row>
    <row r="322" customFormat="false" ht="15" hidden="false" customHeight="true" outlineLevel="0" collapsed="false">
      <c r="A322" s="26"/>
      <c r="B322" s="18"/>
      <c r="C322" s="18"/>
      <c r="D322" s="18"/>
      <c r="E322" s="27"/>
      <c r="F322" s="27"/>
      <c r="G322" s="24" t="str">
        <f aca="false">IF(AND(E322="",F322=""),"",'Petty Cash Book'!$C$5+SUM($E$8:E322)-SUM($F$8:F322))</f>
        <v/>
      </c>
      <c r="H322" s="18"/>
      <c r="I322" s="18"/>
      <c r="J322" s="25" t="str">
        <f aca="false">IF(A322="","",MONTH(A322))</f>
        <v/>
      </c>
    </row>
    <row r="323" customFormat="false" ht="15" hidden="false" customHeight="true" outlineLevel="0" collapsed="false">
      <c r="A323" s="26"/>
      <c r="B323" s="18"/>
      <c r="C323" s="18"/>
      <c r="D323" s="18"/>
      <c r="E323" s="27"/>
      <c r="F323" s="27"/>
      <c r="G323" s="24" t="str">
        <f aca="false">IF(AND(E323="",F323=""),"",'Petty Cash Book'!$C$5+SUM($E$8:E323)-SUM($F$8:F323))</f>
        <v/>
      </c>
      <c r="H323" s="18"/>
      <c r="I323" s="18"/>
      <c r="J323" s="25" t="str">
        <f aca="false">IF(A323="","",MONTH(A323))</f>
        <v/>
      </c>
    </row>
    <row r="324" customFormat="false" ht="15" hidden="false" customHeight="true" outlineLevel="0" collapsed="false">
      <c r="A324" s="26"/>
      <c r="B324" s="18"/>
      <c r="C324" s="18"/>
      <c r="D324" s="18"/>
      <c r="E324" s="27"/>
      <c r="F324" s="27"/>
      <c r="G324" s="24" t="str">
        <f aca="false">IF(AND(E324="",F324=""),"",'Petty Cash Book'!$C$5+SUM($E$8:E324)-SUM($F$8:F324))</f>
        <v/>
      </c>
      <c r="H324" s="18"/>
      <c r="I324" s="18"/>
      <c r="J324" s="25" t="str">
        <f aca="false">IF(A324="","",MONTH(A324))</f>
        <v/>
      </c>
    </row>
    <row r="325" customFormat="false" ht="15" hidden="false" customHeight="true" outlineLevel="0" collapsed="false">
      <c r="A325" s="26"/>
      <c r="B325" s="18"/>
      <c r="C325" s="18"/>
      <c r="D325" s="18"/>
      <c r="E325" s="27"/>
      <c r="F325" s="27"/>
      <c r="G325" s="24" t="str">
        <f aca="false">IF(AND(E325="",F325=""),"",'Petty Cash Book'!$C$5+SUM($E$8:E325)-SUM($F$8:F325))</f>
        <v/>
      </c>
      <c r="H325" s="18"/>
      <c r="I325" s="18"/>
      <c r="J325" s="25" t="str">
        <f aca="false">IF(A325="","",MONTH(A325))</f>
        <v/>
      </c>
    </row>
    <row r="326" customFormat="false" ht="15" hidden="false" customHeight="true" outlineLevel="0" collapsed="false">
      <c r="A326" s="26"/>
      <c r="B326" s="18"/>
      <c r="C326" s="18"/>
      <c r="D326" s="18"/>
      <c r="E326" s="27"/>
      <c r="F326" s="27"/>
      <c r="G326" s="24" t="str">
        <f aca="false">IF(AND(E326="",F326=""),"",'Petty Cash Book'!$C$5+SUM($E$8:E326)-SUM($F$8:F326))</f>
        <v/>
      </c>
      <c r="H326" s="18"/>
      <c r="I326" s="18"/>
      <c r="J326" s="25" t="str">
        <f aca="false">IF(A326="","",MONTH(A326))</f>
        <v/>
      </c>
    </row>
    <row r="327" customFormat="false" ht="15" hidden="false" customHeight="true" outlineLevel="0" collapsed="false">
      <c r="A327" s="26"/>
      <c r="B327" s="18"/>
      <c r="C327" s="18"/>
      <c r="D327" s="18"/>
      <c r="E327" s="27"/>
      <c r="F327" s="27"/>
      <c r="G327" s="24" t="str">
        <f aca="false">IF(AND(E327="",F327=""),"",'Petty Cash Book'!$C$5+SUM($E$8:E327)-SUM($F$8:F327))</f>
        <v/>
      </c>
      <c r="H327" s="18"/>
      <c r="I327" s="18"/>
      <c r="J327" s="25" t="str">
        <f aca="false">IF(A327="","",MONTH(A327))</f>
        <v/>
      </c>
    </row>
    <row r="328" customFormat="false" ht="15" hidden="false" customHeight="true" outlineLevel="0" collapsed="false">
      <c r="A328" s="26"/>
      <c r="B328" s="18"/>
      <c r="C328" s="18"/>
      <c r="D328" s="18"/>
      <c r="E328" s="27"/>
      <c r="F328" s="27"/>
      <c r="G328" s="24" t="str">
        <f aca="false">IF(AND(E328="",F328=""),"",'Petty Cash Book'!$C$5+SUM($E$8:E328)-SUM($F$8:F328))</f>
        <v/>
      </c>
      <c r="H328" s="18"/>
      <c r="I328" s="18"/>
      <c r="J328" s="25" t="str">
        <f aca="false">IF(A328="","",MONTH(A328))</f>
        <v/>
      </c>
    </row>
    <row r="329" customFormat="false" ht="15" hidden="false" customHeight="true" outlineLevel="0" collapsed="false">
      <c r="A329" s="26"/>
      <c r="B329" s="18"/>
      <c r="C329" s="18"/>
      <c r="D329" s="18"/>
      <c r="E329" s="27"/>
      <c r="F329" s="27"/>
      <c r="G329" s="24" t="str">
        <f aca="false">IF(AND(E329="",F329=""),"",'Petty Cash Book'!$C$5+SUM($E$8:E329)-SUM($F$8:F329))</f>
        <v/>
      </c>
      <c r="H329" s="18"/>
      <c r="I329" s="18"/>
      <c r="J329" s="25" t="str">
        <f aca="false">IF(A329="","",MONTH(A329))</f>
        <v/>
      </c>
    </row>
    <row r="330" customFormat="false" ht="15" hidden="false" customHeight="true" outlineLevel="0" collapsed="false">
      <c r="A330" s="26"/>
      <c r="B330" s="18"/>
      <c r="C330" s="18"/>
      <c r="D330" s="18"/>
      <c r="E330" s="27"/>
      <c r="F330" s="27"/>
      <c r="G330" s="24" t="str">
        <f aca="false">IF(AND(E330="",F330=""),"",'Petty Cash Book'!$C$5+SUM($E$8:E330)-SUM($F$8:F330))</f>
        <v/>
      </c>
      <c r="H330" s="18"/>
      <c r="I330" s="18"/>
      <c r="J330" s="25" t="str">
        <f aca="false">IF(A330="","",MONTH(A330))</f>
        <v/>
      </c>
    </row>
    <row r="331" customFormat="false" ht="15" hidden="false" customHeight="true" outlineLevel="0" collapsed="false">
      <c r="A331" s="26"/>
      <c r="B331" s="18"/>
      <c r="C331" s="18"/>
      <c r="D331" s="18"/>
      <c r="E331" s="27"/>
      <c r="F331" s="27"/>
      <c r="G331" s="24" t="str">
        <f aca="false">IF(AND(E331="",F331=""),"",'Petty Cash Book'!$C$5+SUM($E$8:E331)-SUM($F$8:F331))</f>
        <v/>
      </c>
      <c r="H331" s="18"/>
      <c r="I331" s="18"/>
      <c r="J331" s="25" t="str">
        <f aca="false">IF(A331="","",MONTH(A331))</f>
        <v/>
      </c>
    </row>
    <row r="332" customFormat="false" ht="15" hidden="false" customHeight="true" outlineLevel="0" collapsed="false">
      <c r="A332" s="26"/>
      <c r="B332" s="18"/>
      <c r="C332" s="18"/>
      <c r="D332" s="18"/>
      <c r="E332" s="27"/>
      <c r="F332" s="27"/>
      <c r="G332" s="24" t="str">
        <f aca="false">IF(AND(E332="",F332=""),"",'Petty Cash Book'!$C$5+SUM($E$8:E332)-SUM($F$8:F332))</f>
        <v/>
      </c>
      <c r="H332" s="18"/>
      <c r="I332" s="18"/>
      <c r="J332" s="25" t="str">
        <f aca="false">IF(A332="","",MONTH(A332))</f>
        <v/>
      </c>
    </row>
    <row r="333" customFormat="false" ht="15" hidden="false" customHeight="true" outlineLevel="0" collapsed="false">
      <c r="A333" s="26"/>
      <c r="B333" s="18"/>
      <c r="C333" s="18"/>
      <c r="D333" s="18"/>
      <c r="E333" s="27"/>
      <c r="F333" s="27"/>
      <c r="G333" s="24" t="str">
        <f aca="false">IF(AND(E333="",F333=""),"",'Petty Cash Book'!$C$5+SUM($E$8:E333)-SUM($F$8:F333))</f>
        <v/>
      </c>
      <c r="H333" s="18"/>
      <c r="I333" s="18"/>
      <c r="J333" s="25" t="str">
        <f aca="false">IF(A333="","",MONTH(A333))</f>
        <v/>
      </c>
    </row>
    <row r="334" customFormat="false" ht="15" hidden="false" customHeight="true" outlineLevel="0" collapsed="false">
      <c r="A334" s="26"/>
      <c r="B334" s="18"/>
      <c r="C334" s="18"/>
      <c r="D334" s="18"/>
      <c r="E334" s="27"/>
      <c r="F334" s="27"/>
      <c r="G334" s="24" t="str">
        <f aca="false">IF(AND(E334="",F334=""),"",'Petty Cash Book'!$C$5+SUM($E$8:E334)-SUM($F$8:F334))</f>
        <v/>
      </c>
      <c r="H334" s="18"/>
      <c r="I334" s="18"/>
      <c r="J334" s="25" t="str">
        <f aca="false">IF(A334="","",MONTH(A334))</f>
        <v/>
      </c>
    </row>
    <row r="335" customFormat="false" ht="15" hidden="false" customHeight="true" outlineLevel="0" collapsed="false">
      <c r="A335" s="26"/>
      <c r="B335" s="18"/>
      <c r="C335" s="18"/>
      <c r="D335" s="18"/>
      <c r="E335" s="27"/>
      <c r="F335" s="27"/>
      <c r="G335" s="24" t="str">
        <f aca="false">IF(AND(E335="",F335=""),"",'Petty Cash Book'!$C$5+SUM($E$8:E335)-SUM($F$8:F335))</f>
        <v/>
      </c>
      <c r="H335" s="18"/>
      <c r="I335" s="18"/>
      <c r="J335" s="25" t="str">
        <f aca="false">IF(A335="","",MONTH(A335))</f>
        <v/>
      </c>
    </row>
    <row r="336" customFormat="false" ht="15" hidden="false" customHeight="true" outlineLevel="0" collapsed="false">
      <c r="A336" s="26"/>
      <c r="B336" s="18"/>
      <c r="C336" s="18"/>
      <c r="D336" s="18"/>
      <c r="E336" s="27"/>
      <c r="F336" s="27"/>
      <c r="G336" s="24" t="str">
        <f aca="false">IF(AND(E336="",F336=""),"",'Petty Cash Book'!$C$5+SUM($E$8:E336)-SUM($F$8:F336))</f>
        <v/>
      </c>
      <c r="H336" s="18"/>
      <c r="I336" s="18"/>
      <c r="J336" s="25" t="str">
        <f aca="false">IF(A336="","",MONTH(A336))</f>
        <v/>
      </c>
    </row>
    <row r="337" customFormat="false" ht="15" hidden="false" customHeight="true" outlineLevel="0" collapsed="false">
      <c r="A337" s="26"/>
      <c r="B337" s="18"/>
      <c r="C337" s="18"/>
      <c r="D337" s="18"/>
      <c r="E337" s="27"/>
      <c r="F337" s="27"/>
      <c r="G337" s="24" t="str">
        <f aca="false">IF(AND(E337="",F337=""),"",'Petty Cash Book'!$C$5+SUM($E$8:E337)-SUM($F$8:F337))</f>
        <v/>
      </c>
      <c r="H337" s="18"/>
      <c r="I337" s="18"/>
      <c r="J337" s="25" t="str">
        <f aca="false">IF(A337="","",MONTH(A337))</f>
        <v/>
      </c>
    </row>
    <row r="338" customFormat="false" ht="15" hidden="false" customHeight="true" outlineLevel="0" collapsed="false">
      <c r="A338" s="26"/>
      <c r="B338" s="18"/>
      <c r="C338" s="18"/>
      <c r="D338" s="18"/>
      <c r="E338" s="27"/>
      <c r="F338" s="27"/>
      <c r="G338" s="24" t="str">
        <f aca="false">IF(AND(E338="",F338=""),"",'Petty Cash Book'!$C$5+SUM($E$8:E338)-SUM($F$8:F338))</f>
        <v/>
      </c>
      <c r="H338" s="18"/>
      <c r="I338" s="18"/>
      <c r="J338" s="25" t="str">
        <f aca="false">IF(A338="","",MONTH(A338))</f>
        <v/>
      </c>
    </row>
    <row r="339" customFormat="false" ht="15" hidden="false" customHeight="true" outlineLevel="0" collapsed="false">
      <c r="A339" s="26"/>
      <c r="B339" s="18"/>
      <c r="C339" s="18"/>
      <c r="D339" s="18"/>
      <c r="E339" s="27"/>
      <c r="F339" s="27"/>
      <c r="G339" s="24" t="str">
        <f aca="false">IF(AND(E339="",F339=""),"",'Petty Cash Book'!$C$5+SUM($E$8:E339)-SUM($F$8:F339))</f>
        <v/>
      </c>
      <c r="H339" s="18"/>
      <c r="I339" s="18"/>
      <c r="J339" s="25" t="str">
        <f aca="false">IF(A339="","",MONTH(A339))</f>
        <v/>
      </c>
    </row>
    <row r="340" customFormat="false" ht="15" hidden="false" customHeight="true" outlineLevel="0" collapsed="false">
      <c r="A340" s="26"/>
      <c r="B340" s="18"/>
      <c r="C340" s="18"/>
      <c r="D340" s="18"/>
      <c r="E340" s="27"/>
      <c r="F340" s="27"/>
      <c r="G340" s="24" t="str">
        <f aca="false">IF(AND(E340="",F340=""),"",'Petty Cash Book'!$C$5+SUM($E$8:E340)-SUM($F$8:F340))</f>
        <v/>
      </c>
      <c r="H340" s="18"/>
      <c r="I340" s="18"/>
      <c r="J340" s="25" t="str">
        <f aca="false">IF(A340="","",MONTH(A340))</f>
        <v/>
      </c>
    </row>
    <row r="341" customFormat="false" ht="15" hidden="false" customHeight="true" outlineLevel="0" collapsed="false">
      <c r="A341" s="26"/>
      <c r="B341" s="18"/>
      <c r="C341" s="18"/>
      <c r="D341" s="18"/>
      <c r="E341" s="27"/>
      <c r="F341" s="27"/>
      <c r="G341" s="24" t="str">
        <f aca="false">IF(AND(E341="",F341=""),"",'Petty Cash Book'!$C$5+SUM($E$8:E341)-SUM($F$8:F341))</f>
        <v/>
      </c>
      <c r="H341" s="18"/>
      <c r="I341" s="18"/>
      <c r="J341" s="25" t="str">
        <f aca="false">IF(A341="","",MONTH(A341))</f>
        <v/>
      </c>
    </row>
    <row r="342" customFormat="false" ht="15" hidden="false" customHeight="true" outlineLevel="0" collapsed="false">
      <c r="A342" s="26"/>
      <c r="B342" s="18"/>
      <c r="C342" s="18"/>
      <c r="D342" s="18"/>
      <c r="E342" s="27"/>
      <c r="F342" s="27"/>
      <c r="G342" s="24" t="str">
        <f aca="false">IF(AND(E342="",F342=""),"",'Petty Cash Book'!$C$5+SUM($E$8:E342)-SUM($F$8:F342))</f>
        <v/>
      </c>
      <c r="H342" s="18"/>
      <c r="I342" s="18"/>
      <c r="J342" s="25" t="str">
        <f aca="false">IF(A342="","",MONTH(A342))</f>
        <v/>
      </c>
    </row>
    <row r="343" customFormat="false" ht="15" hidden="false" customHeight="true" outlineLevel="0" collapsed="false">
      <c r="A343" s="26"/>
      <c r="B343" s="18"/>
      <c r="C343" s="18"/>
      <c r="D343" s="18"/>
      <c r="E343" s="27"/>
      <c r="F343" s="27"/>
      <c r="G343" s="24" t="str">
        <f aca="false">IF(AND(E343="",F343=""),"",'Petty Cash Book'!$C$5+SUM($E$8:E343)-SUM($F$8:F343))</f>
        <v/>
      </c>
      <c r="H343" s="18"/>
      <c r="I343" s="18"/>
      <c r="J343" s="25" t="str">
        <f aca="false">IF(A343="","",MONTH(A343))</f>
        <v/>
      </c>
    </row>
    <row r="344" customFormat="false" ht="15" hidden="false" customHeight="true" outlineLevel="0" collapsed="false">
      <c r="A344" s="26"/>
      <c r="B344" s="18"/>
      <c r="C344" s="18"/>
      <c r="D344" s="18"/>
      <c r="E344" s="27"/>
      <c r="F344" s="27"/>
      <c r="G344" s="24" t="str">
        <f aca="false">IF(AND(E344="",F344=""),"",'Petty Cash Book'!$C$5+SUM($E$8:E344)-SUM($F$8:F344))</f>
        <v/>
      </c>
      <c r="H344" s="18"/>
      <c r="I344" s="18"/>
      <c r="J344" s="25" t="str">
        <f aca="false">IF(A344="","",MONTH(A344))</f>
        <v/>
      </c>
    </row>
    <row r="345" customFormat="false" ht="15" hidden="false" customHeight="true" outlineLevel="0" collapsed="false">
      <c r="A345" s="26"/>
      <c r="B345" s="18"/>
      <c r="C345" s="18"/>
      <c r="D345" s="18"/>
      <c r="E345" s="27"/>
      <c r="F345" s="27"/>
      <c r="G345" s="24" t="str">
        <f aca="false">IF(AND(E345="",F345=""),"",'Petty Cash Book'!$C$5+SUM($E$8:E345)-SUM($F$8:F345))</f>
        <v/>
      </c>
      <c r="H345" s="18"/>
      <c r="I345" s="18"/>
      <c r="J345" s="25" t="str">
        <f aca="false">IF(A345="","",MONTH(A345))</f>
        <v/>
      </c>
    </row>
    <row r="346" customFormat="false" ht="15" hidden="false" customHeight="true" outlineLevel="0" collapsed="false">
      <c r="A346" s="26"/>
      <c r="B346" s="18"/>
      <c r="C346" s="18"/>
      <c r="D346" s="18"/>
      <c r="E346" s="27"/>
      <c r="F346" s="27"/>
      <c r="G346" s="24" t="str">
        <f aca="false">IF(AND(E346="",F346=""),"",'Petty Cash Book'!$C$5+SUM($E$8:E346)-SUM($F$8:F346))</f>
        <v/>
      </c>
      <c r="H346" s="18"/>
      <c r="I346" s="18"/>
      <c r="J346" s="25" t="str">
        <f aca="false">IF(A346="","",MONTH(A346))</f>
        <v/>
      </c>
    </row>
    <row r="347" customFormat="false" ht="15" hidden="false" customHeight="true" outlineLevel="0" collapsed="false">
      <c r="A347" s="26"/>
      <c r="B347" s="18"/>
      <c r="C347" s="18"/>
      <c r="D347" s="18"/>
      <c r="E347" s="27"/>
      <c r="F347" s="27"/>
      <c r="G347" s="24" t="str">
        <f aca="false">IF(AND(E347="",F347=""),"",'Petty Cash Book'!$C$5+SUM($E$8:E347)-SUM($F$8:F347))</f>
        <v/>
      </c>
      <c r="H347" s="18"/>
      <c r="I347" s="18"/>
      <c r="J347" s="25" t="str">
        <f aca="false">IF(A347="","",MONTH(A347))</f>
        <v/>
      </c>
    </row>
    <row r="348" customFormat="false" ht="15" hidden="false" customHeight="true" outlineLevel="0" collapsed="false">
      <c r="A348" s="26"/>
      <c r="B348" s="18"/>
      <c r="C348" s="18"/>
      <c r="D348" s="18"/>
      <c r="E348" s="27"/>
      <c r="F348" s="27"/>
      <c r="G348" s="24" t="str">
        <f aca="false">IF(AND(E348="",F348=""),"",'Petty Cash Book'!$C$5+SUM($E$8:E348)-SUM($F$8:F348))</f>
        <v/>
      </c>
      <c r="H348" s="18"/>
      <c r="I348" s="18"/>
      <c r="J348" s="25" t="str">
        <f aca="false">IF(A348="","",MONTH(A348))</f>
        <v/>
      </c>
    </row>
    <row r="349" customFormat="false" ht="15" hidden="false" customHeight="true" outlineLevel="0" collapsed="false">
      <c r="A349" s="26"/>
      <c r="B349" s="18"/>
      <c r="C349" s="18"/>
      <c r="D349" s="18"/>
      <c r="E349" s="27"/>
      <c r="F349" s="27"/>
      <c r="G349" s="24" t="str">
        <f aca="false">IF(AND(E349="",F349=""),"",'Petty Cash Book'!$C$5+SUM($E$8:E349)-SUM($F$8:F349))</f>
        <v/>
      </c>
      <c r="H349" s="18"/>
      <c r="I349" s="18"/>
      <c r="J349" s="25" t="str">
        <f aca="false">IF(A349="","",MONTH(A349))</f>
        <v/>
      </c>
    </row>
    <row r="350" customFormat="false" ht="15" hidden="false" customHeight="true" outlineLevel="0" collapsed="false">
      <c r="A350" s="26"/>
      <c r="B350" s="18"/>
      <c r="C350" s="18"/>
      <c r="D350" s="18"/>
      <c r="E350" s="27"/>
      <c r="F350" s="27"/>
      <c r="G350" s="24" t="str">
        <f aca="false">IF(AND(E350="",F350=""),"",'Petty Cash Book'!$C$5+SUM($E$8:E350)-SUM($F$8:F350))</f>
        <v/>
      </c>
      <c r="H350" s="18"/>
      <c r="I350" s="18"/>
      <c r="J350" s="25" t="str">
        <f aca="false">IF(A350="","",MONTH(A350))</f>
        <v/>
      </c>
    </row>
    <row r="351" customFormat="false" ht="15" hidden="false" customHeight="true" outlineLevel="0" collapsed="false">
      <c r="A351" s="26"/>
      <c r="B351" s="18"/>
      <c r="C351" s="18"/>
      <c r="D351" s="18"/>
      <c r="E351" s="27"/>
      <c r="F351" s="27"/>
      <c r="G351" s="24" t="str">
        <f aca="false">IF(AND(E351="",F351=""),"",'Petty Cash Book'!$C$5+SUM($E$8:E351)-SUM($F$8:F351))</f>
        <v/>
      </c>
      <c r="H351" s="18"/>
      <c r="I351" s="18"/>
      <c r="J351" s="25" t="str">
        <f aca="false">IF(A351="","",MONTH(A351))</f>
        <v/>
      </c>
    </row>
    <row r="352" customFormat="false" ht="15" hidden="false" customHeight="true" outlineLevel="0" collapsed="false">
      <c r="A352" s="26"/>
      <c r="B352" s="18"/>
      <c r="C352" s="18"/>
      <c r="D352" s="18"/>
      <c r="E352" s="27"/>
      <c r="F352" s="27"/>
      <c r="G352" s="24" t="str">
        <f aca="false">IF(AND(E352="",F352=""),"",'Petty Cash Book'!$C$5+SUM($E$8:E352)-SUM($F$8:F352))</f>
        <v/>
      </c>
      <c r="H352" s="18"/>
      <c r="I352" s="18"/>
      <c r="J352" s="25" t="str">
        <f aca="false">IF(A352="","",MONTH(A352))</f>
        <v/>
      </c>
    </row>
    <row r="353" customFormat="false" ht="15" hidden="false" customHeight="true" outlineLevel="0" collapsed="false">
      <c r="A353" s="26"/>
      <c r="B353" s="18"/>
      <c r="C353" s="18"/>
      <c r="D353" s="18"/>
      <c r="E353" s="27"/>
      <c r="F353" s="27"/>
      <c r="G353" s="24" t="str">
        <f aca="false">IF(AND(E353="",F353=""),"",'Petty Cash Book'!$C$5+SUM($E$8:E353)-SUM($F$8:F353))</f>
        <v/>
      </c>
      <c r="H353" s="18"/>
      <c r="I353" s="18"/>
      <c r="J353" s="25" t="str">
        <f aca="false">IF(A353="","",MONTH(A353))</f>
        <v/>
      </c>
    </row>
    <row r="354" customFormat="false" ht="15" hidden="false" customHeight="true" outlineLevel="0" collapsed="false">
      <c r="A354" s="26"/>
      <c r="B354" s="18"/>
      <c r="C354" s="18"/>
      <c r="D354" s="18"/>
      <c r="E354" s="27"/>
      <c r="F354" s="27"/>
      <c r="G354" s="24" t="str">
        <f aca="false">IF(AND(E354="",F354=""),"",'Petty Cash Book'!$C$5+SUM($E$8:E354)-SUM($F$8:F354))</f>
        <v/>
      </c>
      <c r="H354" s="18"/>
      <c r="I354" s="18"/>
      <c r="J354" s="25" t="str">
        <f aca="false">IF(A354="","",MONTH(A354))</f>
        <v/>
      </c>
    </row>
    <row r="355" customFormat="false" ht="15" hidden="false" customHeight="true" outlineLevel="0" collapsed="false">
      <c r="A355" s="26"/>
      <c r="B355" s="18"/>
      <c r="C355" s="18"/>
      <c r="D355" s="18"/>
      <c r="E355" s="27"/>
      <c r="F355" s="27"/>
      <c r="G355" s="24" t="str">
        <f aca="false">IF(AND(E355="",F355=""),"",'Petty Cash Book'!$C$5+SUM($E$8:E355)-SUM($F$8:F355))</f>
        <v/>
      </c>
      <c r="H355" s="18"/>
      <c r="I355" s="18"/>
      <c r="J355" s="25" t="str">
        <f aca="false">IF(A355="","",MONTH(A355))</f>
        <v/>
      </c>
    </row>
    <row r="356" customFormat="false" ht="15" hidden="false" customHeight="true" outlineLevel="0" collapsed="false">
      <c r="A356" s="26"/>
      <c r="B356" s="18"/>
      <c r="C356" s="18"/>
      <c r="D356" s="18"/>
      <c r="E356" s="27"/>
      <c r="F356" s="27"/>
      <c r="G356" s="24" t="str">
        <f aca="false">IF(AND(E356="",F356=""),"",'Petty Cash Book'!$C$5+SUM($E$8:E356)-SUM($F$8:F356))</f>
        <v/>
      </c>
      <c r="H356" s="18"/>
      <c r="I356" s="18"/>
      <c r="J356" s="25" t="str">
        <f aca="false">IF(A356="","",MONTH(A356))</f>
        <v/>
      </c>
    </row>
    <row r="357" customFormat="false" ht="15" hidden="false" customHeight="true" outlineLevel="0" collapsed="false">
      <c r="A357" s="26"/>
      <c r="B357" s="18"/>
      <c r="C357" s="18"/>
      <c r="D357" s="18"/>
      <c r="E357" s="27"/>
      <c r="F357" s="27"/>
      <c r="G357" s="24" t="str">
        <f aca="false">IF(AND(E357="",F357=""),"",'Petty Cash Book'!$C$5+SUM($E$8:E357)-SUM($F$8:F357))</f>
        <v/>
      </c>
      <c r="H357" s="18"/>
      <c r="I357" s="18"/>
      <c r="J357" s="25" t="str">
        <f aca="false">IF(A357="","",MONTH(A357))</f>
        <v/>
      </c>
    </row>
    <row r="358" customFormat="false" ht="15" hidden="false" customHeight="true" outlineLevel="0" collapsed="false">
      <c r="A358" s="26"/>
      <c r="B358" s="18"/>
      <c r="C358" s="18"/>
      <c r="D358" s="18"/>
      <c r="E358" s="27"/>
      <c r="F358" s="27"/>
      <c r="G358" s="24" t="str">
        <f aca="false">IF(AND(E358="",F358=""),"",'Petty Cash Book'!$C$5+SUM($E$8:E358)-SUM($F$8:F358))</f>
        <v/>
      </c>
      <c r="H358" s="18"/>
      <c r="I358" s="18"/>
      <c r="J358" s="25" t="str">
        <f aca="false">IF(A358="","",MONTH(A358))</f>
        <v/>
      </c>
    </row>
    <row r="359" customFormat="false" ht="15" hidden="false" customHeight="true" outlineLevel="0" collapsed="false">
      <c r="A359" s="26"/>
      <c r="B359" s="18"/>
      <c r="C359" s="18"/>
      <c r="D359" s="18"/>
      <c r="E359" s="27"/>
      <c r="F359" s="27"/>
      <c r="G359" s="24" t="str">
        <f aca="false">IF(AND(E359="",F359=""),"",'Petty Cash Book'!$C$5+SUM($E$8:E359)-SUM($F$8:F359))</f>
        <v/>
      </c>
      <c r="H359" s="18"/>
      <c r="I359" s="18"/>
      <c r="J359" s="25" t="str">
        <f aca="false">IF(A359="","",MONTH(A359))</f>
        <v/>
      </c>
    </row>
    <row r="360" customFormat="false" ht="15" hidden="false" customHeight="true" outlineLevel="0" collapsed="false">
      <c r="A360" s="26"/>
      <c r="B360" s="18"/>
      <c r="C360" s="18"/>
      <c r="D360" s="18"/>
      <c r="E360" s="27"/>
      <c r="F360" s="27"/>
      <c r="G360" s="24" t="str">
        <f aca="false">IF(AND(E360="",F360=""),"",'Petty Cash Book'!$C$5+SUM($E$8:E360)-SUM($F$8:F360))</f>
        <v/>
      </c>
      <c r="H360" s="18"/>
      <c r="I360" s="18"/>
      <c r="J360" s="25" t="str">
        <f aca="false">IF(A360="","",MONTH(A360))</f>
        <v/>
      </c>
    </row>
    <row r="361" customFormat="false" ht="15" hidden="false" customHeight="true" outlineLevel="0" collapsed="false">
      <c r="A361" s="26"/>
      <c r="B361" s="18"/>
      <c r="C361" s="18"/>
      <c r="D361" s="18"/>
      <c r="E361" s="27"/>
      <c r="F361" s="27"/>
      <c r="G361" s="24" t="str">
        <f aca="false">IF(AND(E361="",F361=""),"",'Petty Cash Book'!$C$5+SUM($E$8:E361)-SUM($F$8:F361))</f>
        <v/>
      </c>
      <c r="H361" s="18"/>
      <c r="I361" s="18"/>
      <c r="J361" s="25" t="str">
        <f aca="false">IF(A361="","",MONTH(A361))</f>
        <v/>
      </c>
    </row>
    <row r="362" customFormat="false" ht="15" hidden="false" customHeight="true" outlineLevel="0" collapsed="false">
      <c r="A362" s="26"/>
      <c r="B362" s="18"/>
      <c r="C362" s="18"/>
      <c r="D362" s="18"/>
      <c r="E362" s="27"/>
      <c r="F362" s="27"/>
      <c r="G362" s="24" t="str">
        <f aca="false">IF(AND(E362="",F362=""),"",'Petty Cash Book'!$C$5+SUM($E$8:E362)-SUM($F$8:F362))</f>
        <v/>
      </c>
      <c r="H362" s="18"/>
      <c r="I362" s="18"/>
      <c r="J362" s="25" t="str">
        <f aca="false">IF(A362="","",MONTH(A362))</f>
        <v/>
      </c>
    </row>
    <row r="363" customFormat="false" ht="15" hidden="false" customHeight="true" outlineLevel="0" collapsed="false">
      <c r="A363" s="26"/>
      <c r="B363" s="18"/>
      <c r="C363" s="18"/>
      <c r="D363" s="18"/>
      <c r="E363" s="27"/>
      <c r="F363" s="27"/>
      <c r="G363" s="24" t="str">
        <f aca="false">IF(AND(E363="",F363=""),"",'Petty Cash Book'!$C$5+SUM($E$8:E363)-SUM($F$8:F363))</f>
        <v/>
      </c>
      <c r="H363" s="18"/>
      <c r="I363" s="18"/>
      <c r="J363" s="25" t="str">
        <f aca="false">IF(A363="","",MONTH(A363))</f>
        <v/>
      </c>
    </row>
    <row r="364" customFormat="false" ht="15" hidden="false" customHeight="true" outlineLevel="0" collapsed="false">
      <c r="A364" s="26"/>
      <c r="B364" s="18"/>
      <c r="C364" s="18"/>
      <c r="D364" s="18"/>
      <c r="E364" s="27"/>
      <c r="F364" s="27"/>
      <c r="G364" s="24" t="str">
        <f aca="false">IF(AND(E364="",F364=""),"",'Petty Cash Book'!$C$5+SUM($E$8:E364)-SUM($F$8:F364))</f>
        <v/>
      </c>
      <c r="H364" s="18"/>
      <c r="I364" s="18"/>
      <c r="J364" s="25" t="str">
        <f aca="false">IF(A364="","",MONTH(A364))</f>
        <v/>
      </c>
    </row>
    <row r="365" customFormat="false" ht="15" hidden="false" customHeight="true" outlineLevel="0" collapsed="false">
      <c r="A365" s="26"/>
      <c r="B365" s="18"/>
      <c r="C365" s="18"/>
      <c r="D365" s="18"/>
      <c r="E365" s="27"/>
      <c r="F365" s="27"/>
      <c r="G365" s="24" t="str">
        <f aca="false">IF(AND(E365="",F365=""),"",'Petty Cash Book'!$C$5+SUM($E$8:E365)-SUM($F$8:F365))</f>
        <v/>
      </c>
      <c r="H365" s="18"/>
      <c r="I365" s="18"/>
      <c r="J365" s="25" t="str">
        <f aca="false">IF(A365="","",MONTH(A365))</f>
        <v/>
      </c>
    </row>
    <row r="366" customFormat="false" ht="15" hidden="false" customHeight="true" outlineLevel="0" collapsed="false">
      <c r="A366" s="26"/>
      <c r="B366" s="18"/>
      <c r="C366" s="18"/>
      <c r="D366" s="18"/>
      <c r="E366" s="27"/>
      <c r="F366" s="27"/>
      <c r="G366" s="24" t="str">
        <f aca="false">IF(AND(E366="",F366=""),"",'Petty Cash Book'!$C$5+SUM($E$8:E366)-SUM($F$8:F366))</f>
        <v/>
      </c>
      <c r="H366" s="18"/>
      <c r="I366" s="18"/>
      <c r="J366" s="25" t="str">
        <f aca="false">IF(A366="","",MONTH(A366))</f>
        <v/>
      </c>
    </row>
    <row r="367" customFormat="false" ht="15" hidden="false" customHeight="true" outlineLevel="0" collapsed="false">
      <c r="A367" s="26"/>
      <c r="B367" s="18"/>
      <c r="C367" s="18"/>
      <c r="D367" s="18"/>
      <c r="E367" s="27"/>
      <c r="F367" s="27"/>
      <c r="G367" s="24" t="str">
        <f aca="false">IF(AND(E367="",F367=""),"",'Petty Cash Book'!$C$5+SUM($E$8:E367)-SUM($F$8:F367))</f>
        <v/>
      </c>
      <c r="H367" s="18"/>
      <c r="I367" s="18"/>
      <c r="J367" s="25" t="str">
        <f aca="false">IF(A367="","",MONTH(A367))</f>
        <v/>
      </c>
    </row>
    <row r="368" customFormat="false" ht="15" hidden="false" customHeight="true" outlineLevel="0" collapsed="false">
      <c r="A368" s="26"/>
      <c r="B368" s="18"/>
      <c r="C368" s="18"/>
      <c r="D368" s="18"/>
      <c r="E368" s="27"/>
      <c r="F368" s="27"/>
      <c r="G368" s="24" t="str">
        <f aca="false">IF(AND(E368="",F368=""),"",'Petty Cash Book'!$C$5+SUM($E$8:E368)-SUM($F$8:F368))</f>
        <v/>
      </c>
      <c r="H368" s="18"/>
      <c r="I368" s="18"/>
      <c r="J368" s="25" t="str">
        <f aca="false">IF(A368="","",MONTH(A368))</f>
        <v/>
      </c>
    </row>
    <row r="369" customFormat="false" ht="15" hidden="false" customHeight="true" outlineLevel="0" collapsed="false">
      <c r="A369" s="26"/>
      <c r="B369" s="18"/>
      <c r="C369" s="18"/>
      <c r="D369" s="18"/>
      <c r="E369" s="27"/>
      <c r="F369" s="27"/>
      <c r="G369" s="24" t="str">
        <f aca="false">IF(AND(E369="",F369=""),"",'Petty Cash Book'!$C$5+SUM($E$8:E369)-SUM($F$8:F369))</f>
        <v/>
      </c>
      <c r="H369" s="18"/>
      <c r="I369" s="18"/>
      <c r="J369" s="25" t="str">
        <f aca="false">IF(A369="","",MONTH(A369))</f>
        <v/>
      </c>
    </row>
    <row r="370" customFormat="false" ht="15" hidden="false" customHeight="true" outlineLevel="0" collapsed="false">
      <c r="A370" s="26"/>
      <c r="B370" s="18"/>
      <c r="C370" s="18"/>
      <c r="D370" s="18"/>
      <c r="E370" s="27"/>
      <c r="F370" s="27"/>
      <c r="G370" s="24" t="str">
        <f aca="false">IF(AND(E370="",F370=""),"",'Petty Cash Book'!$C$5+SUM($E$8:E370)-SUM($F$8:F370))</f>
        <v/>
      </c>
      <c r="H370" s="18"/>
      <c r="I370" s="18"/>
      <c r="J370" s="25" t="str">
        <f aca="false">IF(A370="","",MONTH(A370))</f>
        <v/>
      </c>
    </row>
    <row r="371" customFormat="false" ht="15" hidden="false" customHeight="true" outlineLevel="0" collapsed="false">
      <c r="A371" s="26"/>
      <c r="B371" s="18"/>
      <c r="C371" s="18"/>
      <c r="D371" s="18"/>
      <c r="E371" s="27"/>
      <c r="F371" s="27"/>
      <c r="G371" s="24" t="str">
        <f aca="false">IF(AND(E371="",F371=""),"",'Petty Cash Book'!$C$5+SUM($E$8:E371)-SUM($F$8:F371))</f>
        <v/>
      </c>
      <c r="H371" s="18"/>
      <c r="I371" s="18"/>
      <c r="J371" s="25" t="str">
        <f aca="false">IF(A371="","",MONTH(A371))</f>
        <v/>
      </c>
    </row>
    <row r="372" customFormat="false" ht="15" hidden="false" customHeight="true" outlineLevel="0" collapsed="false">
      <c r="A372" s="26"/>
      <c r="B372" s="18"/>
      <c r="C372" s="18"/>
      <c r="D372" s="18"/>
      <c r="E372" s="27"/>
      <c r="F372" s="27"/>
      <c r="G372" s="24" t="str">
        <f aca="false">IF(AND(E372="",F372=""),"",'Petty Cash Book'!$C$5+SUM($E$8:E372)-SUM($F$8:F372))</f>
        <v/>
      </c>
      <c r="H372" s="18"/>
      <c r="I372" s="18"/>
      <c r="J372" s="25" t="str">
        <f aca="false">IF(A372="","",MONTH(A372))</f>
        <v/>
      </c>
    </row>
    <row r="373" customFormat="false" ht="15" hidden="false" customHeight="true" outlineLevel="0" collapsed="false">
      <c r="A373" s="26"/>
      <c r="B373" s="18"/>
      <c r="C373" s="18"/>
      <c r="D373" s="18"/>
      <c r="E373" s="27"/>
      <c r="F373" s="27"/>
      <c r="G373" s="24" t="str">
        <f aca="false">IF(AND(E373="",F373=""),"",'Petty Cash Book'!$C$5+SUM($E$8:E373)-SUM($F$8:F373))</f>
        <v/>
      </c>
      <c r="H373" s="18"/>
      <c r="I373" s="18"/>
      <c r="J373" s="25" t="str">
        <f aca="false">IF(A373="","",MONTH(A373))</f>
        <v/>
      </c>
    </row>
    <row r="374" customFormat="false" ht="15" hidden="false" customHeight="true" outlineLevel="0" collapsed="false">
      <c r="A374" s="26"/>
      <c r="B374" s="18"/>
      <c r="C374" s="18"/>
      <c r="D374" s="18"/>
      <c r="E374" s="27"/>
      <c r="F374" s="27"/>
      <c r="G374" s="24" t="str">
        <f aca="false">IF(AND(E374="",F374=""),"",'Petty Cash Book'!$C$5+SUM($E$8:E374)-SUM($F$8:F374))</f>
        <v/>
      </c>
      <c r="H374" s="18"/>
      <c r="I374" s="18"/>
      <c r="J374" s="25" t="str">
        <f aca="false">IF(A374="","",MONTH(A374))</f>
        <v/>
      </c>
    </row>
    <row r="375" customFormat="false" ht="15" hidden="false" customHeight="true" outlineLevel="0" collapsed="false">
      <c r="A375" s="26"/>
      <c r="B375" s="18"/>
      <c r="C375" s="18"/>
      <c r="D375" s="18"/>
      <c r="E375" s="27"/>
      <c r="F375" s="27"/>
      <c r="G375" s="24" t="str">
        <f aca="false">IF(AND(E375="",F375=""),"",'Petty Cash Book'!$C$5+SUM($E$8:E375)-SUM($F$8:F375))</f>
        <v/>
      </c>
      <c r="H375" s="18"/>
      <c r="I375" s="18"/>
      <c r="J375" s="25" t="str">
        <f aca="false">IF(A375="","",MONTH(A375))</f>
        <v/>
      </c>
    </row>
    <row r="376" customFormat="false" ht="15" hidden="false" customHeight="true" outlineLevel="0" collapsed="false">
      <c r="A376" s="26"/>
      <c r="B376" s="18"/>
      <c r="C376" s="18"/>
      <c r="D376" s="18"/>
      <c r="E376" s="27"/>
      <c r="F376" s="27"/>
      <c r="G376" s="24" t="str">
        <f aca="false">IF(AND(E376="",F376=""),"",'Petty Cash Book'!$C$5+SUM($E$8:E376)-SUM($F$8:F376))</f>
        <v/>
      </c>
      <c r="H376" s="18"/>
      <c r="I376" s="18"/>
      <c r="J376" s="25" t="str">
        <f aca="false">IF(A376="","",MONTH(A376))</f>
        <v/>
      </c>
    </row>
    <row r="377" customFormat="false" ht="15" hidden="false" customHeight="true" outlineLevel="0" collapsed="false">
      <c r="A377" s="26"/>
      <c r="B377" s="18"/>
      <c r="C377" s="18"/>
      <c r="D377" s="18"/>
      <c r="E377" s="27"/>
      <c r="F377" s="27"/>
      <c r="G377" s="24" t="str">
        <f aca="false">IF(AND(E377="",F377=""),"",'Petty Cash Book'!$C$5+SUM($E$8:E377)-SUM($F$8:F377))</f>
        <v/>
      </c>
      <c r="H377" s="18"/>
      <c r="I377" s="18"/>
      <c r="J377" s="25" t="str">
        <f aca="false">IF(A377="","",MONTH(A377))</f>
        <v/>
      </c>
    </row>
    <row r="378" customFormat="false" ht="15" hidden="false" customHeight="true" outlineLevel="0" collapsed="false">
      <c r="A378" s="26"/>
      <c r="B378" s="18"/>
      <c r="C378" s="18"/>
      <c r="D378" s="18"/>
      <c r="E378" s="27"/>
      <c r="F378" s="27"/>
      <c r="G378" s="24" t="str">
        <f aca="false">IF(AND(E378="",F378=""),"",'Petty Cash Book'!$C$5+SUM($E$8:E378)-SUM($F$8:F378))</f>
        <v/>
      </c>
      <c r="H378" s="18"/>
      <c r="I378" s="18"/>
      <c r="J378" s="25" t="str">
        <f aca="false">IF(A378="","",MONTH(A378))</f>
        <v/>
      </c>
    </row>
    <row r="379" customFormat="false" ht="15" hidden="false" customHeight="true" outlineLevel="0" collapsed="false">
      <c r="A379" s="26"/>
      <c r="B379" s="18"/>
      <c r="C379" s="18"/>
      <c r="D379" s="18"/>
      <c r="E379" s="27"/>
      <c r="F379" s="27"/>
      <c r="G379" s="24" t="str">
        <f aca="false">IF(AND(E379="",F379=""),"",'Petty Cash Book'!$C$5+SUM($E$8:E379)-SUM($F$8:F379))</f>
        <v/>
      </c>
      <c r="H379" s="18"/>
      <c r="I379" s="18"/>
      <c r="J379" s="25" t="str">
        <f aca="false">IF(A379="","",MONTH(A379))</f>
        <v/>
      </c>
    </row>
    <row r="380" customFormat="false" ht="15" hidden="false" customHeight="true" outlineLevel="0" collapsed="false">
      <c r="A380" s="26"/>
      <c r="B380" s="18"/>
      <c r="C380" s="18"/>
      <c r="D380" s="18"/>
      <c r="E380" s="27"/>
      <c r="F380" s="27"/>
      <c r="G380" s="24" t="str">
        <f aca="false">IF(AND(E380="",F380=""),"",'Petty Cash Book'!$C$5+SUM($E$8:E380)-SUM($F$8:F380))</f>
        <v/>
      </c>
      <c r="H380" s="18"/>
      <c r="I380" s="18"/>
      <c r="J380" s="25" t="str">
        <f aca="false">IF(A380="","",MONTH(A380))</f>
        <v/>
      </c>
    </row>
    <row r="381" customFormat="false" ht="15" hidden="false" customHeight="true" outlineLevel="0" collapsed="false">
      <c r="A381" s="26"/>
      <c r="B381" s="18"/>
      <c r="C381" s="18"/>
      <c r="D381" s="18"/>
      <c r="E381" s="27"/>
      <c r="F381" s="27"/>
      <c r="G381" s="24" t="str">
        <f aca="false">IF(AND(E381="",F381=""),"",'Petty Cash Book'!$C$5+SUM($E$8:E381)-SUM($F$8:F381))</f>
        <v/>
      </c>
      <c r="H381" s="18"/>
      <c r="I381" s="18"/>
      <c r="J381" s="25" t="str">
        <f aca="false">IF(A381="","",MONTH(A381))</f>
        <v/>
      </c>
    </row>
    <row r="382" customFormat="false" ht="15" hidden="false" customHeight="true" outlineLevel="0" collapsed="false">
      <c r="A382" s="26"/>
      <c r="B382" s="18"/>
      <c r="C382" s="18"/>
      <c r="D382" s="18"/>
      <c r="E382" s="27"/>
      <c r="F382" s="27"/>
      <c r="G382" s="24" t="str">
        <f aca="false">IF(AND(E382="",F382=""),"",'Petty Cash Book'!$C$5+SUM($E$8:E382)-SUM($F$8:F382))</f>
        <v/>
      </c>
      <c r="H382" s="18"/>
      <c r="I382" s="18"/>
      <c r="J382" s="25" t="str">
        <f aca="false">IF(A382="","",MONTH(A382))</f>
        <v/>
      </c>
    </row>
    <row r="383" customFormat="false" ht="15" hidden="false" customHeight="true" outlineLevel="0" collapsed="false">
      <c r="A383" s="26"/>
      <c r="B383" s="18"/>
      <c r="C383" s="18"/>
      <c r="D383" s="18"/>
      <c r="E383" s="27"/>
      <c r="F383" s="27"/>
      <c r="G383" s="24" t="str">
        <f aca="false">IF(AND(E383="",F383=""),"",'Petty Cash Book'!$C$5+SUM($E$8:E383)-SUM($F$8:F383))</f>
        <v/>
      </c>
      <c r="H383" s="18"/>
      <c r="I383" s="18"/>
      <c r="J383" s="25" t="str">
        <f aca="false">IF(A383="","",MONTH(A383))</f>
        <v/>
      </c>
    </row>
    <row r="384" customFormat="false" ht="15" hidden="false" customHeight="true" outlineLevel="0" collapsed="false">
      <c r="A384" s="26"/>
      <c r="B384" s="18"/>
      <c r="C384" s="18"/>
      <c r="D384" s="18"/>
      <c r="E384" s="27"/>
      <c r="F384" s="27"/>
      <c r="G384" s="24" t="str">
        <f aca="false">IF(AND(E384="",F384=""),"",'Petty Cash Book'!$C$5+SUM($E$8:E384)-SUM($F$8:F384))</f>
        <v/>
      </c>
      <c r="H384" s="18"/>
      <c r="I384" s="18"/>
      <c r="J384" s="25" t="str">
        <f aca="false">IF(A384="","",MONTH(A384))</f>
        <v/>
      </c>
    </row>
    <row r="385" customFormat="false" ht="15" hidden="false" customHeight="true" outlineLevel="0" collapsed="false">
      <c r="A385" s="26"/>
      <c r="B385" s="18"/>
      <c r="C385" s="18"/>
      <c r="D385" s="18"/>
      <c r="E385" s="27"/>
      <c r="F385" s="27"/>
      <c r="G385" s="24" t="str">
        <f aca="false">IF(AND(E385="",F385=""),"",'Petty Cash Book'!$C$5+SUM($E$8:E385)-SUM($F$8:F385))</f>
        <v/>
      </c>
      <c r="H385" s="18"/>
      <c r="I385" s="18"/>
      <c r="J385" s="25" t="str">
        <f aca="false">IF(A385="","",MONTH(A385))</f>
        <v/>
      </c>
    </row>
    <row r="386" customFormat="false" ht="15" hidden="false" customHeight="true" outlineLevel="0" collapsed="false">
      <c r="A386" s="26"/>
      <c r="B386" s="18"/>
      <c r="C386" s="18"/>
      <c r="D386" s="18"/>
      <c r="E386" s="27"/>
      <c r="F386" s="27"/>
      <c r="G386" s="24" t="str">
        <f aca="false">IF(AND(E386="",F386=""),"",'Petty Cash Book'!$C$5+SUM($E$8:E386)-SUM($F$8:F386))</f>
        <v/>
      </c>
      <c r="H386" s="18"/>
      <c r="I386" s="18"/>
      <c r="J386" s="25" t="str">
        <f aca="false">IF(A386="","",MONTH(A386))</f>
        <v/>
      </c>
    </row>
    <row r="387" customFormat="false" ht="15" hidden="false" customHeight="true" outlineLevel="0" collapsed="false">
      <c r="A387" s="26"/>
      <c r="B387" s="18"/>
      <c r="C387" s="18"/>
      <c r="D387" s="18"/>
      <c r="E387" s="27"/>
      <c r="F387" s="27"/>
      <c r="G387" s="24" t="str">
        <f aca="false">IF(AND(E387="",F387=""),"",'Petty Cash Book'!$C$5+SUM($E$8:E387)-SUM($F$8:F387))</f>
        <v/>
      </c>
      <c r="H387" s="18"/>
      <c r="I387" s="18"/>
      <c r="J387" s="25" t="str">
        <f aca="false">IF(A387="","",MONTH(A387))</f>
        <v/>
      </c>
    </row>
    <row r="388" customFormat="false" ht="15" hidden="false" customHeight="true" outlineLevel="0" collapsed="false">
      <c r="A388" s="26"/>
      <c r="B388" s="18"/>
      <c r="C388" s="18"/>
      <c r="D388" s="18"/>
      <c r="E388" s="27"/>
      <c r="F388" s="27"/>
      <c r="G388" s="24" t="str">
        <f aca="false">IF(AND(E388="",F388=""),"",'Petty Cash Book'!$C$5+SUM($E$8:E388)-SUM($F$8:F388))</f>
        <v/>
      </c>
      <c r="H388" s="18"/>
      <c r="I388" s="18"/>
      <c r="J388" s="25" t="str">
        <f aca="false">IF(A388="","",MONTH(A388))</f>
        <v/>
      </c>
    </row>
    <row r="389" customFormat="false" ht="15" hidden="false" customHeight="true" outlineLevel="0" collapsed="false">
      <c r="A389" s="26"/>
      <c r="B389" s="18"/>
      <c r="C389" s="18"/>
      <c r="D389" s="18"/>
      <c r="E389" s="27"/>
      <c r="F389" s="27"/>
      <c r="G389" s="24" t="str">
        <f aca="false">IF(AND(E389="",F389=""),"",'Petty Cash Book'!$C$5+SUM($E$8:E389)-SUM($F$8:F389))</f>
        <v/>
      </c>
      <c r="H389" s="18"/>
      <c r="I389" s="18"/>
      <c r="J389" s="25" t="str">
        <f aca="false">IF(A389="","",MONTH(A389))</f>
        <v/>
      </c>
    </row>
    <row r="390" customFormat="false" ht="15" hidden="false" customHeight="true" outlineLevel="0" collapsed="false">
      <c r="A390" s="26"/>
      <c r="B390" s="18"/>
      <c r="C390" s="18"/>
      <c r="D390" s="18"/>
      <c r="E390" s="27"/>
      <c r="F390" s="27"/>
      <c r="G390" s="24" t="str">
        <f aca="false">IF(AND(E390="",F390=""),"",'Petty Cash Book'!$C$5+SUM($E$8:E390)-SUM($F$8:F390))</f>
        <v/>
      </c>
      <c r="H390" s="18"/>
      <c r="I390" s="18"/>
      <c r="J390" s="25" t="str">
        <f aca="false">IF(A390="","",MONTH(A390))</f>
        <v/>
      </c>
    </row>
    <row r="391" customFormat="false" ht="15" hidden="false" customHeight="true" outlineLevel="0" collapsed="false">
      <c r="A391" s="26"/>
      <c r="B391" s="18"/>
      <c r="C391" s="18"/>
      <c r="D391" s="18"/>
      <c r="E391" s="27"/>
      <c r="F391" s="27"/>
      <c r="G391" s="24" t="str">
        <f aca="false">IF(AND(E391="",F391=""),"",'Petty Cash Book'!$C$5+SUM($E$8:E391)-SUM($F$8:F391))</f>
        <v/>
      </c>
      <c r="H391" s="18"/>
      <c r="I391" s="18"/>
      <c r="J391" s="25" t="str">
        <f aca="false">IF(A391="","",MONTH(A391))</f>
        <v/>
      </c>
    </row>
    <row r="392" customFormat="false" ht="15" hidden="false" customHeight="true" outlineLevel="0" collapsed="false">
      <c r="A392" s="26"/>
      <c r="B392" s="18"/>
      <c r="C392" s="18"/>
      <c r="D392" s="18"/>
      <c r="E392" s="27"/>
      <c r="F392" s="27"/>
      <c r="G392" s="24" t="str">
        <f aca="false">IF(AND(E392="",F392=""),"",'Petty Cash Book'!$C$5+SUM($E$8:E392)-SUM($F$8:F392))</f>
        <v/>
      </c>
      <c r="H392" s="18"/>
      <c r="I392" s="18"/>
      <c r="J392" s="25" t="str">
        <f aca="false">IF(A392="","",MONTH(A392))</f>
        <v/>
      </c>
    </row>
    <row r="393" customFormat="false" ht="15" hidden="false" customHeight="true" outlineLevel="0" collapsed="false">
      <c r="A393" s="26"/>
      <c r="B393" s="18"/>
      <c r="C393" s="18"/>
      <c r="D393" s="18"/>
      <c r="E393" s="27"/>
      <c r="F393" s="27"/>
      <c r="G393" s="24" t="str">
        <f aca="false">IF(AND(E393="",F393=""),"",'Petty Cash Book'!$C$5+SUM($E$8:E393)-SUM($F$8:F393))</f>
        <v/>
      </c>
      <c r="H393" s="18"/>
      <c r="I393" s="18"/>
      <c r="J393" s="25" t="str">
        <f aca="false">IF(A393="","",MONTH(A393))</f>
        <v/>
      </c>
    </row>
    <row r="394" customFormat="false" ht="15" hidden="false" customHeight="true" outlineLevel="0" collapsed="false">
      <c r="A394" s="26"/>
      <c r="B394" s="18"/>
      <c r="C394" s="18"/>
      <c r="D394" s="18"/>
      <c r="E394" s="27"/>
      <c r="F394" s="27"/>
      <c r="G394" s="24" t="str">
        <f aca="false">IF(AND(E394="",F394=""),"",'Petty Cash Book'!$C$5+SUM($E$8:E394)-SUM($F$8:F394))</f>
        <v/>
      </c>
      <c r="H394" s="18"/>
      <c r="I394" s="18"/>
      <c r="J394" s="25" t="str">
        <f aca="false">IF(A394="","",MONTH(A394))</f>
        <v/>
      </c>
    </row>
    <row r="395" customFormat="false" ht="15" hidden="false" customHeight="true" outlineLevel="0" collapsed="false">
      <c r="A395" s="26"/>
      <c r="B395" s="18"/>
      <c r="C395" s="18"/>
      <c r="D395" s="18"/>
      <c r="E395" s="27"/>
      <c r="F395" s="27"/>
      <c r="G395" s="24" t="str">
        <f aca="false">IF(AND(E395="",F395=""),"",'Petty Cash Book'!$C$5+SUM($E$8:E395)-SUM($F$8:F395))</f>
        <v/>
      </c>
      <c r="H395" s="18"/>
      <c r="I395" s="18"/>
      <c r="J395" s="25" t="str">
        <f aca="false">IF(A395="","",MONTH(A395))</f>
        <v/>
      </c>
    </row>
    <row r="396" customFormat="false" ht="15" hidden="false" customHeight="true" outlineLevel="0" collapsed="false">
      <c r="A396" s="26"/>
      <c r="B396" s="18"/>
      <c r="C396" s="18"/>
      <c r="D396" s="18"/>
      <c r="E396" s="27"/>
      <c r="F396" s="27"/>
      <c r="G396" s="24" t="str">
        <f aca="false">IF(AND(E396="",F396=""),"",'Petty Cash Book'!$C$5+SUM($E$8:E396)-SUM($F$8:F396))</f>
        <v/>
      </c>
      <c r="H396" s="18"/>
      <c r="I396" s="18"/>
      <c r="J396" s="25" t="str">
        <f aca="false">IF(A396="","",MONTH(A396))</f>
        <v/>
      </c>
    </row>
    <row r="397" customFormat="false" ht="15" hidden="false" customHeight="true" outlineLevel="0" collapsed="false">
      <c r="A397" s="26"/>
      <c r="B397" s="18"/>
      <c r="C397" s="18"/>
      <c r="D397" s="18"/>
      <c r="E397" s="27"/>
      <c r="F397" s="27"/>
      <c r="G397" s="24" t="str">
        <f aca="false">IF(AND(E397="",F397=""),"",'Petty Cash Book'!$C$5+SUM($E$8:E397)-SUM($F$8:F397))</f>
        <v/>
      </c>
      <c r="H397" s="18"/>
      <c r="I397" s="18"/>
      <c r="J397" s="25" t="str">
        <f aca="false">IF(A397="","",MONTH(A397))</f>
        <v/>
      </c>
    </row>
    <row r="398" customFormat="false" ht="15" hidden="false" customHeight="true" outlineLevel="0" collapsed="false">
      <c r="A398" s="26"/>
      <c r="B398" s="18"/>
      <c r="C398" s="18"/>
      <c r="D398" s="18"/>
      <c r="E398" s="27"/>
      <c r="F398" s="27"/>
      <c r="G398" s="24" t="str">
        <f aca="false">IF(AND(E398="",F398=""),"",'Petty Cash Book'!$C$5+SUM($E$8:E398)-SUM($F$8:F398))</f>
        <v/>
      </c>
      <c r="H398" s="18"/>
      <c r="I398" s="18"/>
      <c r="J398" s="25" t="str">
        <f aca="false">IF(A398="","",MONTH(A398))</f>
        <v/>
      </c>
    </row>
    <row r="399" customFormat="false" ht="15" hidden="false" customHeight="true" outlineLevel="0" collapsed="false">
      <c r="A399" s="26"/>
      <c r="B399" s="18"/>
      <c r="C399" s="18"/>
      <c r="D399" s="18"/>
      <c r="E399" s="27"/>
      <c r="F399" s="27"/>
      <c r="G399" s="24" t="str">
        <f aca="false">IF(AND(E399="",F399=""),"",'Petty Cash Book'!$C$5+SUM($E$8:E399)-SUM($F$8:F399))</f>
        <v/>
      </c>
      <c r="H399" s="18"/>
      <c r="I399" s="18"/>
      <c r="J399" s="25" t="str">
        <f aca="false">IF(A399="","",MONTH(A399))</f>
        <v/>
      </c>
    </row>
    <row r="400" customFormat="false" ht="15" hidden="false" customHeight="true" outlineLevel="0" collapsed="false">
      <c r="A400" s="26"/>
      <c r="B400" s="18"/>
      <c r="C400" s="18"/>
      <c r="D400" s="18"/>
      <c r="E400" s="27"/>
      <c r="F400" s="27"/>
      <c r="G400" s="24" t="str">
        <f aca="false">IF(AND(E400="",F400=""),"",'Petty Cash Book'!$C$5+SUM($E$8:E400)-SUM($F$8:F400))</f>
        <v/>
      </c>
      <c r="H400" s="18"/>
      <c r="I400" s="18"/>
      <c r="J400" s="25" t="str">
        <f aca="false">IF(A400="","",MONTH(A400))</f>
        <v/>
      </c>
    </row>
    <row r="401" customFormat="false" ht="15" hidden="false" customHeight="true" outlineLevel="0" collapsed="false">
      <c r="A401" s="26"/>
      <c r="B401" s="18"/>
      <c r="C401" s="18"/>
      <c r="D401" s="18"/>
      <c r="E401" s="27"/>
      <c r="F401" s="27"/>
      <c r="G401" s="24" t="str">
        <f aca="false">IF(AND(E401="",F401=""),"",'Petty Cash Book'!$C$5+SUM($E$8:E401)-SUM($F$8:F401))</f>
        <v/>
      </c>
      <c r="H401" s="18"/>
      <c r="I401" s="18"/>
      <c r="J401" s="25" t="str">
        <f aca="false">IF(A401="","",MONTH(A401))</f>
        <v/>
      </c>
    </row>
    <row r="402" customFormat="false" ht="15" hidden="false" customHeight="true" outlineLevel="0" collapsed="false">
      <c r="A402" s="26"/>
      <c r="B402" s="18"/>
      <c r="C402" s="18"/>
      <c r="D402" s="18"/>
      <c r="E402" s="27"/>
      <c r="F402" s="27"/>
      <c r="G402" s="24" t="str">
        <f aca="false">IF(AND(E402="",F402=""),"",'Petty Cash Book'!$C$5+SUM($E$8:E402)-SUM($F$8:F402))</f>
        <v/>
      </c>
      <c r="H402" s="18"/>
      <c r="I402" s="18"/>
      <c r="J402" s="25" t="str">
        <f aca="false">IF(A402="","",MONTH(A402))</f>
        <v/>
      </c>
    </row>
    <row r="403" customFormat="false" ht="15" hidden="false" customHeight="true" outlineLevel="0" collapsed="false">
      <c r="A403" s="26"/>
      <c r="B403" s="18"/>
      <c r="C403" s="18"/>
      <c r="D403" s="18"/>
      <c r="E403" s="27"/>
      <c r="F403" s="27"/>
      <c r="G403" s="24" t="str">
        <f aca="false">IF(AND(E403="",F403=""),"",'Petty Cash Book'!$C$5+SUM($E$8:E403)-SUM($F$8:F403))</f>
        <v/>
      </c>
      <c r="H403" s="18"/>
      <c r="I403" s="18"/>
      <c r="J403" s="25" t="str">
        <f aca="false">IF(A403="","",MONTH(A403))</f>
        <v/>
      </c>
    </row>
    <row r="404" customFormat="false" ht="15" hidden="false" customHeight="true" outlineLevel="0" collapsed="false">
      <c r="A404" s="26"/>
      <c r="B404" s="18"/>
      <c r="C404" s="18"/>
      <c r="D404" s="18"/>
      <c r="E404" s="27"/>
      <c r="F404" s="27"/>
      <c r="G404" s="24" t="str">
        <f aca="false">IF(AND(E404="",F404=""),"",'Petty Cash Book'!$C$5+SUM($E$8:E404)-SUM($F$8:F404))</f>
        <v/>
      </c>
      <c r="H404" s="18"/>
      <c r="I404" s="18"/>
      <c r="J404" s="25" t="str">
        <f aca="false">IF(A404="","",MONTH(A404))</f>
        <v/>
      </c>
    </row>
    <row r="405" customFormat="false" ht="15" hidden="false" customHeight="true" outlineLevel="0" collapsed="false">
      <c r="A405" s="26"/>
      <c r="B405" s="18"/>
      <c r="C405" s="18"/>
      <c r="D405" s="18"/>
      <c r="E405" s="27"/>
      <c r="F405" s="27"/>
      <c r="G405" s="24" t="str">
        <f aca="false">IF(AND(E405="",F405=""),"",'Petty Cash Book'!$C$5+SUM($E$8:E405)-SUM($F$8:F405))</f>
        <v/>
      </c>
      <c r="H405" s="18"/>
      <c r="I405" s="18"/>
      <c r="J405" s="25" t="str">
        <f aca="false">IF(A405="","",MONTH(A405))</f>
        <v/>
      </c>
    </row>
    <row r="406" customFormat="false" ht="15" hidden="false" customHeight="true" outlineLevel="0" collapsed="false">
      <c r="A406" s="26"/>
      <c r="B406" s="18"/>
      <c r="C406" s="18"/>
      <c r="D406" s="18"/>
      <c r="E406" s="27"/>
      <c r="F406" s="27"/>
      <c r="G406" s="24" t="str">
        <f aca="false">IF(AND(E406="",F406=""),"",'Petty Cash Book'!$C$5+SUM($E$8:E406)-SUM($F$8:F406))</f>
        <v/>
      </c>
      <c r="H406" s="18"/>
      <c r="I406" s="18"/>
      <c r="J406" s="25" t="str">
        <f aca="false">IF(A406="","",MONTH(A406))</f>
        <v/>
      </c>
    </row>
    <row r="407" customFormat="false" ht="15" hidden="false" customHeight="true" outlineLevel="0" collapsed="false">
      <c r="A407" s="26"/>
      <c r="B407" s="18"/>
      <c r="C407" s="18"/>
      <c r="D407" s="18"/>
      <c r="E407" s="27"/>
      <c r="F407" s="27"/>
      <c r="G407" s="24" t="str">
        <f aca="false">IF(AND(E407="",F407=""),"",'Petty Cash Book'!$C$5+SUM($E$8:E407)-SUM($F$8:F407))</f>
        <v/>
      </c>
      <c r="H407" s="18"/>
      <c r="I407" s="18"/>
      <c r="J407" s="25" t="str">
        <f aca="false">IF(A407="","",MONTH(A407))</f>
        <v/>
      </c>
    </row>
    <row r="408" customFormat="false" ht="15" hidden="false" customHeight="true" outlineLevel="0" collapsed="false">
      <c r="A408" s="26"/>
      <c r="B408" s="18"/>
      <c r="C408" s="18"/>
      <c r="D408" s="18"/>
      <c r="E408" s="27"/>
      <c r="F408" s="27"/>
      <c r="G408" s="24" t="str">
        <f aca="false">IF(AND(E408="",F408=""),"",'Petty Cash Book'!$C$5+SUM($E$8:E408)-SUM($F$8:F408))</f>
        <v/>
      </c>
      <c r="H408" s="18"/>
      <c r="I408" s="18"/>
      <c r="J408" s="25" t="str">
        <f aca="false">IF(A408="","",MONTH(A408))</f>
        <v/>
      </c>
    </row>
    <row r="409" customFormat="false" ht="15" hidden="false" customHeight="true" outlineLevel="0" collapsed="false">
      <c r="A409" s="26"/>
      <c r="B409" s="18"/>
      <c r="C409" s="18"/>
      <c r="D409" s="18"/>
      <c r="E409" s="27"/>
      <c r="F409" s="27"/>
      <c r="G409" s="24" t="str">
        <f aca="false">IF(AND(E409="",F409=""),"",'Petty Cash Book'!$C$5+SUM($E$8:E409)-SUM($F$8:F409))</f>
        <v/>
      </c>
      <c r="H409" s="18"/>
      <c r="I409" s="18"/>
      <c r="J409" s="25" t="str">
        <f aca="false">IF(A409="","",MONTH(A409))</f>
        <v/>
      </c>
    </row>
    <row r="410" customFormat="false" ht="15" hidden="false" customHeight="true" outlineLevel="0" collapsed="false">
      <c r="A410" s="26"/>
      <c r="B410" s="18"/>
      <c r="C410" s="18"/>
      <c r="D410" s="18"/>
      <c r="E410" s="27"/>
      <c r="F410" s="27"/>
      <c r="G410" s="24" t="str">
        <f aca="false">IF(AND(E410="",F410=""),"",'Petty Cash Book'!$C$5+SUM($E$8:E410)-SUM($F$8:F410))</f>
        <v/>
      </c>
      <c r="H410" s="18"/>
      <c r="I410" s="18"/>
      <c r="J410" s="25" t="str">
        <f aca="false">IF(A410="","",MONTH(A410))</f>
        <v/>
      </c>
    </row>
    <row r="411" customFormat="false" ht="15" hidden="false" customHeight="true" outlineLevel="0" collapsed="false">
      <c r="A411" s="26"/>
      <c r="B411" s="18"/>
      <c r="C411" s="18"/>
      <c r="D411" s="18"/>
      <c r="E411" s="27"/>
      <c r="F411" s="27"/>
      <c r="G411" s="24" t="str">
        <f aca="false">IF(AND(E411="",F411=""),"",'Petty Cash Book'!$C$5+SUM($E$8:E411)-SUM($F$8:F411))</f>
        <v/>
      </c>
      <c r="H411" s="18"/>
      <c r="I411" s="18"/>
      <c r="J411" s="25" t="str">
        <f aca="false">IF(A411="","",MONTH(A411))</f>
        <v/>
      </c>
    </row>
    <row r="412" customFormat="false" ht="15" hidden="false" customHeight="true" outlineLevel="0" collapsed="false">
      <c r="A412" s="26"/>
      <c r="B412" s="18"/>
      <c r="C412" s="18"/>
      <c r="D412" s="18"/>
      <c r="E412" s="27"/>
      <c r="F412" s="27"/>
      <c r="G412" s="24" t="str">
        <f aca="false">IF(AND(E412="",F412=""),"",'Petty Cash Book'!$C$5+SUM($E$8:E412)-SUM($F$8:F412))</f>
        <v/>
      </c>
      <c r="H412" s="18"/>
      <c r="I412" s="18"/>
      <c r="J412" s="25" t="str">
        <f aca="false">IF(A412="","",MONTH(A412))</f>
        <v/>
      </c>
    </row>
    <row r="413" customFormat="false" ht="15" hidden="false" customHeight="true" outlineLevel="0" collapsed="false">
      <c r="A413" s="26"/>
      <c r="B413" s="18"/>
      <c r="C413" s="18"/>
      <c r="D413" s="18"/>
      <c r="E413" s="27"/>
      <c r="F413" s="27"/>
      <c r="G413" s="24" t="str">
        <f aca="false">IF(AND(E413="",F413=""),"",'Petty Cash Book'!$C$5+SUM($E$8:E413)-SUM($F$8:F413))</f>
        <v/>
      </c>
      <c r="H413" s="18"/>
      <c r="I413" s="18"/>
      <c r="J413" s="25" t="str">
        <f aca="false">IF(A413="","",MONTH(A413))</f>
        <v/>
      </c>
    </row>
    <row r="414" customFormat="false" ht="15" hidden="false" customHeight="true" outlineLevel="0" collapsed="false">
      <c r="A414" s="26"/>
      <c r="B414" s="18"/>
      <c r="C414" s="18"/>
      <c r="D414" s="18"/>
      <c r="E414" s="27"/>
      <c r="F414" s="27"/>
      <c r="G414" s="24" t="str">
        <f aca="false">IF(AND(E414="",F414=""),"",'Petty Cash Book'!$C$5+SUM($E$8:E414)-SUM($F$8:F414))</f>
        <v/>
      </c>
      <c r="H414" s="18"/>
      <c r="I414" s="18"/>
      <c r="J414" s="25" t="str">
        <f aca="false">IF(A414="","",MONTH(A414))</f>
        <v/>
      </c>
    </row>
    <row r="415" customFormat="false" ht="15" hidden="false" customHeight="true" outlineLevel="0" collapsed="false">
      <c r="A415" s="26"/>
      <c r="B415" s="18"/>
      <c r="C415" s="18"/>
      <c r="D415" s="18"/>
      <c r="E415" s="27"/>
      <c r="F415" s="27"/>
      <c r="G415" s="24" t="str">
        <f aca="false">IF(AND(E415="",F415=""),"",'Petty Cash Book'!$C$5+SUM($E$8:E415)-SUM($F$8:F415))</f>
        <v/>
      </c>
      <c r="H415" s="18"/>
      <c r="I415" s="18"/>
      <c r="J415" s="25" t="str">
        <f aca="false">IF(A415="","",MONTH(A415))</f>
        <v/>
      </c>
    </row>
    <row r="416" customFormat="false" ht="15" hidden="false" customHeight="true" outlineLevel="0" collapsed="false">
      <c r="A416" s="26"/>
      <c r="B416" s="18"/>
      <c r="C416" s="18"/>
      <c r="D416" s="18"/>
      <c r="E416" s="27"/>
      <c r="F416" s="27"/>
      <c r="G416" s="24" t="str">
        <f aca="false">IF(AND(E416="",F416=""),"",'Petty Cash Book'!$C$5+SUM($E$8:E416)-SUM($F$8:F416))</f>
        <v/>
      </c>
      <c r="H416" s="18"/>
      <c r="I416" s="18"/>
      <c r="J416" s="25" t="str">
        <f aca="false">IF(A416="","",MONTH(A416))</f>
        <v/>
      </c>
    </row>
    <row r="417" customFormat="false" ht="15" hidden="false" customHeight="true" outlineLevel="0" collapsed="false">
      <c r="A417" s="26"/>
      <c r="B417" s="18"/>
      <c r="C417" s="18"/>
      <c r="D417" s="18"/>
      <c r="E417" s="27"/>
      <c r="F417" s="27"/>
      <c r="G417" s="24" t="str">
        <f aca="false">IF(AND(E417="",F417=""),"",'Petty Cash Book'!$C$5+SUM($E$8:E417)-SUM($F$8:F417))</f>
        <v/>
      </c>
      <c r="H417" s="18"/>
      <c r="I417" s="18"/>
      <c r="J417" s="25" t="str">
        <f aca="false">IF(A417="","",MONTH(A417))</f>
        <v/>
      </c>
    </row>
    <row r="418" customFormat="false" ht="15" hidden="false" customHeight="true" outlineLevel="0" collapsed="false">
      <c r="A418" s="26"/>
      <c r="B418" s="18"/>
      <c r="C418" s="18"/>
      <c r="D418" s="18"/>
      <c r="E418" s="27"/>
      <c r="F418" s="27"/>
      <c r="G418" s="24" t="str">
        <f aca="false">IF(AND(E418="",F418=""),"",'Petty Cash Book'!$C$5+SUM($E$8:E418)-SUM($F$8:F418))</f>
        <v/>
      </c>
      <c r="H418" s="18"/>
      <c r="I418" s="18"/>
      <c r="J418" s="25" t="str">
        <f aca="false">IF(A418="","",MONTH(A418))</f>
        <v/>
      </c>
    </row>
    <row r="419" customFormat="false" ht="15" hidden="false" customHeight="true" outlineLevel="0" collapsed="false">
      <c r="A419" s="26"/>
      <c r="B419" s="18"/>
      <c r="C419" s="18"/>
      <c r="D419" s="18"/>
      <c r="E419" s="27"/>
      <c r="F419" s="27"/>
      <c r="G419" s="24" t="str">
        <f aca="false">IF(AND(E419="",F419=""),"",'Petty Cash Book'!$C$5+SUM($E$8:E419)-SUM($F$8:F419))</f>
        <v/>
      </c>
      <c r="H419" s="18"/>
      <c r="I419" s="18"/>
      <c r="J419" s="25" t="str">
        <f aca="false">IF(A419="","",MONTH(A419))</f>
        <v/>
      </c>
    </row>
    <row r="420" customFormat="false" ht="15" hidden="false" customHeight="true" outlineLevel="0" collapsed="false">
      <c r="A420" s="26"/>
      <c r="B420" s="18"/>
      <c r="C420" s="18"/>
      <c r="D420" s="18"/>
      <c r="E420" s="27"/>
      <c r="F420" s="27"/>
      <c r="G420" s="24" t="str">
        <f aca="false">IF(AND(E420="",F420=""),"",'Petty Cash Book'!$C$5+SUM($E$8:E420)-SUM($F$8:F420))</f>
        <v/>
      </c>
      <c r="H420" s="18"/>
      <c r="I420" s="18"/>
      <c r="J420" s="25" t="str">
        <f aca="false">IF(A420="","",MONTH(A420))</f>
        <v/>
      </c>
    </row>
    <row r="421" customFormat="false" ht="15" hidden="false" customHeight="true" outlineLevel="0" collapsed="false">
      <c r="A421" s="26"/>
      <c r="B421" s="18"/>
      <c r="C421" s="18"/>
      <c r="D421" s="18"/>
      <c r="E421" s="27"/>
      <c r="F421" s="27"/>
      <c r="G421" s="24" t="str">
        <f aca="false">IF(AND(E421="",F421=""),"",'Petty Cash Book'!$C$5+SUM($E$8:E421)-SUM($F$8:F421))</f>
        <v/>
      </c>
      <c r="H421" s="18"/>
      <c r="I421" s="18"/>
      <c r="J421" s="25" t="str">
        <f aca="false">IF(A421="","",MONTH(A421))</f>
        <v/>
      </c>
    </row>
    <row r="422" customFormat="false" ht="15" hidden="false" customHeight="true" outlineLevel="0" collapsed="false">
      <c r="A422" s="26"/>
      <c r="B422" s="18"/>
      <c r="C422" s="18"/>
      <c r="D422" s="18"/>
      <c r="E422" s="27"/>
      <c r="F422" s="27"/>
      <c r="G422" s="24" t="str">
        <f aca="false">IF(AND(E422="",F422=""),"",'Petty Cash Book'!$C$5+SUM($E$8:E422)-SUM($F$8:F422))</f>
        <v/>
      </c>
      <c r="H422" s="18"/>
      <c r="I422" s="18"/>
      <c r="J422" s="25" t="str">
        <f aca="false">IF(A422="","",MONTH(A422))</f>
        <v/>
      </c>
    </row>
    <row r="423" customFormat="false" ht="15" hidden="false" customHeight="true" outlineLevel="0" collapsed="false">
      <c r="A423" s="26"/>
      <c r="B423" s="18"/>
      <c r="C423" s="18"/>
      <c r="D423" s="18"/>
      <c r="E423" s="27"/>
      <c r="F423" s="27"/>
      <c r="G423" s="24" t="str">
        <f aca="false">IF(AND(E423="",F423=""),"",'Petty Cash Book'!$C$5+SUM($E$8:E423)-SUM($F$8:F423))</f>
        <v/>
      </c>
      <c r="H423" s="18"/>
      <c r="I423" s="18"/>
      <c r="J423" s="25" t="str">
        <f aca="false">IF(A423="","",MONTH(A423))</f>
        <v/>
      </c>
    </row>
    <row r="424" customFormat="false" ht="15" hidden="false" customHeight="true" outlineLevel="0" collapsed="false">
      <c r="A424" s="26"/>
      <c r="B424" s="18"/>
      <c r="C424" s="18"/>
      <c r="D424" s="18"/>
      <c r="E424" s="27"/>
      <c r="F424" s="27"/>
      <c r="G424" s="24" t="str">
        <f aca="false">IF(AND(E424="",F424=""),"",'Petty Cash Book'!$C$5+SUM($E$8:E424)-SUM($F$8:F424))</f>
        <v/>
      </c>
      <c r="H424" s="18"/>
      <c r="I424" s="18"/>
      <c r="J424" s="25" t="str">
        <f aca="false">IF(A424="","",MONTH(A424))</f>
        <v/>
      </c>
    </row>
    <row r="425" customFormat="false" ht="15" hidden="false" customHeight="true" outlineLevel="0" collapsed="false">
      <c r="A425" s="26"/>
      <c r="B425" s="18"/>
      <c r="C425" s="18"/>
      <c r="D425" s="18"/>
      <c r="E425" s="27"/>
      <c r="F425" s="27"/>
      <c r="G425" s="24" t="str">
        <f aca="false">IF(AND(E425="",F425=""),"",'Petty Cash Book'!$C$5+SUM($E$8:E425)-SUM($F$8:F425))</f>
        <v/>
      </c>
      <c r="H425" s="18"/>
      <c r="I425" s="18"/>
      <c r="J425" s="25" t="str">
        <f aca="false">IF(A425="","",MONTH(A425))</f>
        <v/>
      </c>
    </row>
    <row r="426" customFormat="false" ht="15" hidden="false" customHeight="true" outlineLevel="0" collapsed="false">
      <c r="A426" s="26"/>
      <c r="B426" s="18"/>
      <c r="C426" s="18"/>
      <c r="D426" s="18"/>
      <c r="E426" s="27"/>
      <c r="F426" s="27"/>
      <c r="G426" s="24" t="str">
        <f aca="false">IF(AND(E426="",F426=""),"",'Petty Cash Book'!$C$5+SUM($E$8:E426)-SUM($F$8:F426))</f>
        <v/>
      </c>
      <c r="H426" s="18"/>
      <c r="I426" s="18"/>
      <c r="J426" s="25" t="str">
        <f aca="false">IF(A426="","",MONTH(A426))</f>
        <v/>
      </c>
    </row>
    <row r="427" customFormat="false" ht="15" hidden="false" customHeight="true" outlineLevel="0" collapsed="false">
      <c r="A427" s="26"/>
      <c r="B427" s="18"/>
      <c r="C427" s="18"/>
      <c r="D427" s="18"/>
      <c r="E427" s="27"/>
      <c r="F427" s="27"/>
      <c r="G427" s="24" t="str">
        <f aca="false">IF(AND(E427="",F427=""),"",'Petty Cash Book'!$C$5+SUM($E$8:E427)-SUM($F$8:F427))</f>
        <v/>
      </c>
      <c r="H427" s="18"/>
      <c r="I427" s="18"/>
      <c r="J427" s="25" t="str">
        <f aca="false">IF(A427="","",MONTH(A427))</f>
        <v/>
      </c>
    </row>
    <row r="428" customFormat="false" ht="15" hidden="false" customHeight="true" outlineLevel="0" collapsed="false">
      <c r="A428" s="26"/>
      <c r="B428" s="18"/>
      <c r="C428" s="18"/>
      <c r="D428" s="18"/>
      <c r="E428" s="27"/>
      <c r="F428" s="27"/>
      <c r="G428" s="24" t="str">
        <f aca="false">IF(AND(E428="",F428=""),"",'Petty Cash Book'!$C$5+SUM($E$8:E428)-SUM($F$8:F428))</f>
        <v/>
      </c>
      <c r="H428" s="18"/>
      <c r="I428" s="18"/>
      <c r="J428" s="25" t="str">
        <f aca="false">IF(A428="","",MONTH(A428))</f>
        <v/>
      </c>
    </row>
    <row r="429" customFormat="false" ht="15" hidden="false" customHeight="true" outlineLevel="0" collapsed="false">
      <c r="A429" s="26"/>
      <c r="B429" s="18"/>
      <c r="C429" s="18"/>
      <c r="D429" s="18"/>
      <c r="E429" s="27"/>
      <c r="F429" s="27"/>
      <c r="G429" s="24" t="str">
        <f aca="false">IF(AND(E429="",F429=""),"",'Petty Cash Book'!$C$5+SUM($E$8:E429)-SUM($F$8:F429))</f>
        <v/>
      </c>
      <c r="H429" s="18"/>
      <c r="I429" s="18"/>
      <c r="J429" s="25" t="str">
        <f aca="false">IF(A429="","",MONTH(A429))</f>
        <v/>
      </c>
    </row>
    <row r="430" customFormat="false" ht="15" hidden="false" customHeight="true" outlineLevel="0" collapsed="false">
      <c r="A430" s="26"/>
      <c r="B430" s="18"/>
      <c r="C430" s="18"/>
      <c r="D430" s="18"/>
      <c r="E430" s="27"/>
      <c r="F430" s="27"/>
      <c r="G430" s="24" t="str">
        <f aca="false">IF(AND(E430="",F430=""),"",'Petty Cash Book'!$C$5+SUM($E$8:E430)-SUM($F$8:F430))</f>
        <v/>
      </c>
      <c r="H430" s="18"/>
      <c r="I430" s="18"/>
      <c r="J430" s="25" t="str">
        <f aca="false">IF(A430="","",MONTH(A430))</f>
        <v/>
      </c>
    </row>
    <row r="431" customFormat="false" ht="15" hidden="false" customHeight="true" outlineLevel="0" collapsed="false">
      <c r="A431" s="26"/>
      <c r="B431" s="18"/>
      <c r="C431" s="18"/>
      <c r="D431" s="18"/>
      <c r="E431" s="27"/>
      <c r="F431" s="27"/>
      <c r="G431" s="24" t="str">
        <f aca="false">IF(AND(E431="",F431=""),"",'Petty Cash Book'!$C$5+SUM($E$8:E431)-SUM($F$8:F431))</f>
        <v/>
      </c>
      <c r="H431" s="18"/>
      <c r="I431" s="18"/>
      <c r="J431" s="25" t="str">
        <f aca="false">IF(A431="","",MONTH(A431))</f>
        <v/>
      </c>
    </row>
    <row r="432" customFormat="false" ht="15" hidden="false" customHeight="true" outlineLevel="0" collapsed="false">
      <c r="A432" s="26"/>
      <c r="B432" s="18"/>
      <c r="C432" s="18"/>
      <c r="D432" s="18"/>
      <c r="E432" s="27"/>
      <c r="F432" s="27"/>
      <c r="G432" s="24" t="str">
        <f aca="false">IF(AND(E432="",F432=""),"",'Petty Cash Book'!$C$5+SUM($E$8:E432)-SUM($F$8:F432))</f>
        <v/>
      </c>
      <c r="H432" s="18"/>
      <c r="I432" s="18"/>
      <c r="J432" s="25" t="str">
        <f aca="false">IF(A432="","",MONTH(A432))</f>
        <v/>
      </c>
    </row>
    <row r="433" customFormat="false" ht="15" hidden="false" customHeight="true" outlineLevel="0" collapsed="false">
      <c r="A433" s="26"/>
      <c r="B433" s="18"/>
      <c r="C433" s="18"/>
      <c r="D433" s="18"/>
      <c r="E433" s="27"/>
      <c r="F433" s="27"/>
      <c r="G433" s="24" t="str">
        <f aca="false">IF(AND(E433="",F433=""),"",'Petty Cash Book'!$C$5+SUM($E$8:E433)-SUM($F$8:F433))</f>
        <v/>
      </c>
      <c r="H433" s="18"/>
      <c r="I433" s="18"/>
      <c r="J433" s="25" t="str">
        <f aca="false">IF(A433="","",MONTH(A433))</f>
        <v/>
      </c>
    </row>
    <row r="434" customFormat="false" ht="15" hidden="false" customHeight="true" outlineLevel="0" collapsed="false">
      <c r="A434" s="26"/>
      <c r="B434" s="18"/>
      <c r="C434" s="18"/>
      <c r="D434" s="18"/>
      <c r="E434" s="27"/>
      <c r="F434" s="27"/>
      <c r="G434" s="24" t="str">
        <f aca="false">IF(AND(E434="",F434=""),"",'Petty Cash Book'!$C$5+SUM($E$8:E434)-SUM($F$8:F434))</f>
        <v/>
      </c>
      <c r="H434" s="18"/>
      <c r="I434" s="18"/>
      <c r="J434" s="25" t="str">
        <f aca="false">IF(A434="","",MONTH(A434))</f>
        <v/>
      </c>
    </row>
    <row r="435" customFormat="false" ht="15" hidden="false" customHeight="true" outlineLevel="0" collapsed="false">
      <c r="A435" s="26"/>
      <c r="B435" s="18"/>
      <c r="C435" s="18"/>
      <c r="D435" s="18"/>
      <c r="E435" s="27"/>
      <c r="F435" s="27"/>
      <c r="G435" s="24" t="str">
        <f aca="false">IF(AND(E435="",F435=""),"",'Petty Cash Book'!$C$5+SUM($E$8:E435)-SUM($F$8:F435))</f>
        <v/>
      </c>
      <c r="H435" s="18"/>
      <c r="I435" s="18"/>
      <c r="J435" s="25" t="str">
        <f aca="false">IF(A435="","",MONTH(A435))</f>
        <v/>
      </c>
    </row>
    <row r="436" customFormat="false" ht="15" hidden="false" customHeight="true" outlineLevel="0" collapsed="false">
      <c r="A436" s="26"/>
      <c r="B436" s="18"/>
      <c r="C436" s="18"/>
      <c r="D436" s="18"/>
      <c r="E436" s="27"/>
      <c r="F436" s="27"/>
      <c r="G436" s="24" t="str">
        <f aca="false">IF(AND(E436="",F436=""),"",'Petty Cash Book'!$C$5+SUM($E$8:E436)-SUM($F$8:F436))</f>
        <v/>
      </c>
      <c r="H436" s="18"/>
      <c r="I436" s="18"/>
      <c r="J436" s="25" t="str">
        <f aca="false">IF(A436="","",MONTH(A436))</f>
        <v/>
      </c>
    </row>
    <row r="437" customFormat="false" ht="15" hidden="false" customHeight="true" outlineLevel="0" collapsed="false">
      <c r="A437" s="26"/>
      <c r="B437" s="18"/>
      <c r="C437" s="18"/>
      <c r="D437" s="18"/>
      <c r="E437" s="27"/>
      <c r="F437" s="27"/>
      <c r="G437" s="24" t="str">
        <f aca="false">IF(AND(E437="",F437=""),"",'Petty Cash Book'!$C$5+SUM($E$8:E437)-SUM($F$8:F437))</f>
        <v/>
      </c>
      <c r="H437" s="18"/>
      <c r="I437" s="18"/>
      <c r="J437" s="25" t="str">
        <f aca="false">IF(A437="","",MONTH(A437))</f>
        <v/>
      </c>
    </row>
    <row r="438" customFormat="false" ht="15" hidden="false" customHeight="true" outlineLevel="0" collapsed="false">
      <c r="A438" s="26"/>
      <c r="B438" s="18"/>
      <c r="C438" s="18"/>
      <c r="D438" s="18"/>
      <c r="E438" s="27"/>
      <c r="F438" s="27"/>
      <c r="G438" s="24" t="str">
        <f aca="false">IF(AND(E438="",F438=""),"",'Petty Cash Book'!$C$5+SUM($E$8:E438)-SUM($F$8:F438))</f>
        <v/>
      </c>
      <c r="H438" s="18"/>
      <c r="I438" s="18"/>
      <c r="J438" s="25" t="str">
        <f aca="false">IF(A438="","",MONTH(A438))</f>
        <v/>
      </c>
    </row>
    <row r="439" customFormat="false" ht="15" hidden="false" customHeight="true" outlineLevel="0" collapsed="false">
      <c r="A439" s="26"/>
      <c r="B439" s="18"/>
      <c r="C439" s="18"/>
      <c r="D439" s="18"/>
      <c r="E439" s="27"/>
      <c r="F439" s="27"/>
      <c r="G439" s="24" t="str">
        <f aca="false">IF(AND(E439="",F439=""),"",'Petty Cash Book'!$C$5+SUM($E$8:E439)-SUM($F$8:F439))</f>
        <v/>
      </c>
      <c r="H439" s="18"/>
      <c r="I439" s="18"/>
      <c r="J439" s="25" t="str">
        <f aca="false">IF(A439="","",MONTH(A439))</f>
        <v/>
      </c>
    </row>
    <row r="440" customFormat="false" ht="15" hidden="false" customHeight="true" outlineLevel="0" collapsed="false">
      <c r="A440" s="26"/>
      <c r="B440" s="18"/>
      <c r="C440" s="18"/>
      <c r="D440" s="18"/>
      <c r="E440" s="27"/>
      <c r="F440" s="27"/>
      <c r="G440" s="24" t="str">
        <f aca="false">IF(AND(E440="",F440=""),"",'Petty Cash Book'!$C$5+SUM($E$8:E440)-SUM($F$8:F440))</f>
        <v/>
      </c>
      <c r="H440" s="18"/>
      <c r="I440" s="18"/>
      <c r="J440" s="25" t="str">
        <f aca="false">IF(A440="","",MONTH(A440))</f>
        <v/>
      </c>
    </row>
    <row r="441" customFormat="false" ht="15" hidden="false" customHeight="true" outlineLevel="0" collapsed="false">
      <c r="A441" s="26"/>
      <c r="B441" s="18"/>
      <c r="C441" s="18"/>
      <c r="D441" s="18"/>
      <c r="E441" s="27"/>
      <c r="F441" s="27"/>
      <c r="G441" s="24" t="str">
        <f aca="false">IF(AND(E441="",F441=""),"",'Petty Cash Book'!$C$5+SUM($E$8:E441)-SUM($F$8:F441))</f>
        <v/>
      </c>
      <c r="H441" s="18"/>
      <c r="I441" s="18"/>
      <c r="J441" s="25" t="str">
        <f aca="false">IF(A441="","",MONTH(A441))</f>
        <v/>
      </c>
    </row>
    <row r="442" customFormat="false" ht="15" hidden="false" customHeight="true" outlineLevel="0" collapsed="false">
      <c r="A442" s="26"/>
      <c r="B442" s="18"/>
      <c r="C442" s="18"/>
      <c r="D442" s="18"/>
      <c r="E442" s="27"/>
      <c r="F442" s="27"/>
      <c r="G442" s="24" t="str">
        <f aca="false">IF(AND(E442="",F442=""),"",'Petty Cash Book'!$C$5+SUM($E$8:E442)-SUM($F$8:F442))</f>
        <v/>
      </c>
      <c r="H442" s="18"/>
      <c r="I442" s="18"/>
      <c r="J442" s="25" t="str">
        <f aca="false">IF(A442="","",MONTH(A442))</f>
        <v/>
      </c>
    </row>
    <row r="443" customFormat="false" ht="15" hidden="false" customHeight="true" outlineLevel="0" collapsed="false">
      <c r="A443" s="26"/>
      <c r="B443" s="18"/>
      <c r="C443" s="18"/>
      <c r="D443" s="18"/>
      <c r="E443" s="27"/>
      <c r="F443" s="27"/>
      <c r="G443" s="24" t="str">
        <f aca="false">IF(AND(E443="",F443=""),"",'Petty Cash Book'!$C$5+SUM($E$8:E443)-SUM($F$8:F443))</f>
        <v/>
      </c>
      <c r="H443" s="18"/>
      <c r="I443" s="18"/>
      <c r="J443" s="25" t="str">
        <f aca="false">IF(A443="","",MONTH(A443))</f>
        <v/>
      </c>
    </row>
    <row r="444" customFormat="false" ht="15" hidden="false" customHeight="true" outlineLevel="0" collapsed="false">
      <c r="A444" s="26"/>
      <c r="B444" s="18"/>
      <c r="C444" s="18"/>
      <c r="D444" s="18"/>
      <c r="E444" s="27"/>
      <c r="F444" s="27"/>
      <c r="G444" s="24" t="str">
        <f aca="false">IF(AND(E444="",F444=""),"",'Petty Cash Book'!$C$5+SUM($E$8:E444)-SUM($F$8:F444))</f>
        <v/>
      </c>
      <c r="H444" s="18"/>
      <c r="I444" s="18"/>
      <c r="J444" s="25" t="str">
        <f aca="false">IF(A444="","",MONTH(A444))</f>
        <v/>
      </c>
    </row>
    <row r="445" customFormat="false" ht="15" hidden="false" customHeight="true" outlineLevel="0" collapsed="false">
      <c r="A445" s="26"/>
      <c r="B445" s="18"/>
      <c r="C445" s="18"/>
      <c r="D445" s="18"/>
      <c r="E445" s="27"/>
      <c r="F445" s="27"/>
      <c r="G445" s="24" t="str">
        <f aca="false">IF(AND(E445="",F445=""),"",'Petty Cash Book'!$C$5+SUM($E$8:E445)-SUM($F$8:F445))</f>
        <v/>
      </c>
      <c r="H445" s="18"/>
      <c r="I445" s="18"/>
      <c r="J445" s="25" t="str">
        <f aca="false">IF(A445="","",MONTH(A445))</f>
        <v/>
      </c>
    </row>
    <row r="446" customFormat="false" ht="15" hidden="false" customHeight="true" outlineLevel="0" collapsed="false">
      <c r="A446" s="26"/>
      <c r="B446" s="18"/>
      <c r="C446" s="18"/>
      <c r="D446" s="18"/>
      <c r="E446" s="27"/>
      <c r="F446" s="27"/>
      <c r="G446" s="24" t="str">
        <f aca="false">IF(AND(E446="",F446=""),"",'Petty Cash Book'!$C$5+SUM($E$8:E446)-SUM($F$8:F446))</f>
        <v/>
      </c>
      <c r="H446" s="18"/>
      <c r="I446" s="18"/>
      <c r="J446" s="25" t="str">
        <f aca="false">IF(A446="","",MONTH(A446))</f>
        <v/>
      </c>
    </row>
    <row r="447" customFormat="false" ht="15" hidden="false" customHeight="true" outlineLevel="0" collapsed="false">
      <c r="A447" s="26"/>
      <c r="B447" s="18"/>
      <c r="C447" s="18"/>
      <c r="D447" s="18"/>
      <c r="E447" s="27"/>
      <c r="F447" s="27"/>
      <c r="G447" s="24" t="str">
        <f aca="false">IF(AND(E447="",F447=""),"",'Petty Cash Book'!$C$5+SUM($E$8:E447)-SUM($F$8:F447))</f>
        <v/>
      </c>
      <c r="H447" s="18"/>
      <c r="I447" s="18"/>
      <c r="J447" s="25" t="str">
        <f aca="false">IF(A447="","",MONTH(A447))</f>
        <v/>
      </c>
    </row>
    <row r="448" customFormat="false" ht="15" hidden="false" customHeight="true" outlineLevel="0" collapsed="false">
      <c r="A448" s="26"/>
      <c r="B448" s="18"/>
      <c r="C448" s="18"/>
      <c r="D448" s="18"/>
      <c r="E448" s="27"/>
      <c r="F448" s="27"/>
      <c r="G448" s="24" t="str">
        <f aca="false">IF(AND(E448="",F448=""),"",'Petty Cash Book'!$C$5+SUM($E$8:E448)-SUM($F$8:F448))</f>
        <v/>
      </c>
      <c r="H448" s="18"/>
      <c r="I448" s="18"/>
      <c r="J448" s="25" t="str">
        <f aca="false">IF(A448="","",MONTH(A448))</f>
        <v/>
      </c>
    </row>
    <row r="449" customFormat="false" ht="15" hidden="false" customHeight="true" outlineLevel="0" collapsed="false">
      <c r="A449" s="26"/>
      <c r="B449" s="18"/>
      <c r="C449" s="18"/>
      <c r="D449" s="18"/>
      <c r="E449" s="27"/>
      <c r="F449" s="27"/>
      <c r="G449" s="24" t="str">
        <f aca="false">IF(AND(E449="",F449=""),"",'Petty Cash Book'!$C$5+SUM($E$8:E449)-SUM($F$8:F449))</f>
        <v/>
      </c>
      <c r="H449" s="18"/>
      <c r="I449" s="18"/>
      <c r="J449" s="25" t="str">
        <f aca="false">IF(A449="","",MONTH(A449))</f>
        <v/>
      </c>
    </row>
    <row r="450" customFormat="false" ht="15" hidden="false" customHeight="true" outlineLevel="0" collapsed="false">
      <c r="A450" s="26"/>
      <c r="B450" s="18"/>
      <c r="C450" s="18"/>
      <c r="D450" s="18"/>
      <c r="E450" s="27"/>
      <c r="F450" s="27"/>
      <c r="G450" s="24" t="str">
        <f aca="false">IF(AND(E450="",F450=""),"",'Petty Cash Book'!$C$5+SUM($E$8:E450)-SUM($F$8:F450))</f>
        <v/>
      </c>
      <c r="H450" s="18"/>
      <c r="I450" s="18"/>
      <c r="J450" s="25" t="str">
        <f aca="false">IF(A450="","",MONTH(A450))</f>
        <v/>
      </c>
    </row>
    <row r="451" customFormat="false" ht="15" hidden="false" customHeight="true" outlineLevel="0" collapsed="false">
      <c r="A451" s="26"/>
      <c r="B451" s="18"/>
      <c r="C451" s="18"/>
      <c r="D451" s="18"/>
      <c r="E451" s="27"/>
      <c r="F451" s="27"/>
      <c r="G451" s="24" t="str">
        <f aca="false">IF(AND(E451="",F451=""),"",'Petty Cash Book'!$C$5+SUM($E$8:E451)-SUM($F$8:F451))</f>
        <v/>
      </c>
      <c r="H451" s="18"/>
      <c r="I451" s="18"/>
      <c r="J451" s="25" t="str">
        <f aca="false">IF(A451="","",MONTH(A451))</f>
        <v/>
      </c>
    </row>
    <row r="452" customFormat="false" ht="15" hidden="false" customHeight="true" outlineLevel="0" collapsed="false">
      <c r="A452" s="26"/>
      <c r="B452" s="18"/>
      <c r="C452" s="18"/>
      <c r="D452" s="18"/>
      <c r="E452" s="27"/>
      <c r="F452" s="27"/>
      <c r="G452" s="24" t="str">
        <f aca="false">IF(AND(E452="",F452=""),"",'Petty Cash Book'!$C$5+SUM($E$8:E452)-SUM($F$8:F452))</f>
        <v/>
      </c>
      <c r="H452" s="18"/>
      <c r="I452" s="18"/>
      <c r="J452" s="25" t="str">
        <f aca="false">IF(A452="","",MONTH(A452))</f>
        <v/>
      </c>
    </row>
    <row r="453" customFormat="false" ht="15" hidden="false" customHeight="true" outlineLevel="0" collapsed="false">
      <c r="A453" s="26"/>
      <c r="B453" s="18"/>
      <c r="C453" s="18"/>
      <c r="D453" s="18"/>
      <c r="E453" s="27"/>
      <c r="F453" s="27"/>
      <c r="G453" s="24" t="str">
        <f aca="false">IF(AND(E453="",F453=""),"",'Petty Cash Book'!$C$5+SUM($E$8:E453)-SUM($F$8:F453))</f>
        <v/>
      </c>
      <c r="H453" s="18"/>
      <c r="I453" s="18"/>
      <c r="J453" s="25" t="str">
        <f aca="false">IF(A453="","",MONTH(A453))</f>
        <v/>
      </c>
    </row>
    <row r="454" customFormat="false" ht="15" hidden="false" customHeight="true" outlineLevel="0" collapsed="false">
      <c r="A454" s="26"/>
      <c r="B454" s="18"/>
      <c r="C454" s="18"/>
      <c r="D454" s="18"/>
      <c r="E454" s="27"/>
      <c r="F454" s="27"/>
      <c r="G454" s="24" t="str">
        <f aca="false">IF(AND(E454="",F454=""),"",'Petty Cash Book'!$C$5+SUM($E$8:E454)-SUM($F$8:F454))</f>
        <v/>
      </c>
      <c r="H454" s="18"/>
      <c r="I454" s="18"/>
      <c r="J454" s="25" t="str">
        <f aca="false">IF(A454="","",MONTH(A454))</f>
        <v/>
      </c>
    </row>
    <row r="455" customFormat="false" ht="15" hidden="false" customHeight="true" outlineLevel="0" collapsed="false">
      <c r="A455" s="26"/>
      <c r="B455" s="18"/>
      <c r="C455" s="18"/>
      <c r="D455" s="18"/>
      <c r="E455" s="27"/>
      <c r="F455" s="27"/>
      <c r="G455" s="24" t="str">
        <f aca="false">IF(AND(E455="",F455=""),"",'Petty Cash Book'!$C$5+SUM($E$8:E455)-SUM($F$8:F455))</f>
        <v/>
      </c>
      <c r="H455" s="18"/>
      <c r="I455" s="18"/>
      <c r="J455" s="25" t="str">
        <f aca="false">IF(A455="","",MONTH(A455))</f>
        <v/>
      </c>
    </row>
    <row r="456" customFormat="false" ht="15" hidden="false" customHeight="true" outlineLevel="0" collapsed="false">
      <c r="A456" s="26"/>
      <c r="B456" s="18"/>
      <c r="C456" s="18"/>
      <c r="D456" s="18"/>
      <c r="E456" s="27"/>
      <c r="F456" s="27"/>
      <c r="G456" s="24" t="str">
        <f aca="false">IF(AND(E456="",F456=""),"",'Petty Cash Book'!$C$5+SUM($E$8:E456)-SUM($F$8:F456))</f>
        <v/>
      </c>
      <c r="H456" s="18"/>
      <c r="I456" s="18"/>
      <c r="J456" s="25" t="str">
        <f aca="false">IF(A456="","",MONTH(A456))</f>
        <v/>
      </c>
    </row>
    <row r="457" customFormat="false" ht="15" hidden="false" customHeight="true" outlineLevel="0" collapsed="false">
      <c r="A457" s="26"/>
      <c r="B457" s="18"/>
      <c r="C457" s="18"/>
      <c r="D457" s="18"/>
      <c r="E457" s="27"/>
      <c r="F457" s="27"/>
      <c r="G457" s="24" t="str">
        <f aca="false">IF(AND(E457="",F457=""),"",'Petty Cash Book'!$C$5+SUM($E$8:E457)-SUM($F$8:F457))</f>
        <v/>
      </c>
      <c r="H457" s="18"/>
      <c r="I457" s="18"/>
      <c r="J457" s="25" t="str">
        <f aca="false">IF(A457="","",MONTH(A457))</f>
        <v/>
      </c>
    </row>
    <row r="458" customFormat="false" ht="15" hidden="false" customHeight="true" outlineLevel="0" collapsed="false">
      <c r="A458" s="26"/>
      <c r="B458" s="18"/>
      <c r="C458" s="18"/>
      <c r="D458" s="18"/>
      <c r="E458" s="27"/>
      <c r="F458" s="27"/>
      <c r="G458" s="24" t="str">
        <f aca="false">IF(AND(E458="",F458=""),"",'Petty Cash Book'!$C$5+SUM($E$8:E458)-SUM($F$8:F458))</f>
        <v/>
      </c>
      <c r="H458" s="18"/>
      <c r="I458" s="18"/>
      <c r="J458" s="25" t="str">
        <f aca="false">IF(A458="","",MONTH(A458))</f>
        <v/>
      </c>
    </row>
    <row r="459" customFormat="false" ht="15" hidden="false" customHeight="true" outlineLevel="0" collapsed="false">
      <c r="A459" s="26"/>
      <c r="B459" s="18"/>
      <c r="C459" s="18"/>
      <c r="D459" s="18"/>
      <c r="E459" s="27"/>
      <c r="F459" s="27"/>
      <c r="G459" s="24" t="str">
        <f aca="false">IF(AND(E459="",F459=""),"",'Petty Cash Book'!$C$5+SUM($E$8:E459)-SUM($F$8:F459))</f>
        <v/>
      </c>
      <c r="H459" s="18"/>
      <c r="I459" s="18"/>
      <c r="J459" s="25" t="str">
        <f aca="false">IF(A459="","",MONTH(A459))</f>
        <v/>
      </c>
    </row>
    <row r="460" customFormat="false" ht="15" hidden="false" customHeight="true" outlineLevel="0" collapsed="false">
      <c r="A460" s="26"/>
      <c r="B460" s="18"/>
      <c r="C460" s="18"/>
      <c r="D460" s="18"/>
      <c r="E460" s="27"/>
      <c r="F460" s="27"/>
      <c r="G460" s="24" t="str">
        <f aca="false">IF(AND(E460="",F460=""),"",'Petty Cash Book'!$C$5+SUM($E$8:E460)-SUM($F$8:F460))</f>
        <v/>
      </c>
      <c r="H460" s="18"/>
      <c r="I460" s="18"/>
      <c r="J460" s="25" t="str">
        <f aca="false">IF(A460="","",MONTH(A460))</f>
        <v/>
      </c>
    </row>
    <row r="461" customFormat="false" ht="15" hidden="false" customHeight="true" outlineLevel="0" collapsed="false">
      <c r="A461" s="26"/>
      <c r="B461" s="18"/>
      <c r="C461" s="18"/>
      <c r="D461" s="18"/>
      <c r="E461" s="27"/>
      <c r="F461" s="27"/>
      <c r="G461" s="24" t="str">
        <f aca="false">IF(AND(E461="",F461=""),"",'Petty Cash Book'!$C$5+SUM($E$8:E461)-SUM($F$8:F461))</f>
        <v/>
      </c>
      <c r="H461" s="18"/>
      <c r="I461" s="18"/>
      <c r="J461" s="25" t="str">
        <f aca="false">IF(A461="","",MONTH(A461))</f>
        <v/>
      </c>
    </row>
    <row r="462" customFormat="false" ht="15" hidden="false" customHeight="true" outlineLevel="0" collapsed="false">
      <c r="A462" s="26"/>
      <c r="B462" s="18"/>
      <c r="C462" s="18"/>
      <c r="D462" s="18"/>
      <c r="E462" s="27"/>
      <c r="F462" s="27"/>
      <c r="G462" s="24" t="str">
        <f aca="false">IF(AND(E462="",F462=""),"",'Petty Cash Book'!$C$5+SUM($E$8:E462)-SUM($F$8:F462))</f>
        <v/>
      </c>
      <c r="H462" s="18"/>
      <c r="I462" s="18"/>
      <c r="J462" s="25" t="str">
        <f aca="false">IF(A462="","",MONTH(A462))</f>
        <v/>
      </c>
    </row>
    <row r="463" customFormat="false" ht="15" hidden="false" customHeight="true" outlineLevel="0" collapsed="false">
      <c r="A463" s="26"/>
      <c r="B463" s="18"/>
      <c r="C463" s="18"/>
      <c r="D463" s="18"/>
      <c r="E463" s="27"/>
      <c r="F463" s="27"/>
      <c r="G463" s="24" t="str">
        <f aca="false">IF(AND(E463="",F463=""),"",'Petty Cash Book'!$C$5+SUM($E$8:E463)-SUM($F$8:F463))</f>
        <v/>
      </c>
      <c r="H463" s="18"/>
      <c r="I463" s="18"/>
      <c r="J463" s="25" t="str">
        <f aca="false">IF(A463="","",MONTH(A463))</f>
        <v/>
      </c>
    </row>
    <row r="464" customFormat="false" ht="15" hidden="false" customHeight="true" outlineLevel="0" collapsed="false">
      <c r="A464" s="26"/>
      <c r="B464" s="18"/>
      <c r="C464" s="18"/>
      <c r="D464" s="18"/>
      <c r="E464" s="27"/>
      <c r="F464" s="27"/>
      <c r="G464" s="24" t="str">
        <f aca="false">IF(AND(E464="",F464=""),"",'Petty Cash Book'!$C$5+SUM($E$8:E464)-SUM($F$8:F464))</f>
        <v/>
      </c>
      <c r="H464" s="18"/>
      <c r="I464" s="18"/>
      <c r="J464" s="25" t="str">
        <f aca="false">IF(A464="","",MONTH(A464))</f>
        <v/>
      </c>
    </row>
    <row r="465" customFormat="false" ht="15" hidden="false" customHeight="true" outlineLevel="0" collapsed="false">
      <c r="A465" s="26"/>
      <c r="B465" s="18"/>
      <c r="C465" s="18"/>
      <c r="D465" s="18"/>
      <c r="E465" s="27"/>
      <c r="F465" s="27"/>
      <c r="G465" s="24" t="str">
        <f aca="false">IF(AND(E465="",F465=""),"",'Petty Cash Book'!$C$5+SUM($E$8:E465)-SUM($F$8:F465))</f>
        <v/>
      </c>
      <c r="H465" s="18"/>
      <c r="I465" s="18"/>
      <c r="J465" s="25" t="str">
        <f aca="false">IF(A465="","",MONTH(A465))</f>
        <v/>
      </c>
    </row>
    <row r="466" customFormat="false" ht="15" hidden="false" customHeight="true" outlineLevel="0" collapsed="false">
      <c r="A466" s="26"/>
      <c r="B466" s="18"/>
      <c r="C466" s="18"/>
      <c r="D466" s="18"/>
      <c r="E466" s="27"/>
      <c r="F466" s="27"/>
      <c r="G466" s="24" t="str">
        <f aca="false">IF(AND(E466="",F466=""),"",'Petty Cash Book'!$C$5+SUM($E$8:E466)-SUM($F$8:F466))</f>
        <v/>
      </c>
      <c r="H466" s="18"/>
      <c r="I466" s="18"/>
      <c r="J466" s="25" t="str">
        <f aca="false">IF(A466="","",MONTH(A466))</f>
        <v/>
      </c>
    </row>
    <row r="467" customFormat="false" ht="15" hidden="false" customHeight="true" outlineLevel="0" collapsed="false">
      <c r="A467" s="26"/>
      <c r="B467" s="18"/>
      <c r="C467" s="18"/>
      <c r="D467" s="18"/>
      <c r="E467" s="27"/>
      <c r="F467" s="27"/>
      <c r="G467" s="24" t="str">
        <f aca="false">IF(AND(E467="",F467=""),"",'Petty Cash Book'!$C$5+SUM($E$8:E467)-SUM($F$8:F467))</f>
        <v/>
      </c>
      <c r="H467" s="18"/>
      <c r="I467" s="18"/>
      <c r="J467" s="25" t="str">
        <f aca="false">IF(A467="","",MONTH(A467))</f>
        <v/>
      </c>
    </row>
    <row r="468" customFormat="false" ht="15" hidden="false" customHeight="true" outlineLevel="0" collapsed="false">
      <c r="A468" s="26"/>
      <c r="B468" s="18"/>
      <c r="C468" s="18"/>
      <c r="D468" s="18"/>
      <c r="E468" s="27"/>
      <c r="F468" s="27"/>
      <c r="G468" s="24" t="str">
        <f aca="false">IF(AND(E468="",F468=""),"",'Petty Cash Book'!$C$5+SUM($E$8:E468)-SUM($F$8:F468))</f>
        <v/>
      </c>
      <c r="H468" s="18"/>
      <c r="I468" s="18"/>
      <c r="J468" s="25" t="str">
        <f aca="false">IF(A468="","",MONTH(A468))</f>
        <v/>
      </c>
    </row>
    <row r="469" customFormat="false" ht="15" hidden="false" customHeight="true" outlineLevel="0" collapsed="false">
      <c r="A469" s="26"/>
      <c r="B469" s="18"/>
      <c r="C469" s="18"/>
      <c r="D469" s="18"/>
      <c r="E469" s="27"/>
      <c r="F469" s="27"/>
      <c r="G469" s="24" t="str">
        <f aca="false">IF(AND(E469="",F469=""),"",'Petty Cash Book'!$C$5+SUM($E$8:E469)-SUM($F$8:F469))</f>
        <v/>
      </c>
      <c r="H469" s="18"/>
      <c r="I469" s="18"/>
      <c r="J469" s="25" t="str">
        <f aca="false">IF(A469="","",MONTH(A469))</f>
        <v/>
      </c>
    </row>
    <row r="470" customFormat="false" ht="15" hidden="false" customHeight="true" outlineLevel="0" collapsed="false">
      <c r="A470" s="26"/>
      <c r="B470" s="18"/>
      <c r="C470" s="18"/>
      <c r="D470" s="18"/>
      <c r="E470" s="27"/>
      <c r="F470" s="27"/>
      <c r="G470" s="24" t="str">
        <f aca="false">IF(AND(E470="",F470=""),"",'Petty Cash Book'!$C$5+SUM($E$8:E470)-SUM($F$8:F470))</f>
        <v/>
      </c>
      <c r="H470" s="18"/>
      <c r="I470" s="18"/>
      <c r="J470" s="25" t="str">
        <f aca="false">IF(A470="","",MONTH(A470))</f>
        <v/>
      </c>
    </row>
    <row r="471" customFormat="false" ht="15" hidden="false" customHeight="true" outlineLevel="0" collapsed="false">
      <c r="A471" s="26"/>
      <c r="B471" s="18"/>
      <c r="C471" s="18"/>
      <c r="D471" s="18"/>
      <c r="E471" s="27"/>
      <c r="F471" s="27"/>
      <c r="G471" s="24" t="str">
        <f aca="false">IF(AND(E471="",F471=""),"",'Petty Cash Book'!$C$5+SUM($E$8:E471)-SUM($F$8:F471))</f>
        <v/>
      </c>
      <c r="H471" s="18"/>
      <c r="I471" s="18"/>
      <c r="J471" s="25" t="str">
        <f aca="false">IF(A471="","",MONTH(A471))</f>
        <v/>
      </c>
    </row>
    <row r="472" customFormat="false" ht="15" hidden="false" customHeight="true" outlineLevel="0" collapsed="false">
      <c r="A472" s="26"/>
      <c r="B472" s="18"/>
      <c r="C472" s="18"/>
      <c r="D472" s="18"/>
      <c r="E472" s="27"/>
      <c r="F472" s="27"/>
      <c r="G472" s="24" t="str">
        <f aca="false">IF(AND(E472="",F472=""),"",'Petty Cash Book'!$C$5+SUM($E$8:E472)-SUM($F$8:F472))</f>
        <v/>
      </c>
      <c r="H472" s="18"/>
      <c r="I472" s="18"/>
      <c r="J472" s="25" t="str">
        <f aca="false">IF(A472="","",MONTH(A472))</f>
        <v/>
      </c>
    </row>
    <row r="473" customFormat="false" ht="15" hidden="false" customHeight="true" outlineLevel="0" collapsed="false">
      <c r="A473" s="26"/>
      <c r="B473" s="18"/>
      <c r="C473" s="18"/>
      <c r="D473" s="18"/>
      <c r="E473" s="27"/>
      <c r="F473" s="27"/>
      <c r="G473" s="24" t="str">
        <f aca="false">IF(AND(E473="",F473=""),"",'Petty Cash Book'!$C$5+SUM($E$8:E473)-SUM($F$8:F473))</f>
        <v/>
      </c>
      <c r="H473" s="18"/>
      <c r="I473" s="18"/>
      <c r="J473" s="25" t="str">
        <f aca="false">IF(A473="","",MONTH(A473))</f>
        <v/>
      </c>
    </row>
    <row r="474" customFormat="false" ht="15" hidden="false" customHeight="true" outlineLevel="0" collapsed="false">
      <c r="A474" s="26"/>
      <c r="B474" s="18"/>
      <c r="C474" s="18"/>
      <c r="D474" s="18"/>
      <c r="E474" s="27"/>
      <c r="F474" s="27"/>
      <c r="G474" s="24" t="str">
        <f aca="false">IF(AND(E474="",F474=""),"",'Petty Cash Book'!$C$5+SUM($E$8:E474)-SUM($F$8:F474))</f>
        <v/>
      </c>
      <c r="H474" s="18"/>
      <c r="I474" s="18"/>
      <c r="J474" s="25" t="str">
        <f aca="false">IF(A474="","",MONTH(A474))</f>
        <v/>
      </c>
    </row>
    <row r="475" customFormat="false" ht="15" hidden="false" customHeight="true" outlineLevel="0" collapsed="false">
      <c r="A475" s="26"/>
      <c r="B475" s="18"/>
      <c r="C475" s="18"/>
      <c r="D475" s="18"/>
      <c r="E475" s="27"/>
      <c r="F475" s="27"/>
      <c r="G475" s="24" t="str">
        <f aca="false">IF(AND(E475="",F475=""),"",'Petty Cash Book'!$C$5+SUM($E$8:E475)-SUM($F$8:F475))</f>
        <v/>
      </c>
      <c r="H475" s="18"/>
      <c r="I475" s="18"/>
      <c r="J475" s="25" t="str">
        <f aca="false">IF(A475="","",MONTH(A475))</f>
        <v/>
      </c>
    </row>
    <row r="476" customFormat="false" ht="15" hidden="false" customHeight="true" outlineLevel="0" collapsed="false">
      <c r="A476" s="26"/>
      <c r="B476" s="18"/>
      <c r="C476" s="18"/>
      <c r="D476" s="18"/>
      <c r="E476" s="27"/>
      <c r="F476" s="27"/>
      <c r="G476" s="24" t="str">
        <f aca="false">IF(AND(E476="",F476=""),"",'Petty Cash Book'!$C$5+SUM($E$8:E476)-SUM($F$8:F476))</f>
        <v/>
      </c>
      <c r="H476" s="18"/>
      <c r="I476" s="18"/>
      <c r="J476" s="25" t="str">
        <f aca="false">IF(A476="","",MONTH(A476))</f>
        <v/>
      </c>
    </row>
    <row r="477" customFormat="false" ht="15" hidden="false" customHeight="true" outlineLevel="0" collapsed="false">
      <c r="A477" s="26"/>
      <c r="B477" s="18"/>
      <c r="C477" s="18"/>
      <c r="D477" s="18"/>
      <c r="E477" s="27"/>
      <c r="F477" s="27"/>
      <c r="G477" s="24" t="str">
        <f aca="false">IF(AND(E477="",F477=""),"",'Petty Cash Book'!$C$5+SUM($E$8:E477)-SUM($F$8:F477))</f>
        <v/>
      </c>
      <c r="H477" s="18"/>
      <c r="I477" s="18"/>
      <c r="J477" s="25" t="str">
        <f aca="false">IF(A477="","",MONTH(A477))</f>
        <v/>
      </c>
    </row>
    <row r="478" customFormat="false" ht="15" hidden="false" customHeight="true" outlineLevel="0" collapsed="false">
      <c r="A478" s="26"/>
      <c r="B478" s="18"/>
      <c r="C478" s="18"/>
      <c r="D478" s="18"/>
      <c r="E478" s="27"/>
      <c r="F478" s="27"/>
      <c r="G478" s="24" t="str">
        <f aca="false">IF(AND(E478="",F478=""),"",'Petty Cash Book'!$C$5+SUM($E$8:E478)-SUM($F$8:F478))</f>
        <v/>
      </c>
      <c r="H478" s="18"/>
      <c r="I478" s="18"/>
      <c r="J478" s="25" t="str">
        <f aca="false">IF(A478="","",MONTH(A478))</f>
        <v/>
      </c>
    </row>
    <row r="479" customFormat="false" ht="15" hidden="false" customHeight="true" outlineLevel="0" collapsed="false">
      <c r="A479" s="26"/>
      <c r="B479" s="18"/>
      <c r="C479" s="18"/>
      <c r="D479" s="18"/>
      <c r="E479" s="27"/>
      <c r="F479" s="27"/>
      <c r="G479" s="24" t="str">
        <f aca="false">IF(AND(E479="",F479=""),"",'Petty Cash Book'!$C$5+SUM($E$8:E479)-SUM($F$8:F479))</f>
        <v/>
      </c>
      <c r="H479" s="18"/>
      <c r="I479" s="18"/>
      <c r="J479" s="25" t="str">
        <f aca="false">IF(A479="","",MONTH(A479))</f>
        <v/>
      </c>
    </row>
    <row r="480" customFormat="false" ht="15" hidden="false" customHeight="true" outlineLevel="0" collapsed="false">
      <c r="A480" s="26"/>
      <c r="B480" s="18"/>
      <c r="C480" s="18"/>
      <c r="D480" s="18"/>
      <c r="E480" s="27"/>
      <c r="F480" s="27"/>
      <c r="G480" s="24" t="str">
        <f aca="false">IF(AND(E480="",F480=""),"",'Petty Cash Book'!$C$5+SUM($E$8:E480)-SUM($F$8:F480))</f>
        <v/>
      </c>
      <c r="H480" s="18"/>
      <c r="I480" s="18"/>
      <c r="J480" s="25" t="str">
        <f aca="false">IF(A480="","",MONTH(A480))</f>
        <v/>
      </c>
    </row>
    <row r="481" customFormat="false" ht="15" hidden="false" customHeight="true" outlineLevel="0" collapsed="false">
      <c r="A481" s="26"/>
      <c r="B481" s="18"/>
      <c r="C481" s="18"/>
      <c r="D481" s="18"/>
      <c r="E481" s="27"/>
      <c r="F481" s="27"/>
      <c r="G481" s="24" t="str">
        <f aca="false">IF(AND(E481="",F481=""),"",'Petty Cash Book'!$C$5+SUM($E$8:E481)-SUM($F$8:F481))</f>
        <v/>
      </c>
      <c r="H481" s="18"/>
      <c r="I481" s="18"/>
      <c r="J481" s="25" t="str">
        <f aca="false">IF(A481="","",MONTH(A481))</f>
        <v/>
      </c>
    </row>
    <row r="482" customFormat="false" ht="15" hidden="false" customHeight="true" outlineLevel="0" collapsed="false">
      <c r="A482" s="26"/>
      <c r="B482" s="18"/>
      <c r="C482" s="18"/>
      <c r="D482" s="18"/>
      <c r="E482" s="27"/>
      <c r="F482" s="27"/>
      <c r="G482" s="24" t="str">
        <f aca="false">IF(AND(E482="",F482=""),"",'Petty Cash Book'!$C$5+SUM($E$8:E482)-SUM($F$8:F482))</f>
        <v/>
      </c>
      <c r="H482" s="18"/>
      <c r="I482" s="18"/>
      <c r="J482" s="25" t="str">
        <f aca="false">IF(A482="","",MONTH(A482))</f>
        <v/>
      </c>
    </row>
    <row r="483" customFormat="false" ht="15" hidden="false" customHeight="true" outlineLevel="0" collapsed="false">
      <c r="A483" s="26"/>
      <c r="B483" s="18"/>
      <c r="C483" s="18"/>
      <c r="D483" s="18"/>
      <c r="E483" s="27"/>
      <c r="F483" s="27"/>
      <c r="G483" s="24" t="str">
        <f aca="false">IF(AND(E483="",F483=""),"",'Petty Cash Book'!$C$5+SUM($E$8:E483)-SUM($F$8:F483))</f>
        <v/>
      </c>
      <c r="H483" s="18"/>
      <c r="I483" s="18"/>
      <c r="J483" s="25" t="str">
        <f aca="false">IF(A483="","",MONTH(A483))</f>
        <v/>
      </c>
    </row>
    <row r="484" customFormat="false" ht="15" hidden="false" customHeight="true" outlineLevel="0" collapsed="false">
      <c r="A484" s="26"/>
      <c r="B484" s="18"/>
      <c r="C484" s="18"/>
      <c r="D484" s="18"/>
      <c r="E484" s="27"/>
      <c r="F484" s="27"/>
      <c r="G484" s="24" t="str">
        <f aca="false">IF(AND(E484="",F484=""),"",'Petty Cash Book'!$C$5+SUM($E$8:E484)-SUM($F$8:F484))</f>
        <v/>
      </c>
      <c r="H484" s="18"/>
      <c r="I484" s="18"/>
      <c r="J484" s="25" t="str">
        <f aca="false">IF(A484="","",MONTH(A484))</f>
        <v/>
      </c>
    </row>
    <row r="485" customFormat="false" ht="15" hidden="false" customHeight="true" outlineLevel="0" collapsed="false">
      <c r="A485" s="26"/>
      <c r="B485" s="18"/>
      <c r="C485" s="18"/>
      <c r="D485" s="18"/>
      <c r="E485" s="27"/>
      <c r="F485" s="27"/>
      <c r="G485" s="24" t="str">
        <f aca="false">IF(AND(E485="",F485=""),"",'Petty Cash Book'!$C$5+SUM($E$8:E485)-SUM($F$8:F485))</f>
        <v/>
      </c>
      <c r="H485" s="18"/>
      <c r="I485" s="18"/>
      <c r="J485" s="25" t="str">
        <f aca="false">IF(A485="","",MONTH(A485))</f>
        <v/>
      </c>
    </row>
    <row r="486" customFormat="false" ht="15" hidden="false" customHeight="true" outlineLevel="0" collapsed="false">
      <c r="A486" s="26"/>
      <c r="B486" s="18"/>
      <c r="C486" s="18"/>
      <c r="D486" s="18"/>
      <c r="E486" s="27"/>
      <c r="F486" s="27"/>
      <c r="G486" s="24" t="str">
        <f aca="false">IF(AND(E486="",F486=""),"",'Petty Cash Book'!$C$5+SUM($E$8:E486)-SUM($F$8:F486))</f>
        <v/>
      </c>
      <c r="H486" s="18"/>
      <c r="I486" s="18"/>
      <c r="J486" s="25" t="str">
        <f aca="false">IF(A486="","",MONTH(A486))</f>
        <v/>
      </c>
    </row>
    <row r="487" customFormat="false" ht="15" hidden="false" customHeight="true" outlineLevel="0" collapsed="false">
      <c r="A487" s="26"/>
      <c r="B487" s="18"/>
      <c r="C487" s="18"/>
      <c r="D487" s="18"/>
      <c r="E487" s="27"/>
      <c r="F487" s="27"/>
      <c r="G487" s="24" t="str">
        <f aca="false">IF(AND(E487="",F487=""),"",'Petty Cash Book'!$C$5+SUM($E$8:E487)-SUM($F$8:F487))</f>
        <v/>
      </c>
      <c r="H487" s="18"/>
      <c r="I487" s="18"/>
      <c r="J487" s="25" t="str">
        <f aca="false">IF(A487="","",MONTH(A487))</f>
        <v/>
      </c>
    </row>
    <row r="488" customFormat="false" ht="15" hidden="false" customHeight="true" outlineLevel="0" collapsed="false">
      <c r="A488" s="26"/>
      <c r="B488" s="18"/>
      <c r="C488" s="18"/>
      <c r="D488" s="18"/>
      <c r="E488" s="27"/>
      <c r="F488" s="27"/>
      <c r="G488" s="24" t="str">
        <f aca="false">IF(AND(E488="",F488=""),"",'Petty Cash Book'!$C$5+SUM($E$8:E488)-SUM($F$8:F488))</f>
        <v/>
      </c>
      <c r="H488" s="18"/>
      <c r="I488" s="18"/>
      <c r="J488" s="25" t="str">
        <f aca="false">IF(A488="","",MONTH(A488))</f>
        <v/>
      </c>
    </row>
    <row r="489" customFormat="false" ht="15" hidden="false" customHeight="true" outlineLevel="0" collapsed="false">
      <c r="A489" s="26"/>
      <c r="B489" s="18"/>
      <c r="C489" s="18"/>
      <c r="D489" s="18"/>
      <c r="E489" s="27"/>
      <c r="F489" s="27"/>
      <c r="G489" s="24" t="str">
        <f aca="false">IF(AND(E489="",F489=""),"",'Petty Cash Book'!$C$5+SUM($E$8:E489)-SUM($F$8:F489))</f>
        <v/>
      </c>
      <c r="H489" s="18"/>
      <c r="I489" s="18"/>
      <c r="J489" s="25" t="str">
        <f aca="false">IF(A489="","",MONTH(A489))</f>
        <v/>
      </c>
    </row>
    <row r="490" customFormat="false" ht="15" hidden="false" customHeight="true" outlineLevel="0" collapsed="false">
      <c r="A490" s="26"/>
      <c r="B490" s="18"/>
      <c r="C490" s="18"/>
      <c r="D490" s="18"/>
      <c r="E490" s="27"/>
      <c r="F490" s="27"/>
      <c r="G490" s="24" t="str">
        <f aca="false">IF(AND(E490="",F490=""),"",'Petty Cash Book'!$C$5+SUM($E$8:E490)-SUM($F$8:F490))</f>
        <v/>
      </c>
      <c r="H490" s="18"/>
      <c r="I490" s="18"/>
      <c r="J490" s="25" t="str">
        <f aca="false">IF(A490="","",MONTH(A490))</f>
        <v/>
      </c>
    </row>
    <row r="491" customFormat="false" ht="15" hidden="false" customHeight="true" outlineLevel="0" collapsed="false">
      <c r="A491" s="26"/>
      <c r="B491" s="18"/>
      <c r="C491" s="18"/>
      <c r="D491" s="18"/>
      <c r="E491" s="27"/>
      <c r="F491" s="27"/>
      <c r="G491" s="24" t="str">
        <f aca="false">IF(AND(E491="",F491=""),"",'Petty Cash Book'!$C$5+SUM($E$8:E491)-SUM($F$8:F491))</f>
        <v/>
      </c>
      <c r="H491" s="18"/>
      <c r="I491" s="18"/>
      <c r="J491" s="25" t="str">
        <f aca="false">IF(A491="","",MONTH(A491))</f>
        <v/>
      </c>
    </row>
    <row r="492" customFormat="false" ht="15" hidden="false" customHeight="true" outlineLevel="0" collapsed="false">
      <c r="A492" s="26"/>
      <c r="B492" s="18"/>
      <c r="C492" s="18"/>
      <c r="D492" s="18"/>
      <c r="E492" s="27"/>
      <c r="F492" s="27"/>
      <c r="G492" s="24" t="str">
        <f aca="false">IF(AND(E492="",F492=""),"",'Petty Cash Book'!$C$5+SUM($E$8:E492)-SUM($F$8:F492))</f>
        <v/>
      </c>
      <c r="H492" s="18"/>
      <c r="I492" s="18"/>
      <c r="J492" s="25" t="str">
        <f aca="false">IF(A492="","",MONTH(A492))</f>
        <v/>
      </c>
    </row>
    <row r="493" customFormat="false" ht="15" hidden="false" customHeight="true" outlineLevel="0" collapsed="false">
      <c r="A493" s="26"/>
      <c r="B493" s="18"/>
      <c r="C493" s="18"/>
      <c r="D493" s="18"/>
      <c r="E493" s="27"/>
      <c r="F493" s="27"/>
      <c r="G493" s="24" t="str">
        <f aca="false">IF(AND(E493="",F493=""),"",'Petty Cash Book'!$C$5+SUM($E$8:E493)-SUM($F$8:F493))</f>
        <v/>
      </c>
      <c r="H493" s="18"/>
      <c r="I493" s="18"/>
      <c r="J493" s="25" t="str">
        <f aca="false">IF(A493="","",MONTH(A493))</f>
        <v/>
      </c>
    </row>
    <row r="494" customFormat="false" ht="15" hidden="false" customHeight="true" outlineLevel="0" collapsed="false">
      <c r="A494" s="26"/>
      <c r="B494" s="18"/>
      <c r="C494" s="18"/>
      <c r="D494" s="18"/>
      <c r="E494" s="27"/>
      <c r="F494" s="27"/>
      <c r="G494" s="24" t="str">
        <f aca="false">IF(AND(E494="",F494=""),"",'Petty Cash Book'!$C$5+SUM($E$8:E494)-SUM($F$8:F494))</f>
        <v/>
      </c>
      <c r="H494" s="18"/>
      <c r="I494" s="18"/>
      <c r="J494" s="25" t="str">
        <f aca="false">IF(A494="","",MONTH(A494))</f>
        <v/>
      </c>
    </row>
    <row r="495" customFormat="false" ht="15" hidden="false" customHeight="true" outlineLevel="0" collapsed="false">
      <c r="A495" s="26"/>
      <c r="B495" s="18"/>
      <c r="C495" s="18"/>
      <c r="D495" s="18"/>
      <c r="E495" s="27"/>
      <c r="F495" s="27"/>
      <c r="G495" s="24" t="str">
        <f aca="false">IF(AND(E495="",F495=""),"",'Petty Cash Book'!$C$5+SUM($E$8:E495)-SUM($F$8:F495))</f>
        <v/>
      </c>
      <c r="H495" s="18"/>
      <c r="I495" s="18"/>
      <c r="J495" s="25" t="str">
        <f aca="false">IF(A495="","",MONTH(A495))</f>
        <v/>
      </c>
    </row>
    <row r="496" customFormat="false" ht="15" hidden="false" customHeight="true" outlineLevel="0" collapsed="false">
      <c r="A496" s="26"/>
      <c r="B496" s="18"/>
      <c r="C496" s="18"/>
      <c r="D496" s="18"/>
      <c r="E496" s="27"/>
      <c r="F496" s="27"/>
      <c r="G496" s="24" t="str">
        <f aca="false">IF(AND(E496="",F496=""),"",'Petty Cash Book'!$C$5+SUM($E$8:E496)-SUM($F$8:F496))</f>
        <v/>
      </c>
      <c r="H496" s="18"/>
      <c r="I496" s="18"/>
      <c r="J496" s="25" t="str">
        <f aca="false">IF(A496="","",MONTH(A496))</f>
        <v/>
      </c>
    </row>
    <row r="497" customFormat="false" ht="15" hidden="false" customHeight="true" outlineLevel="0" collapsed="false">
      <c r="A497" s="26"/>
      <c r="B497" s="18"/>
      <c r="C497" s="18"/>
      <c r="D497" s="18"/>
      <c r="E497" s="27"/>
      <c r="F497" s="27"/>
      <c r="G497" s="24" t="str">
        <f aca="false">IF(AND(E497="",F497=""),"",'Petty Cash Book'!$C$5+SUM($E$8:E497)-SUM($F$8:F497))</f>
        <v/>
      </c>
      <c r="H497" s="18"/>
      <c r="I497" s="18"/>
      <c r="J497" s="25" t="str">
        <f aca="false">IF(A497="","",MONTH(A497))</f>
        <v/>
      </c>
    </row>
    <row r="498" customFormat="false" ht="15" hidden="false" customHeight="true" outlineLevel="0" collapsed="false">
      <c r="A498" s="26"/>
      <c r="B498" s="18"/>
      <c r="C498" s="18"/>
      <c r="D498" s="18"/>
      <c r="E498" s="27"/>
      <c r="F498" s="27"/>
      <c r="G498" s="24" t="str">
        <f aca="false">IF(AND(E498="",F498=""),"",'Petty Cash Book'!$C$5+SUM($E$8:E498)-SUM($F$8:F498))</f>
        <v/>
      </c>
      <c r="H498" s="18"/>
      <c r="I498" s="18"/>
      <c r="J498" s="25" t="str">
        <f aca="false">IF(A498="","",MONTH(A498))</f>
        <v/>
      </c>
    </row>
    <row r="499" customFormat="false" ht="15" hidden="false" customHeight="true" outlineLevel="0" collapsed="false">
      <c r="A499" s="26"/>
      <c r="B499" s="18"/>
      <c r="C499" s="18"/>
      <c r="D499" s="18"/>
      <c r="E499" s="27"/>
      <c r="F499" s="27"/>
      <c r="G499" s="24" t="str">
        <f aca="false">IF(AND(E499="",F499=""),"",'Petty Cash Book'!$C$5+SUM($E$8:E499)-SUM($F$8:F499))</f>
        <v/>
      </c>
      <c r="H499" s="18"/>
      <c r="I499" s="18"/>
      <c r="J499" s="25" t="str">
        <f aca="false">IF(A499="","",MONTH(A499))</f>
        <v/>
      </c>
    </row>
    <row r="500" customFormat="false" ht="15" hidden="false" customHeight="true" outlineLevel="0" collapsed="false">
      <c r="A500" s="26"/>
      <c r="B500" s="18"/>
      <c r="C500" s="18"/>
      <c r="D500" s="18"/>
      <c r="E500" s="27"/>
      <c r="F500" s="27"/>
      <c r="G500" s="24" t="str">
        <f aca="false">IF(AND(E500="",F500=""),"",'Petty Cash Book'!$C$5+SUM($E$8:E500)-SUM($F$8:F500))</f>
        <v/>
      </c>
      <c r="H500" s="18"/>
      <c r="I500" s="18"/>
      <c r="J500" s="25" t="str">
        <f aca="false">IF(A500="","",MONTH(A500))</f>
        <v/>
      </c>
    </row>
    <row r="501" customFormat="false" ht="15" hidden="false" customHeight="true" outlineLevel="0" collapsed="false">
      <c r="A501" s="26"/>
      <c r="B501" s="18"/>
      <c r="C501" s="18"/>
      <c r="D501" s="18"/>
      <c r="E501" s="27"/>
      <c r="F501" s="27"/>
      <c r="G501" s="24" t="str">
        <f aca="false">IF(AND(E501="",F501=""),"",'Petty Cash Book'!$C$5+SUM($E$8:E501)-SUM($F$8:F501))</f>
        <v/>
      </c>
      <c r="H501" s="18"/>
      <c r="I501" s="18"/>
      <c r="J501" s="25" t="str">
        <f aca="false">IF(A501="","",MONTH(A501))</f>
        <v/>
      </c>
    </row>
    <row r="502" customFormat="false" ht="15" hidden="false" customHeight="true" outlineLevel="0" collapsed="false">
      <c r="A502" s="26"/>
      <c r="B502" s="18"/>
      <c r="C502" s="18"/>
      <c r="D502" s="18"/>
      <c r="E502" s="27"/>
      <c r="F502" s="27"/>
      <c r="G502" s="24" t="str">
        <f aca="false">IF(AND(E502="",F502=""),"",'Petty Cash Book'!$C$5+SUM($E$8:E502)-SUM($F$8:F502))</f>
        <v/>
      </c>
      <c r="H502" s="18"/>
      <c r="I502" s="18"/>
      <c r="J502" s="25" t="str">
        <f aca="false">IF(A502="","",MONTH(A502))</f>
        <v/>
      </c>
    </row>
    <row r="503" customFormat="false" ht="15" hidden="false" customHeight="true" outlineLevel="0" collapsed="false">
      <c r="A503" s="26"/>
      <c r="B503" s="18"/>
      <c r="C503" s="18"/>
      <c r="D503" s="18"/>
      <c r="E503" s="27"/>
      <c r="F503" s="27"/>
      <c r="G503" s="24" t="str">
        <f aca="false">IF(AND(E503="",F503=""),"",'Petty Cash Book'!$C$5+SUM($E$8:E503)-SUM($F$8:F503))</f>
        <v/>
      </c>
      <c r="H503" s="18"/>
      <c r="I503" s="18"/>
      <c r="J503" s="25" t="str">
        <f aca="false">IF(A503="","",MONTH(A503))</f>
        <v/>
      </c>
    </row>
    <row r="504" customFormat="false" ht="15" hidden="false" customHeight="true" outlineLevel="0" collapsed="false">
      <c r="A504" s="26"/>
      <c r="B504" s="18"/>
      <c r="C504" s="18"/>
      <c r="D504" s="18"/>
      <c r="E504" s="27"/>
      <c r="F504" s="27"/>
      <c r="G504" s="24" t="str">
        <f aca="false">IF(AND(E504="",F504=""),"",'Petty Cash Book'!$C$5+SUM($E$8:E504)-SUM($F$8:F504))</f>
        <v/>
      </c>
      <c r="H504" s="18"/>
      <c r="I504" s="18"/>
      <c r="J504" s="25" t="str">
        <f aca="false">IF(A504="","",MONTH(A504))</f>
        <v/>
      </c>
    </row>
    <row r="505" customFormat="false" ht="15" hidden="false" customHeight="true" outlineLevel="0" collapsed="false">
      <c r="A505" s="26"/>
      <c r="B505" s="18"/>
      <c r="C505" s="18"/>
      <c r="D505" s="18"/>
      <c r="E505" s="27"/>
      <c r="F505" s="27"/>
      <c r="G505" s="24" t="str">
        <f aca="false">IF(AND(E505="",F505=""),"",'Petty Cash Book'!$C$5+SUM($E$8:E505)-SUM($F$8:F505))</f>
        <v/>
      </c>
      <c r="H505" s="18"/>
      <c r="I505" s="18"/>
      <c r="J505" s="25" t="str">
        <f aca="false">IF(A505="","",MONTH(A505))</f>
        <v/>
      </c>
    </row>
    <row r="506" customFormat="false" ht="15" hidden="false" customHeight="true" outlineLevel="0" collapsed="false">
      <c r="A506" s="26"/>
      <c r="B506" s="18"/>
      <c r="C506" s="18"/>
      <c r="D506" s="18"/>
      <c r="E506" s="27"/>
      <c r="F506" s="27"/>
      <c r="G506" s="24" t="str">
        <f aca="false">IF(AND(E506="",F506=""),"",'Petty Cash Book'!$C$5+SUM($E$8:E506)-SUM($F$8:F506))</f>
        <v/>
      </c>
      <c r="H506" s="18"/>
      <c r="I506" s="18"/>
      <c r="J506" s="25" t="str">
        <f aca="false">IF(A506="","",MONTH(A506))</f>
        <v/>
      </c>
    </row>
    <row r="507" customFormat="false" ht="15" hidden="false" customHeight="true" outlineLevel="0" collapsed="false">
      <c r="A507" s="26"/>
      <c r="B507" s="18"/>
      <c r="C507" s="18"/>
      <c r="D507" s="18"/>
      <c r="E507" s="27"/>
      <c r="F507" s="27"/>
      <c r="G507" s="24" t="str">
        <f aca="false">IF(AND(E507="",F507=""),"",'Petty Cash Book'!$C$5+SUM($E$8:E507)-SUM($F$8:F507))</f>
        <v/>
      </c>
      <c r="H507" s="18"/>
      <c r="I507" s="18"/>
      <c r="J507" s="25" t="str">
        <f aca="false">IF(A507="","",MONTH(A507))</f>
        <v/>
      </c>
    </row>
    <row r="508" customFormat="false" ht="15" hidden="false" customHeight="true" outlineLevel="0" collapsed="false">
      <c r="A508" s="26"/>
      <c r="B508" s="18"/>
      <c r="C508" s="18"/>
      <c r="D508" s="18"/>
      <c r="E508" s="27"/>
      <c r="F508" s="27"/>
      <c r="G508" s="24" t="str">
        <f aca="false">IF(AND(E508="",F508=""),"",'Petty Cash Book'!$C$5+SUM($E$8:E508)-SUM($F$8:F508))</f>
        <v/>
      </c>
      <c r="H508" s="18"/>
      <c r="I508" s="18"/>
      <c r="J508" s="25" t="str">
        <f aca="false">IF(A508="","",MONTH(A508))</f>
        <v/>
      </c>
    </row>
    <row r="509" customFormat="false" ht="15" hidden="false" customHeight="true" outlineLevel="0" collapsed="false">
      <c r="A509" s="26"/>
      <c r="B509" s="18"/>
      <c r="C509" s="18"/>
      <c r="D509" s="18"/>
      <c r="E509" s="27"/>
      <c r="F509" s="27"/>
      <c r="G509" s="24" t="str">
        <f aca="false">IF(AND(E509="",F509=""),"",'Petty Cash Book'!$C$5+SUM($E$8:E509)-SUM($F$8:F509))</f>
        <v/>
      </c>
      <c r="H509" s="18"/>
      <c r="I509" s="18"/>
      <c r="J509" s="25" t="str">
        <f aca="false">IF(A509="","",MONTH(A509))</f>
        <v/>
      </c>
    </row>
    <row r="510" customFormat="false" ht="15" hidden="false" customHeight="true" outlineLevel="0" collapsed="false">
      <c r="A510" s="26"/>
      <c r="B510" s="18"/>
      <c r="C510" s="18"/>
      <c r="D510" s="18"/>
      <c r="E510" s="27"/>
      <c r="F510" s="27"/>
      <c r="G510" s="24" t="str">
        <f aca="false">IF(AND(E510="",F510=""),"",'Petty Cash Book'!$C$5+SUM($E$8:E510)-SUM($F$8:F510))</f>
        <v/>
      </c>
      <c r="H510" s="18"/>
      <c r="I510" s="18"/>
      <c r="J510" s="25" t="str">
        <f aca="false">IF(A510="","",MONTH(A510))</f>
        <v/>
      </c>
    </row>
    <row r="511" customFormat="false" ht="15" hidden="false" customHeight="true" outlineLevel="0" collapsed="false">
      <c r="A511" s="26"/>
      <c r="B511" s="18"/>
      <c r="C511" s="18"/>
      <c r="D511" s="18"/>
      <c r="E511" s="27"/>
      <c r="F511" s="27"/>
      <c r="G511" s="24" t="str">
        <f aca="false">IF(AND(E511="",F511=""),"",'Petty Cash Book'!$C$5+SUM($E$8:E511)-SUM($F$8:F511))</f>
        <v/>
      </c>
      <c r="H511" s="18"/>
      <c r="I511" s="18"/>
      <c r="J511" s="25" t="str">
        <f aca="false">IF(A511="","",MONTH(A511))</f>
        <v/>
      </c>
    </row>
    <row r="512" customFormat="false" ht="15" hidden="false" customHeight="true" outlineLevel="0" collapsed="false">
      <c r="A512" s="26"/>
      <c r="B512" s="18"/>
      <c r="C512" s="18"/>
      <c r="D512" s="18"/>
      <c r="E512" s="27"/>
      <c r="F512" s="27"/>
      <c r="G512" s="24" t="str">
        <f aca="false">IF(AND(E512="",F512=""),"",'Petty Cash Book'!$C$5+SUM($E$8:E512)-SUM($F$8:F512))</f>
        <v/>
      </c>
      <c r="H512" s="18"/>
      <c r="I512" s="18"/>
      <c r="J512" s="25" t="str">
        <f aca="false">IF(A512="","",MONTH(A512))</f>
        <v/>
      </c>
    </row>
    <row r="513" customFormat="false" ht="15" hidden="false" customHeight="true" outlineLevel="0" collapsed="false">
      <c r="A513" s="26"/>
      <c r="B513" s="18"/>
      <c r="C513" s="18"/>
      <c r="D513" s="18"/>
      <c r="E513" s="27"/>
      <c r="F513" s="27"/>
      <c r="G513" s="24" t="str">
        <f aca="false">IF(AND(E513="",F513=""),"",'Petty Cash Book'!$C$5+SUM($E$8:E513)-SUM($F$8:F513))</f>
        <v/>
      </c>
      <c r="H513" s="18"/>
      <c r="I513" s="18"/>
      <c r="J513" s="25" t="str">
        <f aca="false">IF(A513="","",MONTH(A513))</f>
        <v/>
      </c>
    </row>
    <row r="514" customFormat="false" ht="15" hidden="false" customHeight="true" outlineLevel="0" collapsed="false">
      <c r="A514" s="26"/>
      <c r="B514" s="18"/>
      <c r="C514" s="18"/>
      <c r="D514" s="18"/>
      <c r="E514" s="27"/>
      <c r="F514" s="27"/>
      <c r="G514" s="24" t="str">
        <f aca="false">IF(AND(E514="",F514=""),"",'Petty Cash Book'!$C$5+SUM($E$8:E514)-SUM($F$8:F514))</f>
        <v/>
      </c>
      <c r="H514" s="18"/>
      <c r="I514" s="18"/>
      <c r="J514" s="25" t="str">
        <f aca="false">IF(A514="","",MONTH(A514))</f>
        <v/>
      </c>
    </row>
    <row r="515" customFormat="false" ht="15" hidden="false" customHeight="true" outlineLevel="0" collapsed="false">
      <c r="A515" s="26"/>
      <c r="B515" s="18"/>
      <c r="C515" s="18"/>
      <c r="D515" s="18"/>
      <c r="E515" s="27"/>
      <c r="F515" s="27"/>
      <c r="G515" s="24" t="str">
        <f aca="false">IF(AND(E515="",F515=""),"",'Petty Cash Book'!$C$5+SUM($E$8:E515)-SUM($F$8:F515))</f>
        <v/>
      </c>
      <c r="H515" s="18"/>
      <c r="I515" s="18"/>
      <c r="J515" s="25" t="str">
        <f aca="false">IF(A515="","",MONTH(A515))</f>
        <v/>
      </c>
    </row>
    <row r="516" customFormat="false" ht="15" hidden="false" customHeight="true" outlineLevel="0" collapsed="false">
      <c r="A516" s="26"/>
      <c r="B516" s="18"/>
      <c r="C516" s="18"/>
      <c r="D516" s="18"/>
      <c r="E516" s="27"/>
      <c r="F516" s="27"/>
      <c r="G516" s="24" t="str">
        <f aca="false">IF(AND(E516="",F516=""),"",'Petty Cash Book'!$C$5+SUM($E$8:E516)-SUM($F$8:F516))</f>
        <v/>
      </c>
      <c r="H516" s="18"/>
      <c r="I516" s="18"/>
      <c r="J516" s="25" t="str">
        <f aca="false">IF(A516="","",MONTH(A516))</f>
        <v/>
      </c>
    </row>
    <row r="517" customFormat="false" ht="15" hidden="false" customHeight="true" outlineLevel="0" collapsed="false">
      <c r="A517" s="26"/>
      <c r="B517" s="18"/>
      <c r="C517" s="18"/>
      <c r="D517" s="18"/>
      <c r="E517" s="27"/>
      <c r="F517" s="27"/>
      <c r="G517" s="24" t="str">
        <f aca="false">IF(AND(E517="",F517=""),"",'Petty Cash Book'!$C$5+SUM($E$8:E517)-SUM($F$8:F517))</f>
        <v/>
      </c>
      <c r="H517" s="18"/>
      <c r="I517" s="18"/>
      <c r="J517" s="25" t="str">
        <f aca="false">IF(A517="","",MONTH(A517))</f>
        <v/>
      </c>
    </row>
    <row r="518" customFormat="false" ht="15" hidden="false" customHeight="true" outlineLevel="0" collapsed="false">
      <c r="A518" s="26"/>
      <c r="B518" s="18"/>
      <c r="C518" s="18"/>
      <c r="D518" s="18"/>
      <c r="E518" s="27"/>
      <c r="F518" s="27"/>
      <c r="G518" s="24" t="str">
        <f aca="false">IF(AND(E518="",F518=""),"",'Petty Cash Book'!$C$5+SUM($E$8:E518)-SUM($F$8:F518))</f>
        <v/>
      </c>
      <c r="H518" s="18"/>
      <c r="I518" s="18"/>
      <c r="J518" s="25" t="str">
        <f aca="false">IF(A518="","",MONTH(A518))</f>
        <v/>
      </c>
    </row>
    <row r="519" customFormat="false" ht="15" hidden="false" customHeight="true" outlineLevel="0" collapsed="false">
      <c r="A519" s="26"/>
      <c r="B519" s="18"/>
      <c r="C519" s="18"/>
      <c r="D519" s="18"/>
      <c r="E519" s="27"/>
      <c r="F519" s="27"/>
      <c r="G519" s="24" t="str">
        <f aca="false">IF(AND(E519="",F519=""),"",'Petty Cash Book'!$C$5+SUM($E$8:E519)-SUM($F$8:F519))</f>
        <v/>
      </c>
      <c r="H519" s="18"/>
      <c r="I519" s="18"/>
      <c r="J519" s="25" t="str">
        <f aca="false">IF(A519="","",MONTH(A519))</f>
        <v/>
      </c>
    </row>
    <row r="520" customFormat="false" ht="15" hidden="false" customHeight="true" outlineLevel="0" collapsed="false">
      <c r="A520" s="26"/>
      <c r="B520" s="18"/>
      <c r="C520" s="18"/>
      <c r="D520" s="18"/>
      <c r="E520" s="27"/>
      <c r="F520" s="27"/>
      <c r="G520" s="24" t="str">
        <f aca="false">IF(AND(E520="",F520=""),"",'Petty Cash Book'!$C$5+SUM($E$8:E520)-SUM($F$8:F520))</f>
        <v/>
      </c>
      <c r="H520" s="18"/>
      <c r="I520" s="18"/>
      <c r="J520" s="25" t="str">
        <f aca="false">IF(A520="","",MONTH(A520))</f>
        <v/>
      </c>
    </row>
    <row r="521" customFormat="false" ht="15" hidden="false" customHeight="true" outlineLevel="0" collapsed="false">
      <c r="A521" s="26"/>
      <c r="B521" s="18"/>
      <c r="C521" s="18"/>
      <c r="D521" s="18"/>
      <c r="E521" s="27"/>
      <c r="F521" s="27"/>
      <c r="G521" s="24" t="str">
        <f aca="false">IF(AND(E521="",F521=""),"",'Petty Cash Book'!$C$5+SUM($E$8:E521)-SUM($F$8:F521))</f>
        <v/>
      </c>
      <c r="H521" s="18"/>
      <c r="I521" s="18"/>
      <c r="J521" s="25" t="str">
        <f aca="false">IF(A521="","",MONTH(A521))</f>
        <v/>
      </c>
    </row>
    <row r="522" customFormat="false" ht="15" hidden="false" customHeight="true" outlineLevel="0" collapsed="false">
      <c r="A522" s="26"/>
      <c r="B522" s="18"/>
      <c r="C522" s="18"/>
      <c r="D522" s="18"/>
      <c r="E522" s="27"/>
      <c r="F522" s="27"/>
      <c r="G522" s="24" t="str">
        <f aca="false">IF(AND(E522="",F522=""),"",'Petty Cash Book'!$C$5+SUM($E$8:E522)-SUM($F$8:F522))</f>
        <v/>
      </c>
      <c r="H522" s="18"/>
      <c r="I522" s="18"/>
      <c r="J522" s="25" t="str">
        <f aca="false">IF(A522="","",MONTH(A522))</f>
        <v/>
      </c>
    </row>
    <row r="523" customFormat="false" ht="15" hidden="false" customHeight="true" outlineLevel="0" collapsed="false">
      <c r="A523" s="26"/>
      <c r="B523" s="18"/>
      <c r="C523" s="18"/>
      <c r="D523" s="18"/>
      <c r="E523" s="27"/>
      <c r="F523" s="27"/>
      <c r="G523" s="24" t="str">
        <f aca="false">IF(AND(E523="",F523=""),"",'Petty Cash Book'!$C$5+SUM($E$8:E523)-SUM($F$8:F523))</f>
        <v/>
      </c>
      <c r="H523" s="18"/>
      <c r="I523" s="18"/>
      <c r="J523" s="25" t="str">
        <f aca="false">IF(A523="","",MONTH(A523))</f>
        <v/>
      </c>
    </row>
    <row r="524" customFormat="false" ht="15" hidden="false" customHeight="true" outlineLevel="0" collapsed="false">
      <c r="A524" s="26"/>
      <c r="B524" s="18"/>
      <c r="C524" s="18"/>
      <c r="D524" s="18"/>
      <c r="E524" s="27"/>
      <c r="F524" s="27"/>
      <c r="G524" s="24" t="str">
        <f aca="false">IF(AND(E524="",F524=""),"",'Petty Cash Book'!$C$5+SUM($E$8:E524)-SUM($F$8:F524))</f>
        <v/>
      </c>
      <c r="H524" s="18"/>
      <c r="I524" s="18"/>
      <c r="J524" s="25" t="str">
        <f aca="false">IF(A524="","",MONTH(A524))</f>
        <v/>
      </c>
    </row>
    <row r="525" customFormat="false" ht="15" hidden="false" customHeight="true" outlineLevel="0" collapsed="false">
      <c r="A525" s="26"/>
      <c r="B525" s="18"/>
      <c r="C525" s="18"/>
      <c r="D525" s="18"/>
      <c r="E525" s="27"/>
      <c r="F525" s="27"/>
      <c r="G525" s="24" t="str">
        <f aca="false">IF(AND(E525="",F525=""),"",'Petty Cash Book'!$C$5+SUM($E$8:E525)-SUM($F$8:F525))</f>
        <v/>
      </c>
      <c r="H525" s="18"/>
      <c r="I525" s="18"/>
      <c r="J525" s="25" t="str">
        <f aca="false">IF(A525="","",MONTH(A525))</f>
        <v/>
      </c>
    </row>
    <row r="526" customFormat="false" ht="15" hidden="false" customHeight="true" outlineLevel="0" collapsed="false">
      <c r="A526" s="26"/>
      <c r="B526" s="18"/>
      <c r="C526" s="18"/>
      <c r="D526" s="18"/>
      <c r="E526" s="27"/>
      <c r="F526" s="27"/>
      <c r="G526" s="24" t="str">
        <f aca="false">IF(AND(E526="",F526=""),"",'Petty Cash Book'!$C$5+SUM($E$8:E526)-SUM($F$8:F526))</f>
        <v/>
      </c>
      <c r="H526" s="18"/>
      <c r="I526" s="18"/>
      <c r="J526" s="25" t="str">
        <f aca="false">IF(A526="","",MONTH(A526))</f>
        <v/>
      </c>
    </row>
    <row r="527" customFormat="false" ht="15" hidden="false" customHeight="true" outlineLevel="0" collapsed="false">
      <c r="A527" s="26"/>
      <c r="B527" s="18"/>
      <c r="C527" s="18"/>
      <c r="D527" s="18"/>
      <c r="E527" s="27"/>
      <c r="F527" s="27"/>
      <c r="G527" s="24" t="str">
        <f aca="false">IF(AND(E527="",F527=""),"",'Petty Cash Book'!$C$5+SUM($E$8:E527)-SUM($F$8:F527))</f>
        <v/>
      </c>
      <c r="H527" s="18"/>
      <c r="I527" s="18"/>
      <c r="J527" s="25" t="str">
        <f aca="false">IF(A527="","",MONTH(A527))</f>
        <v/>
      </c>
    </row>
    <row r="528" customFormat="false" ht="15" hidden="false" customHeight="true" outlineLevel="0" collapsed="false">
      <c r="A528" s="26"/>
      <c r="B528" s="18"/>
      <c r="C528" s="18"/>
      <c r="D528" s="18"/>
      <c r="E528" s="27"/>
      <c r="F528" s="27"/>
      <c r="G528" s="24" t="str">
        <f aca="false">IF(AND(E528="",F528=""),"",'Petty Cash Book'!$C$5+SUM($E$8:E528)-SUM($F$8:F528))</f>
        <v/>
      </c>
      <c r="H528" s="18"/>
      <c r="I528" s="18"/>
      <c r="J528" s="25" t="str">
        <f aca="false">IF(A528="","",MONTH(A528))</f>
        <v/>
      </c>
    </row>
    <row r="529" customFormat="false" ht="15" hidden="false" customHeight="true" outlineLevel="0" collapsed="false">
      <c r="A529" s="26"/>
      <c r="B529" s="18"/>
      <c r="C529" s="18"/>
      <c r="D529" s="18"/>
      <c r="E529" s="27"/>
      <c r="F529" s="27"/>
      <c r="G529" s="24" t="str">
        <f aca="false">IF(AND(E529="",F529=""),"",'Petty Cash Book'!$C$5+SUM($E$8:E529)-SUM($F$8:F529))</f>
        <v/>
      </c>
      <c r="H529" s="18"/>
      <c r="I529" s="18"/>
      <c r="J529" s="25" t="str">
        <f aca="false">IF(A529="","",MONTH(A529))</f>
        <v/>
      </c>
    </row>
    <row r="530" customFormat="false" ht="15" hidden="false" customHeight="true" outlineLevel="0" collapsed="false">
      <c r="A530" s="26"/>
      <c r="B530" s="18"/>
      <c r="C530" s="18"/>
      <c r="D530" s="18"/>
      <c r="E530" s="27"/>
      <c r="F530" s="27"/>
      <c r="G530" s="24" t="str">
        <f aca="false">IF(AND(E530="",F530=""),"",'Petty Cash Book'!$C$5+SUM($E$8:E530)-SUM($F$8:F530))</f>
        <v/>
      </c>
      <c r="H530" s="18"/>
      <c r="I530" s="18"/>
      <c r="J530" s="25" t="str">
        <f aca="false">IF(A530="","",MONTH(A530))</f>
        <v/>
      </c>
    </row>
    <row r="531" customFormat="false" ht="15" hidden="false" customHeight="true" outlineLevel="0" collapsed="false">
      <c r="A531" s="26"/>
      <c r="B531" s="18"/>
      <c r="C531" s="18"/>
      <c r="D531" s="18"/>
      <c r="E531" s="27"/>
      <c r="F531" s="27"/>
      <c r="G531" s="24" t="str">
        <f aca="false">IF(AND(E531="",F531=""),"",'Petty Cash Book'!$C$5+SUM($E$8:E531)-SUM($F$8:F531))</f>
        <v/>
      </c>
      <c r="H531" s="18"/>
      <c r="I531" s="18"/>
      <c r="J531" s="25" t="str">
        <f aca="false">IF(A531="","",MONTH(A531))</f>
        <v/>
      </c>
    </row>
    <row r="532" customFormat="false" ht="15" hidden="false" customHeight="true" outlineLevel="0" collapsed="false">
      <c r="A532" s="26"/>
      <c r="B532" s="18"/>
      <c r="C532" s="18"/>
      <c r="D532" s="18"/>
      <c r="E532" s="27"/>
      <c r="F532" s="27"/>
      <c r="G532" s="24" t="str">
        <f aca="false">IF(AND(E532="",F532=""),"",'Petty Cash Book'!$C$5+SUM($E$8:E532)-SUM($F$8:F532))</f>
        <v/>
      </c>
      <c r="H532" s="18"/>
      <c r="I532" s="18"/>
      <c r="J532" s="25" t="str">
        <f aca="false">IF(A532="","",MONTH(A532))</f>
        <v/>
      </c>
    </row>
    <row r="533" customFormat="false" ht="15" hidden="false" customHeight="true" outlineLevel="0" collapsed="false">
      <c r="A533" s="26"/>
      <c r="B533" s="18"/>
      <c r="C533" s="18"/>
      <c r="D533" s="18"/>
      <c r="E533" s="27"/>
      <c r="F533" s="27"/>
      <c r="G533" s="24" t="str">
        <f aca="false">IF(AND(E533="",F533=""),"",'Petty Cash Book'!$C$5+SUM($E$8:E533)-SUM($F$8:F533))</f>
        <v/>
      </c>
      <c r="H533" s="18"/>
      <c r="I533" s="18"/>
      <c r="J533" s="25" t="str">
        <f aca="false">IF(A533="","",MONTH(A533))</f>
        <v/>
      </c>
    </row>
    <row r="534" customFormat="false" ht="15" hidden="false" customHeight="true" outlineLevel="0" collapsed="false">
      <c r="A534" s="26"/>
      <c r="B534" s="18"/>
      <c r="C534" s="18"/>
      <c r="D534" s="18"/>
      <c r="E534" s="27"/>
      <c r="F534" s="27"/>
      <c r="G534" s="24" t="str">
        <f aca="false">IF(AND(E534="",F534=""),"",'Petty Cash Book'!$C$5+SUM($E$8:E534)-SUM($F$8:F534))</f>
        <v/>
      </c>
      <c r="H534" s="18"/>
      <c r="I534" s="18"/>
      <c r="J534" s="25" t="str">
        <f aca="false">IF(A534="","",MONTH(A534))</f>
        <v/>
      </c>
    </row>
    <row r="535" customFormat="false" ht="15" hidden="false" customHeight="true" outlineLevel="0" collapsed="false">
      <c r="A535" s="26"/>
      <c r="B535" s="18"/>
      <c r="C535" s="18"/>
      <c r="D535" s="18"/>
      <c r="E535" s="27"/>
      <c r="F535" s="27"/>
      <c r="G535" s="24" t="str">
        <f aca="false">IF(AND(E535="",F535=""),"",'Petty Cash Book'!$C$5+SUM($E$8:E535)-SUM($F$8:F535))</f>
        <v/>
      </c>
      <c r="H535" s="18"/>
      <c r="I535" s="18"/>
      <c r="J535" s="25" t="str">
        <f aca="false">IF(A535="","",MONTH(A535))</f>
        <v/>
      </c>
    </row>
    <row r="536" customFormat="false" ht="15" hidden="false" customHeight="true" outlineLevel="0" collapsed="false">
      <c r="A536" s="26"/>
      <c r="B536" s="18"/>
      <c r="C536" s="18"/>
      <c r="D536" s="18"/>
      <c r="E536" s="27"/>
      <c r="F536" s="27"/>
      <c r="G536" s="24" t="str">
        <f aca="false">IF(AND(E536="",F536=""),"",'Petty Cash Book'!$C$5+SUM($E$8:E536)-SUM($F$8:F536))</f>
        <v/>
      </c>
      <c r="H536" s="18"/>
      <c r="I536" s="18"/>
      <c r="J536" s="25" t="str">
        <f aca="false">IF(A536="","",MONTH(A536))</f>
        <v/>
      </c>
    </row>
    <row r="537" customFormat="false" ht="15" hidden="false" customHeight="true" outlineLevel="0" collapsed="false">
      <c r="A537" s="26"/>
      <c r="B537" s="18"/>
      <c r="C537" s="18"/>
      <c r="D537" s="18"/>
      <c r="E537" s="27"/>
      <c r="F537" s="27"/>
      <c r="G537" s="24" t="str">
        <f aca="false">IF(AND(E537="",F537=""),"",'Petty Cash Book'!$C$5+SUM($E$8:E537)-SUM($F$8:F537))</f>
        <v/>
      </c>
      <c r="H537" s="18"/>
      <c r="I537" s="18"/>
      <c r="J537" s="25" t="str">
        <f aca="false">IF(A537="","",MONTH(A537))</f>
        <v/>
      </c>
    </row>
    <row r="538" customFormat="false" ht="15" hidden="false" customHeight="true" outlineLevel="0" collapsed="false">
      <c r="A538" s="26"/>
      <c r="B538" s="18"/>
      <c r="C538" s="18"/>
      <c r="D538" s="18"/>
      <c r="E538" s="27"/>
      <c r="F538" s="27"/>
      <c r="G538" s="24" t="str">
        <f aca="false">IF(AND(E538="",F538=""),"",'Petty Cash Book'!$C$5+SUM($E$8:E538)-SUM($F$8:F538))</f>
        <v/>
      </c>
      <c r="H538" s="18"/>
      <c r="I538" s="18"/>
      <c r="J538" s="25" t="str">
        <f aca="false">IF(A538="","",MONTH(A538))</f>
        <v/>
      </c>
    </row>
    <row r="539" customFormat="false" ht="15" hidden="false" customHeight="true" outlineLevel="0" collapsed="false">
      <c r="A539" s="26"/>
      <c r="B539" s="18"/>
      <c r="C539" s="18"/>
      <c r="D539" s="18"/>
      <c r="E539" s="27"/>
      <c r="F539" s="27"/>
      <c r="G539" s="24" t="str">
        <f aca="false">IF(AND(E539="",F539=""),"",'Petty Cash Book'!$C$5+SUM($E$8:E539)-SUM($F$8:F539))</f>
        <v/>
      </c>
      <c r="H539" s="18"/>
      <c r="I539" s="18"/>
      <c r="J539" s="25" t="str">
        <f aca="false">IF(A539="","",MONTH(A539))</f>
        <v/>
      </c>
    </row>
    <row r="540" customFormat="false" ht="15" hidden="false" customHeight="true" outlineLevel="0" collapsed="false">
      <c r="A540" s="26"/>
      <c r="B540" s="18"/>
      <c r="C540" s="18"/>
      <c r="D540" s="18"/>
      <c r="E540" s="27"/>
      <c r="F540" s="27"/>
      <c r="G540" s="24" t="str">
        <f aca="false">IF(AND(E540="",F540=""),"",'Petty Cash Book'!$C$5+SUM($E$8:E540)-SUM($F$8:F540))</f>
        <v/>
      </c>
      <c r="H540" s="18"/>
      <c r="I540" s="18"/>
      <c r="J540" s="25" t="str">
        <f aca="false">IF(A540="","",MONTH(A540))</f>
        <v/>
      </c>
    </row>
    <row r="541" customFormat="false" ht="15" hidden="false" customHeight="true" outlineLevel="0" collapsed="false">
      <c r="A541" s="26"/>
      <c r="B541" s="18"/>
      <c r="C541" s="18"/>
      <c r="D541" s="18"/>
      <c r="E541" s="27"/>
      <c r="F541" s="27"/>
      <c r="G541" s="24" t="str">
        <f aca="false">IF(AND(E541="",F541=""),"",'Petty Cash Book'!$C$5+SUM($E$8:E541)-SUM($F$8:F541))</f>
        <v/>
      </c>
      <c r="H541" s="18"/>
      <c r="I541" s="18"/>
      <c r="J541" s="25" t="str">
        <f aca="false">IF(A541="","",MONTH(A541))</f>
        <v/>
      </c>
    </row>
    <row r="542" customFormat="false" ht="15" hidden="false" customHeight="true" outlineLevel="0" collapsed="false">
      <c r="A542" s="26"/>
      <c r="B542" s="18"/>
      <c r="C542" s="18"/>
      <c r="D542" s="18"/>
      <c r="E542" s="27"/>
      <c r="F542" s="27"/>
      <c r="G542" s="24" t="str">
        <f aca="false">IF(AND(E542="",F542=""),"",'Petty Cash Book'!$C$5+SUM($E$8:E542)-SUM($F$8:F542))</f>
        <v/>
      </c>
      <c r="H542" s="18"/>
      <c r="I542" s="18"/>
      <c r="J542" s="25" t="str">
        <f aca="false">IF(A542="","",MONTH(A542))</f>
        <v/>
      </c>
    </row>
    <row r="543" customFormat="false" ht="15" hidden="false" customHeight="true" outlineLevel="0" collapsed="false">
      <c r="A543" s="26"/>
      <c r="B543" s="18"/>
      <c r="C543" s="18"/>
      <c r="D543" s="18"/>
      <c r="E543" s="27"/>
      <c r="F543" s="27"/>
      <c r="G543" s="24" t="str">
        <f aca="false">IF(AND(E543="",F543=""),"",'Petty Cash Book'!$C$5+SUM($E$8:E543)-SUM($F$8:F543))</f>
        <v/>
      </c>
      <c r="H543" s="18"/>
      <c r="I543" s="18"/>
      <c r="J543" s="25" t="str">
        <f aca="false">IF(A543="","",MONTH(A543))</f>
        <v/>
      </c>
    </row>
    <row r="544" customFormat="false" ht="15" hidden="false" customHeight="true" outlineLevel="0" collapsed="false">
      <c r="A544" s="26"/>
      <c r="B544" s="18"/>
      <c r="C544" s="18"/>
      <c r="D544" s="18"/>
      <c r="E544" s="27"/>
      <c r="F544" s="27"/>
      <c r="G544" s="24" t="str">
        <f aca="false">IF(AND(E544="",F544=""),"",'Petty Cash Book'!$C$5+SUM($E$8:E544)-SUM($F$8:F544))</f>
        <v/>
      </c>
      <c r="H544" s="18"/>
      <c r="I544" s="18"/>
      <c r="J544" s="25" t="str">
        <f aca="false">IF(A544="","",MONTH(A544))</f>
        <v/>
      </c>
    </row>
    <row r="545" customFormat="false" ht="15" hidden="false" customHeight="true" outlineLevel="0" collapsed="false">
      <c r="A545" s="26"/>
      <c r="B545" s="18"/>
      <c r="C545" s="18"/>
      <c r="D545" s="18"/>
      <c r="E545" s="27"/>
      <c r="F545" s="27"/>
      <c r="G545" s="24" t="str">
        <f aca="false">IF(AND(E545="",F545=""),"",'Petty Cash Book'!$C$5+SUM($E$8:E545)-SUM($F$8:F545))</f>
        <v/>
      </c>
      <c r="H545" s="18"/>
      <c r="I545" s="18"/>
      <c r="J545" s="25" t="str">
        <f aca="false">IF(A545="","",MONTH(A545))</f>
        <v/>
      </c>
    </row>
    <row r="546" customFormat="false" ht="15" hidden="false" customHeight="true" outlineLevel="0" collapsed="false">
      <c r="A546" s="26"/>
      <c r="B546" s="18"/>
      <c r="C546" s="18"/>
      <c r="D546" s="18"/>
      <c r="E546" s="27"/>
      <c r="F546" s="27"/>
      <c r="G546" s="24" t="str">
        <f aca="false">IF(AND(E546="",F546=""),"",'Petty Cash Book'!$C$5+SUM($E$8:E546)-SUM($F$8:F546))</f>
        <v/>
      </c>
      <c r="H546" s="18"/>
      <c r="I546" s="18"/>
      <c r="J546" s="25" t="str">
        <f aca="false">IF(A546="","",MONTH(A546))</f>
        <v/>
      </c>
    </row>
    <row r="547" customFormat="false" ht="15" hidden="false" customHeight="true" outlineLevel="0" collapsed="false">
      <c r="A547" s="26"/>
      <c r="B547" s="18"/>
      <c r="C547" s="18"/>
      <c r="D547" s="18"/>
      <c r="E547" s="27"/>
      <c r="F547" s="27"/>
      <c r="G547" s="24" t="str">
        <f aca="false">IF(AND(E547="",F547=""),"",'Petty Cash Book'!$C$5+SUM($E$8:E547)-SUM($F$8:F547))</f>
        <v/>
      </c>
      <c r="H547" s="18"/>
      <c r="I547" s="18"/>
      <c r="J547" s="25" t="str">
        <f aca="false">IF(A547="","",MONTH(A547))</f>
        <v/>
      </c>
    </row>
    <row r="548" customFormat="false" ht="15" hidden="false" customHeight="true" outlineLevel="0" collapsed="false">
      <c r="A548" s="26"/>
      <c r="B548" s="18"/>
      <c r="C548" s="18"/>
      <c r="D548" s="18"/>
      <c r="E548" s="27"/>
      <c r="F548" s="27"/>
      <c r="G548" s="24" t="str">
        <f aca="false">IF(AND(E548="",F548=""),"",'Petty Cash Book'!$C$5+SUM($E$8:E548)-SUM($F$8:F548))</f>
        <v/>
      </c>
      <c r="H548" s="18"/>
      <c r="I548" s="18"/>
      <c r="J548" s="25" t="str">
        <f aca="false">IF(A548="","",MONTH(A548))</f>
        <v/>
      </c>
    </row>
    <row r="549" customFormat="false" ht="15" hidden="false" customHeight="true" outlineLevel="0" collapsed="false">
      <c r="A549" s="26"/>
      <c r="B549" s="18"/>
      <c r="C549" s="18"/>
      <c r="D549" s="18"/>
      <c r="E549" s="27"/>
      <c r="F549" s="27"/>
      <c r="G549" s="24" t="str">
        <f aca="false">IF(AND(E549="",F549=""),"",'Petty Cash Book'!$C$5+SUM($E$8:E549)-SUM($F$8:F549))</f>
        <v/>
      </c>
      <c r="H549" s="18"/>
      <c r="I549" s="18"/>
      <c r="J549" s="25" t="str">
        <f aca="false">IF(A549="","",MONTH(A549))</f>
        <v/>
      </c>
    </row>
    <row r="550" customFormat="false" ht="15" hidden="false" customHeight="true" outlineLevel="0" collapsed="false">
      <c r="A550" s="26"/>
      <c r="B550" s="18"/>
      <c r="C550" s="18"/>
      <c r="D550" s="18"/>
      <c r="E550" s="27"/>
      <c r="F550" s="27"/>
      <c r="G550" s="24" t="str">
        <f aca="false">IF(AND(E550="",F550=""),"",'Petty Cash Book'!$C$5+SUM($E$8:E550)-SUM($F$8:F550))</f>
        <v/>
      </c>
      <c r="H550" s="18"/>
      <c r="I550" s="18"/>
      <c r="J550" s="25" t="str">
        <f aca="false">IF(A550="","",MONTH(A550))</f>
        <v/>
      </c>
    </row>
    <row r="551" customFormat="false" ht="15" hidden="false" customHeight="true" outlineLevel="0" collapsed="false">
      <c r="A551" s="26"/>
      <c r="B551" s="18"/>
      <c r="C551" s="18"/>
      <c r="D551" s="18"/>
      <c r="E551" s="27"/>
      <c r="F551" s="27"/>
      <c r="G551" s="24" t="str">
        <f aca="false">IF(AND(E551="",F551=""),"",'Petty Cash Book'!$C$5+SUM($E$8:E551)-SUM($F$8:F551))</f>
        <v/>
      </c>
      <c r="H551" s="18"/>
      <c r="I551" s="18"/>
      <c r="J551" s="25" t="str">
        <f aca="false">IF(A551="","",MONTH(A551))</f>
        <v/>
      </c>
    </row>
    <row r="552" customFormat="false" ht="15" hidden="false" customHeight="true" outlineLevel="0" collapsed="false">
      <c r="A552" s="26"/>
      <c r="B552" s="18"/>
      <c r="C552" s="18"/>
      <c r="D552" s="18"/>
      <c r="E552" s="27"/>
      <c r="F552" s="27"/>
      <c r="G552" s="24" t="str">
        <f aca="false">IF(AND(E552="",F552=""),"",'Petty Cash Book'!$C$5+SUM($E$8:E552)-SUM($F$8:F552))</f>
        <v/>
      </c>
      <c r="H552" s="18"/>
      <c r="I552" s="18"/>
      <c r="J552" s="25" t="str">
        <f aca="false">IF(A552="","",MONTH(A552))</f>
        <v/>
      </c>
    </row>
    <row r="553" customFormat="false" ht="15" hidden="false" customHeight="true" outlineLevel="0" collapsed="false">
      <c r="A553" s="26"/>
      <c r="B553" s="18"/>
      <c r="C553" s="18"/>
      <c r="D553" s="18"/>
      <c r="E553" s="27"/>
      <c r="F553" s="27"/>
      <c r="G553" s="24" t="str">
        <f aca="false">IF(AND(E553="",F553=""),"",'Petty Cash Book'!$C$5+SUM($E$8:E553)-SUM($F$8:F553))</f>
        <v/>
      </c>
      <c r="H553" s="18"/>
      <c r="I553" s="18"/>
      <c r="J553" s="25" t="str">
        <f aca="false">IF(A553="","",MONTH(A553))</f>
        <v/>
      </c>
    </row>
    <row r="554" customFormat="false" ht="15" hidden="false" customHeight="true" outlineLevel="0" collapsed="false">
      <c r="A554" s="26"/>
      <c r="B554" s="18"/>
      <c r="C554" s="18"/>
      <c r="D554" s="18"/>
      <c r="E554" s="27"/>
      <c r="F554" s="27"/>
      <c r="G554" s="24" t="str">
        <f aca="false">IF(AND(E554="",F554=""),"",'Petty Cash Book'!$C$5+SUM($E$8:E554)-SUM($F$8:F554))</f>
        <v/>
      </c>
      <c r="H554" s="18"/>
      <c r="I554" s="18"/>
      <c r="J554" s="25" t="str">
        <f aca="false">IF(A554="","",MONTH(A554))</f>
        <v/>
      </c>
    </row>
    <row r="555" customFormat="false" ht="15" hidden="false" customHeight="true" outlineLevel="0" collapsed="false">
      <c r="A555" s="26"/>
      <c r="B555" s="18"/>
      <c r="C555" s="18"/>
      <c r="D555" s="18"/>
      <c r="E555" s="27"/>
      <c r="F555" s="27"/>
      <c r="G555" s="24" t="str">
        <f aca="false">IF(AND(E555="",F555=""),"",'Petty Cash Book'!$C$5+SUM($E$8:E555)-SUM($F$8:F555))</f>
        <v/>
      </c>
      <c r="H555" s="18"/>
      <c r="I555" s="18"/>
      <c r="J555" s="25" t="str">
        <f aca="false">IF(A555="","",MONTH(A555))</f>
        <v/>
      </c>
    </row>
    <row r="556" customFormat="false" ht="15" hidden="false" customHeight="true" outlineLevel="0" collapsed="false">
      <c r="A556" s="26"/>
      <c r="B556" s="18"/>
      <c r="C556" s="18"/>
      <c r="D556" s="18"/>
      <c r="E556" s="27"/>
      <c r="F556" s="27"/>
      <c r="G556" s="24" t="str">
        <f aca="false">IF(AND(E556="",F556=""),"",'Petty Cash Book'!$C$5+SUM($E$8:E556)-SUM($F$8:F556))</f>
        <v/>
      </c>
      <c r="H556" s="18"/>
      <c r="I556" s="18"/>
      <c r="J556" s="25" t="str">
        <f aca="false">IF(A556="","",MONTH(A556))</f>
        <v/>
      </c>
    </row>
    <row r="557" customFormat="false" ht="15" hidden="false" customHeight="true" outlineLevel="0" collapsed="false">
      <c r="A557" s="26"/>
      <c r="B557" s="18"/>
      <c r="C557" s="18"/>
      <c r="D557" s="18"/>
      <c r="E557" s="27"/>
      <c r="F557" s="27"/>
      <c r="G557" s="24" t="str">
        <f aca="false">IF(AND(E557="",F557=""),"",'Petty Cash Book'!$C$5+SUM($E$8:E557)-SUM($F$8:F557))</f>
        <v/>
      </c>
      <c r="H557" s="18"/>
      <c r="I557" s="18"/>
      <c r="J557" s="25" t="str">
        <f aca="false">IF(A557="","",MONTH(A557))</f>
        <v/>
      </c>
    </row>
    <row r="558" customFormat="false" ht="15" hidden="false" customHeight="true" outlineLevel="0" collapsed="false">
      <c r="A558" s="26"/>
      <c r="B558" s="18"/>
      <c r="C558" s="18"/>
      <c r="D558" s="18"/>
      <c r="E558" s="27"/>
      <c r="F558" s="27"/>
      <c r="G558" s="24" t="str">
        <f aca="false">IF(AND(E558="",F558=""),"",'Petty Cash Book'!$C$5+SUM($E$8:E558)-SUM($F$8:F558))</f>
        <v/>
      </c>
      <c r="H558" s="18"/>
      <c r="I558" s="18"/>
      <c r="J558" s="25" t="str">
        <f aca="false">IF(A558="","",MONTH(A558))</f>
        <v/>
      </c>
    </row>
    <row r="559" customFormat="false" ht="15" hidden="false" customHeight="true" outlineLevel="0" collapsed="false">
      <c r="A559" s="26"/>
      <c r="B559" s="18"/>
      <c r="C559" s="18"/>
      <c r="D559" s="18"/>
      <c r="E559" s="27"/>
      <c r="F559" s="27"/>
      <c r="G559" s="24" t="str">
        <f aca="false">IF(AND(E559="",F559=""),"",'Petty Cash Book'!$C$5+SUM($E$8:E559)-SUM($F$8:F559))</f>
        <v/>
      </c>
      <c r="H559" s="18"/>
      <c r="I559" s="18"/>
      <c r="J559" s="25" t="str">
        <f aca="false">IF(A559="","",MONTH(A559))</f>
        <v/>
      </c>
    </row>
    <row r="560" customFormat="false" ht="15" hidden="false" customHeight="true" outlineLevel="0" collapsed="false">
      <c r="A560" s="26"/>
      <c r="B560" s="18"/>
      <c r="C560" s="18"/>
      <c r="D560" s="18"/>
      <c r="E560" s="27"/>
      <c r="F560" s="27"/>
      <c r="G560" s="24" t="str">
        <f aca="false">IF(AND(E560="",F560=""),"",'Petty Cash Book'!$C$5+SUM($E$8:E560)-SUM($F$8:F560))</f>
        <v/>
      </c>
      <c r="H560" s="18"/>
      <c r="I560" s="18"/>
      <c r="J560" s="25" t="str">
        <f aca="false">IF(A560="","",MONTH(A560))</f>
        <v/>
      </c>
    </row>
    <row r="561" customFormat="false" ht="15" hidden="false" customHeight="true" outlineLevel="0" collapsed="false">
      <c r="A561" s="26"/>
      <c r="B561" s="18"/>
      <c r="C561" s="18"/>
      <c r="D561" s="18"/>
      <c r="E561" s="27"/>
      <c r="F561" s="27"/>
      <c r="G561" s="24" t="str">
        <f aca="false">IF(AND(E561="",F561=""),"",'Petty Cash Book'!$C$5+SUM($E$8:E561)-SUM($F$8:F561))</f>
        <v/>
      </c>
      <c r="H561" s="18"/>
      <c r="I561" s="18"/>
      <c r="J561" s="25" t="str">
        <f aca="false">IF(A561="","",MONTH(A561))</f>
        <v/>
      </c>
    </row>
    <row r="562" customFormat="false" ht="15" hidden="false" customHeight="true" outlineLevel="0" collapsed="false">
      <c r="A562" s="26"/>
      <c r="B562" s="18"/>
      <c r="C562" s="18"/>
      <c r="D562" s="18"/>
      <c r="E562" s="27"/>
      <c r="F562" s="27"/>
      <c r="G562" s="24" t="str">
        <f aca="false">IF(AND(E562="",F562=""),"",'Petty Cash Book'!$C$5+SUM($E$8:E562)-SUM($F$8:F562))</f>
        <v/>
      </c>
      <c r="H562" s="18"/>
      <c r="I562" s="18"/>
      <c r="J562" s="25" t="str">
        <f aca="false">IF(A562="","",MONTH(A562))</f>
        <v/>
      </c>
    </row>
    <row r="563" customFormat="false" ht="15" hidden="false" customHeight="true" outlineLevel="0" collapsed="false">
      <c r="A563" s="26"/>
      <c r="B563" s="18"/>
      <c r="C563" s="18"/>
      <c r="D563" s="18"/>
      <c r="E563" s="27"/>
      <c r="F563" s="27"/>
      <c r="G563" s="24" t="str">
        <f aca="false">IF(AND(E563="",F563=""),"",'Petty Cash Book'!$C$5+SUM($E$8:E563)-SUM($F$8:F563))</f>
        <v/>
      </c>
      <c r="H563" s="18"/>
      <c r="I563" s="18"/>
      <c r="J563" s="25" t="str">
        <f aca="false">IF(A563="","",MONTH(A563))</f>
        <v/>
      </c>
    </row>
    <row r="564" customFormat="false" ht="15" hidden="false" customHeight="true" outlineLevel="0" collapsed="false">
      <c r="A564" s="26"/>
      <c r="B564" s="18"/>
      <c r="C564" s="18"/>
      <c r="D564" s="18"/>
      <c r="E564" s="27"/>
      <c r="F564" s="27"/>
      <c r="G564" s="24" t="str">
        <f aca="false">IF(AND(E564="",F564=""),"",'Petty Cash Book'!$C$5+SUM($E$8:E564)-SUM($F$8:F564))</f>
        <v/>
      </c>
      <c r="H564" s="18"/>
      <c r="I564" s="18"/>
      <c r="J564" s="25" t="str">
        <f aca="false">IF(A564="","",MONTH(A564))</f>
        <v/>
      </c>
    </row>
    <row r="565" customFormat="false" ht="15" hidden="false" customHeight="true" outlineLevel="0" collapsed="false">
      <c r="A565" s="26"/>
      <c r="B565" s="18"/>
      <c r="C565" s="18"/>
      <c r="D565" s="18"/>
      <c r="E565" s="27"/>
      <c r="F565" s="27"/>
      <c r="G565" s="24" t="str">
        <f aca="false">IF(AND(E565="",F565=""),"",'Petty Cash Book'!$C$5+SUM($E$8:E565)-SUM($F$8:F565))</f>
        <v/>
      </c>
      <c r="H565" s="18"/>
      <c r="I565" s="18"/>
      <c r="J565" s="25" t="str">
        <f aca="false">IF(A565="","",MONTH(A565))</f>
        <v/>
      </c>
    </row>
    <row r="566" customFormat="false" ht="15" hidden="false" customHeight="true" outlineLevel="0" collapsed="false">
      <c r="A566" s="26"/>
      <c r="B566" s="18"/>
      <c r="C566" s="18"/>
      <c r="D566" s="18"/>
      <c r="E566" s="27"/>
      <c r="F566" s="27"/>
      <c r="G566" s="24" t="str">
        <f aca="false">IF(AND(E566="",F566=""),"",'Petty Cash Book'!$C$5+SUM($E$8:E566)-SUM($F$8:F566))</f>
        <v/>
      </c>
      <c r="H566" s="18"/>
      <c r="I566" s="18"/>
      <c r="J566" s="25" t="str">
        <f aca="false">IF(A566="","",MONTH(A566))</f>
        <v/>
      </c>
    </row>
    <row r="567" customFormat="false" ht="15" hidden="false" customHeight="true" outlineLevel="0" collapsed="false">
      <c r="A567" s="26"/>
      <c r="B567" s="18"/>
      <c r="C567" s="18"/>
      <c r="D567" s="18"/>
      <c r="E567" s="27"/>
      <c r="F567" s="27"/>
      <c r="G567" s="24" t="str">
        <f aca="false">IF(AND(E567="",F567=""),"",'Petty Cash Book'!$C$5+SUM($E$8:E567)-SUM($F$8:F567))</f>
        <v/>
      </c>
      <c r="H567" s="18"/>
      <c r="I567" s="18"/>
      <c r="J567" s="25" t="str">
        <f aca="false">IF(A567="","",MONTH(A567))</f>
        <v/>
      </c>
    </row>
    <row r="568" customFormat="false" ht="15" hidden="false" customHeight="true" outlineLevel="0" collapsed="false">
      <c r="A568" s="26"/>
      <c r="B568" s="18"/>
      <c r="C568" s="18"/>
      <c r="D568" s="18"/>
      <c r="E568" s="27"/>
      <c r="F568" s="27"/>
      <c r="G568" s="24" t="str">
        <f aca="false">IF(AND(E568="",F568=""),"",'Petty Cash Book'!$C$5+SUM($E$8:E568)-SUM($F$8:F568))</f>
        <v/>
      </c>
      <c r="H568" s="18"/>
      <c r="I568" s="18"/>
      <c r="J568" s="25" t="str">
        <f aca="false">IF(A568="","",MONTH(A568))</f>
        <v/>
      </c>
    </row>
    <row r="569" customFormat="false" ht="15" hidden="false" customHeight="true" outlineLevel="0" collapsed="false">
      <c r="A569" s="26"/>
      <c r="B569" s="18"/>
      <c r="C569" s="18"/>
      <c r="D569" s="18"/>
      <c r="E569" s="27"/>
      <c r="F569" s="27"/>
      <c r="G569" s="24" t="str">
        <f aca="false">IF(AND(E569="",F569=""),"",'Petty Cash Book'!$C$5+SUM($E$8:E569)-SUM($F$8:F569))</f>
        <v/>
      </c>
      <c r="H569" s="18"/>
      <c r="I569" s="18"/>
      <c r="J569" s="25" t="str">
        <f aca="false">IF(A569="","",MONTH(A569))</f>
        <v/>
      </c>
    </row>
    <row r="570" customFormat="false" ht="15" hidden="false" customHeight="true" outlineLevel="0" collapsed="false">
      <c r="A570" s="26"/>
      <c r="B570" s="18"/>
      <c r="C570" s="18"/>
      <c r="D570" s="18"/>
      <c r="E570" s="27"/>
      <c r="F570" s="27"/>
      <c r="G570" s="24" t="str">
        <f aca="false">IF(AND(E570="",F570=""),"",'Petty Cash Book'!$C$5+SUM($E$8:E570)-SUM($F$8:F570))</f>
        <v/>
      </c>
      <c r="H570" s="18"/>
      <c r="I570" s="18"/>
      <c r="J570" s="25" t="str">
        <f aca="false">IF(A570="","",MONTH(A570))</f>
        <v/>
      </c>
    </row>
    <row r="571" customFormat="false" ht="15" hidden="false" customHeight="true" outlineLevel="0" collapsed="false">
      <c r="A571" s="26"/>
      <c r="B571" s="18"/>
      <c r="C571" s="18"/>
      <c r="D571" s="18"/>
      <c r="E571" s="27"/>
      <c r="F571" s="27"/>
      <c r="G571" s="24" t="str">
        <f aca="false">IF(AND(E571="",F571=""),"",'Petty Cash Book'!$C$5+SUM($E$8:E571)-SUM($F$8:F571))</f>
        <v/>
      </c>
      <c r="H571" s="18"/>
      <c r="I571" s="18"/>
      <c r="J571" s="25" t="str">
        <f aca="false">IF(A571="","",MONTH(A571))</f>
        <v/>
      </c>
    </row>
    <row r="572" customFormat="false" ht="15" hidden="false" customHeight="true" outlineLevel="0" collapsed="false">
      <c r="A572" s="26"/>
      <c r="B572" s="18"/>
      <c r="C572" s="18"/>
      <c r="D572" s="18"/>
      <c r="E572" s="27"/>
      <c r="F572" s="27"/>
      <c r="G572" s="24" t="str">
        <f aca="false">IF(AND(E572="",F572=""),"",'Petty Cash Book'!$C$5+SUM($E$8:E572)-SUM($F$8:F572))</f>
        <v/>
      </c>
      <c r="H572" s="18"/>
      <c r="I572" s="18"/>
      <c r="J572" s="25" t="str">
        <f aca="false">IF(A572="","",MONTH(A572))</f>
        <v/>
      </c>
    </row>
    <row r="573" customFormat="false" ht="15" hidden="false" customHeight="true" outlineLevel="0" collapsed="false">
      <c r="A573" s="26"/>
      <c r="B573" s="18"/>
      <c r="C573" s="18"/>
      <c r="D573" s="18"/>
      <c r="E573" s="27"/>
      <c r="F573" s="27"/>
      <c r="G573" s="24" t="str">
        <f aca="false">IF(AND(E573="",F573=""),"",'Petty Cash Book'!$C$5+SUM($E$8:E573)-SUM($F$8:F573))</f>
        <v/>
      </c>
      <c r="H573" s="18"/>
      <c r="I573" s="18"/>
      <c r="J573" s="25" t="str">
        <f aca="false">IF(A573="","",MONTH(A573))</f>
        <v/>
      </c>
    </row>
    <row r="574" customFormat="false" ht="15" hidden="false" customHeight="true" outlineLevel="0" collapsed="false">
      <c r="A574" s="26"/>
      <c r="B574" s="18"/>
      <c r="C574" s="18"/>
      <c r="D574" s="18"/>
      <c r="E574" s="27"/>
      <c r="F574" s="27"/>
      <c r="G574" s="24" t="str">
        <f aca="false">IF(AND(E574="",F574=""),"",'Petty Cash Book'!$C$5+SUM($E$8:E574)-SUM($F$8:F574))</f>
        <v/>
      </c>
      <c r="H574" s="18"/>
      <c r="I574" s="18"/>
      <c r="J574" s="25" t="str">
        <f aca="false">IF(A574="","",MONTH(A574))</f>
        <v/>
      </c>
    </row>
    <row r="575" customFormat="false" ht="15" hidden="false" customHeight="true" outlineLevel="0" collapsed="false">
      <c r="A575" s="26"/>
      <c r="B575" s="18"/>
      <c r="C575" s="18"/>
      <c r="D575" s="18"/>
      <c r="E575" s="27"/>
      <c r="F575" s="27"/>
      <c r="G575" s="24" t="str">
        <f aca="false">IF(AND(E575="",F575=""),"",'Petty Cash Book'!$C$5+SUM($E$8:E575)-SUM($F$8:F575))</f>
        <v/>
      </c>
      <c r="H575" s="18"/>
      <c r="I575" s="18"/>
      <c r="J575" s="25" t="str">
        <f aca="false">IF(A575="","",MONTH(A575))</f>
        <v/>
      </c>
    </row>
    <row r="576" customFormat="false" ht="15" hidden="false" customHeight="true" outlineLevel="0" collapsed="false">
      <c r="A576" s="26"/>
      <c r="B576" s="18"/>
      <c r="C576" s="18"/>
      <c r="D576" s="18"/>
      <c r="E576" s="27"/>
      <c r="F576" s="27"/>
      <c r="G576" s="24" t="str">
        <f aca="false">IF(AND(E576="",F576=""),"",'Petty Cash Book'!$C$5+SUM($E$8:E576)-SUM($F$8:F576))</f>
        <v/>
      </c>
      <c r="H576" s="18"/>
      <c r="I576" s="18"/>
      <c r="J576" s="25" t="str">
        <f aca="false">IF(A576="","",MONTH(A576))</f>
        <v/>
      </c>
    </row>
    <row r="577" customFormat="false" ht="15" hidden="false" customHeight="true" outlineLevel="0" collapsed="false">
      <c r="A577" s="26"/>
      <c r="B577" s="18"/>
      <c r="C577" s="18"/>
      <c r="D577" s="18"/>
      <c r="E577" s="27"/>
      <c r="F577" s="27"/>
      <c r="G577" s="24" t="str">
        <f aca="false">IF(AND(E577="",F577=""),"",'Petty Cash Book'!$C$5+SUM($E$8:E577)-SUM($F$8:F577))</f>
        <v/>
      </c>
      <c r="H577" s="18"/>
      <c r="I577" s="18"/>
      <c r="J577" s="25" t="str">
        <f aca="false">IF(A577="","",MONTH(A577))</f>
        <v/>
      </c>
    </row>
    <row r="578" customFormat="false" ht="15" hidden="false" customHeight="true" outlineLevel="0" collapsed="false">
      <c r="A578" s="26"/>
      <c r="B578" s="18"/>
      <c r="C578" s="18"/>
      <c r="D578" s="18"/>
      <c r="E578" s="27"/>
      <c r="F578" s="27"/>
      <c r="G578" s="24" t="str">
        <f aca="false">IF(AND(E578="",F578=""),"",'Petty Cash Book'!$C$5+SUM($E$8:E578)-SUM($F$8:F578))</f>
        <v/>
      </c>
      <c r="H578" s="18"/>
      <c r="I578" s="18"/>
      <c r="J578" s="25" t="str">
        <f aca="false">IF(A578="","",MONTH(A578))</f>
        <v/>
      </c>
    </row>
    <row r="579" customFormat="false" ht="15" hidden="false" customHeight="true" outlineLevel="0" collapsed="false">
      <c r="A579" s="26"/>
      <c r="B579" s="18"/>
      <c r="C579" s="18"/>
      <c r="D579" s="18"/>
      <c r="E579" s="27"/>
      <c r="F579" s="27"/>
      <c r="G579" s="24" t="str">
        <f aca="false">IF(AND(E579="",F579=""),"",'Petty Cash Book'!$C$5+SUM($E$8:E579)-SUM($F$8:F579))</f>
        <v/>
      </c>
      <c r="H579" s="18"/>
      <c r="I579" s="18"/>
      <c r="J579" s="25" t="str">
        <f aca="false">IF(A579="","",MONTH(A579))</f>
        <v/>
      </c>
    </row>
    <row r="580" customFormat="false" ht="15" hidden="false" customHeight="true" outlineLevel="0" collapsed="false">
      <c r="A580" s="26"/>
      <c r="B580" s="18"/>
      <c r="C580" s="18"/>
      <c r="D580" s="18"/>
      <c r="E580" s="27"/>
      <c r="F580" s="27"/>
      <c r="G580" s="24" t="str">
        <f aca="false">IF(AND(E580="",F580=""),"",'Petty Cash Book'!$C$5+SUM($E$8:E580)-SUM($F$8:F580))</f>
        <v/>
      </c>
      <c r="H580" s="18"/>
      <c r="I580" s="18"/>
      <c r="J580" s="25" t="str">
        <f aca="false">IF(A580="","",MONTH(A580))</f>
        <v/>
      </c>
    </row>
    <row r="581" customFormat="false" ht="15" hidden="false" customHeight="true" outlineLevel="0" collapsed="false">
      <c r="A581" s="26"/>
      <c r="B581" s="18"/>
      <c r="C581" s="18"/>
      <c r="D581" s="18"/>
      <c r="E581" s="27"/>
      <c r="F581" s="27"/>
      <c r="G581" s="24" t="str">
        <f aca="false">IF(AND(E581="",F581=""),"",'Petty Cash Book'!$C$5+SUM($E$8:E581)-SUM($F$8:F581))</f>
        <v/>
      </c>
      <c r="H581" s="18"/>
      <c r="I581" s="18"/>
      <c r="J581" s="25" t="str">
        <f aca="false">IF(A581="","",MONTH(A581))</f>
        <v/>
      </c>
    </row>
    <row r="582" customFormat="false" ht="15" hidden="false" customHeight="true" outlineLevel="0" collapsed="false">
      <c r="A582" s="26"/>
      <c r="B582" s="18"/>
      <c r="C582" s="18"/>
      <c r="D582" s="18"/>
      <c r="E582" s="27"/>
      <c r="F582" s="27"/>
      <c r="G582" s="24" t="str">
        <f aca="false">IF(AND(E582="",F582=""),"",'Petty Cash Book'!$C$5+SUM($E$8:E582)-SUM($F$8:F582))</f>
        <v/>
      </c>
      <c r="H582" s="18"/>
      <c r="I582" s="18"/>
      <c r="J582" s="25" t="str">
        <f aca="false">IF(A582="","",MONTH(A582))</f>
        <v/>
      </c>
    </row>
    <row r="583" customFormat="false" ht="15" hidden="false" customHeight="true" outlineLevel="0" collapsed="false">
      <c r="A583" s="26"/>
      <c r="B583" s="18"/>
      <c r="C583" s="18"/>
      <c r="D583" s="18"/>
      <c r="E583" s="27"/>
      <c r="F583" s="27"/>
      <c r="G583" s="24" t="str">
        <f aca="false">IF(AND(E583="",F583=""),"",'Petty Cash Book'!$C$5+SUM($E$8:E583)-SUM($F$8:F583))</f>
        <v/>
      </c>
      <c r="H583" s="18"/>
      <c r="I583" s="18"/>
      <c r="J583" s="25" t="str">
        <f aca="false">IF(A583="","",MONTH(A583))</f>
        <v/>
      </c>
    </row>
    <row r="584" customFormat="false" ht="15" hidden="false" customHeight="true" outlineLevel="0" collapsed="false">
      <c r="A584" s="26"/>
      <c r="B584" s="18"/>
      <c r="C584" s="18"/>
      <c r="D584" s="18"/>
      <c r="E584" s="27"/>
      <c r="F584" s="27"/>
      <c r="G584" s="24" t="str">
        <f aca="false">IF(AND(E584="",F584=""),"",'Petty Cash Book'!$C$5+SUM($E$8:E584)-SUM($F$8:F584))</f>
        <v/>
      </c>
      <c r="H584" s="18"/>
      <c r="I584" s="18"/>
      <c r="J584" s="25" t="str">
        <f aca="false">IF(A584="","",MONTH(A584))</f>
        <v/>
      </c>
    </row>
    <row r="585" customFormat="false" ht="15" hidden="false" customHeight="true" outlineLevel="0" collapsed="false">
      <c r="A585" s="26"/>
      <c r="B585" s="18"/>
      <c r="C585" s="18"/>
      <c r="D585" s="18"/>
      <c r="E585" s="27"/>
      <c r="F585" s="27"/>
      <c r="G585" s="24" t="str">
        <f aca="false">IF(AND(E585="",F585=""),"",'Petty Cash Book'!$C$5+SUM($E$8:E585)-SUM($F$8:F585))</f>
        <v/>
      </c>
      <c r="H585" s="18"/>
      <c r="I585" s="18"/>
      <c r="J585" s="25" t="str">
        <f aca="false">IF(A585="","",MONTH(A585))</f>
        <v/>
      </c>
    </row>
    <row r="586" customFormat="false" ht="15" hidden="false" customHeight="true" outlineLevel="0" collapsed="false">
      <c r="A586" s="26"/>
      <c r="B586" s="18"/>
      <c r="C586" s="18"/>
      <c r="D586" s="18"/>
      <c r="E586" s="27"/>
      <c r="F586" s="27"/>
      <c r="G586" s="24" t="str">
        <f aca="false">IF(AND(E586="",F586=""),"",'Petty Cash Book'!$C$5+SUM($E$8:E586)-SUM($F$8:F586))</f>
        <v/>
      </c>
      <c r="H586" s="18"/>
      <c r="I586" s="18"/>
      <c r="J586" s="25" t="str">
        <f aca="false">IF(A586="","",MONTH(A586))</f>
        <v/>
      </c>
    </row>
    <row r="587" customFormat="false" ht="15" hidden="false" customHeight="true" outlineLevel="0" collapsed="false">
      <c r="A587" s="26"/>
      <c r="B587" s="18"/>
      <c r="C587" s="18"/>
      <c r="D587" s="18"/>
      <c r="E587" s="27"/>
      <c r="F587" s="27"/>
      <c r="G587" s="24" t="str">
        <f aca="false">IF(AND(E587="",F587=""),"",'Petty Cash Book'!$C$5+SUM($E$8:E587)-SUM($F$8:F587))</f>
        <v/>
      </c>
      <c r="H587" s="18"/>
      <c r="I587" s="18"/>
      <c r="J587" s="25" t="str">
        <f aca="false">IF(A587="","",MONTH(A587))</f>
        <v/>
      </c>
    </row>
    <row r="588" customFormat="false" ht="15" hidden="false" customHeight="true" outlineLevel="0" collapsed="false">
      <c r="A588" s="26"/>
      <c r="B588" s="18"/>
      <c r="C588" s="18"/>
      <c r="D588" s="18"/>
      <c r="E588" s="27"/>
      <c r="F588" s="27"/>
      <c r="G588" s="24" t="str">
        <f aca="false">IF(AND(E588="",F588=""),"",'Petty Cash Book'!$C$5+SUM($E$8:E588)-SUM($F$8:F588))</f>
        <v/>
      </c>
      <c r="H588" s="18"/>
      <c r="I588" s="18"/>
      <c r="J588" s="25" t="str">
        <f aca="false">IF(A588="","",MONTH(A588))</f>
        <v/>
      </c>
    </row>
    <row r="589" customFormat="false" ht="15" hidden="false" customHeight="true" outlineLevel="0" collapsed="false">
      <c r="A589" s="26"/>
      <c r="B589" s="18"/>
      <c r="C589" s="18"/>
      <c r="D589" s="18"/>
      <c r="E589" s="27"/>
      <c r="F589" s="27"/>
      <c r="G589" s="24" t="str">
        <f aca="false">IF(AND(E589="",F589=""),"",'Petty Cash Book'!$C$5+SUM($E$8:E589)-SUM($F$8:F589))</f>
        <v/>
      </c>
      <c r="H589" s="18"/>
      <c r="I589" s="18"/>
      <c r="J589" s="25" t="str">
        <f aca="false">IF(A589="","",MONTH(A589))</f>
        <v/>
      </c>
    </row>
    <row r="590" customFormat="false" ht="15" hidden="false" customHeight="true" outlineLevel="0" collapsed="false">
      <c r="A590" s="26"/>
      <c r="B590" s="18"/>
      <c r="C590" s="18"/>
      <c r="D590" s="18"/>
      <c r="E590" s="27"/>
      <c r="F590" s="27"/>
      <c r="G590" s="24" t="str">
        <f aca="false">IF(AND(E590="",F590=""),"",'Petty Cash Book'!$C$5+SUM($E$8:E590)-SUM($F$8:F590))</f>
        <v/>
      </c>
      <c r="H590" s="18"/>
      <c r="I590" s="18"/>
      <c r="J590" s="25" t="str">
        <f aca="false">IF(A590="","",MONTH(A590))</f>
        <v/>
      </c>
    </row>
    <row r="591" customFormat="false" ht="15" hidden="false" customHeight="true" outlineLevel="0" collapsed="false">
      <c r="A591" s="26"/>
      <c r="B591" s="18"/>
      <c r="C591" s="18"/>
      <c r="D591" s="18"/>
      <c r="E591" s="27"/>
      <c r="F591" s="27"/>
      <c r="G591" s="24" t="str">
        <f aca="false">IF(AND(E591="",F591=""),"",'Petty Cash Book'!$C$5+SUM($E$8:E591)-SUM($F$8:F591))</f>
        <v/>
      </c>
      <c r="H591" s="18"/>
      <c r="I591" s="18"/>
      <c r="J591" s="25" t="str">
        <f aca="false">IF(A591="","",MONTH(A591))</f>
        <v/>
      </c>
    </row>
    <row r="592" customFormat="false" ht="15" hidden="false" customHeight="true" outlineLevel="0" collapsed="false">
      <c r="A592" s="26"/>
      <c r="B592" s="18"/>
      <c r="C592" s="18"/>
      <c r="D592" s="18"/>
      <c r="E592" s="27"/>
      <c r="F592" s="27"/>
      <c r="G592" s="24" t="str">
        <f aca="false">IF(AND(E592="",F592=""),"",'Petty Cash Book'!$C$5+SUM($E$8:E592)-SUM($F$8:F592))</f>
        <v/>
      </c>
      <c r="H592" s="18"/>
      <c r="I592" s="18"/>
      <c r="J592" s="25" t="str">
        <f aca="false">IF(A592="","",MONTH(A592))</f>
        <v/>
      </c>
    </row>
    <row r="593" customFormat="false" ht="15" hidden="false" customHeight="true" outlineLevel="0" collapsed="false">
      <c r="A593" s="26"/>
      <c r="B593" s="18"/>
      <c r="C593" s="18"/>
      <c r="D593" s="18"/>
      <c r="E593" s="27"/>
      <c r="F593" s="27"/>
      <c r="G593" s="24" t="str">
        <f aca="false">IF(AND(E593="",F593=""),"",'Petty Cash Book'!$C$5+SUM($E$8:E593)-SUM($F$8:F593))</f>
        <v/>
      </c>
      <c r="H593" s="18"/>
      <c r="I593" s="18"/>
      <c r="J593" s="25" t="str">
        <f aca="false">IF(A593="","",MONTH(A593))</f>
        <v/>
      </c>
    </row>
    <row r="594" customFormat="false" ht="15" hidden="false" customHeight="true" outlineLevel="0" collapsed="false">
      <c r="A594" s="26"/>
      <c r="B594" s="18"/>
      <c r="C594" s="18"/>
      <c r="D594" s="18"/>
      <c r="E594" s="27"/>
      <c r="F594" s="27"/>
      <c r="G594" s="24" t="str">
        <f aca="false">IF(AND(E594="",F594=""),"",'Petty Cash Book'!$C$5+SUM($E$8:E594)-SUM($F$8:F594))</f>
        <v/>
      </c>
      <c r="H594" s="18"/>
      <c r="I594" s="18"/>
      <c r="J594" s="25" t="str">
        <f aca="false">IF(A594="","",MONTH(A594))</f>
        <v/>
      </c>
    </row>
    <row r="595" customFormat="false" ht="15" hidden="false" customHeight="true" outlineLevel="0" collapsed="false">
      <c r="A595" s="26"/>
      <c r="B595" s="18"/>
      <c r="C595" s="18"/>
      <c r="D595" s="18"/>
      <c r="E595" s="27"/>
      <c r="F595" s="27"/>
      <c r="G595" s="24" t="str">
        <f aca="false">IF(AND(E595="",F595=""),"",'Petty Cash Book'!$C$5+SUM($E$8:E595)-SUM($F$8:F595))</f>
        <v/>
      </c>
      <c r="H595" s="18"/>
      <c r="I595" s="18"/>
      <c r="J595" s="25" t="str">
        <f aca="false">IF(A595="","",MONTH(A595))</f>
        <v/>
      </c>
    </row>
    <row r="596" customFormat="false" ht="15" hidden="false" customHeight="true" outlineLevel="0" collapsed="false">
      <c r="A596" s="26"/>
      <c r="B596" s="18"/>
      <c r="C596" s="18"/>
      <c r="D596" s="18"/>
      <c r="E596" s="27"/>
      <c r="F596" s="27"/>
      <c r="G596" s="24" t="str">
        <f aca="false">IF(AND(E596="",F596=""),"",'Petty Cash Book'!$C$5+SUM($E$8:E596)-SUM($F$8:F596))</f>
        <v/>
      </c>
      <c r="H596" s="18"/>
      <c r="I596" s="18"/>
      <c r="J596" s="25" t="str">
        <f aca="false">IF(A596="","",MONTH(A596))</f>
        <v/>
      </c>
    </row>
    <row r="597" customFormat="false" ht="15" hidden="false" customHeight="true" outlineLevel="0" collapsed="false">
      <c r="A597" s="26"/>
      <c r="B597" s="18"/>
      <c r="C597" s="18"/>
      <c r="D597" s="18"/>
      <c r="E597" s="27"/>
      <c r="F597" s="27"/>
      <c r="G597" s="24" t="str">
        <f aca="false">IF(AND(E597="",F597=""),"",'Petty Cash Book'!$C$5+SUM($E$8:E597)-SUM($F$8:F597))</f>
        <v/>
      </c>
      <c r="H597" s="18"/>
      <c r="I597" s="18"/>
      <c r="J597" s="25" t="str">
        <f aca="false">IF(A597="","",MONTH(A597))</f>
        <v/>
      </c>
    </row>
    <row r="598" customFormat="false" ht="15" hidden="false" customHeight="true" outlineLevel="0" collapsed="false">
      <c r="A598" s="26"/>
      <c r="B598" s="18"/>
      <c r="C598" s="18"/>
      <c r="D598" s="18"/>
      <c r="E598" s="27"/>
      <c r="F598" s="27"/>
      <c r="G598" s="24" t="str">
        <f aca="false">IF(AND(E598="",F598=""),"",'Petty Cash Book'!$C$5+SUM($E$8:E598)-SUM($F$8:F598))</f>
        <v/>
      </c>
      <c r="H598" s="18"/>
      <c r="I598" s="18"/>
      <c r="J598" s="25" t="str">
        <f aca="false">IF(A598="","",MONTH(A598))</f>
        <v/>
      </c>
    </row>
    <row r="599" customFormat="false" ht="15" hidden="false" customHeight="true" outlineLevel="0" collapsed="false">
      <c r="A599" s="26"/>
      <c r="B599" s="18"/>
      <c r="C599" s="18"/>
      <c r="D599" s="18"/>
      <c r="E599" s="27"/>
      <c r="F599" s="27"/>
      <c r="G599" s="24" t="str">
        <f aca="false">IF(AND(E599="",F599=""),"",'Petty Cash Book'!$C$5+SUM($E$8:E599)-SUM($F$8:F599))</f>
        <v/>
      </c>
      <c r="H599" s="18"/>
      <c r="I599" s="18"/>
      <c r="J599" s="25" t="str">
        <f aca="false">IF(A599="","",MONTH(A599))</f>
        <v/>
      </c>
    </row>
    <row r="600" customFormat="false" ht="15" hidden="false" customHeight="true" outlineLevel="0" collapsed="false">
      <c r="A600" s="26"/>
      <c r="B600" s="18"/>
      <c r="C600" s="18"/>
      <c r="D600" s="18"/>
      <c r="E600" s="27"/>
      <c r="F600" s="27"/>
      <c r="G600" s="24" t="str">
        <f aca="false">IF(AND(E600="",F600=""),"",'Petty Cash Book'!$C$5+SUM($E$8:E600)-SUM($F$8:F600))</f>
        <v/>
      </c>
      <c r="H600" s="18"/>
      <c r="I600" s="18"/>
      <c r="J600" s="25" t="str">
        <f aca="false">IF(A600="","",MONTH(A600))</f>
        <v/>
      </c>
    </row>
    <row r="601" customFormat="false" ht="15" hidden="false" customHeight="true" outlineLevel="0" collapsed="false">
      <c r="A601" s="26"/>
      <c r="B601" s="18"/>
      <c r="C601" s="18"/>
      <c r="D601" s="18"/>
      <c r="E601" s="27"/>
      <c r="F601" s="27"/>
      <c r="G601" s="24" t="str">
        <f aca="false">IF(AND(E601="",F601=""),"",'Petty Cash Book'!$C$5+SUM($E$8:E601)-SUM($F$8:F601))</f>
        <v/>
      </c>
      <c r="H601" s="18"/>
      <c r="I601" s="18"/>
      <c r="J601" s="25" t="str">
        <f aca="false">IF(A601="","",MONTH(A601))</f>
        <v/>
      </c>
    </row>
    <row r="602" customFormat="false" ht="15" hidden="false" customHeight="true" outlineLevel="0" collapsed="false">
      <c r="A602" s="26"/>
      <c r="B602" s="18"/>
      <c r="C602" s="18"/>
      <c r="D602" s="18"/>
      <c r="E602" s="27"/>
      <c r="F602" s="27"/>
      <c r="G602" s="24" t="str">
        <f aca="false">IF(AND(E602="",F602=""),"",'Petty Cash Book'!$C$5+SUM($E$8:E602)-SUM($F$8:F602))</f>
        <v/>
      </c>
      <c r="H602" s="18"/>
      <c r="I602" s="18"/>
      <c r="J602" s="25" t="str">
        <f aca="false">IF(A602="","",MONTH(A602))</f>
        <v/>
      </c>
    </row>
    <row r="603" customFormat="false" ht="15" hidden="false" customHeight="true" outlineLevel="0" collapsed="false">
      <c r="A603" s="26"/>
      <c r="B603" s="18"/>
      <c r="C603" s="18"/>
      <c r="D603" s="18"/>
      <c r="E603" s="27"/>
      <c r="F603" s="27"/>
      <c r="G603" s="24" t="str">
        <f aca="false">IF(AND(E603="",F603=""),"",'Petty Cash Book'!$C$5+SUM($E$8:E603)-SUM($F$8:F603))</f>
        <v/>
      </c>
      <c r="H603" s="18"/>
      <c r="I603" s="18"/>
      <c r="J603" s="25" t="str">
        <f aca="false">IF(A603="","",MONTH(A603))</f>
        <v/>
      </c>
    </row>
    <row r="604" customFormat="false" ht="15" hidden="false" customHeight="true" outlineLevel="0" collapsed="false">
      <c r="A604" s="26"/>
      <c r="B604" s="18"/>
      <c r="C604" s="18"/>
      <c r="D604" s="18"/>
      <c r="E604" s="27"/>
      <c r="F604" s="27"/>
      <c r="G604" s="24" t="str">
        <f aca="false">IF(AND(E604="",F604=""),"",'Petty Cash Book'!$C$5+SUM($E$8:E604)-SUM($F$8:F604))</f>
        <v/>
      </c>
      <c r="H604" s="18"/>
      <c r="I604" s="18"/>
      <c r="J604" s="25" t="str">
        <f aca="false">IF(A604="","",MONTH(A604))</f>
        <v/>
      </c>
    </row>
    <row r="605" customFormat="false" ht="15" hidden="false" customHeight="true" outlineLevel="0" collapsed="false">
      <c r="A605" s="26"/>
      <c r="B605" s="18"/>
      <c r="C605" s="18"/>
      <c r="D605" s="18"/>
      <c r="E605" s="27"/>
      <c r="F605" s="27"/>
      <c r="G605" s="24" t="str">
        <f aca="false">IF(AND(E605="",F605=""),"",'Petty Cash Book'!$C$5+SUM($E$8:E605)-SUM($F$8:F605))</f>
        <v/>
      </c>
      <c r="H605" s="18"/>
      <c r="I605" s="18"/>
      <c r="J605" s="25" t="str">
        <f aca="false">IF(A605="","",MONTH(A605))</f>
        <v/>
      </c>
    </row>
    <row r="606" customFormat="false" ht="15" hidden="false" customHeight="true" outlineLevel="0" collapsed="false">
      <c r="A606" s="26"/>
      <c r="B606" s="18"/>
      <c r="C606" s="18"/>
      <c r="D606" s="18"/>
      <c r="E606" s="27"/>
      <c r="F606" s="27"/>
      <c r="G606" s="24" t="str">
        <f aca="false">IF(AND(E606="",F606=""),"",'Petty Cash Book'!$C$5+SUM($E$8:E606)-SUM($F$8:F606))</f>
        <v/>
      </c>
      <c r="H606" s="18"/>
      <c r="I606" s="18"/>
      <c r="J606" s="25" t="str">
        <f aca="false">IF(A606="","",MONTH(A606))</f>
        <v/>
      </c>
    </row>
    <row r="607" customFormat="false" ht="15" hidden="false" customHeight="true" outlineLevel="0" collapsed="false">
      <c r="A607" s="26"/>
      <c r="B607" s="18"/>
      <c r="C607" s="18"/>
      <c r="D607" s="18"/>
      <c r="E607" s="27"/>
      <c r="F607" s="27"/>
      <c r="G607" s="24" t="str">
        <f aca="false">IF(AND(E607="",F607=""),"",'Petty Cash Book'!$C$5+SUM($E$8:E607)-SUM($F$8:F607))</f>
        <v/>
      </c>
      <c r="H607" s="18"/>
      <c r="I607" s="18"/>
      <c r="J607" s="25" t="str">
        <f aca="false">IF(A607="","",MONTH(A607))</f>
        <v/>
      </c>
    </row>
    <row r="608" customFormat="false" ht="15" hidden="false" customHeight="true" outlineLevel="0" collapsed="false">
      <c r="A608" s="26"/>
      <c r="B608" s="18"/>
      <c r="C608" s="18"/>
      <c r="D608" s="18"/>
      <c r="E608" s="27"/>
      <c r="F608" s="27"/>
      <c r="G608" s="24" t="str">
        <f aca="false">IF(AND(E608="",F608=""),"",'Petty Cash Book'!$C$5+SUM($E$8:E608)-SUM($F$8:F608))</f>
        <v/>
      </c>
      <c r="H608" s="18"/>
      <c r="I608" s="18"/>
      <c r="J608" s="25" t="str">
        <f aca="false">IF(A608="","",MONTH(A608))</f>
        <v/>
      </c>
    </row>
    <row r="609" customFormat="false" ht="15" hidden="false" customHeight="true" outlineLevel="0" collapsed="false">
      <c r="A609" s="26"/>
      <c r="B609" s="18"/>
      <c r="C609" s="18"/>
      <c r="D609" s="18"/>
      <c r="E609" s="27"/>
      <c r="F609" s="27"/>
      <c r="G609" s="24" t="str">
        <f aca="false">IF(AND(E609="",F609=""),"",'Petty Cash Book'!$C$5+SUM($E$8:E609)-SUM($F$8:F609))</f>
        <v/>
      </c>
      <c r="H609" s="18"/>
      <c r="I609" s="18"/>
      <c r="J609" s="25" t="str">
        <f aca="false">IF(A609="","",MONTH(A609))</f>
        <v/>
      </c>
    </row>
    <row r="610" customFormat="false" ht="15" hidden="false" customHeight="true" outlineLevel="0" collapsed="false">
      <c r="A610" s="26"/>
      <c r="B610" s="18"/>
      <c r="C610" s="18"/>
      <c r="D610" s="18"/>
      <c r="E610" s="27"/>
      <c r="F610" s="27"/>
      <c r="G610" s="24" t="str">
        <f aca="false">IF(AND(E610="",F610=""),"",'Petty Cash Book'!$C$5+SUM($E$8:E610)-SUM($F$8:F610))</f>
        <v/>
      </c>
      <c r="H610" s="18"/>
      <c r="I610" s="18"/>
      <c r="J610" s="25" t="str">
        <f aca="false">IF(A610="","",MONTH(A610))</f>
        <v/>
      </c>
    </row>
    <row r="611" customFormat="false" ht="15" hidden="false" customHeight="true" outlineLevel="0" collapsed="false">
      <c r="A611" s="26"/>
      <c r="B611" s="18"/>
      <c r="C611" s="18"/>
      <c r="D611" s="18"/>
      <c r="E611" s="27"/>
      <c r="F611" s="27"/>
      <c r="G611" s="24" t="str">
        <f aca="false">IF(AND(E611="",F611=""),"",'Petty Cash Book'!$C$5+SUM($E$8:E611)-SUM($F$8:F611))</f>
        <v/>
      </c>
      <c r="H611" s="18"/>
      <c r="I611" s="18"/>
      <c r="J611" s="25" t="str">
        <f aca="false">IF(A611="","",MONTH(A611))</f>
        <v/>
      </c>
    </row>
    <row r="612" customFormat="false" ht="15" hidden="false" customHeight="true" outlineLevel="0" collapsed="false">
      <c r="A612" s="26"/>
      <c r="B612" s="18"/>
      <c r="C612" s="18"/>
      <c r="D612" s="18"/>
      <c r="E612" s="27"/>
      <c r="F612" s="27"/>
      <c r="G612" s="24" t="str">
        <f aca="false">IF(AND(E612="",F612=""),"",'Petty Cash Book'!$C$5+SUM($E$8:E612)-SUM($F$8:F612))</f>
        <v/>
      </c>
      <c r="H612" s="18"/>
      <c r="I612" s="18"/>
      <c r="J612" s="25" t="str">
        <f aca="false">IF(A612="","",MONTH(A612))</f>
        <v/>
      </c>
    </row>
    <row r="613" customFormat="false" ht="15" hidden="false" customHeight="true" outlineLevel="0" collapsed="false">
      <c r="A613" s="26"/>
      <c r="B613" s="18"/>
      <c r="C613" s="18"/>
      <c r="D613" s="18"/>
      <c r="E613" s="27"/>
      <c r="F613" s="27"/>
      <c r="G613" s="24" t="str">
        <f aca="false">IF(AND(E613="",F613=""),"",'Petty Cash Book'!$C$5+SUM($E$8:E613)-SUM($F$8:F613))</f>
        <v/>
      </c>
      <c r="H613" s="18"/>
      <c r="I613" s="18"/>
      <c r="J613" s="25" t="str">
        <f aca="false">IF(A613="","",MONTH(A613))</f>
        <v/>
      </c>
    </row>
    <row r="614" customFormat="false" ht="15" hidden="false" customHeight="true" outlineLevel="0" collapsed="false">
      <c r="A614" s="26"/>
      <c r="B614" s="18"/>
      <c r="C614" s="18"/>
      <c r="D614" s="18"/>
      <c r="E614" s="27"/>
      <c r="F614" s="27"/>
      <c r="G614" s="24" t="str">
        <f aca="false">IF(AND(E614="",F614=""),"",'Petty Cash Book'!$C$5+SUM($E$8:E614)-SUM($F$8:F614))</f>
        <v/>
      </c>
      <c r="H614" s="18"/>
      <c r="I614" s="18"/>
      <c r="J614" s="25" t="str">
        <f aca="false">IF(A614="","",MONTH(A614))</f>
        <v/>
      </c>
    </row>
    <row r="615" customFormat="false" ht="15" hidden="false" customHeight="true" outlineLevel="0" collapsed="false">
      <c r="A615" s="26"/>
      <c r="B615" s="18"/>
      <c r="C615" s="18"/>
      <c r="D615" s="18"/>
      <c r="E615" s="27"/>
      <c r="F615" s="27"/>
      <c r="G615" s="24" t="str">
        <f aca="false">IF(AND(E615="",F615=""),"",'Petty Cash Book'!$C$5+SUM($E$8:E615)-SUM($F$8:F615))</f>
        <v/>
      </c>
      <c r="H615" s="18"/>
      <c r="I615" s="18"/>
      <c r="J615" s="25" t="str">
        <f aca="false">IF(A615="","",MONTH(A615))</f>
        <v/>
      </c>
    </row>
    <row r="616" customFormat="false" ht="15" hidden="false" customHeight="true" outlineLevel="0" collapsed="false">
      <c r="A616" s="26"/>
      <c r="B616" s="18"/>
      <c r="C616" s="18"/>
      <c r="D616" s="18"/>
      <c r="E616" s="27"/>
      <c r="F616" s="27"/>
      <c r="G616" s="24" t="str">
        <f aca="false">IF(AND(E616="",F616=""),"",'Petty Cash Book'!$C$5+SUM($E$8:E616)-SUM($F$8:F616))</f>
        <v/>
      </c>
      <c r="H616" s="18"/>
      <c r="I616" s="18"/>
      <c r="J616" s="25" t="str">
        <f aca="false">IF(A616="","",MONTH(A616))</f>
        <v/>
      </c>
    </row>
    <row r="617" customFormat="false" ht="15" hidden="false" customHeight="true" outlineLevel="0" collapsed="false">
      <c r="A617" s="26"/>
      <c r="B617" s="18"/>
      <c r="C617" s="18"/>
      <c r="D617" s="18"/>
      <c r="E617" s="27"/>
      <c r="F617" s="27"/>
      <c r="G617" s="24" t="str">
        <f aca="false">IF(AND(E617="",F617=""),"",'Petty Cash Book'!$C$5+SUM($E$8:E617)-SUM($F$8:F617))</f>
        <v/>
      </c>
      <c r="H617" s="18"/>
      <c r="I617" s="18"/>
      <c r="J617" s="25" t="str">
        <f aca="false">IF(A617="","",MONTH(A617))</f>
        <v/>
      </c>
    </row>
    <row r="618" customFormat="false" ht="15" hidden="false" customHeight="true" outlineLevel="0" collapsed="false">
      <c r="A618" s="26"/>
      <c r="B618" s="18"/>
      <c r="C618" s="18"/>
      <c r="D618" s="18"/>
      <c r="E618" s="27"/>
      <c r="F618" s="27"/>
      <c r="G618" s="24" t="str">
        <f aca="false">IF(AND(E618="",F618=""),"",'Petty Cash Book'!$C$5+SUM($E$8:E618)-SUM($F$8:F618))</f>
        <v/>
      </c>
      <c r="H618" s="18"/>
      <c r="I618" s="18"/>
      <c r="J618" s="25" t="str">
        <f aca="false">IF(A618="","",MONTH(A618))</f>
        <v/>
      </c>
    </row>
    <row r="619" customFormat="false" ht="15" hidden="false" customHeight="true" outlineLevel="0" collapsed="false">
      <c r="A619" s="26"/>
      <c r="B619" s="18"/>
      <c r="C619" s="18"/>
      <c r="D619" s="18"/>
      <c r="E619" s="27"/>
      <c r="F619" s="27"/>
      <c r="G619" s="24" t="str">
        <f aca="false">IF(AND(E619="",F619=""),"",'Petty Cash Book'!$C$5+SUM($E$8:E619)-SUM($F$8:F619))</f>
        <v/>
      </c>
      <c r="H619" s="18"/>
      <c r="I619" s="18"/>
      <c r="J619" s="25" t="str">
        <f aca="false">IF(A619="","",MONTH(A619))</f>
        <v/>
      </c>
    </row>
    <row r="620" customFormat="false" ht="15" hidden="false" customHeight="true" outlineLevel="0" collapsed="false">
      <c r="A620" s="26"/>
      <c r="B620" s="18"/>
      <c r="C620" s="18"/>
      <c r="D620" s="18"/>
      <c r="E620" s="27"/>
      <c r="F620" s="27"/>
      <c r="G620" s="24" t="str">
        <f aca="false">IF(AND(E620="",F620=""),"",'Petty Cash Book'!$C$5+SUM($E$8:E620)-SUM($F$8:F620))</f>
        <v/>
      </c>
      <c r="H620" s="18"/>
      <c r="I620" s="18"/>
      <c r="J620" s="25" t="str">
        <f aca="false">IF(A620="","",MONTH(A620))</f>
        <v/>
      </c>
    </row>
    <row r="621" customFormat="false" ht="15" hidden="false" customHeight="true" outlineLevel="0" collapsed="false">
      <c r="A621" s="26"/>
      <c r="B621" s="18"/>
      <c r="C621" s="18"/>
      <c r="D621" s="18"/>
      <c r="E621" s="27"/>
      <c r="F621" s="27"/>
      <c r="G621" s="24" t="str">
        <f aca="false">IF(AND(E621="",F621=""),"",'Petty Cash Book'!$C$5+SUM($E$8:E621)-SUM($F$8:F621))</f>
        <v/>
      </c>
      <c r="H621" s="18"/>
      <c r="I621" s="18"/>
      <c r="J621" s="25" t="str">
        <f aca="false">IF(A621="","",MONTH(A621))</f>
        <v/>
      </c>
    </row>
    <row r="622" customFormat="false" ht="15" hidden="false" customHeight="true" outlineLevel="0" collapsed="false">
      <c r="A622" s="26"/>
      <c r="B622" s="18"/>
      <c r="C622" s="18"/>
      <c r="D622" s="18"/>
      <c r="E622" s="27"/>
      <c r="F622" s="27"/>
      <c r="G622" s="24" t="str">
        <f aca="false">IF(AND(E622="",F622=""),"",'Petty Cash Book'!$C$5+SUM($E$8:E622)-SUM($F$8:F622))</f>
        <v/>
      </c>
      <c r="H622" s="18"/>
      <c r="I622" s="18"/>
      <c r="J622" s="25" t="str">
        <f aca="false">IF(A622="","",MONTH(A622))</f>
        <v/>
      </c>
    </row>
    <row r="623" customFormat="false" ht="15" hidden="false" customHeight="true" outlineLevel="0" collapsed="false">
      <c r="A623" s="26"/>
      <c r="B623" s="18"/>
      <c r="C623" s="18"/>
      <c r="D623" s="18"/>
      <c r="E623" s="27"/>
      <c r="F623" s="27"/>
      <c r="G623" s="24" t="str">
        <f aca="false">IF(AND(E623="",F623=""),"",'Petty Cash Book'!$C$5+SUM($E$8:E623)-SUM($F$8:F623))</f>
        <v/>
      </c>
      <c r="H623" s="18"/>
      <c r="I623" s="18"/>
      <c r="J623" s="25" t="str">
        <f aca="false">IF(A623="","",MONTH(A623))</f>
        <v/>
      </c>
    </row>
    <row r="624" customFormat="false" ht="15" hidden="false" customHeight="true" outlineLevel="0" collapsed="false">
      <c r="A624" s="26"/>
      <c r="B624" s="18"/>
      <c r="C624" s="18"/>
      <c r="D624" s="18"/>
      <c r="E624" s="27"/>
      <c r="F624" s="27"/>
      <c r="G624" s="24" t="str">
        <f aca="false">IF(AND(E624="",F624=""),"",'Petty Cash Book'!$C$5+SUM($E$8:E624)-SUM($F$8:F624))</f>
        <v/>
      </c>
      <c r="H624" s="18"/>
      <c r="I624" s="18"/>
      <c r="J624" s="25" t="str">
        <f aca="false">IF(A624="","",MONTH(A624))</f>
        <v/>
      </c>
    </row>
    <row r="625" customFormat="false" ht="15" hidden="false" customHeight="true" outlineLevel="0" collapsed="false">
      <c r="A625" s="26"/>
      <c r="B625" s="18"/>
      <c r="C625" s="18"/>
      <c r="D625" s="18"/>
      <c r="E625" s="27"/>
      <c r="F625" s="27"/>
      <c r="G625" s="24" t="str">
        <f aca="false">IF(AND(E625="",F625=""),"",'Petty Cash Book'!$C$5+SUM($E$8:E625)-SUM($F$8:F625))</f>
        <v/>
      </c>
      <c r="H625" s="18"/>
      <c r="I625" s="18"/>
      <c r="J625" s="25" t="str">
        <f aca="false">IF(A625="","",MONTH(A625))</f>
        <v/>
      </c>
    </row>
    <row r="626" customFormat="false" ht="15" hidden="false" customHeight="true" outlineLevel="0" collapsed="false">
      <c r="A626" s="26"/>
      <c r="B626" s="18"/>
      <c r="C626" s="18"/>
      <c r="D626" s="18"/>
      <c r="E626" s="27"/>
      <c r="F626" s="27"/>
      <c r="G626" s="24" t="str">
        <f aca="false">IF(AND(E626="",F626=""),"",'Petty Cash Book'!$C$5+SUM($E$8:E626)-SUM($F$8:F626))</f>
        <v/>
      </c>
      <c r="H626" s="18"/>
      <c r="I626" s="18"/>
      <c r="J626" s="25" t="str">
        <f aca="false">IF(A626="","",MONTH(A626))</f>
        <v/>
      </c>
    </row>
    <row r="627" customFormat="false" ht="15" hidden="false" customHeight="true" outlineLevel="0" collapsed="false">
      <c r="A627" s="26"/>
      <c r="B627" s="18"/>
      <c r="C627" s="18"/>
      <c r="D627" s="18"/>
      <c r="E627" s="27"/>
      <c r="F627" s="27"/>
      <c r="G627" s="24" t="str">
        <f aca="false">IF(AND(E627="",F627=""),"",'Petty Cash Book'!$C$5+SUM($E$8:E627)-SUM($F$8:F627))</f>
        <v/>
      </c>
      <c r="H627" s="18"/>
      <c r="I627" s="18"/>
      <c r="J627" s="25" t="str">
        <f aca="false">IF(A627="","",MONTH(A627))</f>
        <v/>
      </c>
    </row>
    <row r="628" customFormat="false" ht="15" hidden="false" customHeight="true" outlineLevel="0" collapsed="false">
      <c r="A628" s="26"/>
      <c r="B628" s="18"/>
      <c r="C628" s="18"/>
      <c r="D628" s="18"/>
      <c r="E628" s="27"/>
      <c r="F628" s="27"/>
      <c r="G628" s="24" t="str">
        <f aca="false">IF(AND(E628="",F628=""),"",'Petty Cash Book'!$C$5+SUM($E$8:E628)-SUM($F$8:F628))</f>
        <v/>
      </c>
      <c r="H628" s="18"/>
      <c r="I628" s="18"/>
      <c r="J628" s="25" t="str">
        <f aca="false">IF(A628="","",MONTH(A628))</f>
        <v/>
      </c>
    </row>
    <row r="629" customFormat="false" ht="15" hidden="false" customHeight="true" outlineLevel="0" collapsed="false">
      <c r="A629" s="26"/>
      <c r="B629" s="18"/>
      <c r="C629" s="18"/>
      <c r="D629" s="18"/>
      <c r="E629" s="27"/>
      <c r="F629" s="27"/>
      <c r="G629" s="24" t="str">
        <f aca="false">IF(AND(E629="",F629=""),"",'Petty Cash Book'!$C$5+SUM($E$8:E629)-SUM($F$8:F629))</f>
        <v/>
      </c>
      <c r="H629" s="18"/>
      <c r="I629" s="18"/>
      <c r="J629" s="25" t="str">
        <f aca="false">IF(A629="","",MONTH(A629))</f>
        <v/>
      </c>
    </row>
    <row r="630" customFormat="false" ht="15" hidden="false" customHeight="true" outlineLevel="0" collapsed="false">
      <c r="A630" s="26"/>
      <c r="B630" s="18"/>
      <c r="C630" s="18"/>
      <c r="D630" s="18"/>
      <c r="E630" s="27"/>
      <c r="F630" s="27"/>
      <c r="G630" s="24" t="str">
        <f aca="false">IF(AND(E630="",F630=""),"",'Petty Cash Book'!$C$5+SUM($E$8:E630)-SUM($F$8:F630))</f>
        <v/>
      </c>
      <c r="H630" s="18"/>
      <c r="I630" s="18"/>
      <c r="J630" s="25" t="str">
        <f aca="false">IF(A630="","",MONTH(A630))</f>
        <v/>
      </c>
    </row>
    <row r="631" customFormat="false" ht="15" hidden="false" customHeight="true" outlineLevel="0" collapsed="false">
      <c r="A631" s="26"/>
      <c r="B631" s="18"/>
      <c r="C631" s="18"/>
      <c r="D631" s="18"/>
      <c r="E631" s="27"/>
      <c r="F631" s="27"/>
      <c r="G631" s="24" t="str">
        <f aca="false">IF(AND(E631="",F631=""),"",'Petty Cash Book'!$C$5+SUM($E$8:E631)-SUM($F$8:F631))</f>
        <v/>
      </c>
      <c r="H631" s="18"/>
      <c r="I631" s="18"/>
      <c r="J631" s="25" t="str">
        <f aca="false">IF(A631="","",MONTH(A631))</f>
        <v/>
      </c>
    </row>
    <row r="632" customFormat="false" ht="15" hidden="false" customHeight="true" outlineLevel="0" collapsed="false">
      <c r="A632" s="26"/>
      <c r="B632" s="18"/>
      <c r="C632" s="18"/>
      <c r="D632" s="18"/>
      <c r="E632" s="27"/>
      <c r="F632" s="27"/>
      <c r="G632" s="24" t="str">
        <f aca="false">IF(AND(E632="",F632=""),"",'Petty Cash Book'!$C$5+SUM($E$8:E632)-SUM($F$8:F632))</f>
        <v/>
      </c>
      <c r="H632" s="18"/>
      <c r="I632" s="18"/>
      <c r="J632" s="25" t="str">
        <f aca="false">IF(A632="","",MONTH(A632))</f>
        <v/>
      </c>
    </row>
    <row r="633" customFormat="false" ht="15" hidden="false" customHeight="true" outlineLevel="0" collapsed="false">
      <c r="A633" s="26"/>
      <c r="B633" s="18"/>
      <c r="C633" s="18"/>
      <c r="D633" s="18"/>
      <c r="E633" s="27"/>
      <c r="F633" s="27"/>
      <c r="G633" s="24" t="str">
        <f aca="false">IF(AND(E633="",F633=""),"",'Petty Cash Book'!$C$5+SUM($E$8:E633)-SUM($F$8:F633))</f>
        <v/>
      </c>
      <c r="H633" s="18"/>
      <c r="I633" s="18"/>
      <c r="J633" s="25" t="str">
        <f aca="false">IF(A633="","",MONTH(A633))</f>
        <v/>
      </c>
    </row>
    <row r="634" customFormat="false" ht="15" hidden="false" customHeight="true" outlineLevel="0" collapsed="false">
      <c r="A634" s="26"/>
      <c r="B634" s="18"/>
      <c r="C634" s="18"/>
      <c r="D634" s="18"/>
      <c r="E634" s="27"/>
      <c r="F634" s="27"/>
      <c r="G634" s="24" t="str">
        <f aca="false">IF(AND(E634="",F634=""),"",'Petty Cash Book'!$C$5+SUM($E$8:E634)-SUM($F$8:F634))</f>
        <v/>
      </c>
      <c r="H634" s="18"/>
      <c r="I634" s="18"/>
      <c r="J634" s="25" t="str">
        <f aca="false">IF(A634="","",MONTH(A634))</f>
        <v/>
      </c>
    </row>
    <row r="635" customFormat="false" ht="15" hidden="false" customHeight="true" outlineLevel="0" collapsed="false">
      <c r="A635" s="26"/>
      <c r="B635" s="18"/>
      <c r="C635" s="18"/>
      <c r="D635" s="18"/>
      <c r="E635" s="27"/>
      <c r="F635" s="27"/>
      <c r="G635" s="24" t="str">
        <f aca="false">IF(AND(E635="",F635=""),"",'Petty Cash Book'!$C$5+SUM($E$8:E635)-SUM($F$8:F635))</f>
        <v/>
      </c>
      <c r="H635" s="18"/>
      <c r="I635" s="18"/>
      <c r="J635" s="25" t="str">
        <f aca="false">IF(A635="","",MONTH(A635))</f>
        <v/>
      </c>
    </row>
    <row r="636" customFormat="false" ht="15" hidden="false" customHeight="true" outlineLevel="0" collapsed="false">
      <c r="A636" s="26"/>
      <c r="B636" s="18"/>
      <c r="C636" s="18"/>
      <c r="D636" s="18"/>
      <c r="E636" s="27"/>
      <c r="F636" s="27"/>
      <c r="G636" s="24" t="str">
        <f aca="false">IF(AND(E636="",F636=""),"",'Petty Cash Book'!$C$5+SUM($E$8:E636)-SUM($F$8:F636))</f>
        <v/>
      </c>
      <c r="H636" s="18"/>
      <c r="I636" s="18"/>
      <c r="J636" s="25" t="str">
        <f aca="false">IF(A636="","",MONTH(A636))</f>
        <v/>
      </c>
    </row>
    <row r="637" customFormat="false" ht="15" hidden="false" customHeight="true" outlineLevel="0" collapsed="false">
      <c r="A637" s="26"/>
      <c r="B637" s="18"/>
      <c r="C637" s="18"/>
      <c r="D637" s="18"/>
      <c r="E637" s="27"/>
      <c r="F637" s="27"/>
      <c r="G637" s="24" t="str">
        <f aca="false">IF(AND(E637="",F637=""),"",'Petty Cash Book'!$C$5+SUM($E$8:E637)-SUM($F$8:F637))</f>
        <v/>
      </c>
      <c r="H637" s="18"/>
      <c r="I637" s="18"/>
      <c r="J637" s="25" t="str">
        <f aca="false">IF(A637="","",MONTH(A637))</f>
        <v/>
      </c>
    </row>
    <row r="638" customFormat="false" ht="15" hidden="false" customHeight="true" outlineLevel="0" collapsed="false">
      <c r="A638" s="26"/>
      <c r="B638" s="18"/>
      <c r="C638" s="18"/>
      <c r="D638" s="18"/>
      <c r="E638" s="27"/>
      <c r="F638" s="27"/>
      <c r="G638" s="24" t="str">
        <f aca="false">IF(AND(E638="",F638=""),"",'Petty Cash Book'!$C$5+SUM($E$8:E638)-SUM($F$8:F638))</f>
        <v/>
      </c>
      <c r="H638" s="18"/>
      <c r="I638" s="18"/>
      <c r="J638" s="25" t="str">
        <f aca="false">IF(A638="","",MONTH(A638))</f>
        <v/>
      </c>
    </row>
    <row r="639" customFormat="false" ht="15" hidden="false" customHeight="true" outlineLevel="0" collapsed="false">
      <c r="A639" s="26"/>
      <c r="B639" s="18"/>
      <c r="C639" s="18"/>
      <c r="D639" s="18"/>
      <c r="E639" s="27"/>
      <c r="F639" s="27"/>
      <c r="G639" s="24" t="str">
        <f aca="false">IF(AND(E639="",F639=""),"",'Petty Cash Book'!$C$5+SUM($E$8:E639)-SUM($F$8:F639))</f>
        <v/>
      </c>
      <c r="H639" s="18"/>
      <c r="I639" s="18"/>
      <c r="J639" s="25" t="str">
        <f aca="false">IF(A639="","",MONTH(A639))</f>
        <v/>
      </c>
    </row>
    <row r="640" customFormat="false" ht="15" hidden="false" customHeight="true" outlineLevel="0" collapsed="false">
      <c r="A640" s="26"/>
      <c r="B640" s="18"/>
      <c r="C640" s="18"/>
      <c r="D640" s="18"/>
      <c r="E640" s="27"/>
      <c r="F640" s="27"/>
      <c r="G640" s="24" t="str">
        <f aca="false">IF(AND(E640="",F640=""),"",'Petty Cash Book'!$C$5+SUM($E$8:E640)-SUM($F$8:F640))</f>
        <v/>
      </c>
      <c r="H640" s="18"/>
      <c r="I640" s="18"/>
      <c r="J640" s="25" t="str">
        <f aca="false">IF(A640="","",MONTH(A640))</f>
        <v/>
      </c>
    </row>
    <row r="641" customFormat="false" ht="15" hidden="false" customHeight="true" outlineLevel="0" collapsed="false">
      <c r="A641" s="26"/>
      <c r="B641" s="18"/>
      <c r="C641" s="18"/>
      <c r="D641" s="18"/>
      <c r="E641" s="27"/>
      <c r="F641" s="27"/>
      <c r="G641" s="24" t="str">
        <f aca="false">IF(AND(E641="",F641=""),"",'Petty Cash Book'!$C$5+SUM($E$8:E641)-SUM($F$8:F641))</f>
        <v/>
      </c>
      <c r="H641" s="18"/>
      <c r="I641" s="18"/>
      <c r="J641" s="25" t="str">
        <f aca="false">IF(A641="","",MONTH(A641))</f>
        <v/>
      </c>
    </row>
    <row r="642" customFormat="false" ht="15" hidden="false" customHeight="true" outlineLevel="0" collapsed="false">
      <c r="A642" s="26"/>
      <c r="B642" s="18"/>
      <c r="C642" s="18"/>
      <c r="D642" s="18"/>
      <c r="E642" s="27"/>
      <c r="F642" s="27"/>
      <c r="G642" s="24" t="str">
        <f aca="false">IF(AND(E642="",F642=""),"",'Petty Cash Book'!$C$5+SUM($E$8:E642)-SUM($F$8:F642))</f>
        <v/>
      </c>
      <c r="H642" s="18"/>
      <c r="I642" s="18"/>
      <c r="J642" s="25" t="str">
        <f aca="false">IF(A642="","",MONTH(A642))</f>
        <v/>
      </c>
    </row>
    <row r="643" customFormat="false" ht="15" hidden="false" customHeight="true" outlineLevel="0" collapsed="false">
      <c r="A643" s="26"/>
      <c r="B643" s="18"/>
      <c r="C643" s="18"/>
      <c r="D643" s="18"/>
      <c r="E643" s="27"/>
      <c r="F643" s="27"/>
      <c r="G643" s="24" t="str">
        <f aca="false">IF(AND(E643="",F643=""),"",'Petty Cash Book'!$C$5+SUM($E$8:E643)-SUM($F$8:F643))</f>
        <v/>
      </c>
      <c r="H643" s="18"/>
      <c r="I643" s="18"/>
      <c r="J643" s="25" t="str">
        <f aca="false">IF(A643="","",MONTH(A643))</f>
        <v/>
      </c>
    </row>
    <row r="644" customFormat="false" ht="15" hidden="false" customHeight="true" outlineLevel="0" collapsed="false">
      <c r="A644" s="26"/>
      <c r="B644" s="18"/>
      <c r="C644" s="18"/>
      <c r="D644" s="18"/>
      <c r="E644" s="27"/>
      <c r="F644" s="27"/>
      <c r="G644" s="24" t="str">
        <f aca="false">IF(AND(E644="",F644=""),"",'Petty Cash Book'!$C$5+SUM($E$8:E644)-SUM($F$8:F644))</f>
        <v/>
      </c>
      <c r="H644" s="18"/>
      <c r="I644" s="18"/>
      <c r="J644" s="25" t="str">
        <f aca="false">IF(A644="","",MONTH(A644))</f>
        <v/>
      </c>
    </row>
    <row r="645" customFormat="false" ht="15" hidden="false" customHeight="true" outlineLevel="0" collapsed="false">
      <c r="A645" s="26"/>
      <c r="B645" s="18"/>
      <c r="C645" s="18"/>
      <c r="D645" s="18"/>
      <c r="E645" s="27"/>
      <c r="F645" s="27"/>
      <c r="G645" s="24" t="str">
        <f aca="false">IF(AND(E645="",F645=""),"",'Petty Cash Book'!$C$5+SUM($E$8:E645)-SUM($F$8:F645))</f>
        <v/>
      </c>
      <c r="H645" s="18"/>
      <c r="I645" s="18"/>
      <c r="J645" s="25" t="str">
        <f aca="false">IF(A645="","",MONTH(A645))</f>
        <v/>
      </c>
    </row>
    <row r="646" customFormat="false" ht="15" hidden="false" customHeight="true" outlineLevel="0" collapsed="false">
      <c r="A646" s="26"/>
      <c r="B646" s="18"/>
      <c r="C646" s="18"/>
      <c r="D646" s="18"/>
      <c r="E646" s="27"/>
      <c r="F646" s="27"/>
      <c r="G646" s="24" t="str">
        <f aca="false">IF(AND(E646="",F646=""),"",'Petty Cash Book'!$C$5+SUM($E$8:E646)-SUM($F$8:F646))</f>
        <v/>
      </c>
      <c r="H646" s="18"/>
      <c r="I646" s="18"/>
      <c r="J646" s="25" t="str">
        <f aca="false">IF(A646="","",MONTH(A646))</f>
        <v/>
      </c>
    </row>
    <row r="647" customFormat="false" ht="15" hidden="false" customHeight="true" outlineLevel="0" collapsed="false">
      <c r="A647" s="26"/>
      <c r="B647" s="18"/>
      <c r="C647" s="18"/>
      <c r="D647" s="18"/>
      <c r="E647" s="27"/>
      <c r="F647" s="27"/>
      <c r="G647" s="24" t="str">
        <f aca="false">IF(AND(E647="",F647=""),"",'Petty Cash Book'!$C$5+SUM($E$8:E647)-SUM($F$8:F647))</f>
        <v/>
      </c>
      <c r="H647" s="18"/>
      <c r="I647" s="18"/>
      <c r="J647" s="25" t="str">
        <f aca="false">IF(A647="","",MONTH(A647))</f>
        <v/>
      </c>
    </row>
    <row r="648" customFormat="false" ht="15" hidden="false" customHeight="true" outlineLevel="0" collapsed="false">
      <c r="A648" s="26"/>
      <c r="B648" s="18"/>
      <c r="C648" s="18"/>
      <c r="D648" s="18"/>
      <c r="E648" s="27"/>
      <c r="F648" s="27"/>
      <c r="G648" s="24" t="str">
        <f aca="false">IF(AND(E648="",F648=""),"",'Petty Cash Book'!$C$5+SUM($E$8:E648)-SUM($F$8:F648))</f>
        <v/>
      </c>
      <c r="H648" s="18"/>
      <c r="I648" s="18"/>
      <c r="J648" s="25" t="str">
        <f aca="false">IF(A648="","",MONTH(A648))</f>
        <v/>
      </c>
    </row>
    <row r="649" customFormat="false" ht="15" hidden="false" customHeight="true" outlineLevel="0" collapsed="false">
      <c r="A649" s="26"/>
      <c r="B649" s="18"/>
      <c r="C649" s="18"/>
      <c r="D649" s="18"/>
      <c r="E649" s="27"/>
      <c r="F649" s="27"/>
      <c r="G649" s="24" t="str">
        <f aca="false">IF(AND(E649="",F649=""),"",'Petty Cash Book'!$C$5+SUM($E$8:E649)-SUM($F$8:F649))</f>
        <v/>
      </c>
      <c r="H649" s="18"/>
      <c r="I649" s="18"/>
      <c r="J649" s="25" t="str">
        <f aca="false">IF(A649="","",MONTH(A649))</f>
        <v/>
      </c>
    </row>
    <row r="650" customFormat="false" ht="15" hidden="false" customHeight="true" outlineLevel="0" collapsed="false">
      <c r="A650" s="26"/>
      <c r="B650" s="18"/>
      <c r="C650" s="18"/>
      <c r="D650" s="18"/>
      <c r="E650" s="27"/>
      <c r="F650" s="27"/>
      <c r="G650" s="24" t="str">
        <f aca="false">IF(AND(E650="",F650=""),"",'Petty Cash Book'!$C$5+SUM($E$8:E650)-SUM($F$8:F650))</f>
        <v/>
      </c>
      <c r="H650" s="18"/>
      <c r="I650" s="18"/>
      <c r="J650" s="25" t="str">
        <f aca="false">IF(A650="","",MONTH(A650))</f>
        <v/>
      </c>
    </row>
    <row r="651" customFormat="false" ht="15" hidden="false" customHeight="true" outlineLevel="0" collapsed="false">
      <c r="A651" s="26"/>
      <c r="B651" s="18"/>
      <c r="C651" s="18"/>
      <c r="D651" s="18"/>
      <c r="E651" s="27"/>
      <c r="F651" s="27"/>
      <c r="G651" s="24" t="str">
        <f aca="false">IF(AND(E651="",F651=""),"",'Petty Cash Book'!$C$5+SUM($E$8:E651)-SUM($F$8:F651))</f>
        <v/>
      </c>
      <c r="H651" s="18"/>
      <c r="I651" s="18"/>
      <c r="J651" s="25" t="str">
        <f aca="false">IF(A651="","",MONTH(A651))</f>
        <v/>
      </c>
    </row>
    <row r="652" customFormat="false" ht="15" hidden="false" customHeight="true" outlineLevel="0" collapsed="false">
      <c r="A652" s="26"/>
      <c r="B652" s="18"/>
      <c r="C652" s="18"/>
      <c r="D652" s="18"/>
      <c r="E652" s="27"/>
      <c r="F652" s="27"/>
      <c r="G652" s="24" t="str">
        <f aca="false">IF(AND(E652="",F652=""),"",'Petty Cash Book'!$C$5+SUM($E$8:E652)-SUM($F$8:F652))</f>
        <v/>
      </c>
      <c r="H652" s="18"/>
      <c r="I652" s="18"/>
      <c r="J652" s="25" t="str">
        <f aca="false">IF(A652="","",MONTH(A652))</f>
        <v/>
      </c>
    </row>
    <row r="653" customFormat="false" ht="15" hidden="false" customHeight="true" outlineLevel="0" collapsed="false">
      <c r="A653" s="26"/>
      <c r="B653" s="18"/>
      <c r="C653" s="18"/>
      <c r="D653" s="18"/>
      <c r="E653" s="27"/>
      <c r="F653" s="27"/>
      <c r="G653" s="24" t="str">
        <f aca="false">IF(AND(E653="",F653=""),"",'Petty Cash Book'!$C$5+SUM($E$8:E653)-SUM($F$8:F653))</f>
        <v/>
      </c>
      <c r="H653" s="18"/>
      <c r="I653" s="18"/>
      <c r="J653" s="25" t="str">
        <f aca="false">IF(A653="","",MONTH(A653))</f>
        <v/>
      </c>
    </row>
    <row r="654" customFormat="false" ht="15" hidden="false" customHeight="true" outlineLevel="0" collapsed="false">
      <c r="A654" s="26"/>
      <c r="B654" s="18"/>
      <c r="C654" s="18"/>
      <c r="D654" s="18"/>
      <c r="E654" s="27"/>
      <c r="F654" s="27"/>
      <c r="G654" s="24" t="str">
        <f aca="false">IF(AND(E654="",F654=""),"",'Petty Cash Book'!$C$5+SUM($E$8:E654)-SUM($F$8:F654))</f>
        <v/>
      </c>
      <c r="H654" s="18"/>
      <c r="I654" s="18"/>
      <c r="J654" s="25" t="str">
        <f aca="false">IF(A654="","",MONTH(A654))</f>
        <v/>
      </c>
    </row>
    <row r="655" customFormat="false" ht="15" hidden="false" customHeight="true" outlineLevel="0" collapsed="false">
      <c r="A655" s="26"/>
      <c r="B655" s="18"/>
      <c r="C655" s="18"/>
      <c r="D655" s="18"/>
      <c r="E655" s="27"/>
      <c r="F655" s="27"/>
      <c r="G655" s="24" t="str">
        <f aca="false">IF(AND(E655="",F655=""),"",'Petty Cash Book'!$C$5+SUM($E$8:E655)-SUM($F$8:F655))</f>
        <v/>
      </c>
      <c r="H655" s="18"/>
      <c r="I655" s="18"/>
      <c r="J655" s="25" t="str">
        <f aca="false">IF(A655="","",MONTH(A655))</f>
        <v/>
      </c>
    </row>
    <row r="656" customFormat="false" ht="15" hidden="false" customHeight="true" outlineLevel="0" collapsed="false">
      <c r="A656" s="26"/>
      <c r="B656" s="18"/>
      <c r="C656" s="18"/>
      <c r="D656" s="18"/>
      <c r="E656" s="27"/>
      <c r="F656" s="27"/>
      <c r="G656" s="24" t="str">
        <f aca="false">IF(AND(E656="",F656=""),"",'Petty Cash Book'!$C$5+SUM($E$8:E656)-SUM($F$8:F656))</f>
        <v/>
      </c>
      <c r="H656" s="18"/>
      <c r="I656" s="18"/>
      <c r="J656" s="25" t="str">
        <f aca="false">IF(A656="","",MONTH(A656))</f>
        <v/>
      </c>
    </row>
    <row r="657" customFormat="false" ht="15" hidden="false" customHeight="true" outlineLevel="0" collapsed="false">
      <c r="A657" s="26"/>
      <c r="B657" s="18"/>
      <c r="C657" s="18"/>
      <c r="D657" s="18"/>
      <c r="E657" s="27"/>
      <c r="F657" s="27"/>
      <c r="G657" s="24" t="str">
        <f aca="false">IF(AND(E657="",F657=""),"",'Petty Cash Book'!$C$5+SUM($E$8:E657)-SUM($F$8:F657))</f>
        <v/>
      </c>
      <c r="H657" s="18"/>
      <c r="I657" s="18"/>
      <c r="J657" s="25" t="str">
        <f aca="false">IF(A657="","",MONTH(A657))</f>
        <v/>
      </c>
    </row>
    <row r="658" customFormat="false" ht="15" hidden="false" customHeight="true" outlineLevel="0" collapsed="false">
      <c r="A658" s="26"/>
      <c r="B658" s="18"/>
      <c r="C658" s="18"/>
      <c r="D658" s="18"/>
      <c r="E658" s="27"/>
      <c r="F658" s="27"/>
      <c r="G658" s="24" t="str">
        <f aca="false">IF(AND(E658="",F658=""),"",'Petty Cash Book'!$C$5+SUM($E$8:E658)-SUM($F$8:F658))</f>
        <v/>
      </c>
      <c r="H658" s="18"/>
      <c r="I658" s="18"/>
      <c r="J658" s="25" t="str">
        <f aca="false">IF(A658="","",MONTH(A658))</f>
        <v/>
      </c>
    </row>
    <row r="659" customFormat="false" ht="15" hidden="false" customHeight="true" outlineLevel="0" collapsed="false">
      <c r="A659" s="26"/>
      <c r="B659" s="18"/>
      <c r="C659" s="18"/>
      <c r="D659" s="18"/>
      <c r="E659" s="27"/>
      <c r="F659" s="27"/>
      <c r="G659" s="24" t="str">
        <f aca="false">IF(AND(E659="",F659=""),"",'Petty Cash Book'!$C$5+SUM($E$8:E659)-SUM($F$8:F659))</f>
        <v/>
      </c>
      <c r="H659" s="18"/>
      <c r="I659" s="18"/>
      <c r="J659" s="25" t="str">
        <f aca="false">IF(A659="","",MONTH(A659))</f>
        <v/>
      </c>
    </row>
    <row r="660" customFormat="false" ht="15" hidden="false" customHeight="true" outlineLevel="0" collapsed="false">
      <c r="A660" s="26"/>
      <c r="B660" s="18"/>
      <c r="C660" s="18"/>
      <c r="D660" s="18"/>
      <c r="E660" s="27"/>
      <c r="F660" s="27"/>
      <c r="G660" s="24" t="str">
        <f aca="false">IF(AND(E660="",F660=""),"",'Petty Cash Book'!$C$5+SUM($E$8:E660)-SUM($F$8:F660))</f>
        <v/>
      </c>
      <c r="H660" s="18"/>
      <c r="I660" s="18"/>
      <c r="J660" s="25" t="str">
        <f aca="false">IF(A660="","",MONTH(A660))</f>
        <v/>
      </c>
    </row>
    <row r="661" customFormat="false" ht="15" hidden="false" customHeight="true" outlineLevel="0" collapsed="false">
      <c r="A661" s="26"/>
      <c r="B661" s="18"/>
      <c r="C661" s="18"/>
      <c r="D661" s="18"/>
      <c r="E661" s="27"/>
      <c r="F661" s="27"/>
      <c r="G661" s="24" t="str">
        <f aca="false">IF(AND(E661="",F661=""),"",'Petty Cash Book'!$C$5+SUM($E$8:E661)-SUM($F$8:F661))</f>
        <v/>
      </c>
      <c r="H661" s="18"/>
      <c r="I661" s="18"/>
      <c r="J661" s="25" t="str">
        <f aca="false">IF(A661="","",MONTH(A661))</f>
        <v/>
      </c>
    </row>
    <row r="662" customFormat="false" ht="15" hidden="false" customHeight="true" outlineLevel="0" collapsed="false">
      <c r="A662" s="26"/>
      <c r="B662" s="18"/>
      <c r="C662" s="18"/>
      <c r="D662" s="18"/>
      <c r="E662" s="27"/>
      <c r="F662" s="27"/>
      <c r="G662" s="24" t="str">
        <f aca="false">IF(AND(E662="",F662=""),"",'Petty Cash Book'!$C$5+SUM($E$8:E662)-SUM($F$8:F662))</f>
        <v/>
      </c>
      <c r="H662" s="18"/>
      <c r="I662" s="18"/>
      <c r="J662" s="25" t="str">
        <f aca="false">IF(A662="","",MONTH(A662))</f>
        <v/>
      </c>
    </row>
    <row r="663" customFormat="false" ht="15" hidden="false" customHeight="true" outlineLevel="0" collapsed="false">
      <c r="A663" s="26"/>
      <c r="B663" s="18"/>
      <c r="C663" s="18"/>
      <c r="D663" s="18"/>
      <c r="E663" s="27"/>
      <c r="F663" s="27"/>
      <c r="G663" s="24" t="str">
        <f aca="false">IF(AND(E663="",F663=""),"",'Petty Cash Book'!$C$5+SUM($E$8:E663)-SUM($F$8:F663))</f>
        <v/>
      </c>
      <c r="H663" s="18"/>
      <c r="I663" s="18"/>
      <c r="J663" s="25" t="str">
        <f aca="false">IF(A663="","",MONTH(A663))</f>
        <v/>
      </c>
    </row>
    <row r="664" customFormat="false" ht="15" hidden="false" customHeight="true" outlineLevel="0" collapsed="false">
      <c r="A664" s="26"/>
      <c r="B664" s="18"/>
      <c r="C664" s="18"/>
      <c r="D664" s="18"/>
      <c r="E664" s="27"/>
      <c r="F664" s="27"/>
      <c r="G664" s="24" t="str">
        <f aca="false">IF(AND(E664="",F664=""),"",'Petty Cash Book'!$C$5+SUM($E$8:E664)-SUM($F$8:F664))</f>
        <v/>
      </c>
      <c r="H664" s="18"/>
      <c r="I664" s="18"/>
      <c r="J664" s="25" t="str">
        <f aca="false">IF(A664="","",MONTH(A664))</f>
        <v/>
      </c>
    </row>
    <row r="665" customFormat="false" ht="15" hidden="false" customHeight="true" outlineLevel="0" collapsed="false">
      <c r="A665" s="26"/>
      <c r="B665" s="18"/>
      <c r="C665" s="18"/>
      <c r="D665" s="18"/>
      <c r="E665" s="27"/>
      <c r="F665" s="27"/>
      <c r="G665" s="24" t="str">
        <f aca="false">IF(AND(E665="",F665=""),"",'Petty Cash Book'!$C$5+SUM($E$8:E665)-SUM($F$8:F665))</f>
        <v/>
      </c>
      <c r="H665" s="18"/>
      <c r="I665" s="18"/>
      <c r="J665" s="25" t="str">
        <f aca="false">IF(A665="","",MONTH(A665))</f>
        <v/>
      </c>
    </row>
    <row r="666" customFormat="false" ht="15" hidden="false" customHeight="true" outlineLevel="0" collapsed="false">
      <c r="A666" s="26"/>
      <c r="B666" s="18"/>
      <c r="C666" s="18"/>
      <c r="D666" s="18"/>
      <c r="E666" s="27"/>
      <c r="F666" s="27"/>
      <c r="G666" s="24" t="str">
        <f aca="false">IF(AND(E666="",F666=""),"",'Petty Cash Book'!$C$5+SUM($E$8:E666)-SUM($F$8:F666))</f>
        <v/>
      </c>
      <c r="H666" s="18"/>
      <c r="I666" s="18"/>
      <c r="J666" s="25" t="str">
        <f aca="false">IF(A666="","",MONTH(A666))</f>
        <v/>
      </c>
    </row>
    <row r="667" customFormat="false" ht="15" hidden="false" customHeight="true" outlineLevel="0" collapsed="false">
      <c r="A667" s="26"/>
      <c r="B667" s="18"/>
      <c r="C667" s="18"/>
      <c r="D667" s="18"/>
      <c r="E667" s="27"/>
      <c r="F667" s="27"/>
      <c r="G667" s="24" t="str">
        <f aca="false">IF(AND(E667="",F667=""),"",'Petty Cash Book'!$C$5+SUM($E$8:E667)-SUM($F$8:F667))</f>
        <v/>
      </c>
      <c r="H667" s="18"/>
      <c r="I667" s="18"/>
      <c r="J667" s="25" t="str">
        <f aca="false">IF(A667="","",MONTH(A667))</f>
        <v/>
      </c>
    </row>
    <row r="668" customFormat="false" ht="15" hidden="false" customHeight="true" outlineLevel="0" collapsed="false">
      <c r="A668" s="26"/>
      <c r="B668" s="18"/>
      <c r="C668" s="18"/>
      <c r="D668" s="18"/>
      <c r="E668" s="27"/>
      <c r="F668" s="27"/>
      <c r="G668" s="24" t="str">
        <f aca="false">IF(AND(E668="",F668=""),"",'Petty Cash Book'!$C$5+SUM($E$8:E668)-SUM($F$8:F668))</f>
        <v/>
      </c>
      <c r="H668" s="18"/>
      <c r="I668" s="18"/>
      <c r="J668" s="25" t="str">
        <f aca="false">IF(A668="","",MONTH(A668))</f>
        <v/>
      </c>
    </row>
    <row r="669" customFormat="false" ht="15" hidden="false" customHeight="true" outlineLevel="0" collapsed="false">
      <c r="A669" s="26"/>
      <c r="B669" s="18"/>
      <c r="C669" s="18"/>
      <c r="D669" s="18"/>
      <c r="E669" s="27"/>
      <c r="F669" s="27"/>
      <c r="G669" s="24" t="str">
        <f aca="false">IF(AND(E669="",F669=""),"",'Petty Cash Book'!$C$5+SUM($E$8:E669)-SUM($F$8:F669))</f>
        <v/>
      </c>
      <c r="H669" s="18"/>
      <c r="I669" s="18"/>
      <c r="J669" s="25" t="str">
        <f aca="false">IF(A669="","",MONTH(A669))</f>
        <v/>
      </c>
    </row>
    <row r="670" customFormat="false" ht="15" hidden="false" customHeight="true" outlineLevel="0" collapsed="false">
      <c r="A670" s="26"/>
      <c r="B670" s="18"/>
      <c r="C670" s="18"/>
      <c r="D670" s="18"/>
      <c r="E670" s="27"/>
      <c r="F670" s="27"/>
      <c r="G670" s="24" t="str">
        <f aca="false">IF(AND(E670="",F670=""),"",'Petty Cash Book'!$C$5+SUM($E$8:E670)-SUM($F$8:F670))</f>
        <v/>
      </c>
      <c r="H670" s="18"/>
      <c r="I670" s="18"/>
      <c r="J670" s="25" t="str">
        <f aca="false">IF(A670="","",MONTH(A670))</f>
        <v/>
      </c>
    </row>
    <row r="671" customFormat="false" ht="15" hidden="false" customHeight="true" outlineLevel="0" collapsed="false">
      <c r="A671" s="26"/>
      <c r="B671" s="18"/>
      <c r="C671" s="18"/>
      <c r="D671" s="18"/>
      <c r="E671" s="27"/>
      <c r="F671" s="27"/>
      <c r="G671" s="24" t="str">
        <f aca="false">IF(AND(E671="",F671=""),"",'Petty Cash Book'!$C$5+SUM($E$8:E671)-SUM($F$8:F671))</f>
        <v/>
      </c>
      <c r="H671" s="18"/>
      <c r="I671" s="18"/>
      <c r="J671" s="25" t="str">
        <f aca="false">IF(A671="","",MONTH(A671))</f>
        <v/>
      </c>
    </row>
    <row r="672" customFormat="false" ht="15" hidden="false" customHeight="true" outlineLevel="0" collapsed="false">
      <c r="A672" s="26"/>
      <c r="B672" s="18"/>
      <c r="C672" s="18"/>
      <c r="D672" s="18"/>
      <c r="E672" s="27"/>
      <c r="F672" s="27"/>
      <c r="G672" s="24" t="str">
        <f aca="false">IF(AND(E672="",F672=""),"",'Petty Cash Book'!$C$5+SUM($E$8:E672)-SUM($F$8:F672))</f>
        <v/>
      </c>
      <c r="H672" s="18"/>
      <c r="I672" s="18"/>
      <c r="J672" s="25" t="str">
        <f aca="false">IF(A672="","",MONTH(A672))</f>
        <v/>
      </c>
    </row>
    <row r="673" customFormat="false" ht="15" hidden="false" customHeight="true" outlineLevel="0" collapsed="false">
      <c r="A673" s="26"/>
      <c r="B673" s="18"/>
      <c r="C673" s="18"/>
      <c r="D673" s="18"/>
      <c r="E673" s="27"/>
      <c r="F673" s="27"/>
      <c r="G673" s="24" t="str">
        <f aca="false">IF(AND(E673="",F673=""),"",'Petty Cash Book'!$C$5+SUM($E$8:E673)-SUM($F$8:F673))</f>
        <v/>
      </c>
      <c r="H673" s="18"/>
      <c r="I673" s="18"/>
      <c r="J673" s="25" t="str">
        <f aca="false">IF(A673="","",MONTH(A673))</f>
        <v/>
      </c>
    </row>
    <row r="674" customFormat="false" ht="15" hidden="false" customHeight="true" outlineLevel="0" collapsed="false">
      <c r="A674" s="26"/>
      <c r="B674" s="18"/>
      <c r="C674" s="18"/>
      <c r="D674" s="18"/>
      <c r="E674" s="27"/>
      <c r="F674" s="27"/>
      <c r="G674" s="24" t="str">
        <f aca="false">IF(AND(E674="",F674=""),"",'Petty Cash Book'!$C$5+SUM($E$8:E674)-SUM($F$8:F674))</f>
        <v/>
      </c>
      <c r="H674" s="18"/>
      <c r="I674" s="18"/>
      <c r="J674" s="25" t="str">
        <f aca="false">IF(A674="","",MONTH(A674))</f>
        <v/>
      </c>
    </row>
    <row r="675" customFormat="false" ht="15" hidden="false" customHeight="true" outlineLevel="0" collapsed="false">
      <c r="A675" s="26"/>
      <c r="B675" s="18"/>
      <c r="C675" s="18"/>
      <c r="D675" s="18"/>
      <c r="E675" s="27"/>
      <c r="F675" s="27"/>
      <c r="G675" s="24" t="str">
        <f aca="false">IF(AND(E675="",F675=""),"",'Petty Cash Book'!$C$5+SUM($E$8:E675)-SUM($F$8:F675))</f>
        <v/>
      </c>
      <c r="H675" s="18"/>
      <c r="I675" s="18"/>
      <c r="J675" s="25" t="str">
        <f aca="false">IF(A675="","",MONTH(A675))</f>
        <v/>
      </c>
    </row>
    <row r="676" customFormat="false" ht="15" hidden="false" customHeight="true" outlineLevel="0" collapsed="false">
      <c r="A676" s="26"/>
      <c r="B676" s="18"/>
      <c r="C676" s="18"/>
      <c r="D676" s="18"/>
      <c r="E676" s="27"/>
      <c r="F676" s="27"/>
      <c r="G676" s="24" t="str">
        <f aca="false">IF(AND(E676="",F676=""),"",'Petty Cash Book'!$C$5+SUM($E$8:E676)-SUM($F$8:F676))</f>
        <v/>
      </c>
      <c r="H676" s="18"/>
      <c r="I676" s="18"/>
      <c r="J676" s="25" t="str">
        <f aca="false">IF(A676="","",MONTH(A676))</f>
        <v/>
      </c>
    </row>
    <row r="677" customFormat="false" ht="15" hidden="false" customHeight="true" outlineLevel="0" collapsed="false">
      <c r="A677" s="26"/>
      <c r="B677" s="18"/>
      <c r="C677" s="18"/>
      <c r="D677" s="18"/>
      <c r="E677" s="27"/>
      <c r="F677" s="27"/>
      <c r="G677" s="24" t="str">
        <f aca="false">IF(AND(E677="",F677=""),"",'Petty Cash Book'!$C$5+SUM($E$8:E677)-SUM($F$8:F677))</f>
        <v/>
      </c>
      <c r="H677" s="18"/>
      <c r="I677" s="18"/>
      <c r="J677" s="25" t="str">
        <f aca="false">IF(A677="","",MONTH(A677))</f>
        <v/>
      </c>
    </row>
    <row r="678" customFormat="false" ht="15" hidden="false" customHeight="true" outlineLevel="0" collapsed="false">
      <c r="A678" s="26"/>
      <c r="B678" s="18"/>
      <c r="C678" s="18"/>
      <c r="D678" s="18"/>
      <c r="E678" s="27"/>
      <c r="F678" s="27"/>
      <c r="G678" s="24" t="str">
        <f aca="false">IF(AND(E678="",F678=""),"",'Petty Cash Book'!$C$5+SUM($E$8:E678)-SUM($F$8:F678))</f>
        <v/>
      </c>
      <c r="H678" s="18"/>
      <c r="I678" s="18"/>
      <c r="J678" s="25" t="str">
        <f aca="false">IF(A678="","",MONTH(A678))</f>
        <v/>
      </c>
    </row>
    <row r="679" customFormat="false" ht="15" hidden="false" customHeight="true" outlineLevel="0" collapsed="false">
      <c r="A679" s="26"/>
      <c r="B679" s="18"/>
      <c r="C679" s="18"/>
      <c r="D679" s="18"/>
      <c r="E679" s="27"/>
      <c r="F679" s="27"/>
      <c r="G679" s="24" t="str">
        <f aca="false">IF(AND(E679="",F679=""),"",'Petty Cash Book'!$C$5+SUM($E$8:E679)-SUM($F$8:F679))</f>
        <v/>
      </c>
      <c r="H679" s="18"/>
      <c r="I679" s="18"/>
      <c r="J679" s="25" t="str">
        <f aca="false">IF(A679="","",MONTH(A679))</f>
        <v/>
      </c>
    </row>
    <row r="680" customFormat="false" ht="15" hidden="false" customHeight="true" outlineLevel="0" collapsed="false">
      <c r="A680" s="26"/>
      <c r="B680" s="18"/>
      <c r="C680" s="18"/>
      <c r="D680" s="18"/>
      <c r="E680" s="27"/>
      <c r="F680" s="27"/>
      <c r="G680" s="24" t="str">
        <f aca="false">IF(AND(E680="",F680=""),"",'Petty Cash Book'!$C$5+SUM($E$8:E680)-SUM($F$8:F680))</f>
        <v/>
      </c>
      <c r="H680" s="18"/>
      <c r="I680" s="18"/>
      <c r="J680" s="25" t="str">
        <f aca="false">IF(A680="","",MONTH(A680))</f>
        <v/>
      </c>
    </row>
    <row r="681" customFormat="false" ht="15" hidden="false" customHeight="true" outlineLevel="0" collapsed="false">
      <c r="A681" s="26"/>
      <c r="B681" s="18"/>
      <c r="C681" s="18"/>
      <c r="D681" s="18"/>
      <c r="E681" s="27"/>
      <c r="F681" s="27"/>
      <c r="G681" s="24" t="str">
        <f aca="false">IF(AND(E681="",F681=""),"",'Petty Cash Book'!$C$5+SUM($E$8:E681)-SUM($F$8:F681))</f>
        <v/>
      </c>
      <c r="H681" s="18"/>
      <c r="I681" s="18"/>
      <c r="J681" s="25" t="str">
        <f aca="false">IF(A681="","",MONTH(A681))</f>
        <v/>
      </c>
    </row>
    <row r="682" customFormat="false" ht="15" hidden="false" customHeight="true" outlineLevel="0" collapsed="false">
      <c r="A682" s="26"/>
      <c r="B682" s="18"/>
      <c r="C682" s="18"/>
      <c r="D682" s="18"/>
      <c r="E682" s="27"/>
      <c r="F682" s="27"/>
      <c r="G682" s="24" t="str">
        <f aca="false">IF(AND(E682="",F682=""),"",'Petty Cash Book'!$C$5+SUM($E$8:E682)-SUM($F$8:F682))</f>
        <v/>
      </c>
      <c r="H682" s="18"/>
      <c r="I682" s="18"/>
      <c r="J682" s="25" t="str">
        <f aca="false">IF(A682="","",MONTH(A682))</f>
        <v/>
      </c>
    </row>
    <row r="683" customFormat="false" ht="15" hidden="false" customHeight="true" outlineLevel="0" collapsed="false">
      <c r="A683" s="26"/>
      <c r="B683" s="18"/>
      <c r="C683" s="18"/>
      <c r="D683" s="18"/>
      <c r="E683" s="27"/>
      <c r="F683" s="27"/>
      <c r="G683" s="24" t="str">
        <f aca="false">IF(AND(E683="",F683=""),"",'Petty Cash Book'!$C$5+SUM($E$8:E683)-SUM($F$8:F683))</f>
        <v/>
      </c>
      <c r="H683" s="18"/>
      <c r="I683" s="18"/>
      <c r="J683" s="25" t="str">
        <f aca="false">IF(A683="","",MONTH(A683))</f>
        <v/>
      </c>
    </row>
    <row r="684" customFormat="false" ht="15" hidden="false" customHeight="true" outlineLevel="0" collapsed="false">
      <c r="A684" s="26"/>
      <c r="B684" s="18"/>
      <c r="C684" s="18"/>
      <c r="D684" s="18"/>
      <c r="E684" s="27"/>
      <c r="F684" s="27"/>
      <c r="G684" s="24" t="str">
        <f aca="false">IF(AND(E684="",F684=""),"",'Petty Cash Book'!$C$5+SUM($E$8:E684)-SUM($F$8:F684))</f>
        <v/>
      </c>
      <c r="H684" s="18"/>
      <c r="I684" s="18"/>
      <c r="J684" s="25" t="str">
        <f aca="false">IF(A684="","",MONTH(A684))</f>
        <v/>
      </c>
    </row>
    <row r="685" customFormat="false" ht="15" hidden="false" customHeight="true" outlineLevel="0" collapsed="false">
      <c r="A685" s="26"/>
      <c r="B685" s="18"/>
      <c r="C685" s="18"/>
      <c r="D685" s="18"/>
      <c r="E685" s="27"/>
      <c r="F685" s="27"/>
      <c r="G685" s="24" t="str">
        <f aca="false">IF(AND(E685="",F685=""),"",'Petty Cash Book'!$C$5+SUM($E$8:E685)-SUM($F$8:F685))</f>
        <v/>
      </c>
      <c r="H685" s="18"/>
      <c r="I685" s="18"/>
      <c r="J685" s="25" t="str">
        <f aca="false">IF(A685="","",MONTH(A685))</f>
        <v/>
      </c>
    </row>
    <row r="686" customFormat="false" ht="15" hidden="false" customHeight="true" outlineLevel="0" collapsed="false">
      <c r="A686" s="26"/>
      <c r="B686" s="18"/>
      <c r="C686" s="18"/>
      <c r="D686" s="18"/>
      <c r="E686" s="27"/>
      <c r="F686" s="27"/>
      <c r="G686" s="24" t="str">
        <f aca="false">IF(AND(E686="",F686=""),"",'Petty Cash Book'!$C$5+SUM($E$8:E686)-SUM($F$8:F686))</f>
        <v/>
      </c>
      <c r="H686" s="18"/>
      <c r="I686" s="18"/>
      <c r="J686" s="25" t="str">
        <f aca="false">IF(A686="","",MONTH(A686))</f>
        <v/>
      </c>
    </row>
    <row r="687" customFormat="false" ht="15" hidden="false" customHeight="true" outlineLevel="0" collapsed="false">
      <c r="A687" s="26"/>
      <c r="B687" s="18"/>
      <c r="C687" s="18"/>
      <c r="D687" s="18"/>
      <c r="E687" s="27"/>
      <c r="F687" s="27"/>
      <c r="G687" s="24" t="str">
        <f aca="false">IF(AND(E687="",F687=""),"",'Petty Cash Book'!$C$5+SUM($E$8:E687)-SUM($F$8:F687))</f>
        <v/>
      </c>
      <c r="H687" s="18"/>
      <c r="I687" s="18"/>
      <c r="J687" s="25" t="str">
        <f aca="false">IF(A687="","",MONTH(A687))</f>
        <v/>
      </c>
    </row>
    <row r="688" customFormat="false" ht="15" hidden="false" customHeight="true" outlineLevel="0" collapsed="false">
      <c r="A688" s="26"/>
      <c r="B688" s="18"/>
      <c r="C688" s="18"/>
      <c r="D688" s="18"/>
      <c r="E688" s="27"/>
      <c r="F688" s="27"/>
      <c r="G688" s="24" t="str">
        <f aca="false">IF(AND(E688="",F688=""),"",'Petty Cash Book'!$C$5+SUM($E$8:E688)-SUM($F$8:F688))</f>
        <v/>
      </c>
      <c r="H688" s="18"/>
      <c r="I688" s="18"/>
      <c r="J688" s="25" t="str">
        <f aca="false">IF(A688="","",MONTH(A688))</f>
        <v/>
      </c>
    </row>
    <row r="689" customFormat="false" ht="15" hidden="false" customHeight="true" outlineLevel="0" collapsed="false">
      <c r="A689" s="26"/>
      <c r="B689" s="18"/>
      <c r="C689" s="18"/>
      <c r="D689" s="18"/>
      <c r="E689" s="27"/>
      <c r="F689" s="27"/>
      <c r="G689" s="24" t="str">
        <f aca="false">IF(AND(E689="",F689=""),"",'Petty Cash Book'!$C$5+SUM($E$8:E689)-SUM($F$8:F689))</f>
        <v/>
      </c>
      <c r="H689" s="18"/>
      <c r="I689" s="18"/>
      <c r="J689" s="25" t="str">
        <f aca="false">IF(A689="","",MONTH(A689))</f>
        <v/>
      </c>
    </row>
    <row r="690" customFormat="false" ht="15" hidden="false" customHeight="true" outlineLevel="0" collapsed="false">
      <c r="A690" s="26"/>
      <c r="B690" s="18"/>
      <c r="C690" s="18"/>
      <c r="D690" s="18"/>
      <c r="E690" s="27"/>
      <c r="F690" s="27"/>
      <c r="G690" s="24" t="str">
        <f aca="false">IF(AND(E690="",F690=""),"",'Petty Cash Book'!$C$5+SUM($E$8:E690)-SUM($F$8:F690))</f>
        <v/>
      </c>
      <c r="H690" s="18"/>
      <c r="I690" s="18"/>
      <c r="J690" s="25" t="str">
        <f aca="false">IF(A690="","",MONTH(A690))</f>
        <v/>
      </c>
    </row>
    <row r="691" customFormat="false" ht="15" hidden="false" customHeight="true" outlineLevel="0" collapsed="false">
      <c r="A691" s="26"/>
      <c r="B691" s="18"/>
      <c r="C691" s="18"/>
      <c r="D691" s="18"/>
      <c r="E691" s="27"/>
      <c r="F691" s="27"/>
      <c r="G691" s="24" t="str">
        <f aca="false">IF(AND(E691="",F691=""),"",'Petty Cash Book'!$C$5+SUM($E$8:E691)-SUM($F$8:F691))</f>
        <v/>
      </c>
      <c r="H691" s="18"/>
      <c r="I691" s="18"/>
      <c r="J691" s="25" t="str">
        <f aca="false">IF(A691="","",MONTH(A691))</f>
        <v/>
      </c>
    </row>
    <row r="692" customFormat="false" ht="15" hidden="false" customHeight="true" outlineLevel="0" collapsed="false">
      <c r="A692" s="26"/>
      <c r="B692" s="18"/>
      <c r="C692" s="18"/>
      <c r="D692" s="18"/>
      <c r="E692" s="27"/>
      <c r="F692" s="27"/>
      <c r="G692" s="24" t="str">
        <f aca="false">IF(AND(E692="",F692=""),"",'Petty Cash Book'!$C$5+SUM($E$8:E692)-SUM($F$8:F692))</f>
        <v/>
      </c>
      <c r="H692" s="18"/>
      <c r="I692" s="18"/>
      <c r="J692" s="25" t="str">
        <f aca="false">IF(A692="","",MONTH(A692))</f>
        <v/>
      </c>
    </row>
    <row r="693" customFormat="false" ht="15" hidden="false" customHeight="true" outlineLevel="0" collapsed="false">
      <c r="A693" s="26"/>
      <c r="B693" s="18"/>
      <c r="C693" s="18"/>
      <c r="D693" s="18"/>
      <c r="E693" s="27"/>
      <c r="F693" s="27"/>
      <c r="G693" s="24" t="str">
        <f aca="false">IF(AND(E693="",F693=""),"",'Petty Cash Book'!$C$5+SUM($E$8:E693)-SUM($F$8:F693))</f>
        <v/>
      </c>
      <c r="H693" s="18"/>
      <c r="I693" s="18"/>
      <c r="J693" s="25" t="str">
        <f aca="false">IF(A693="","",MONTH(A693))</f>
        <v/>
      </c>
    </row>
    <row r="694" customFormat="false" ht="15" hidden="false" customHeight="true" outlineLevel="0" collapsed="false">
      <c r="A694" s="26"/>
      <c r="B694" s="18"/>
      <c r="C694" s="18"/>
      <c r="D694" s="18"/>
      <c r="E694" s="27"/>
      <c r="F694" s="27"/>
      <c r="G694" s="24" t="str">
        <f aca="false">IF(AND(E694="",F694=""),"",'Petty Cash Book'!$C$5+SUM($E$8:E694)-SUM($F$8:F694))</f>
        <v/>
      </c>
      <c r="H694" s="18"/>
      <c r="I694" s="18"/>
      <c r="J694" s="25" t="str">
        <f aca="false">IF(A694="","",MONTH(A694))</f>
        <v/>
      </c>
    </row>
    <row r="695" customFormat="false" ht="15" hidden="false" customHeight="true" outlineLevel="0" collapsed="false">
      <c r="A695" s="26"/>
      <c r="B695" s="18"/>
      <c r="C695" s="18"/>
      <c r="D695" s="18"/>
      <c r="E695" s="27"/>
      <c r="F695" s="27"/>
      <c r="G695" s="24" t="str">
        <f aca="false">IF(AND(E695="",F695=""),"",'Petty Cash Book'!$C$5+SUM($E$8:E695)-SUM($F$8:F695))</f>
        <v/>
      </c>
      <c r="H695" s="18"/>
      <c r="I695" s="18"/>
      <c r="J695" s="25" t="str">
        <f aca="false">IF(A695="","",MONTH(A695))</f>
        <v/>
      </c>
    </row>
    <row r="696" customFormat="false" ht="15" hidden="false" customHeight="true" outlineLevel="0" collapsed="false">
      <c r="A696" s="26"/>
      <c r="B696" s="18"/>
      <c r="C696" s="18"/>
      <c r="D696" s="18"/>
      <c r="E696" s="27"/>
      <c r="F696" s="27"/>
      <c r="G696" s="24" t="str">
        <f aca="false">IF(AND(E696="",F696=""),"",'Petty Cash Book'!$C$5+SUM($E$8:E696)-SUM($F$8:F696))</f>
        <v/>
      </c>
      <c r="H696" s="18"/>
      <c r="I696" s="18"/>
      <c r="J696" s="25" t="str">
        <f aca="false">IF(A696="","",MONTH(A696))</f>
        <v/>
      </c>
    </row>
    <row r="697" customFormat="false" ht="15" hidden="false" customHeight="true" outlineLevel="0" collapsed="false">
      <c r="A697" s="26"/>
      <c r="B697" s="18"/>
      <c r="C697" s="18"/>
      <c r="D697" s="18"/>
      <c r="E697" s="27"/>
      <c r="F697" s="27"/>
      <c r="G697" s="24" t="str">
        <f aca="false">IF(AND(E697="",F697=""),"",'Petty Cash Book'!$C$5+SUM($E$8:E697)-SUM($F$8:F697))</f>
        <v/>
      </c>
      <c r="H697" s="18"/>
      <c r="I697" s="18"/>
      <c r="J697" s="25" t="str">
        <f aca="false">IF(A697="","",MONTH(A697))</f>
        <v/>
      </c>
    </row>
    <row r="698" customFormat="false" ht="15" hidden="false" customHeight="true" outlineLevel="0" collapsed="false">
      <c r="A698" s="26"/>
      <c r="B698" s="18"/>
      <c r="C698" s="18"/>
      <c r="D698" s="18"/>
      <c r="E698" s="27"/>
      <c r="F698" s="27"/>
      <c r="G698" s="24" t="str">
        <f aca="false">IF(AND(E698="",F698=""),"",'Petty Cash Book'!$C$5+SUM($E$8:E698)-SUM($F$8:F698))</f>
        <v/>
      </c>
      <c r="H698" s="18"/>
      <c r="I698" s="18"/>
      <c r="J698" s="25" t="str">
        <f aca="false">IF(A698="","",MONTH(A698))</f>
        <v/>
      </c>
    </row>
    <row r="699" customFormat="false" ht="15" hidden="false" customHeight="true" outlineLevel="0" collapsed="false">
      <c r="A699" s="26"/>
      <c r="B699" s="18"/>
      <c r="C699" s="18"/>
      <c r="D699" s="18"/>
      <c r="E699" s="27"/>
      <c r="F699" s="27"/>
      <c r="G699" s="24" t="str">
        <f aca="false">IF(AND(E699="",F699=""),"",'Petty Cash Book'!$C$5+SUM($E$8:E699)-SUM($F$8:F699))</f>
        <v/>
      </c>
      <c r="H699" s="18"/>
      <c r="I699" s="18"/>
      <c r="J699" s="25" t="str">
        <f aca="false">IF(A699="","",MONTH(A699))</f>
        <v/>
      </c>
    </row>
    <row r="700" customFormat="false" ht="15" hidden="false" customHeight="true" outlineLevel="0" collapsed="false">
      <c r="A700" s="26"/>
      <c r="B700" s="18"/>
      <c r="C700" s="18"/>
      <c r="D700" s="18"/>
      <c r="E700" s="27"/>
      <c r="F700" s="27"/>
      <c r="G700" s="24" t="str">
        <f aca="false">IF(AND(E700="",F700=""),"",'Petty Cash Book'!$C$5+SUM($E$8:E700)-SUM($F$8:F700))</f>
        <v/>
      </c>
      <c r="H700" s="18"/>
      <c r="I700" s="18"/>
      <c r="J700" s="25" t="str">
        <f aca="false">IF(A700="","",MONTH(A700))</f>
        <v/>
      </c>
    </row>
    <row r="701" customFormat="false" ht="15" hidden="false" customHeight="true" outlineLevel="0" collapsed="false">
      <c r="A701" s="26"/>
      <c r="B701" s="18"/>
      <c r="C701" s="18"/>
      <c r="D701" s="18"/>
      <c r="E701" s="27"/>
      <c r="F701" s="27"/>
      <c r="G701" s="24" t="str">
        <f aca="false">IF(AND(E701="",F701=""),"",'Petty Cash Book'!$C$5+SUM($E$8:E701)-SUM($F$8:F701))</f>
        <v/>
      </c>
      <c r="H701" s="18"/>
      <c r="I701" s="18"/>
      <c r="J701" s="25" t="str">
        <f aca="false">IF(A701="","",MONTH(A701))</f>
        <v/>
      </c>
    </row>
    <row r="702" customFormat="false" ht="15" hidden="false" customHeight="true" outlineLevel="0" collapsed="false">
      <c r="A702" s="26"/>
      <c r="B702" s="18"/>
      <c r="C702" s="18"/>
      <c r="D702" s="18"/>
      <c r="E702" s="27"/>
      <c r="F702" s="27"/>
      <c r="G702" s="24" t="str">
        <f aca="false">IF(AND(E702="",F702=""),"",'Petty Cash Book'!$C$5+SUM($E$8:E702)-SUM($F$8:F702))</f>
        <v/>
      </c>
      <c r="H702" s="18"/>
      <c r="I702" s="18"/>
      <c r="J702" s="25" t="str">
        <f aca="false">IF(A702="","",MONTH(A702))</f>
        <v/>
      </c>
    </row>
    <row r="703" customFormat="false" ht="15" hidden="false" customHeight="true" outlineLevel="0" collapsed="false">
      <c r="A703" s="26"/>
      <c r="B703" s="18"/>
      <c r="C703" s="18"/>
      <c r="D703" s="18"/>
      <c r="E703" s="27"/>
      <c r="F703" s="27"/>
      <c r="G703" s="24" t="str">
        <f aca="false">IF(AND(E703="",F703=""),"",'Petty Cash Book'!$C$5+SUM($E$8:E703)-SUM($F$8:F703))</f>
        <v/>
      </c>
      <c r="H703" s="18"/>
      <c r="I703" s="18"/>
      <c r="J703" s="25" t="str">
        <f aca="false">IF(A703="","",MONTH(A703))</f>
        <v/>
      </c>
    </row>
    <row r="704" customFormat="false" ht="15" hidden="false" customHeight="true" outlineLevel="0" collapsed="false">
      <c r="A704" s="26"/>
      <c r="B704" s="18"/>
      <c r="C704" s="18"/>
      <c r="D704" s="18"/>
      <c r="E704" s="27"/>
      <c r="F704" s="27"/>
      <c r="G704" s="24" t="str">
        <f aca="false">IF(AND(E704="",F704=""),"",'Petty Cash Book'!$C$5+SUM($E$8:E704)-SUM($F$8:F704))</f>
        <v/>
      </c>
      <c r="H704" s="18"/>
      <c r="I704" s="18"/>
      <c r="J704" s="25" t="str">
        <f aca="false">IF(A704="","",MONTH(A704))</f>
        <v/>
      </c>
    </row>
    <row r="705" customFormat="false" ht="15" hidden="false" customHeight="true" outlineLevel="0" collapsed="false">
      <c r="A705" s="26"/>
      <c r="B705" s="18"/>
      <c r="C705" s="18"/>
      <c r="D705" s="18"/>
      <c r="E705" s="27"/>
      <c r="F705" s="27"/>
      <c r="G705" s="24" t="str">
        <f aca="false">IF(AND(E705="",F705=""),"",'Petty Cash Book'!$C$5+SUM($E$8:E705)-SUM($F$8:F705))</f>
        <v/>
      </c>
      <c r="H705" s="18"/>
      <c r="I705" s="18"/>
      <c r="J705" s="25" t="str">
        <f aca="false">IF(A705="","",MONTH(A705))</f>
        <v/>
      </c>
    </row>
    <row r="706" customFormat="false" ht="15" hidden="false" customHeight="true" outlineLevel="0" collapsed="false">
      <c r="A706" s="26"/>
      <c r="B706" s="18"/>
      <c r="C706" s="18"/>
      <c r="D706" s="18"/>
      <c r="E706" s="27"/>
      <c r="F706" s="27"/>
      <c r="G706" s="24" t="str">
        <f aca="false">IF(AND(E706="",F706=""),"",'Petty Cash Book'!$C$5+SUM($E$8:E706)-SUM($F$8:F706))</f>
        <v/>
      </c>
      <c r="H706" s="18"/>
      <c r="I706" s="18"/>
      <c r="J706" s="25" t="str">
        <f aca="false">IF(A706="","",MONTH(A706))</f>
        <v/>
      </c>
    </row>
    <row r="707" customFormat="false" ht="15" hidden="false" customHeight="true" outlineLevel="0" collapsed="false">
      <c r="A707" s="26"/>
      <c r="B707" s="18"/>
      <c r="C707" s="18"/>
      <c r="D707" s="18"/>
      <c r="E707" s="27"/>
      <c r="F707" s="27"/>
      <c r="G707" s="24" t="str">
        <f aca="false">IF(AND(E707="",F707=""),"",'Petty Cash Book'!$C$5+SUM($E$8:E707)-SUM($F$8:F707))</f>
        <v/>
      </c>
      <c r="H707" s="18"/>
      <c r="I707" s="18"/>
      <c r="J707" s="25" t="str">
        <f aca="false">IF(A707="","",MONTH(A707))</f>
        <v/>
      </c>
    </row>
    <row r="708" customFormat="false" ht="15" hidden="false" customHeight="true" outlineLevel="0" collapsed="false">
      <c r="A708" s="26"/>
      <c r="B708" s="18"/>
      <c r="C708" s="18"/>
      <c r="D708" s="18"/>
      <c r="E708" s="27"/>
      <c r="F708" s="27"/>
      <c r="G708" s="24" t="str">
        <f aca="false">IF(AND(E708="",F708=""),"",'Petty Cash Book'!$C$5+SUM($E$8:E708)-SUM($F$8:F708))</f>
        <v/>
      </c>
      <c r="H708" s="18"/>
      <c r="I708" s="18"/>
      <c r="J708" s="25" t="str">
        <f aca="false">IF(A708="","",MONTH(A708))</f>
        <v/>
      </c>
    </row>
    <row r="709" customFormat="false" ht="15" hidden="false" customHeight="true" outlineLevel="0" collapsed="false">
      <c r="A709" s="26"/>
      <c r="B709" s="18"/>
      <c r="C709" s="18"/>
      <c r="D709" s="18"/>
      <c r="E709" s="27"/>
      <c r="F709" s="27"/>
      <c r="G709" s="24" t="str">
        <f aca="false">IF(AND(E709="",F709=""),"",'Petty Cash Book'!$C$5+SUM($E$8:E709)-SUM($F$8:F709))</f>
        <v/>
      </c>
      <c r="H709" s="18"/>
      <c r="I709" s="18"/>
      <c r="J709" s="25" t="str">
        <f aca="false">IF(A709="","",MONTH(A709))</f>
        <v/>
      </c>
    </row>
    <row r="710" customFormat="false" ht="15" hidden="false" customHeight="true" outlineLevel="0" collapsed="false">
      <c r="A710" s="26"/>
      <c r="B710" s="18"/>
      <c r="C710" s="18"/>
      <c r="D710" s="18"/>
      <c r="E710" s="27"/>
      <c r="F710" s="27"/>
      <c r="G710" s="24" t="str">
        <f aca="false">IF(AND(E710="",F710=""),"",'Petty Cash Book'!$C$5+SUM($E$8:E710)-SUM($F$8:F710))</f>
        <v/>
      </c>
      <c r="H710" s="18"/>
      <c r="I710" s="18"/>
      <c r="J710" s="25" t="str">
        <f aca="false">IF(A710="","",MONTH(A710))</f>
        <v/>
      </c>
    </row>
    <row r="711" customFormat="false" ht="15" hidden="false" customHeight="true" outlineLevel="0" collapsed="false">
      <c r="A711" s="26"/>
      <c r="B711" s="18"/>
      <c r="C711" s="18"/>
      <c r="D711" s="18"/>
      <c r="E711" s="27"/>
      <c r="F711" s="27"/>
      <c r="G711" s="24" t="str">
        <f aca="false">IF(AND(E711="",F711=""),"",'Petty Cash Book'!$C$5+SUM($E$8:E711)-SUM($F$8:F711))</f>
        <v/>
      </c>
      <c r="H711" s="18"/>
      <c r="I711" s="18"/>
      <c r="J711" s="25" t="str">
        <f aca="false">IF(A711="","",MONTH(A711))</f>
        <v/>
      </c>
    </row>
    <row r="712" customFormat="false" ht="15" hidden="false" customHeight="true" outlineLevel="0" collapsed="false">
      <c r="A712" s="26"/>
      <c r="B712" s="18"/>
      <c r="C712" s="18"/>
      <c r="D712" s="18"/>
      <c r="E712" s="27"/>
      <c r="F712" s="27"/>
      <c r="G712" s="24" t="str">
        <f aca="false">IF(AND(E712="",F712=""),"",'Petty Cash Book'!$C$5+SUM($E$8:E712)-SUM($F$8:F712))</f>
        <v/>
      </c>
      <c r="H712" s="18"/>
      <c r="I712" s="18"/>
      <c r="J712" s="25" t="str">
        <f aca="false">IF(A712="","",MONTH(A712))</f>
        <v/>
      </c>
    </row>
    <row r="713" customFormat="false" ht="15" hidden="false" customHeight="true" outlineLevel="0" collapsed="false">
      <c r="A713" s="26"/>
      <c r="B713" s="18"/>
      <c r="C713" s="18"/>
      <c r="D713" s="18"/>
      <c r="E713" s="27"/>
      <c r="F713" s="27"/>
      <c r="G713" s="24" t="str">
        <f aca="false">IF(AND(E713="",F713=""),"",'Petty Cash Book'!$C$5+SUM($E$8:E713)-SUM($F$8:F713))</f>
        <v/>
      </c>
      <c r="H713" s="18"/>
      <c r="I713" s="18"/>
      <c r="J713" s="25" t="str">
        <f aca="false">IF(A713="","",MONTH(A713))</f>
        <v/>
      </c>
    </row>
    <row r="714" customFormat="false" ht="15" hidden="false" customHeight="true" outlineLevel="0" collapsed="false">
      <c r="A714" s="26"/>
      <c r="B714" s="18"/>
      <c r="C714" s="18"/>
      <c r="D714" s="18"/>
      <c r="E714" s="27"/>
      <c r="F714" s="27"/>
      <c r="G714" s="24" t="str">
        <f aca="false">IF(AND(E714="",F714=""),"",'Petty Cash Book'!$C$5+SUM($E$8:E714)-SUM($F$8:F714))</f>
        <v/>
      </c>
      <c r="H714" s="18"/>
      <c r="I714" s="18"/>
      <c r="J714" s="25" t="str">
        <f aca="false">IF(A714="","",MONTH(A714))</f>
        <v/>
      </c>
    </row>
    <row r="715" customFormat="false" ht="15" hidden="false" customHeight="true" outlineLevel="0" collapsed="false">
      <c r="A715" s="26"/>
      <c r="B715" s="18"/>
      <c r="C715" s="18"/>
      <c r="D715" s="18"/>
      <c r="E715" s="27"/>
      <c r="F715" s="27"/>
      <c r="G715" s="24" t="str">
        <f aca="false">IF(AND(E715="",F715=""),"",'Petty Cash Book'!$C$5+SUM($E$8:E715)-SUM($F$8:F715))</f>
        <v/>
      </c>
      <c r="H715" s="18"/>
      <c r="I715" s="18"/>
      <c r="J715" s="25" t="str">
        <f aca="false">IF(A715="","",MONTH(A715))</f>
        <v/>
      </c>
    </row>
    <row r="716" customFormat="false" ht="15" hidden="false" customHeight="true" outlineLevel="0" collapsed="false">
      <c r="A716" s="26"/>
      <c r="B716" s="18"/>
      <c r="C716" s="18"/>
      <c r="D716" s="18"/>
      <c r="E716" s="27"/>
      <c r="F716" s="27"/>
      <c r="G716" s="24" t="str">
        <f aca="false">IF(AND(E716="",F716=""),"",'Petty Cash Book'!$C$5+SUM($E$8:E716)-SUM($F$8:F716))</f>
        <v/>
      </c>
      <c r="H716" s="18"/>
      <c r="I716" s="18"/>
      <c r="J716" s="25" t="str">
        <f aca="false">IF(A716="","",MONTH(A716))</f>
        <v/>
      </c>
    </row>
    <row r="717" customFormat="false" ht="15" hidden="false" customHeight="true" outlineLevel="0" collapsed="false">
      <c r="A717" s="26"/>
      <c r="B717" s="18"/>
      <c r="C717" s="18"/>
      <c r="D717" s="18"/>
      <c r="E717" s="27"/>
      <c r="F717" s="27"/>
      <c r="G717" s="24" t="str">
        <f aca="false">IF(AND(E717="",F717=""),"",'Petty Cash Book'!$C$5+SUM($E$8:E717)-SUM($F$8:F717))</f>
        <v/>
      </c>
      <c r="H717" s="18"/>
      <c r="I717" s="18"/>
      <c r="J717" s="25" t="str">
        <f aca="false">IF(A717="","",MONTH(A717))</f>
        <v/>
      </c>
    </row>
    <row r="718" customFormat="false" ht="15" hidden="false" customHeight="true" outlineLevel="0" collapsed="false">
      <c r="A718" s="26"/>
      <c r="B718" s="18"/>
      <c r="C718" s="18"/>
      <c r="D718" s="18"/>
      <c r="E718" s="27"/>
      <c r="F718" s="27"/>
      <c r="G718" s="24" t="str">
        <f aca="false">IF(AND(E718="",F718=""),"",'Petty Cash Book'!$C$5+SUM($E$8:E718)-SUM($F$8:F718))</f>
        <v/>
      </c>
      <c r="H718" s="18"/>
      <c r="I718" s="18"/>
      <c r="J718" s="25" t="str">
        <f aca="false">IF(A718="","",MONTH(A718))</f>
        <v/>
      </c>
    </row>
    <row r="719" customFormat="false" ht="15" hidden="false" customHeight="true" outlineLevel="0" collapsed="false">
      <c r="A719" s="26"/>
      <c r="B719" s="18"/>
      <c r="C719" s="18"/>
      <c r="D719" s="18"/>
      <c r="E719" s="27"/>
      <c r="F719" s="27"/>
      <c r="G719" s="24" t="str">
        <f aca="false">IF(AND(E719="",F719=""),"",'Petty Cash Book'!$C$5+SUM($E$8:E719)-SUM($F$8:F719))</f>
        <v/>
      </c>
      <c r="H719" s="18"/>
      <c r="I719" s="18"/>
      <c r="J719" s="25" t="str">
        <f aca="false">IF(A719="","",MONTH(A719))</f>
        <v/>
      </c>
    </row>
    <row r="720" customFormat="false" ht="15" hidden="false" customHeight="true" outlineLevel="0" collapsed="false">
      <c r="A720" s="26"/>
      <c r="B720" s="18"/>
      <c r="C720" s="18"/>
      <c r="D720" s="18"/>
      <c r="E720" s="27"/>
      <c r="F720" s="27"/>
      <c r="G720" s="24" t="str">
        <f aca="false">IF(AND(E720="",F720=""),"",'Petty Cash Book'!$C$5+SUM($E$8:E720)-SUM($F$8:F720))</f>
        <v/>
      </c>
      <c r="H720" s="18"/>
      <c r="I720" s="18"/>
      <c r="J720" s="25" t="str">
        <f aca="false">IF(A720="","",MONTH(A720))</f>
        <v/>
      </c>
    </row>
    <row r="721" customFormat="false" ht="15" hidden="false" customHeight="true" outlineLevel="0" collapsed="false">
      <c r="A721" s="26"/>
      <c r="B721" s="18"/>
      <c r="C721" s="18"/>
      <c r="D721" s="18"/>
      <c r="E721" s="27"/>
      <c r="F721" s="27"/>
      <c r="G721" s="24" t="str">
        <f aca="false">IF(AND(E721="",F721=""),"",'Petty Cash Book'!$C$5+SUM($E$8:E721)-SUM($F$8:F721))</f>
        <v/>
      </c>
      <c r="H721" s="18"/>
      <c r="I721" s="18"/>
      <c r="J721" s="25" t="str">
        <f aca="false">IF(A721="","",MONTH(A721))</f>
        <v/>
      </c>
    </row>
    <row r="722" customFormat="false" ht="15" hidden="false" customHeight="true" outlineLevel="0" collapsed="false">
      <c r="A722" s="26"/>
      <c r="B722" s="18"/>
      <c r="C722" s="18"/>
      <c r="D722" s="18"/>
      <c r="E722" s="27"/>
      <c r="F722" s="27"/>
      <c r="G722" s="24" t="str">
        <f aca="false">IF(AND(E722="",F722=""),"",'Petty Cash Book'!$C$5+SUM($E$8:E722)-SUM($F$8:F722))</f>
        <v/>
      </c>
      <c r="H722" s="18"/>
      <c r="I722" s="18"/>
      <c r="J722" s="25" t="str">
        <f aca="false">IF(A722="","",MONTH(A722))</f>
        <v/>
      </c>
    </row>
    <row r="723" customFormat="false" ht="15" hidden="false" customHeight="true" outlineLevel="0" collapsed="false">
      <c r="A723" s="26"/>
      <c r="B723" s="18"/>
      <c r="C723" s="18"/>
      <c r="D723" s="18"/>
      <c r="E723" s="27"/>
      <c r="F723" s="27"/>
      <c r="G723" s="24" t="str">
        <f aca="false">IF(AND(E723="",F723=""),"",'Petty Cash Book'!$C$5+SUM($E$8:E723)-SUM($F$8:F723))</f>
        <v/>
      </c>
      <c r="H723" s="18"/>
      <c r="I723" s="18"/>
      <c r="J723" s="25" t="str">
        <f aca="false">IF(A723="","",MONTH(A723))</f>
        <v/>
      </c>
    </row>
    <row r="724" customFormat="false" ht="15" hidden="false" customHeight="true" outlineLevel="0" collapsed="false">
      <c r="A724" s="26"/>
      <c r="B724" s="18"/>
      <c r="C724" s="18"/>
      <c r="D724" s="18"/>
      <c r="E724" s="27"/>
      <c r="F724" s="27"/>
      <c r="G724" s="24" t="str">
        <f aca="false">IF(AND(E724="",F724=""),"",'Petty Cash Book'!$C$5+SUM($E$8:E724)-SUM($F$8:F724))</f>
        <v/>
      </c>
      <c r="H724" s="18"/>
      <c r="I724" s="18"/>
      <c r="J724" s="25" t="str">
        <f aca="false">IF(A724="","",MONTH(A724))</f>
        <v/>
      </c>
    </row>
    <row r="725" customFormat="false" ht="15" hidden="false" customHeight="true" outlineLevel="0" collapsed="false">
      <c r="A725" s="26"/>
      <c r="B725" s="18"/>
      <c r="C725" s="18"/>
      <c r="D725" s="18"/>
      <c r="E725" s="27"/>
      <c r="F725" s="27"/>
      <c r="G725" s="24" t="str">
        <f aca="false">IF(AND(E725="",F725=""),"",'Petty Cash Book'!$C$5+SUM($E$8:E725)-SUM($F$8:F725))</f>
        <v/>
      </c>
      <c r="H725" s="18"/>
      <c r="I725" s="18"/>
      <c r="J725" s="25" t="str">
        <f aca="false">IF(A725="","",MONTH(A725))</f>
        <v/>
      </c>
    </row>
    <row r="726" customFormat="false" ht="15" hidden="false" customHeight="true" outlineLevel="0" collapsed="false">
      <c r="A726" s="26"/>
      <c r="B726" s="18"/>
      <c r="C726" s="18"/>
      <c r="D726" s="18"/>
      <c r="E726" s="27"/>
      <c r="F726" s="27"/>
      <c r="G726" s="24" t="str">
        <f aca="false">IF(AND(E726="",F726=""),"",'Petty Cash Book'!$C$5+SUM($E$8:E726)-SUM($F$8:F726))</f>
        <v/>
      </c>
      <c r="H726" s="18"/>
      <c r="I726" s="18"/>
      <c r="J726" s="25" t="str">
        <f aca="false">IF(A726="","",MONTH(A726))</f>
        <v/>
      </c>
    </row>
    <row r="727" customFormat="false" ht="15" hidden="false" customHeight="true" outlineLevel="0" collapsed="false">
      <c r="A727" s="26"/>
      <c r="B727" s="18"/>
      <c r="C727" s="18"/>
      <c r="D727" s="18"/>
      <c r="E727" s="27"/>
      <c r="F727" s="27"/>
      <c r="G727" s="24" t="str">
        <f aca="false">IF(AND(E727="",F727=""),"",'Petty Cash Book'!$C$5+SUM($E$8:E727)-SUM($F$8:F727))</f>
        <v/>
      </c>
      <c r="H727" s="18"/>
      <c r="I727" s="18"/>
      <c r="J727" s="25" t="str">
        <f aca="false">IF(A727="","",MONTH(A727))</f>
        <v/>
      </c>
    </row>
    <row r="728" customFormat="false" ht="15" hidden="false" customHeight="true" outlineLevel="0" collapsed="false">
      <c r="A728" s="26"/>
      <c r="B728" s="18"/>
      <c r="C728" s="18"/>
      <c r="D728" s="18"/>
      <c r="E728" s="27"/>
      <c r="F728" s="27"/>
      <c r="G728" s="24" t="str">
        <f aca="false">IF(AND(E728="",F728=""),"",'Petty Cash Book'!$C$5+SUM($E$8:E728)-SUM($F$8:F728))</f>
        <v/>
      </c>
      <c r="H728" s="18"/>
      <c r="I728" s="18"/>
      <c r="J728" s="25" t="str">
        <f aca="false">IF(A728="","",MONTH(A728))</f>
        <v/>
      </c>
    </row>
    <row r="729" customFormat="false" ht="15" hidden="false" customHeight="true" outlineLevel="0" collapsed="false">
      <c r="A729" s="26"/>
      <c r="B729" s="18"/>
      <c r="C729" s="18"/>
      <c r="D729" s="18"/>
      <c r="E729" s="27"/>
      <c r="F729" s="27"/>
      <c r="G729" s="24" t="str">
        <f aca="false">IF(AND(E729="",F729=""),"",'Petty Cash Book'!$C$5+SUM($E$8:E729)-SUM($F$8:F729))</f>
        <v/>
      </c>
      <c r="H729" s="18"/>
      <c r="I729" s="18"/>
      <c r="J729" s="25" t="str">
        <f aca="false">IF(A729="","",MONTH(A729))</f>
        <v/>
      </c>
    </row>
    <row r="730" customFormat="false" ht="15" hidden="false" customHeight="true" outlineLevel="0" collapsed="false">
      <c r="A730" s="26"/>
      <c r="B730" s="18"/>
      <c r="C730" s="18"/>
      <c r="D730" s="18"/>
      <c r="E730" s="27"/>
      <c r="F730" s="27"/>
      <c r="G730" s="24" t="str">
        <f aca="false">IF(AND(E730="",F730=""),"",'Petty Cash Book'!$C$5+SUM($E$8:E730)-SUM($F$8:F730))</f>
        <v/>
      </c>
      <c r="H730" s="18"/>
      <c r="I730" s="18"/>
      <c r="J730" s="25" t="str">
        <f aca="false">IF(A730="","",MONTH(A730))</f>
        <v/>
      </c>
    </row>
    <row r="731" customFormat="false" ht="15" hidden="false" customHeight="true" outlineLevel="0" collapsed="false">
      <c r="A731" s="26"/>
      <c r="B731" s="18"/>
      <c r="C731" s="18"/>
      <c r="D731" s="18"/>
      <c r="E731" s="27"/>
      <c r="F731" s="27"/>
      <c r="G731" s="24" t="str">
        <f aca="false">IF(AND(E731="",F731=""),"",'Petty Cash Book'!$C$5+SUM($E$8:E731)-SUM($F$8:F731))</f>
        <v/>
      </c>
      <c r="H731" s="18"/>
      <c r="I731" s="18"/>
      <c r="J731" s="25" t="str">
        <f aca="false">IF(A731="","",MONTH(A731))</f>
        <v/>
      </c>
    </row>
    <row r="732" customFormat="false" ht="15" hidden="false" customHeight="true" outlineLevel="0" collapsed="false">
      <c r="A732" s="26"/>
      <c r="B732" s="18"/>
      <c r="C732" s="18"/>
      <c r="D732" s="18"/>
      <c r="E732" s="27"/>
      <c r="F732" s="27"/>
      <c r="G732" s="24" t="str">
        <f aca="false">IF(AND(E732="",F732=""),"",'Petty Cash Book'!$C$5+SUM($E$8:E732)-SUM($F$8:F732))</f>
        <v/>
      </c>
      <c r="H732" s="18"/>
      <c r="I732" s="18"/>
      <c r="J732" s="25" t="str">
        <f aca="false">IF(A732="","",MONTH(A732))</f>
        <v/>
      </c>
    </row>
    <row r="733" customFormat="false" ht="15" hidden="false" customHeight="true" outlineLevel="0" collapsed="false">
      <c r="A733" s="26"/>
      <c r="B733" s="18"/>
      <c r="C733" s="18"/>
      <c r="D733" s="18"/>
      <c r="E733" s="27"/>
      <c r="F733" s="27"/>
      <c r="G733" s="24" t="str">
        <f aca="false">IF(AND(E733="",F733=""),"",'Petty Cash Book'!$C$5+SUM($E$8:E733)-SUM($F$8:F733))</f>
        <v/>
      </c>
      <c r="H733" s="18"/>
      <c r="I733" s="18"/>
      <c r="J733" s="25" t="str">
        <f aca="false">IF(A733="","",MONTH(A733))</f>
        <v/>
      </c>
    </row>
    <row r="734" customFormat="false" ht="15" hidden="false" customHeight="true" outlineLevel="0" collapsed="false">
      <c r="A734" s="26"/>
      <c r="B734" s="18"/>
      <c r="C734" s="18"/>
      <c r="D734" s="18"/>
      <c r="E734" s="27"/>
      <c r="F734" s="27"/>
      <c r="G734" s="24" t="str">
        <f aca="false">IF(AND(E734="",F734=""),"",'Petty Cash Book'!$C$5+SUM($E$8:E734)-SUM($F$8:F734))</f>
        <v/>
      </c>
      <c r="H734" s="18"/>
      <c r="I734" s="18"/>
      <c r="J734" s="25" t="str">
        <f aca="false">IF(A734="","",MONTH(A734))</f>
        <v/>
      </c>
    </row>
    <row r="735" customFormat="false" ht="15" hidden="false" customHeight="true" outlineLevel="0" collapsed="false">
      <c r="A735" s="26"/>
      <c r="B735" s="18"/>
      <c r="C735" s="18"/>
      <c r="D735" s="18"/>
      <c r="E735" s="27"/>
      <c r="F735" s="27"/>
      <c r="G735" s="24" t="str">
        <f aca="false">IF(AND(E735="",F735=""),"",'Petty Cash Book'!$C$5+SUM($E$8:E735)-SUM($F$8:F735))</f>
        <v/>
      </c>
      <c r="H735" s="18"/>
      <c r="I735" s="18"/>
      <c r="J735" s="25" t="str">
        <f aca="false">IF(A735="","",MONTH(A735))</f>
        <v/>
      </c>
    </row>
    <row r="736" customFormat="false" ht="15" hidden="false" customHeight="true" outlineLevel="0" collapsed="false">
      <c r="A736" s="26"/>
      <c r="B736" s="18"/>
      <c r="C736" s="18"/>
      <c r="D736" s="18"/>
      <c r="E736" s="27"/>
      <c r="F736" s="27"/>
      <c r="G736" s="24" t="str">
        <f aca="false">IF(AND(E736="",F736=""),"",'Petty Cash Book'!$C$5+SUM($E$8:E736)-SUM($F$8:F736))</f>
        <v/>
      </c>
      <c r="H736" s="18"/>
      <c r="I736" s="18"/>
      <c r="J736" s="25" t="str">
        <f aca="false">IF(A736="","",MONTH(A736))</f>
        <v/>
      </c>
    </row>
    <row r="737" customFormat="false" ht="15" hidden="false" customHeight="true" outlineLevel="0" collapsed="false">
      <c r="A737" s="26"/>
      <c r="B737" s="18"/>
      <c r="C737" s="18"/>
      <c r="D737" s="18"/>
      <c r="E737" s="27"/>
      <c r="F737" s="27"/>
      <c r="G737" s="24" t="str">
        <f aca="false">IF(AND(E737="",F737=""),"",'Petty Cash Book'!$C$5+SUM($E$8:E737)-SUM($F$8:F737))</f>
        <v/>
      </c>
      <c r="H737" s="18"/>
      <c r="I737" s="18"/>
      <c r="J737" s="25" t="str">
        <f aca="false">IF(A737="","",MONTH(A737))</f>
        <v/>
      </c>
    </row>
    <row r="738" customFormat="false" ht="15" hidden="false" customHeight="true" outlineLevel="0" collapsed="false">
      <c r="A738" s="26"/>
      <c r="B738" s="18"/>
      <c r="C738" s="18"/>
      <c r="D738" s="18"/>
      <c r="E738" s="27"/>
      <c r="F738" s="27"/>
      <c r="G738" s="24" t="str">
        <f aca="false">IF(AND(E738="",F738=""),"",'Petty Cash Book'!$C$5+SUM($E$8:E738)-SUM($F$8:F738))</f>
        <v/>
      </c>
      <c r="H738" s="18"/>
      <c r="I738" s="18"/>
      <c r="J738" s="25" t="str">
        <f aca="false">IF(A738="","",MONTH(A738))</f>
        <v/>
      </c>
    </row>
    <row r="739" customFormat="false" ht="15" hidden="false" customHeight="true" outlineLevel="0" collapsed="false">
      <c r="A739" s="26"/>
      <c r="B739" s="18"/>
      <c r="C739" s="18"/>
      <c r="D739" s="18"/>
      <c r="E739" s="27"/>
      <c r="F739" s="27"/>
      <c r="G739" s="24" t="str">
        <f aca="false">IF(AND(E739="",F739=""),"",'Petty Cash Book'!$C$5+SUM($E$8:E739)-SUM($F$8:F739))</f>
        <v/>
      </c>
      <c r="H739" s="18"/>
      <c r="I739" s="18"/>
      <c r="J739" s="25" t="str">
        <f aca="false">IF(A739="","",MONTH(A739))</f>
        <v/>
      </c>
    </row>
    <row r="740" customFormat="false" ht="15" hidden="false" customHeight="true" outlineLevel="0" collapsed="false">
      <c r="A740" s="26"/>
      <c r="B740" s="18"/>
      <c r="C740" s="18"/>
      <c r="D740" s="18"/>
      <c r="E740" s="27"/>
      <c r="F740" s="27"/>
      <c r="G740" s="24" t="str">
        <f aca="false">IF(AND(E740="",F740=""),"",'Petty Cash Book'!$C$5+SUM($E$8:E740)-SUM($F$8:F740))</f>
        <v/>
      </c>
      <c r="H740" s="18"/>
      <c r="I740" s="18"/>
      <c r="J740" s="25" t="str">
        <f aca="false">IF(A740="","",MONTH(A740))</f>
        <v/>
      </c>
    </row>
    <row r="741" customFormat="false" ht="15" hidden="false" customHeight="true" outlineLevel="0" collapsed="false">
      <c r="A741" s="26"/>
      <c r="B741" s="18"/>
      <c r="C741" s="18"/>
      <c r="D741" s="18"/>
      <c r="E741" s="27"/>
      <c r="F741" s="27"/>
      <c r="G741" s="24" t="str">
        <f aca="false">IF(AND(E741="",F741=""),"",'Petty Cash Book'!$C$5+SUM($E$8:E741)-SUM($F$8:F741))</f>
        <v/>
      </c>
      <c r="H741" s="18"/>
      <c r="I741" s="18"/>
      <c r="J741" s="25" t="str">
        <f aca="false">IF(A741="","",MONTH(A741))</f>
        <v/>
      </c>
    </row>
    <row r="742" customFormat="false" ht="15" hidden="false" customHeight="true" outlineLevel="0" collapsed="false">
      <c r="A742" s="26"/>
      <c r="B742" s="18"/>
      <c r="C742" s="18"/>
      <c r="D742" s="18"/>
      <c r="E742" s="27"/>
      <c r="F742" s="27"/>
      <c r="G742" s="24" t="str">
        <f aca="false">IF(AND(E742="",F742=""),"",'Petty Cash Book'!$C$5+SUM($E$8:E742)-SUM($F$8:F742))</f>
        <v/>
      </c>
      <c r="H742" s="18"/>
      <c r="I742" s="18"/>
      <c r="J742" s="25" t="str">
        <f aca="false">IF(A742="","",MONTH(A742))</f>
        <v/>
      </c>
    </row>
    <row r="743" customFormat="false" ht="15" hidden="false" customHeight="true" outlineLevel="0" collapsed="false">
      <c r="A743" s="26"/>
      <c r="B743" s="18"/>
      <c r="C743" s="18"/>
      <c r="D743" s="18"/>
      <c r="E743" s="27"/>
      <c r="F743" s="27"/>
      <c r="G743" s="24" t="str">
        <f aca="false">IF(AND(E743="",F743=""),"",'Petty Cash Book'!$C$5+SUM($E$8:E743)-SUM($F$8:F743))</f>
        <v/>
      </c>
      <c r="H743" s="18"/>
      <c r="I743" s="18"/>
      <c r="J743" s="25" t="str">
        <f aca="false">IF(A743="","",MONTH(A743))</f>
        <v/>
      </c>
    </row>
    <row r="744" customFormat="false" ht="15" hidden="false" customHeight="true" outlineLevel="0" collapsed="false">
      <c r="A744" s="26"/>
      <c r="B744" s="18"/>
      <c r="C744" s="18"/>
      <c r="D744" s="18"/>
      <c r="E744" s="27"/>
      <c r="F744" s="27"/>
      <c r="G744" s="24" t="str">
        <f aca="false">IF(AND(E744="",F744=""),"",'Petty Cash Book'!$C$5+SUM($E$8:E744)-SUM($F$8:F744))</f>
        <v/>
      </c>
      <c r="H744" s="18"/>
      <c r="I744" s="18"/>
      <c r="J744" s="25" t="str">
        <f aca="false">IF(A744="","",MONTH(A744))</f>
        <v/>
      </c>
    </row>
    <row r="745" customFormat="false" ht="15" hidden="false" customHeight="true" outlineLevel="0" collapsed="false">
      <c r="A745" s="26"/>
      <c r="B745" s="18"/>
      <c r="C745" s="18"/>
      <c r="D745" s="18"/>
      <c r="E745" s="27"/>
      <c r="F745" s="27"/>
      <c r="G745" s="24" t="str">
        <f aca="false">IF(AND(E745="",F745=""),"",'Petty Cash Book'!$C$5+SUM($E$8:E745)-SUM($F$8:F745))</f>
        <v/>
      </c>
      <c r="H745" s="18"/>
      <c r="I745" s="18"/>
      <c r="J745" s="25" t="str">
        <f aca="false">IF(A745="","",MONTH(A745))</f>
        <v/>
      </c>
    </row>
    <row r="746" customFormat="false" ht="15" hidden="false" customHeight="true" outlineLevel="0" collapsed="false">
      <c r="A746" s="26"/>
      <c r="B746" s="18"/>
      <c r="C746" s="18"/>
      <c r="D746" s="18"/>
      <c r="E746" s="27"/>
      <c r="F746" s="27"/>
      <c r="G746" s="24" t="str">
        <f aca="false">IF(AND(E746="",F746=""),"",'Petty Cash Book'!$C$5+SUM($E$8:E746)-SUM($F$8:F746))</f>
        <v/>
      </c>
      <c r="H746" s="18"/>
      <c r="I746" s="18"/>
      <c r="J746" s="25" t="str">
        <f aca="false">IF(A746="","",MONTH(A746))</f>
        <v/>
      </c>
    </row>
    <row r="747" customFormat="false" ht="15" hidden="false" customHeight="true" outlineLevel="0" collapsed="false">
      <c r="A747" s="26"/>
      <c r="B747" s="18"/>
      <c r="C747" s="18"/>
      <c r="D747" s="18"/>
      <c r="E747" s="27"/>
      <c r="F747" s="27"/>
      <c r="G747" s="24" t="str">
        <f aca="false">IF(AND(E747="",F747=""),"",'Petty Cash Book'!$C$5+SUM($E$8:E747)-SUM($F$8:F747))</f>
        <v/>
      </c>
      <c r="H747" s="18"/>
      <c r="I747" s="18"/>
      <c r="J747" s="25" t="str">
        <f aca="false">IF(A747="","",MONTH(A747))</f>
        <v/>
      </c>
    </row>
    <row r="748" customFormat="false" ht="15" hidden="false" customHeight="true" outlineLevel="0" collapsed="false">
      <c r="A748" s="26"/>
      <c r="B748" s="18"/>
      <c r="C748" s="18"/>
      <c r="D748" s="18"/>
      <c r="E748" s="27"/>
      <c r="F748" s="27"/>
      <c r="G748" s="24" t="str">
        <f aca="false">IF(AND(E748="",F748=""),"",'Petty Cash Book'!$C$5+SUM($E$8:E748)-SUM($F$8:F748))</f>
        <v/>
      </c>
      <c r="H748" s="18"/>
      <c r="I748" s="18"/>
      <c r="J748" s="25" t="str">
        <f aca="false">IF(A748="","",MONTH(A748))</f>
        <v/>
      </c>
    </row>
    <row r="749" customFormat="false" ht="15" hidden="false" customHeight="true" outlineLevel="0" collapsed="false">
      <c r="A749" s="26"/>
      <c r="B749" s="18"/>
      <c r="C749" s="18"/>
      <c r="D749" s="18"/>
      <c r="E749" s="27"/>
      <c r="F749" s="27"/>
      <c r="G749" s="24" t="str">
        <f aca="false">IF(AND(E749="",F749=""),"",'Petty Cash Book'!$C$5+SUM($E$8:E749)-SUM($F$8:F749))</f>
        <v/>
      </c>
      <c r="H749" s="18"/>
      <c r="I749" s="18"/>
      <c r="J749" s="25" t="str">
        <f aca="false">IF(A749="","",MONTH(A749))</f>
        <v/>
      </c>
    </row>
    <row r="750" customFormat="false" ht="15" hidden="false" customHeight="true" outlineLevel="0" collapsed="false">
      <c r="A750" s="26"/>
      <c r="B750" s="18"/>
      <c r="C750" s="18"/>
      <c r="D750" s="18"/>
      <c r="E750" s="27"/>
      <c r="F750" s="27"/>
      <c r="G750" s="24" t="str">
        <f aca="false">IF(AND(E750="",F750=""),"",'Petty Cash Book'!$C$5+SUM($E$8:E750)-SUM($F$8:F750))</f>
        <v/>
      </c>
      <c r="H750" s="18"/>
      <c r="I750" s="18"/>
      <c r="J750" s="25" t="str">
        <f aca="false">IF(A750="","",MONTH(A750))</f>
        <v/>
      </c>
    </row>
    <row r="751" customFormat="false" ht="15" hidden="false" customHeight="true" outlineLevel="0" collapsed="false">
      <c r="A751" s="26"/>
      <c r="B751" s="18"/>
      <c r="C751" s="18"/>
      <c r="D751" s="18"/>
      <c r="E751" s="27"/>
      <c r="F751" s="27"/>
      <c r="G751" s="24" t="str">
        <f aca="false">IF(AND(E751="",F751=""),"",'Petty Cash Book'!$C$5+SUM($E$8:E751)-SUM($F$8:F751))</f>
        <v/>
      </c>
      <c r="H751" s="18"/>
      <c r="I751" s="18"/>
      <c r="J751" s="25" t="str">
        <f aca="false">IF(A751="","",MONTH(A751))</f>
        <v/>
      </c>
    </row>
    <row r="752" customFormat="false" ht="15" hidden="false" customHeight="true" outlineLevel="0" collapsed="false">
      <c r="A752" s="26"/>
      <c r="B752" s="18"/>
      <c r="C752" s="18"/>
      <c r="D752" s="18"/>
      <c r="E752" s="27"/>
      <c r="F752" s="27"/>
      <c r="G752" s="24" t="str">
        <f aca="false">IF(AND(E752="",F752=""),"",'Petty Cash Book'!$C$5+SUM($E$8:E752)-SUM($F$8:F752))</f>
        <v/>
      </c>
      <c r="H752" s="18"/>
      <c r="I752" s="18"/>
      <c r="J752" s="25" t="str">
        <f aca="false">IF(A752="","",MONTH(A752))</f>
        <v/>
      </c>
    </row>
    <row r="753" customFormat="false" ht="15" hidden="false" customHeight="true" outlineLevel="0" collapsed="false">
      <c r="A753" s="26"/>
      <c r="B753" s="18"/>
      <c r="C753" s="18"/>
      <c r="D753" s="18"/>
      <c r="E753" s="27"/>
      <c r="F753" s="27"/>
      <c r="G753" s="24" t="str">
        <f aca="false">IF(AND(E753="",F753=""),"",'Petty Cash Book'!$C$5+SUM($E$8:E753)-SUM($F$8:F753))</f>
        <v/>
      </c>
      <c r="H753" s="18"/>
      <c r="I753" s="18"/>
      <c r="J753" s="25" t="str">
        <f aca="false">IF(A753="","",MONTH(A753))</f>
        <v/>
      </c>
    </row>
    <row r="754" customFormat="false" ht="15" hidden="false" customHeight="true" outlineLevel="0" collapsed="false">
      <c r="A754" s="26"/>
      <c r="B754" s="18"/>
      <c r="C754" s="18"/>
      <c r="D754" s="18"/>
      <c r="E754" s="27"/>
      <c r="F754" s="27"/>
      <c r="G754" s="24" t="str">
        <f aca="false">IF(AND(E754="",F754=""),"",'Petty Cash Book'!$C$5+SUM($E$8:E754)-SUM($F$8:F754))</f>
        <v/>
      </c>
      <c r="H754" s="18"/>
      <c r="I754" s="18"/>
      <c r="J754" s="25" t="str">
        <f aca="false">IF(A754="","",MONTH(A754))</f>
        <v/>
      </c>
    </row>
    <row r="755" customFormat="false" ht="15" hidden="false" customHeight="true" outlineLevel="0" collapsed="false">
      <c r="A755" s="26"/>
      <c r="B755" s="18"/>
      <c r="C755" s="18"/>
      <c r="D755" s="18"/>
      <c r="E755" s="27"/>
      <c r="F755" s="27"/>
      <c r="G755" s="24" t="str">
        <f aca="false">IF(AND(E755="",F755=""),"",'Petty Cash Book'!$C$5+SUM($E$8:E755)-SUM($F$8:F755))</f>
        <v/>
      </c>
      <c r="H755" s="18"/>
      <c r="I755" s="18"/>
      <c r="J755" s="25" t="str">
        <f aca="false">IF(A755="","",MONTH(A755))</f>
        <v/>
      </c>
    </row>
    <row r="756" customFormat="false" ht="15" hidden="false" customHeight="true" outlineLevel="0" collapsed="false">
      <c r="A756" s="26"/>
      <c r="B756" s="18"/>
      <c r="C756" s="18"/>
      <c r="D756" s="18"/>
      <c r="E756" s="27"/>
      <c r="F756" s="27"/>
      <c r="G756" s="24" t="str">
        <f aca="false">IF(AND(E756="",F756=""),"",'Petty Cash Book'!$C$5+SUM($E$8:E756)-SUM($F$8:F756))</f>
        <v/>
      </c>
      <c r="H756" s="18"/>
      <c r="I756" s="18"/>
      <c r="J756" s="25" t="str">
        <f aca="false">IF(A756="","",MONTH(A756))</f>
        <v/>
      </c>
    </row>
    <row r="757" customFormat="false" ht="15" hidden="false" customHeight="true" outlineLevel="0" collapsed="false">
      <c r="A757" s="26"/>
      <c r="B757" s="18"/>
      <c r="C757" s="18"/>
      <c r="D757" s="18"/>
      <c r="E757" s="27"/>
      <c r="F757" s="27"/>
      <c r="G757" s="24" t="str">
        <f aca="false">IF(AND(E757="",F757=""),"",'Petty Cash Book'!$C$5+SUM($E$8:E757)-SUM($F$8:F757))</f>
        <v/>
      </c>
      <c r="H757" s="18"/>
      <c r="I757" s="18"/>
      <c r="J757" s="25" t="str">
        <f aca="false">IF(A757="","",MONTH(A757))</f>
        <v/>
      </c>
    </row>
    <row r="758" customFormat="false" ht="15" hidden="false" customHeight="true" outlineLevel="0" collapsed="false">
      <c r="A758" s="26"/>
      <c r="B758" s="18"/>
      <c r="C758" s="18"/>
      <c r="D758" s="18"/>
      <c r="E758" s="27"/>
      <c r="F758" s="27"/>
      <c r="G758" s="24" t="str">
        <f aca="false">IF(AND(E758="",F758=""),"",'Petty Cash Book'!$C$5+SUM($E$8:E758)-SUM($F$8:F758))</f>
        <v/>
      </c>
      <c r="H758" s="18"/>
      <c r="I758" s="18"/>
      <c r="J758" s="25" t="str">
        <f aca="false">IF(A758="","",MONTH(A758))</f>
        <v/>
      </c>
    </row>
    <row r="759" customFormat="false" ht="15" hidden="false" customHeight="true" outlineLevel="0" collapsed="false">
      <c r="A759" s="26"/>
      <c r="B759" s="18"/>
      <c r="C759" s="18"/>
      <c r="D759" s="18"/>
      <c r="E759" s="27"/>
      <c r="F759" s="27"/>
      <c r="G759" s="24" t="str">
        <f aca="false">IF(AND(E759="",F759=""),"",'Petty Cash Book'!$C$5+SUM($E$8:E759)-SUM($F$8:F759))</f>
        <v/>
      </c>
      <c r="H759" s="18"/>
      <c r="I759" s="18"/>
      <c r="J759" s="25" t="str">
        <f aca="false">IF(A759="","",MONTH(A759))</f>
        <v/>
      </c>
    </row>
    <row r="760" customFormat="false" ht="15" hidden="false" customHeight="true" outlineLevel="0" collapsed="false">
      <c r="A760" s="26"/>
      <c r="B760" s="18"/>
      <c r="C760" s="18"/>
      <c r="D760" s="18"/>
      <c r="E760" s="27"/>
      <c r="F760" s="27"/>
      <c r="G760" s="24" t="str">
        <f aca="false">IF(AND(E760="",F760=""),"",'Petty Cash Book'!$C$5+SUM($E$8:E760)-SUM($F$8:F760))</f>
        <v/>
      </c>
      <c r="H760" s="18"/>
      <c r="I760" s="18"/>
      <c r="J760" s="25" t="str">
        <f aca="false">IF(A760="","",MONTH(A760))</f>
        <v/>
      </c>
    </row>
    <row r="761" customFormat="false" ht="15" hidden="false" customHeight="true" outlineLevel="0" collapsed="false">
      <c r="A761" s="26"/>
      <c r="B761" s="18"/>
      <c r="C761" s="18"/>
      <c r="D761" s="18"/>
      <c r="E761" s="27"/>
      <c r="F761" s="27"/>
      <c r="G761" s="24" t="str">
        <f aca="false">IF(AND(E761="",F761=""),"",'Petty Cash Book'!$C$5+SUM($E$8:E761)-SUM($F$8:F761))</f>
        <v/>
      </c>
      <c r="H761" s="18"/>
      <c r="I761" s="18"/>
      <c r="J761" s="25" t="str">
        <f aca="false">IF(A761="","",MONTH(A761))</f>
        <v/>
      </c>
    </row>
    <row r="762" customFormat="false" ht="15" hidden="false" customHeight="true" outlineLevel="0" collapsed="false">
      <c r="A762" s="26"/>
      <c r="B762" s="18"/>
      <c r="C762" s="18"/>
      <c r="D762" s="18"/>
      <c r="E762" s="27"/>
      <c r="F762" s="27"/>
      <c r="G762" s="24" t="str">
        <f aca="false">IF(AND(E762="",F762=""),"",'Petty Cash Book'!$C$5+SUM($E$8:E762)-SUM($F$8:F762))</f>
        <v/>
      </c>
      <c r="H762" s="18"/>
      <c r="I762" s="18"/>
      <c r="J762" s="25" t="str">
        <f aca="false">IF(A762="","",MONTH(A762))</f>
        <v/>
      </c>
    </row>
    <row r="763" customFormat="false" ht="15" hidden="false" customHeight="true" outlineLevel="0" collapsed="false">
      <c r="A763" s="26"/>
      <c r="B763" s="18"/>
      <c r="C763" s="18"/>
      <c r="D763" s="18"/>
      <c r="E763" s="27"/>
      <c r="F763" s="27"/>
      <c r="G763" s="24" t="str">
        <f aca="false">IF(AND(E763="",F763=""),"",'Petty Cash Book'!$C$5+SUM($E$8:E763)-SUM($F$8:F763))</f>
        <v/>
      </c>
      <c r="H763" s="18"/>
      <c r="I763" s="18"/>
      <c r="J763" s="25" t="str">
        <f aca="false">IF(A763="","",MONTH(A763))</f>
        <v/>
      </c>
    </row>
    <row r="764" customFormat="false" ht="15" hidden="false" customHeight="true" outlineLevel="0" collapsed="false">
      <c r="A764" s="26"/>
      <c r="B764" s="18"/>
      <c r="C764" s="18"/>
      <c r="D764" s="18"/>
      <c r="E764" s="27"/>
      <c r="F764" s="27"/>
      <c r="G764" s="24" t="str">
        <f aca="false">IF(AND(E764="",F764=""),"",'Petty Cash Book'!$C$5+SUM($E$8:E764)-SUM($F$8:F764))</f>
        <v/>
      </c>
      <c r="H764" s="18"/>
      <c r="I764" s="18"/>
      <c r="J764" s="25" t="str">
        <f aca="false">IF(A764="","",MONTH(A764))</f>
        <v/>
      </c>
    </row>
    <row r="765" customFormat="false" ht="15" hidden="false" customHeight="true" outlineLevel="0" collapsed="false">
      <c r="A765" s="26"/>
      <c r="B765" s="18"/>
      <c r="C765" s="18"/>
      <c r="D765" s="18"/>
      <c r="E765" s="27"/>
      <c r="F765" s="27"/>
      <c r="G765" s="24" t="str">
        <f aca="false">IF(AND(E765="",F765=""),"",'Petty Cash Book'!$C$5+SUM($E$8:E765)-SUM($F$8:F765))</f>
        <v/>
      </c>
      <c r="H765" s="18"/>
      <c r="I765" s="18"/>
      <c r="J765" s="25" t="str">
        <f aca="false">IF(A765="","",MONTH(A765))</f>
        <v/>
      </c>
    </row>
    <row r="766" customFormat="false" ht="15" hidden="false" customHeight="true" outlineLevel="0" collapsed="false">
      <c r="A766" s="26"/>
      <c r="B766" s="18"/>
      <c r="C766" s="18"/>
      <c r="D766" s="18"/>
      <c r="E766" s="27"/>
      <c r="F766" s="27"/>
      <c r="G766" s="24" t="str">
        <f aca="false">IF(AND(E766="",F766=""),"",'Petty Cash Book'!$C$5+SUM($E$8:E766)-SUM($F$8:F766))</f>
        <v/>
      </c>
      <c r="H766" s="18"/>
      <c r="I766" s="18"/>
      <c r="J766" s="25" t="str">
        <f aca="false">IF(A766="","",MONTH(A766))</f>
        <v/>
      </c>
    </row>
    <row r="767" customFormat="false" ht="15" hidden="false" customHeight="true" outlineLevel="0" collapsed="false">
      <c r="A767" s="26"/>
      <c r="B767" s="18"/>
      <c r="C767" s="18"/>
      <c r="D767" s="18"/>
      <c r="E767" s="27"/>
      <c r="F767" s="27"/>
      <c r="G767" s="24" t="str">
        <f aca="false">IF(AND(E767="",F767=""),"",'Petty Cash Book'!$C$5+SUM($E$8:E767)-SUM($F$8:F767))</f>
        <v/>
      </c>
      <c r="H767" s="18"/>
      <c r="I767" s="18"/>
      <c r="J767" s="25" t="str">
        <f aca="false">IF(A767="","",MONTH(A767))</f>
        <v/>
      </c>
    </row>
    <row r="768" customFormat="false" ht="15" hidden="false" customHeight="true" outlineLevel="0" collapsed="false">
      <c r="A768" s="26"/>
      <c r="B768" s="18"/>
      <c r="C768" s="18"/>
      <c r="D768" s="18"/>
      <c r="E768" s="27"/>
      <c r="F768" s="27"/>
      <c r="G768" s="24" t="str">
        <f aca="false">IF(AND(E768="",F768=""),"",'Petty Cash Book'!$C$5+SUM($E$8:E768)-SUM($F$8:F768))</f>
        <v/>
      </c>
      <c r="H768" s="18"/>
      <c r="I768" s="18"/>
      <c r="J768" s="25" t="str">
        <f aca="false">IF(A768="","",MONTH(A768))</f>
        <v/>
      </c>
    </row>
    <row r="769" customFormat="false" ht="15" hidden="false" customHeight="true" outlineLevel="0" collapsed="false">
      <c r="A769" s="26"/>
      <c r="B769" s="18"/>
      <c r="C769" s="18"/>
      <c r="D769" s="18"/>
      <c r="E769" s="27"/>
      <c r="F769" s="27"/>
      <c r="G769" s="24" t="str">
        <f aca="false">IF(AND(E769="",F769=""),"",'Petty Cash Book'!$C$5+SUM($E$8:E769)-SUM($F$8:F769))</f>
        <v/>
      </c>
      <c r="H769" s="18"/>
      <c r="I769" s="18"/>
      <c r="J769" s="25" t="str">
        <f aca="false">IF(A769="","",MONTH(A769))</f>
        <v/>
      </c>
    </row>
    <row r="770" customFormat="false" ht="15" hidden="false" customHeight="true" outlineLevel="0" collapsed="false">
      <c r="A770" s="26"/>
      <c r="B770" s="18"/>
      <c r="C770" s="18"/>
      <c r="D770" s="18"/>
      <c r="E770" s="27"/>
      <c r="F770" s="27"/>
      <c r="G770" s="24" t="str">
        <f aca="false">IF(AND(E770="",F770=""),"",'Petty Cash Book'!$C$5+SUM($E$8:E770)-SUM($F$8:F770))</f>
        <v/>
      </c>
      <c r="H770" s="18"/>
      <c r="I770" s="18"/>
      <c r="J770" s="25" t="str">
        <f aca="false">IF(A770="","",MONTH(A770))</f>
        <v/>
      </c>
    </row>
    <row r="771" customFormat="false" ht="15" hidden="false" customHeight="true" outlineLevel="0" collapsed="false">
      <c r="A771" s="26"/>
      <c r="B771" s="18"/>
      <c r="C771" s="18"/>
      <c r="D771" s="18"/>
      <c r="E771" s="27"/>
      <c r="F771" s="27"/>
      <c r="G771" s="24" t="str">
        <f aca="false">IF(AND(E771="",F771=""),"",'Petty Cash Book'!$C$5+SUM($E$8:E771)-SUM($F$8:F771))</f>
        <v/>
      </c>
      <c r="H771" s="18"/>
      <c r="I771" s="18"/>
      <c r="J771" s="25" t="str">
        <f aca="false">IF(A771="","",MONTH(A771))</f>
        <v/>
      </c>
    </row>
    <row r="772" customFormat="false" ht="15" hidden="false" customHeight="true" outlineLevel="0" collapsed="false">
      <c r="A772" s="26"/>
      <c r="B772" s="18"/>
      <c r="C772" s="18"/>
      <c r="D772" s="18"/>
      <c r="E772" s="27"/>
      <c r="F772" s="27"/>
      <c r="G772" s="24" t="str">
        <f aca="false">IF(AND(E772="",F772=""),"",'Petty Cash Book'!$C$5+SUM($E$8:E772)-SUM($F$8:F772))</f>
        <v/>
      </c>
      <c r="H772" s="18"/>
      <c r="I772" s="18"/>
      <c r="J772" s="25" t="str">
        <f aca="false">IF(A772="","",MONTH(A772))</f>
        <v/>
      </c>
    </row>
    <row r="773" customFormat="false" ht="15" hidden="false" customHeight="true" outlineLevel="0" collapsed="false">
      <c r="A773" s="26"/>
      <c r="B773" s="18"/>
      <c r="C773" s="18"/>
      <c r="D773" s="18"/>
      <c r="E773" s="27"/>
      <c r="F773" s="27"/>
      <c r="G773" s="24" t="str">
        <f aca="false">IF(AND(E773="",F773=""),"",'Petty Cash Book'!$C$5+SUM($E$8:E773)-SUM($F$8:F773))</f>
        <v/>
      </c>
      <c r="H773" s="18"/>
      <c r="I773" s="18"/>
      <c r="J773" s="25" t="str">
        <f aca="false">IF(A773="","",MONTH(A773))</f>
        <v/>
      </c>
    </row>
    <row r="774" customFormat="false" ht="15" hidden="false" customHeight="true" outlineLevel="0" collapsed="false">
      <c r="A774" s="26"/>
      <c r="B774" s="18"/>
      <c r="C774" s="18"/>
      <c r="D774" s="18"/>
      <c r="E774" s="27"/>
      <c r="F774" s="27"/>
      <c r="G774" s="24" t="str">
        <f aca="false">IF(AND(E774="",F774=""),"",'Petty Cash Book'!$C$5+SUM($E$8:E774)-SUM($F$8:F774))</f>
        <v/>
      </c>
      <c r="H774" s="18"/>
      <c r="I774" s="18"/>
      <c r="J774" s="25" t="str">
        <f aca="false">IF(A774="","",MONTH(A774))</f>
        <v/>
      </c>
    </row>
    <row r="775" customFormat="false" ht="15" hidden="false" customHeight="true" outlineLevel="0" collapsed="false">
      <c r="A775" s="26"/>
      <c r="B775" s="18"/>
      <c r="C775" s="18"/>
      <c r="D775" s="18"/>
      <c r="E775" s="27"/>
      <c r="F775" s="27"/>
      <c r="G775" s="24" t="str">
        <f aca="false">IF(AND(E775="",F775=""),"",'Petty Cash Book'!$C$5+SUM($E$8:E775)-SUM($F$8:F775))</f>
        <v/>
      </c>
      <c r="H775" s="18"/>
      <c r="I775" s="18"/>
      <c r="J775" s="25" t="str">
        <f aca="false">IF(A775="","",MONTH(A775))</f>
        <v/>
      </c>
    </row>
    <row r="776" customFormat="false" ht="15" hidden="false" customHeight="true" outlineLevel="0" collapsed="false">
      <c r="A776" s="26"/>
      <c r="B776" s="18"/>
      <c r="C776" s="18"/>
      <c r="D776" s="18"/>
      <c r="E776" s="27"/>
      <c r="F776" s="27"/>
      <c r="G776" s="24" t="str">
        <f aca="false">IF(AND(E776="",F776=""),"",'Petty Cash Book'!$C$5+SUM($E$8:E776)-SUM($F$8:F776))</f>
        <v/>
      </c>
      <c r="H776" s="18"/>
      <c r="I776" s="18"/>
      <c r="J776" s="25" t="str">
        <f aca="false">IF(A776="","",MONTH(A776))</f>
        <v/>
      </c>
    </row>
    <row r="777" customFormat="false" ht="15" hidden="false" customHeight="true" outlineLevel="0" collapsed="false">
      <c r="A777" s="26"/>
      <c r="B777" s="18"/>
      <c r="C777" s="18"/>
      <c r="D777" s="18"/>
      <c r="E777" s="27"/>
      <c r="F777" s="27"/>
      <c r="G777" s="24" t="str">
        <f aca="false">IF(AND(E777="",F777=""),"",'Petty Cash Book'!$C$5+SUM($E$8:E777)-SUM($F$8:F777))</f>
        <v/>
      </c>
      <c r="H777" s="18"/>
      <c r="I777" s="18"/>
      <c r="J777" s="25" t="str">
        <f aca="false">IF(A777="","",MONTH(A777))</f>
        <v/>
      </c>
    </row>
    <row r="778" customFormat="false" ht="15" hidden="false" customHeight="true" outlineLevel="0" collapsed="false">
      <c r="A778" s="26"/>
      <c r="B778" s="18"/>
      <c r="C778" s="18"/>
      <c r="D778" s="18"/>
      <c r="E778" s="27"/>
      <c r="F778" s="27"/>
      <c r="G778" s="24" t="str">
        <f aca="false">IF(AND(E778="",F778=""),"",'Petty Cash Book'!$C$5+SUM($E$8:E778)-SUM($F$8:F778))</f>
        <v/>
      </c>
      <c r="H778" s="18"/>
      <c r="I778" s="18"/>
      <c r="J778" s="25" t="str">
        <f aca="false">IF(A778="","",MONTH(A778))</f>
        <v/>
      </c>
    </row>
    <row r="779" customFormat="false" ht="15" hidden="false" customHeight="true" outlineLevel="0" collapsed="false">
      <c r="A779" s="26"/>
      <c r="B779" s="18"/>
      <c r="C779" s="18"/>
      <c r="D779" s="18"/>
      <c r="E779" s="27"/>
      <c r="F779" s="27"/>
      <c r="G779" s="24" t="str">
        <f aca="false">IF(AND(E779="",F779=""),"",'Petty Cash Book'!$C$5+SUM($E$8:E779)-SUM($F$8:F779))</f>
        <v/>
      </c>
      <c r="H779" s="18"/>
      <c r="I779" s="18"/>
      <c r="J779" s="25" t="str">
        <f aca="false">IF(A779="","",MONTH(A779))</f>
        <v/>
      </c>
    </row>
    <row r="780" customFormat="false" ht="15" hidden="false" customHeight="true" outlineLevel="0" collapsed="false">
      <c r="A780" s="26"/>
      <c r="B780" s="18"/>
      <c r="C780" s="18"/>
      <c r="D780" s="18"/>
      <c r="E780" s="27"/>
      <c r="F780" s="27"/>
      <c r="G780" s="24" t="str">
        <f aca="false">IF(AND(E780="",F780=""),"",'Petty Cash Book'!$C$5+SUM($E$8:E780)-SUM($F$8:F780))</f>
        <v/>
      </c>
      <c r="H780" s="18"/>
      <c r="I780" s="18"/>
      <c r="J780" s="25" t="str">
        <f aca="false">IF(A780="","",MONTH(A780))</f>
        <v/>
      </c>
    </row>
    <row r="781" customFormat="false" ht="15" hidden="false" customHeight="true" outlineLevel="0" collapsed="false">
      <c r="A781" s="26"/>
      <c r="B781" s="18"/>
      <c r="C781" s="18"/>
      <c r="D781" s="18"/>
      <c r="E781" s="27"/>
      <c r="F781" s="27"/>
      <c r="G781" s="24" t="str">
        <f aca="false">IF(AND(E781="",F781=""),"",'Petty Cash Book'!$C$5+SUM($E$8:E781)-SUM($F$8:F781))</f>
        <v/>
      </c>
      <c r="H781" s="18"/>
      <c r="I781" s="18"/>
      <c r="J781" s="25" t="str">
        <f aca="false">IF(A781="","",MONTH(A781))</f>
        <v/>
      </c>
    </row>
    <row r="782" customFormat="false" ht="15" hidden="false" customHeight="true" outlineLevel="0" collapsed="false">
      <c r="A782" s="26"/>
      <c r="B782" s="18"/>
      <c r="C782" s="18"/>
      <c r="D782" s="18"/>
      <c r="E782" s="27"/>
      <c r="F782" s="27"/>
      <c r="G782" s="24" t="str">
        <f aca="false">IF(AND(E782="",F782=""),"",'Petty Cash Book'!$C$5+SUM($E$8:E782)-SUM($F$8:F782))</f>
        <v/>
      </c>
      <c r="H782" s="18"/>
      <c r="I782" s="18"/>
      <c r="J782" s="25" t="str">
        <f aca="false">IF(A782="","",MONTH(A782))</f>
        <v/>
      </c>
    </row>
    <row r="783" customFormat="false" ht="15" hidden="false" customHeight="true" outlineLevel="0" collapsed="false">
      <c r="A783" s="26"/>
      <c r="B783" s="18"/>
      <c r="C783" s="18"/>
      <c r="D783" s="18"/>
      <c r="E783" s="27"/>
      <c r="F783" s="27"/>
      <c r="G783" s="24" t="str">
        <f aca="false">IF(AND(E783="",F783=""),"",'Petty Cash Book'!$C$5+SUM($E$8:E783)-SUM($F$8:F783))</f>
        <v/>
      </c>
      <c r="H783" s="18"/>
      <c r="I783" s="18"/>
      <c r="J783" s="25" t="str">
        <f aca="false">IF(A783="","",MONTH(A783))</f>
        <v/>
      </c>
    </row>
    <row r="784" customFormat="false" ht="15" hidden="false" customHeight="true" outlineLevel="0" collapsed="false">
      <c r="A784" s="26"/>
      <c r="B784" s="18"/>
      <c r="C784" s="18"/>
      <c r="D784" s="18"/>
      <c r="E784" s="27"/>
      <c r="F784" s="27"/>
      <c r="G784" s="24" t="str">
        <f aca="false">IF(AND(E784="",F784=""),"",'Petty Cash Book'!$C$5+SUM($E$8:E784)-SUM($F$8:F784))</f>
        <v/>
      </c>
      <c r="H784" s="18"/>
      <c r="I784" s="18"/>
      <c r="J784" s="25" t="str">
        <f aca="false">IF(A784="","",MONTH(A784))</f>
        <v/>
      </c>
    </row>
    <row r="785" customFormat="false" ht="15" hidden="false" customHeight="true" outlineLevel="0" collapsed="false">
      <c r="A785" s="26"/>
      <c r="B785" s="18"/>
      <c r="C785" s="18"/>
      <c r="D785" s="18"/>
      <c r="E785" s="27"/>
      <c r="F785" s="27"/>
      <c r="G785" s="24" t="str">
        <f aca="false">IF(AND(E785="",F785=""),"",'Petty Cash Book'!$C$5+SUM($E$8:E785)-SUM($F$8:F785))</f>
        <v/>
      </c>
      <c r="H785" s="18"/>
      <c r="I785" s="18"/>
      <c r="J785" s="25" t="str">
        <f aca="false">IF(A785="","",MONTH(A785))</f>
        <v/>
      </c>
    </row>
    <row r="786" customFormat="false" ht="15" hidden="false" customHeight="true" outlineLevel="0" collapsed="false">
      <c r="A786" s="26"/>
      <c r="B786" s="18"/>
      <c r="C786" s="18"/>
      <c r="D786" s="18"/>
      <c r="E786" s="27"/>
      <c r="F786" s="27"/>
      <c r="G786" s="24" t="str">
        <f aca="false">IF(AND(E786="",F786=""),"",'Petty Cash Book'!$C$5+SUM($E$8:E786)-SUM($F$8:F786))</f>
        <v/>
      </c>
      <c r="H786" s="18"/>
      <c r="I786" s="18"/>
      <c r="J786" s="25" t="str">
        <f aca="false">IF(A786="","",MONTH(A786))</f>
        <v/>
      </c>
    </row>
    <row r="787" customFormat="false" ht="15" hidden="false" customHeight="true" outlineLevel="0" collapsed="false">
      <c r="A787" s="26"/>
      <c r="B787" s="18"/>
      <c r="C787" s="18"/>
      <c r="D787" s="18"/>
      <c r="E787" s="27"/>
      <c r="F787" s="27"/>
      <c r="G787" s="24" t="str">
        <f aca="false">IF(AND(E787="",F787=""),"",'Petty Cash Book'!$C$5+SUM($E$8:E787)-SUM($F$8:F787))</f>
        <v/>
      </c>
      <c r="H787" s="18"/>
      <c r="I787" s="18"/>
      <c r="J787" s="25" t="str">
        <f aca="false">IF(A787="","",MONTH(A787))</f>
        <v/>
      </c>
    </row>
    <row r="788" customFormat="false" ht="15" hidden="false" customHeight="true" outlineLevel="0" collapsed="false">
      <c r="A788" s="26"/>
      <c r="B788" s="18"/>
      <c r="C788" s="18"/>
      <c r="D788" s="18"/>
      <c r="E788" s="27"/>
      <c r="F788" s="27"/>
      <c r="G788" s="24" t="str">
        <f aca="false">IF(AND(E788="",F788=""),"",'Petty Cash Book'!$C$5+SUM($E$8:E788)-SUM($F$8:F788))</f>
        <v/>
      </c>
      <c r="H788" s="18"/>
      <c r="I788" s="18"/>
      <c r="J788" s="25" t="str">
        <f aca="false">IF(A788="","",MONTH(A788))</f>
        <v/>
      </c>
    </row>
    <row r="789" customFormat="false" ht="15" hidden="false" customHeight="true" outlineLevel="0" collapsed="false">
      <c r="A789" s="26"/>
      <c r="B789" s="18"/>
      <c r="C789" s="18"/>
      <c r="D789" s="18"/>
      <c r="E789" s="27"/>
      <c r="F789" s="27"/>
      <c r="G789" s="24" t="str">
        <f aca="false">IF(AND(E789="",F789=""),"",'Petty Cash Book'!$C$5+SUM($E$8:E789)-SUM($F$8:F789))</f>
        <v/>
      </c>
      <c r="H789" s="18"/>
      <c r="I789" s="18"/>
      <c r="J789" s="25" t="str">
        <f aca="false">IF(A789="","",MONTH(A789))</f>
        <v/>
      </c>
    </row>
    <row r="790" customFormat="false" ht="15" hidden="false" customHeight="true" outlineLevel="0" collapsed="false">
      <c r="A790" s="26"/>
      <c r="B790" s="18"/>
      <c r="C790" s="18"/>
      <c r="D790" s="18"/>
      <c r="E790" s="27"/>
      <c r="F790" s="27"/>
      <c r="G790" s="24" t="str">
        <f aca="false">IF(AND(E790="",F790=""),"",'Petty Cash Book'!$C$5+SUM($E$8:E790)-SUM($F$8:F790))</f>
        <v/>
      </c>
      <c r="H790" s="18"/>
      <c r="I790" s="18"/>
      <c r="J790" s="25" t="str">
        <f aca="false">IF(A790="","",MONTH(A790))</f>
        <v/>
      </c>
    </row>
    <row r="791" customFormat="false" ht="15" hidden="false" customHeight="true" outlineLevel="0" collapsed="false">
      <c r="A791" s="26"/>
      <c r="B791" s="18"/>
      <c r="C791" s="18"/>
      <c r="D791" s="18"/>
      <c r="E791" s="27"/>
      <c r="F791" s="27"/>
      <c r="G791" s="24" t="str">
        <f aca="false">IF(AND(E791="",F791=""),"",'Petty Cash Book'!$C$5+SUM($E$8:E791)-SUM($F$8:F791))</f>
        <v/>
      </c>
      <c r="H791" s="18"/>
      <c r="I791" s="18"/>
      <c r="J791" s="25" t="str">
        <f aca="false">IF(A791="","",MONTH(A791))</f>
        <v/>
      </c>
    </row>
    <row r="792" customFormat="false" ht="15" hidden="false" customHeight="true" outlineLevel="0" collapsed="false">
      <c r="A792" s="26"/>
      <c r="B792" s="18"/>
      <c r="C792" s="18"/>
      <c r="D792" s="18"/>
      <c r="E792" s="27"/>
      <c r="F792" s="27"/>
      <c r="G792" s="24" t="str">
        <f aca="false">IF(AND(E792="",F792=""),"",'Petty Cash Book'!$C$5+SUM($E$8:E792)-SUM($F$8:F792))</f>
        <v/>
      </c>
      <c r="H792" s="18"/>
      <c r="I792" s="18"/>
      <c r="J792" s="25" t="str">
        <f aca="false">IF(A792="","",MONTH(A792))</f>
        <v/>
      </c>
    </row>
    <row r="793" customFormat="false" ht="15" hidden="false" customHeight="true" outlineLevel="0" collapsed="false">
      <c r="A793" s="26"/>
      <c r="B793" s="18"/>
      <c r="C793" s="18"/>
      <c r="D793" s="18"/>
      <c r="E793" s="27"/>
      <c r="F793" s="27"/>
      <c r="G793" s="24" t="str">
        <f aca="false">IF(AND(E793="",F793=""),"",'Petty Cash Book'!$C$5+SUM($E$8:E793)-SUM($F$8:F793))</f>
        <v/>
      </c>
      <c r="H793" s="18"/>
      <c r="I793" s="18"/>
      <c r="J793" s="25" t="str">
        <f aca="false">IF(A793="","",MONTH(A793))</f>
        <v/>
      </c>
    </row>
    <row r="794" customFormat="false" ht="15" hidden="false" customHeight="true" outlineLevel="0" collapsed="false">
      <c r="A794" s="26"/>
      <c r="B794" s="18"/>
      <c r="C794" s="18"/>
      <c r="D794" s="18"/>
      <c r="E794" s="27"/>
      <c r="F794" s="27"/>
      <c r="G794" s="24" t="str">
        <f aca="false">IF(AND(E794="",F794=""),"",'Petty Cash Book'!$C$5+SUM($E$8:E794)-SUM($F$8:F794))</f>
        <v/>
      </c>
      <c r="H794" s="18"/>
      <c r="I794" s="18"/>
      <c r="J794" s="25" t="str">
        <f aca="false">IF(A794="","",MONTH(A794))</f>
        <v/>
      </c>
    </row>
    <row r="795" customFormat="false" ht="15" hidden="false" customHeight="true" outlineLevel="0" collapsed="false">
      <c r="A795" s="26"/>
      <c r="B795" s="18"/>
      <c r="C795" s="18"/>
      <c r="D795" s="18"/>
      <c r="E795" s="27"/>
      <c r="F795" s="27"/>
      <c r="G795" s="24" t="str">
        <f aca="false">IF(AND(E795="",F795=""),"",'Petty Cash Book'!$C$5+SUM($E$8:E795)-SUM($F$8:F795))</f>
        <v/>
      </c>
      <c r="H795" s="18"/>
      <c r="I795" s="18"/>
      <c r="J795" s="25" t="str">
        <f aca="false">IF(A795="","",MONTH(A795))</f>
        <v/>
      </c>
    </row>
    <row r="796" customFormat="false" ht="15" hidden="false" customHeight="true" outlineLevel="0" collapsed="false">
      <c r="A796" s="26"/>
      <c r="B796" s="18"/>
      <c r="C796" s="18"/>
      <c r="D796" s="18"/>
      <c r="E796" s="27"/>
      <c r="F796" s="27"/>
      <c r="G796" s="24" t="str">
        <f aca="false">IF(AND(E796="",F796=""),"",'Petty Cash Book'!$C$5+SUM($E$8:E796)-SUM($F$8:F796))</f>
        <v/>
      </c>
      <c r="H796" s="18"/>
      <c r="I796" s="18"/>
      <c r="J796" s="25" t="str">
        <f aca="false">IF(A796="","",MONTH(A796))</f>
        <v/>
      </c>
    </row>
    <row r="797" customFormat="false" ht="15" hidden="false" customHeight="true" outlineLevel="0" collapsed="false">
      <c r="A797" s="26"/>
      <c r="B797" s="18"/>
      <c r="C797" s="18"/>
      <c r="D797" s="18"/>
      <c r="E797" s="27"/>
      <c r="F797" s="27"/>
      <c r="G797" s="24" t="str">
        <f aca="false">IF(AND(E797="",F797=""),"",'Petty Cash Book'!$C$5+SUM($E$8:E797)-SUM($F$8:F797))</f>
        <v/>
      </c>
      <c r="H797" s="18"/>
      <c r="I797" s="18"/>
      <c r="J797" s="25" t="str">
        <f aca="false">IF(A797="","",MONTH(A797))</f>
        <v/>
      </c>
    </row>
    <row r="798" customFormat="false" ht="15" hidden="false" customHeight="true" outlineLevel="0" collapsed="false">
      <c r="A798" s="26"/>
      <c r="B798" s="18"/>
      <c r="C798" s="18"/>
      <c r="D798" s="18"/>
      <c r="E798" s="27"/>
      <c r="F798" s="27"/>
      <c r="G798" s="24" t="str">
        <f aca="false">IF(AND(E798="",F798=""),"",'Petty Cash Book'!$C$5+SUM($E$8:E798)-SUM($F$8:F798))</f>
        <v/>
      </c>
      <c r="H798" s="18"/>
      <c r="I798" s="18"/>
      <c r="J798" s="25" t="str">
        <f aca="false">IF(A798="","",MONTH(A798))</f>
        <v/>
      </c>
    </row>
    <row r="799" customFormat="false" ht="15" hidden="false" customHeight="true" outlineLevel="0" collapsed="false">
      <c r="A799" s="26"/>
      <c r="B799" s="18"/>
      <c r="C799" s="18"/>
      <c r="D799" s="18"/>
      <c r="E799" s="27"/>
      <c r="F799" s="27"/>
      <c r="G799" s="24" t="str">
        <f aca="false">IF(AND(E799="",F799=""),"",'Petty Cash Book'!$C$5+SUM($E$8:E799)-SUM($F$8:F799))</f>
        <v/>
      </c>
      <c r="H799" s="18"/>
      <c r="I799" s="18"/>
      <c r="J799" s="25" t="str">
        <f aca="false">IF(A799="","",MONTH(A799))</f>
        <v/>
      </c>
    </row>
    <row r="800" customFormat="false" ht="15" hidden="false" customHeight="true" outlineLevel="0" collapsed="false">
      <c r="A800" s="26"/>
      <c r="B800" s="18"/>
      <c r="C800" s="18"/>
      <c r="D800" s="18"/>
      <c r="E800" s="27"/>
      <c r="F800" s="27"/>
      <c r="G800" s="24" t="str">
        <f aca="false">IF(AND(E800="",F800=""),"",'Petty Cash Book'!$C$5+SUM($E$8:E800)-SUM($F$8:F800))</f>
        <v/>
      </c>
      <c r="H800" s="18"/>
      <c r="I800" s="18"/>
      <c r="J800" s="25" t="str">
        <f aca="false">IF(A800="","",MONTH(A800))</f>
        <v/>
      </c>
    </row>
    <row r="801" customFormat="false" ht="15" hidden="false" customHeight="true" outlineLevel="0" collapsed="false">
      <c r="A801" s="26"/>
      <c r="B801" s="18"/>
      <c r="C801" s="18"/>
      <c r="D801" s="18"/>
      <c r="E801" s="27"/>
      <c r="F801" s="27"/>
      <c r="G801" s="24" t="str">
        <f aca="false">IF(AND(E801="",F801=""),"",'Petty Cash Book'!$C$5+SUM($E$8:E801)-SUM($F$8:F801))</f>
        <v/>
      </c>
      <c r="H801" s="18"/>
      <c r="I801" s="18"/>
      <c r="J801" s="25" t="str">
        <f aca="false">IF(A801="","",MONTH(A801))</f>
        <v/>
      </c>
    </row>
    <row r="802" customFormat="false" ht="15" hidden="false" customHeight="true" outlineLevel="0" collapsed="false">
      <c r="A802" s="26"/>
      <c r="B802" s="18"/>
      <c r="C802" s="18"/>
      <c r="D802" s="18"/>
      <c r="E802" s="27"/>
      <c r="F802" s="27"/>
      <c r="G802" s="24" t="str">
        <f aca="false">IF(AND(E802="",F802=""),"",'Petty Cash Book'!$C$5+SUM($E$8:E802)-SUM($F$8:F802))</f>
        <v/>
      </c>
      <c r="H802" s="18"/>
      <c r="I802" s="18"/>
      <c r="J802" s="25" t="str">
        <f aca="false">IF(A802="","",MONTH(A802))</f>
        <v/>
      </c>
    </row>
    <row r="803" customFormat="false" ht="15" hidden="false" customHeight="true" outlineLevel="0" collapsed="false">
      <c r="A803" s="26"/>
      <c r="B803" s="18"/>
      <c r="C803" s="18"/>
      <c r="D803" s="18"/>
      <c r="E803" s="27"/>
      <c r="F803" s="27"/>
      <c r="G803" s="24" t="str">
        <f aca="false">IF(AND(E803="",F803=""),"",'Petty Cash Book'!$C$5+SUM($E$8:E803)-SUM($F$8:F803))</f>
        <v/>
      </c>
      <c r="H803" s="18"/>
      <c r="I803" s="18"/>
      <c r="J803" s="25" t="str">
        <f aca="false">IF(A803="","",MONTH(A803))</f>
        <v/>
      </c>
    </row>
    <row r="804" customFormat="false" ht="15" hidden="false" customHeight="true" outlineLevel="0" collapsed="false">
      <c r="A804" s="26"/>
      <c r="B804" s="18"/>
      <c r="C804" s="18"/>
      <c r="D804" s="18"/>
      <c r="E804" s="27"/>
      <c r="F804" s="27"/>
      <c r="G804" s="24" t="str">
        <f aca="false">IF(AND(E804="",F804=""),"",'Petty Cash Book'!$C$5+SUM($E$8:E804)-SUM($F$8:F804))</f>
        <v/>
      </c>
      <c r="H804" s="18"/>
      <c r="I804" s="18"/>
      <c r="J804" s="25" t="str">
        <f aca="false">IF(A804="","",MONTH(A804))</f>
        <v/>
      </c>
    </row>
    <row r="805" customFormat="false" ht="15" hidden="false" customHeight="true" outlineLevel="0" collapsed="false">
      <c r="A805" s="26"/>
      <c r="B805" s="18"/>
      <c r="C805" s="18"/>
      <c r="D805" s="18"/>
      <c r="E805" s="27"/>
      <c r="F805" s="27"/>
      <c r="G805" s="24" t="str">
        <f aca="false">IF(AND(E805="",F805=""),"",'Petty Cash Book'!$C$5+SUM($E$8:E805)-SUM($F$8:F805))</f>
        <v/>
      </c>
      <c r="H805" s="18"/>
      <c r="I805" s="18"/>
      <c r="J805" s="25" t="str">
        <f aca="false">IF(A805="","",MONTH(A805))</f>
        <v/>
      </c>
    </row>
    <row r="806" customFormat="false" ht="15" hidden="false" customHeight="true" outlineLevel="0" collapsed="false">
      <c r="A806" s="26"/>
      <c r="B806" s="18"/>
      <c r="C806" s="18"/>
      <c r="D806" s="18"/>
      <c r="E806" s="27"/>
      <c r="F806" s="27"/>
      <c r="G806" s="24" t="str">
        <f aca="false">IF(AND(E806="",F806=""),"",'Petty Cash Book'!$C$5+SUM($E$8:E806)-SUM($F$8:F806))</f>
        <v/>
      </c>
      <c r="H806" s="18"/>
      <c r="I806" s="18"/>
      <c r="J806" s="25" t="str">
        <f aca="false">IF(A806="","",MONTH(A806))</f>
        <v/>
      </c>
    </row>
    <row r="807" customFormat="false" ht="15" hidden="false" customHeight="true" outlineLevel="0" collapsed="false">
      <c r="A807" s="26"/>
      <c r="B807" s="18"/>
      <c r="C807" s="18"/>
      <c r="D807" s="18"/>
      <c r="E807" s="27"/>
      <c r="F807" s="27"/>
      <c r="G807" s="24" t="str">
        <f aca="false">IF(AND(E807="",F807=""),"",'Petty Cash Book'!$C$5+SUM($E$8:E807)-SUM($F$8:F807))</f>
        <v/>
      </c>
      <c r="H807" s="18"/>
      <c r="I807" s="18"/>
      <c r="J807" s="25" t="str">
        <f aca="false">IF(A807="","",MONTH(A807))</f>
        <v/>
      </c>
    </row>
  </sheetData>
  <mergeCells count="4">
    <mergeCell ref="A3:B3"/>
    <mergeCell ref="A4:B4"/>
    <mergeCell ref="F4:G4"/>
    <mergeCell ref="A5:B5"/>
  </mergeCells>
  <conditionalFormatting sqref="G8:G807">
    <cfRule type="cellIs" priority="2" operator="lessThan" aboveAverage="0" equalAverage="0" bottom="0" percent="0" rank="0" text="" dxfId="0">
      <formula>0</formula>
    </cfRule>
  </conditionalFormatting>
  <conditionalFormatting sqref="H8:H807">
    <cfRule type="cellIs" priority="3" operator="equal" aboveAverage="0" equalAverage="0" bottom="0" percent="0" rank="0" text="" dxfId="1">
      <formula>"N"</formula>
    </cfRule>
  </conditionalFormatting>
  <dataValidations count="2">
    <dataValidation allowBlank="true" errorStyle="stop" operator="between" prompt="Expense head (payments only)" promptTitle="Select" showDropDown="false" showErrorMessage="false" showInputMessage="true" sqref="D8:D807" type="list">
      <formula1>Heads!$A$5:$A$34</formula1>
      <formula2>0</formula2>
    </dataValidation>
    <dataValidation allowBlank="true" errorStyle="stop" operator="between" prompt="Is a bill / receipt attached?" promptTitle="Select" showDropDown="false" showErrorMessage="false" showInputMessage="true" sqref="H8:H807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N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13" min="2" style="1" width="10"/>
    <col collapsed="false" customWidth="true" hidden="false" outlineLevel="0" max="14" min="14" style="1" width="12"/>
  </cols>
  <sheetData>
    <row r="1" customFormat="false" ht="21.75" hidden="false" customHeight="true" outlineLevel="0" collapsed="false">
      <c r="A1" s="13" t="s">
        <v>146</v>
      </c>
      <c r="N1" s="14" t="s">
        <v>50</v>
      </c>
    </row>
    <row r="2" customFormat="false" ht="15" hidden="false" customHeight="true" outlineLevel="0" collapsed="false">
      <c r="A2" s="28" t="str">
        <f aca="false">'Petty Cash Book'!C3</f>
        <v>Indravati Engineering Works – Raipur office</v>
      </c>
    </row>
    <row r="4" customFormat="false" ht="21.75" hidden="false" customHeight="true" outlineLevel="0" collapsed="false">
      <c r="A4" s="15" t="s">
        <v>52</v>
      </c>
      <c r="B4" s="16" t="s">
        <v>147</v>
      </c>
      <c r="C4" s="16" t="s">
        <v>148</v>
      </c>
      <c r="D4" s="16" t="s">
        <v>149</v>
      </c>
      <c r="E4" s="16" t="s">
        <v>150</v>
      </c>
      <c r="F4" s="16" t="s">
        <v>151</v>
      </c>
      <c r="G4" s="16" t="s">
        <v>152</v>
      </c>
      <c r="H4" s="16" t="s">
        <v>153</v>
      </c>
      <c r="I4" s="16" t="s">
        <v>154</v>
      </c>
      <c r="J4" s="16" t="s">
        <v>155</v>
      </c>
      <c r="K4" s="16" t="s">
        <v>156</v>
      </c>
      <c r="L4" s="16" t="s">
        <v>157</v>
      </c>
      <c r="M4" s="16" t="s">
        <v>158</v>
      </c>
      <c r="N4" s="16" t="s">
        <v>159</v>
      </c>
    </row>
    <row r="5" customFormat="false" ht="15" hidden="false" customHeight="true" outlineLevel="0" collapsed="false">
      <c r="A5" s="28" t="str">
        <f aca="false">IF(Heads!A5="","",Heads!A5)</f>
        <v>Conveyance / local travel</v>
      </c>
      <c r="B5" s="29" t="n">
        <f aca="false">IF($A5="","",SUMIFS('Petty Cash Book'!$F$8:$F$807,'Petty Cash Book'!$D$8:$D$807,$A5,'Petty Cash Book'!$J$8:$J$807,4))</f>
        <v>0</v>
      </c>
      <c r="C5" s="29" t="n">
        <f aca="false">IF($A5="","",SUMIFS('Petty Cash Book'!$F$8:$F$807,'Petty Cash Book'!$D$8:$D$807,$A5,'Petty Cash Book'!$J$8:$J$807,5))</f>
        <v>0</v>
      </c>
      <c r="D5" s="29" t="n">
        <f aca="false">IF($A5="","",SUMIFS('Petty Cash Book'!$F$8:$F$807,'Petty Cash Book'!$D$8:$D$807,$A5,'Petty Cash Book'!$J$8:$J$807,6))</f>
        <v>0</v>
      </c>
      <c r="E5" s="29" t="n">
        <f aca="false">IF($A5="","",SUMIFS('Petty Cash Book'!$F$8:$F$807,'Petty Cash Book'!$D$8:$D$807,$A5,'Petty Cash Book'!$J$8:$J$807,7))</f>
        <v>0</v>
      </c>
      <c r="F5" s="29" t="n">
        <f aca="false">IF($A5="","",SUMIFS('Petty Cash Book'!$F$8:$F$807,'Petty Cash Book'!$D$8:$D$807,$A5,'Petty Cash Book'!$J$8:$J$807,8))</f>
        <v>1570</v>
      </c>
      <c r="G5" s="29" t="n">
        <f aca="false">IF($A5="","",SUMIFS('Petty Cash Book'!$F$8:$F$807,'Petty Cash Book'!$D$8:$D$807,$A5,'Petty Cash Book'!$J$8:$J$807,9))</f>
        <v>260</v>
      </c>
      <c r="H5" s="29" t="n">
        <f aca="false">IF($A5="","",SUMIFS('Petty Cash Book'!$F$8:$F$807,'Petty Cash Book'!$D$8:$D$807,$A5,'Petty Cash Book'!$J$8:$J$807,10))</f>
        <v>0</v>
      </c>
      <c r="I5" s="29" t="n">
        <f aca="false">IF($A5="","",SUMIFS('Petty Cash Book'!$F$8:$F$807,'Petty Cash Book'!$D$8:$D$807,$A5,'Petty Cash Book'!$J$8:$J$807,11))</f>
        <v>0</v>
      </c>
      <c r="J5" s="29" t="n">
        <f aca="false">IF($A5="","",SUMIFS('Petty Cash Book'!$F$8:$F$807,'Petty Cash Book'!$D$8:$D$807,$A5,'Petty Cash Book'!$J$8:$J$807,12))</f>
        <v>0</v>
      </c>
      <c r="K5" s="29" t="n">
        <f aca="false">IF($A5="","",SUMIFS('Petty Cash Book'!$F$8:$F$807,'Petty Cash Book'!$D$8:$D$807,$A5,'Petty Cash Book'!$J$8:$J$807,1))</f>
        <v>0</v>
      </c>
      <c r="L5" s="29" t="n">
        <f aca="false">IF($A5="","",SUMIFS('Petty Cash Book'!$F$8:$F$807,'Petty Cash Book'!$D$8:$D$807,$A5,'Petty Cash Book'!$J$8:$J$807,2))</f>
        <v>0</v>
      </c>
      <c r="M5" s="29" t="n">
        <f aca="false">IF($A5="","",SUMIFS('Petty Cash Book'!$F$8:$F$807,'Petty Cash Book'!$D$8:$D$807,$A5,'Petty Cash Book'!$J$8:$J$807,3))</f>
        <v>0</v>
      </c>
      <c r="N5" s="30" t="n">
        <f aca="false">IF(A5="","",SUM(B5:M5))</f>
        <v>1830</v>
      </c>
    </row>
    <row r="6" customFormat="false" ht="15" hidden="false" customHeight="true" outlineLevel="0" collapsed="false">
      <c r="A6" s="28" t="str">
        <f aca="false">IF(Heads!A6="","",Heads!A6)</f>
        <v>Courier and postage</v>
      </c>
      <c r="B6" s="29" t="n">
        <f aca="false">IF($A6="","",SUMIFS('Petty Cash Book'!$F$8:$F$807,'Petty Cash Book'!$D$8:$D$807,$A6,'Petty Cash Book'!$J$8:$J$807,4))</f>
        <v>0</v>
      </c>
      <c r="C6" s="29" t="n">
        <f aca="false">IF($A6="","",SUMIFS('Petty Cash Book'!$F$8:$F$807,'Petty Cash Book'!$D$8:$D$807,$A6,'Petty Cash Book'!$J$8:$J$807,5))</f>
        <v>0</v>
      </c>
      <c r="D6" s="29" t="n">
        <f aca="false">IF($A6="","",SUMIFS('Petty Cash Book'!$F$8:$F$807,'Petty Cash Book'!$D$8:$D$807,$A6,'Petty Cash Book'!$J$8:$J$807,6))</f>
        <v>0</v>
      </c>
      <c r="E6" s="29" t="n">
        <f aca="false">IF($A6="","",SUMIFS('Petty Cash Book'!$F$8:$F$807,'Petty Cash Book'!$D$8:$D$807,$A6,'Petty Cash Book'!$J$8:$J$807,7))</f>
        <v>0</v>
      </c>
      <c r="F6" s="29" t="n">
        <f aca="false">IF($A6="","",SUMIFS('Petty Cash Book'!$F$8:$F$807,'Petty Cash Book'!$D$8:$D$807,$A6,'Petty Cash Book'!$J$8:$J$807,8))</f>
        <v>180</v>
      </c>
      <c r="G6" s="29" t="n">
        <f aca="false">IF($A6="","",SUMIFS('Petty Cash Book'!$F$8:$F$807,'Petty Cash Book'!$D$8:$D$807,$A6,'Petty Cash Book'!$J$8:$J$807,9))</f>
        <v>95</v>
      </c>
      <c r="H6" s="29" t="n">
        <f aca="false">IF($A6="","",SUMIFS('Petty Cash Book'!$F$8:$F$807,'Petty Cash Book'!$D$8:$D$807,$A6,'Petty Cash Book'!$J$8:$J$807,10))</f>
        <v>0</v>
      </c>
      <c r="I6" s="29" t="n">
        <f aca="false">IF($A6="","",SUMIFS('Petty Cash Book'!$F$8:$F$807,'Petty Cash Book'!$D$8:$D$807,$A6,'Petty Cash Book'!$J$8:$J$807,11))</f>
        <v>0</v>
      </c>
      <c r="J6" s="29" t="n">
        <f aca="false">IF($A6="","",SUMIFS('Petty Cash Book'!$F$8:$F$807,'Petty Cash Book'!$D$8:$D$807,$A6,'Petty Cash Book'!$J$8:$J$807,12))</f>
        <v>0</v>
      </c>
      <c r="K6" s="29" t="n">
        <f aca="false">IF($A6="","",SUMIFS('Petty Cash Book'!$F$8:$F$807,'Petty Cash Book'!$D$8:$D$807,$A6,'Petty Cash Book'!$J$8:$J$807,1))</f>
        <v>0</v>
      </c>
      <c r="L6" s="29" t="n">
        <f aca="false">IF($A6="","",SUMIFS('Petty Cash Book'!$F$8:$F$807,'Petty Cash Book'!$D$8:$D$807,$A6,'Petty Cash Book'!$J$8:$J$807,2))</f>
        <v>0</v>
      </c>
      <c r="M6" s="29" t="n">
        <f aca="false">IF($A6="","",SUMIFS('Petty Cash Book'!$F$8:$F$807,'Petty Cash Book'!$D$8:$D$807,$A6,'Petty Cash Book'!$J$8:$J$807,3))</f>
        <v>0</v>
      </c>
      <c r="N6" s="30" t="n">
        <f aca="false">IF(A6="","",SUM(B6:M6))</f>
        <v>275</v>
      </c>
    </row>
    <row r="7" customFormat="false" ht="15" hidden="false" customHeight="true" outlineLevel="0" collapsed="false">
      <c r="A7" s="28" t="str">
        <f aca="false">IF(Heads!A7="","",Heads!A7)</f>
        <v>Office supplies and stationery</v>
      </c>
      <c r="B7" s="29" t="n">
        <f aca="false">IF($A7="","",SUMIFS('Petty Cash Book'!$F$8:$F$807,'Petty Cash Book'!$D$8:$D$807,$A7,'Petty Cash Book'!$J$8:$J$807,4))</f>
        <v>0</v>
      </c>
      <c r="C7" s="29" t="n">
        <f aca="false">IF($A7="","",SUMIFS('Petty Cash Book'!$F$8:$F$807,'Petty Cash Book'!$D$8:$D$807,$A7,'Petty Cash Book'!$J$8:$J$807,5))</f>
        <v>0</v>
      </c>
      <c r="D7" s="29" t="n">
        <f aca="false">IF($A7="","",SUMIFS('Petty Cash Book'!$F$8:$F$807,'Petty Cash Book'!$D$8:$D$807,$A7,'Petty Cash Book'!$J$8:$J$807,6))</f>
        <v>0</v>
      </c>
      <c r="E7" s="29" t="n">
        <f aca="false">IF($A7="","",SUMIFS('Petty Cash Book'!$F$8:$F$807,'Petty Cash Book'!$D$8:$D$807,$A7,'Petty Cash Book'!$J$8:$J$807,7))</f>
        <v>0</v>
      </c>
      <c r="F7" s="29" t="n">
        <f aca="false">IF($A7="","",SUMIFS('Petty Cash Book'!$F$8:$F$807,'Petty Cash Book'!$D$8:$D$807,$A7,'Petty Cash Book'!$J$8:$J$807,8))</f>
        <v>1640</v>
      </c>
      <c r="G7" s="29" t="n">
        <f aca="false">IF($A7="","",SUMIFS('Petty Cash Book'!$F$8:$F$807,'Petty Cash Book'!$D$8:$D$807,$A7,'Petty Cash Book'!$J$8:$J$807,9))</f>
        <v>2350</v>
      </c>
      <c r="H7" s="29" t="n">
        <f aca="false">IF($A7="","",SUMIFS('Petty Cash Book'!$F$8:$F$807,'Petty Cash Book'!$D$8:$D$807,$A7,'Petty Cash Book'!$J$8:$J$807,10))</f>
        <v>0</v>
      </c>
      <c r="I7" s="29" t="n">
        <f aca="false">IF($A7="","",SUMIFS('Petty Cash Book'!$F$8:$F$807,'Petty Cash Book'!$D$8:$D$807,$A7,'Petty Cash Book'!$J$8:$J$807,11))</f>
        <v>0</v>
      </c>
      <c r="J7" s="29" t="n">
        <f aca="false">IF($A7="","",SUMIFS('Petty Cash Book'!$F$8:$F$807,'Petty Cash Book'!$D$8:$D$807,$A7,'Petty Cash Book'!$J$8:$J$807,12))</f>
        <v>0</v>
      </c>
      <c r="K7" s="29" t="n">
        <f aca="false">IF($A7="","",SUMIFS('Petty Cash Book'!$F$8:$F$807,'Petty Cash Book'!$D$8:$D$807,$A7,'Petty Cash Book'!$J$8:$J$807,1))</f>
        <v>0</v>
      </c>
      <c r="L7" s="29" t="n">
        <f aca="false">IF($A7="","",SUMIFS('Petty Cash Book'!$F$8:$F$807,'Petty Cash Book'!$D$8:$D$807,$A7,'Petty Cash Book'!$J$8:$J$807,2))</f>
        <v>0</v>
      </c>
      <c r="M7" s="29" t="n">
        <f aca="false">IF($A7="","",SUMIFS('Petty Cash Book'!$F$8:$F$807,'Petty Cash Book'!$D$8:$D$807,$A7,'Petty Cash Book'!$J$8:$J$807,3))</f>
        <v>0</v>
      </c>
      <c r="N7" s="30" t="n">
        <f aca="false">IF(A7="","",SUM(B7:M7))</f>
        <v>3990</v>
      </c>
    </row>
    <row r="8" customFormat="false" ht="15" hidden="false" customHeight="true" outlineLevel="0" collapsed="false">
      <c r="A8" s="28" t="str">
        <f aca="false">IF(Heads!A8="","",Heads!A8)</f>
        <v>Tea, refreshments and pantry</v>
      </c>
      <c r="B8" s="29" t="n">
        <f aca="false">IF($A8="","",SUMIFS('Petty Cash Book'!$F$8:$F$807,'Petty Cash Book'!$D$8:$D$807,$A8,'Petty Cash Book'!$J$8:$J$807,4))</f>
        <v>0</v>
      </c>
      <c r="C8" s="29" t="n">
        <f aca="false">IF($A8="","",SUMIFS('Petty Cash Book'!$F$8:$F$807,'Petty Cash Book'!$D$8:$D$807,$A8,'Petty Cash Book'!$J$8:$J$807,5))</f>
        <v>0</v>
      </c>
      <c r="D8" s="29" t="n">
        <f aca="false">IF($A8="","",SUMIFS('Petty Cash Book'!$F$8:$F$807,'Petty Cash Book'!$D$8:$D$807,$A8,'Petty Cash Book'!$J$8:$J$807,6))</f>
        <v>0</v>
      </c>
      <c r="E8" s="29" t="n">
        <f aca="false">IF($A8="","",SUMIFS('Petty Cash Book'!$F$8:$F$807,'Petty Cash Book'!$D$8:$D$807,$A8,'Petty Cash Book'!$J$8:$J$807,7))</f>
        <v>0</v>
      </c>
      <c r="F8" s="29" t="n">
        <f aca="false">IF($A8="","",SUMIFS('Petty Cash Book'!$F$8:$F$807,'Petty Cash Book'!$D$8:$D$807,$A8,'Petty Cash Book'!$J$8:$J$807,8))</f>
        <v>560</v>
      </c>
      <c r="G8" s="29" t="n">
        <f aca="false">IF($A8="","",SUMIFS('Petty Cash Book'!$F$8:$F$807,'Petty Cash Book'!$D$8:$D$807,$A8,'Petty Cash Book'!$J$8:$J$807,9))</f>
        <v>1240</v>
      </c>
      <c r="H8" s="29" t="n">
        <f aca="false">IF($A8="","",SUMIFS('Petty Cash Book'!$F$8:$F$807,'Petty Cash Book'!$D$8:$D$807,$A8,'Petty Cash Book'!$J$8:$J$807,10))</f>
        <v>0</v>
      </c>
      <c r="I8" s="29" t="n">
        <f aca="false">IF($A8="","",SUMIFS('Petty Cash Book'!$F$8:$F$807,'Petty Cash Book'!$D$8:$D$807,$A8,'Petty Cash Book'!$J$8:$J$807,11))</f>
        <v>0</v>
      </c>
      <c r="J8" s="29" t="n">
        <f aca="false">IF($A8="","",SUMIFS('Petty Cash Book'!$F$8:$F$807,'Petty Cash Book'!$D$8:$D$807,$A8,'Petty Cash Book'!$J$8:$J$807,12))</f>
        <v>0</v>
      </c>
      <c r="K8" s="29" t="n">
        <f aca="false">IF($A8="","",SUMIFS('Petty Cash Book'!$F$8:$F$807,'Petty Cash Book'!$D$8:$D$807,$A8,'Petty Cash Book'!$J$8:$J$807,1))</f>
        <v>0</v>
      </c>
      <c r="L8" s="29" t="n">
        <f aca="false">IF($A8="","",SUMIFS('Petty Cash Book'!$F$8:$F$807,'Petty Cash Book'!$D$8:$D$807,$A8,'Petty Cash Book'!$J$8:$J$807,2))</f>
        <v>0</v>
      </c>
      <c r="M8" s="29" t="n">
        <f aca="false">IF($A8="","",SUMIFS('Petty Cash Book'!$F$8:$F$807,'Petty Cash Book'!$D$8:$D$807,$A8,'Petty Cash Book'!$J$8:$J$807,3))</f>
        <v>0</v>
      </c>
      <c r="N8" s="30" t="n">
        <f aca="false">IF(A8="","",SUM(B8:M8))</f>
        <v>1800</v>
      </c>
    </row>
    <row r="9" customFormat="false" ht="15" hidden="false" customHeight="true" outlineLevel="0" collapsed="false">
      <c r="A9" s="28" t="str">
        <f aca="false">IF(Heads!A9="","",Heads!A9)</f>
        <v>Repairs and maintenance</v>
      </c>
      <c r="B9" s="29" t="n">
        <f aca="false">IF($A9="","",SUMIFS('Petty Cash Book'!$F$8:$F$807,'Petty Cash Book'!$D$8:$D$807,$A9,'Petty Cash Book'!$J$8:$J$807,4))</f>
        <v>0</v>
      </c>
      <c r="C9" s="29" t="n">
        <f aca="false">IF($A9="","",SUMIFS('Petty Cash Book'!$F$8:$F$807,'Petty Cash Book'!$D$8:$D$807,$A9,'Petty Cash Book'!$J$8:$J$807,5))</f>
        <v>0</v>
      </c>
      <c r="D9" s="29" t="n">
        <f aca="false">IF($A9="","",SUMIFS('Petty Cash Book'!$F$8:$F$807,'Petty Cash Book'!$D$8:$D$807,$A9,'Petty Cash Book'!$J$8:$J$807,6))</f>
        <v>0</v>
      </c>
      <c r="E9" s="29" t="n">
        <f aca="false">IF($A9="","",SUMIFS('Petty Cash Book'!$F$8:$F$807,'Petty Cash Book'!$D$8:$D$807,$A9,'Petty Cash Book'!$J$8:$J$807,7))</f>
        <v>0</v>
      </c>
      <c r="F9" s="29" t="n">
        <f aca="false">IF($A9="","",SUMIFS('Petty Cash Book'!$F$8:$F$807,'Petty Cash Book'!$D$8:$D$807,$A9,'Petty Cash Book'!$J$8:$J$807,8))</f>
        <v>3450</v>
      </c>
      <c r="G9" s="29" t="n">
        <f aca="false">IF($A9="","",SUMIFS('Petty Cash Book'!$F$8:$F$807,'Petty Cash Book'!$D$8:$D$807,$A9,'Petty Cash Book'!$J$8:$J$807,9))</f>
        <v>0</v>
      </c>
      <c r="H9" s="29" t="n">
        <f aca="false">IF($A9="","",SUMIFS('Petty Cash Book'!$F$8:$F$807,'Petty Cash Book'!$D$8:$D$807,$A9,'Petty Cash Book'!$J$8:$J$807,10))</f>
        <v>0</v>
      </c>
      <c r="I9" s="29" t="n">
        <f aca="false">IF($A9="","",SUMIFS('Petty Cash Book'!$F$8:$F$807,'Petty Cash Book'!$D$8:$D$807,$A9,'Petty Cash Book'!$J$8:$J$807,11))</f>
        <v>0</v>
      </c>
      <c r="J9" s="29" t="n">
        <f aca="false">IF($A9="","",SUMIFS('Petty Cash Book'!$F$8:$F$807,'Petty Cash Book'!$D$8:$D$807,$A9,'Petty Cash Book'!$J$8:$J$807,12))</f>
        <v>0</v>
      </c>
      <c r="K9" s="29" t="n">
        <f aca="false">IF($A9="","",SUMIFS('Petty Cash Book'!$F$8:$F$807,'Petty Cash Book'!$D$8:$D$807,$A9,'Petty Cash Book'!$J$8:$J$807,1))</f>
        <v>0</v>
      </c>
      <c r="L9" s="29" t="n">
        <f aca="false">IF($A9="","",SUMIFS('Petty Cash Book'!$F$8:$F$807,'Petty Cash Book'!$D$8:$D$807,$A9,'Petty Cash Book'!$J$8:$J$807,2))</f>
        <v>0</v>
      </c>
      <c r="M9" s="29" t="n">
        <f aca="false">IF($A9="","",SUMIFS('Petty Cash Book'!$F$8:$F$807,'Petty Cash Book'!$D$8:$D$807,$A9,'Petty Cash Book'!$J$8:$J$807,3))</f>
        <v>0</v>
      </c>
      <c r="N9" s="30" t="n">
        <f aca="false">IF(A9="","",SUM(B9:M9))</f>
        <v>3450</v>
      </c>
    </row>
    <row r="10" customFormat="false" ht="15" hidden="false" customHeight="true" outlineLevel="0" collapsed="false">
      <c r="A10" s="28" t="str">
        <f aca="false">IF(Heads!A10="","",Heads!A10)</f>
        <v>Printing and photocopy</v>
      </c>
      <c r="B10" s="29" t="n">
        <f aca="false">IF($A10="","",SUMIFS('Petty Cash Book'!$F$8:$F$807,'Petty Cash Book'!$D$8:$D$807,$A10,'Petty Cash Book'!$J$8:$J$807,4))</f>
        <v>0</v>
      </c>
      <c r="C10" s="29" t="n">
        <f aca="false">IF($A10="","",SUMIFS('Petty Cash Book'!$F$8:$F$807,'Petty Cash Book'!$D$8:$D$807,$A10,'Petty Cash Book'!$J$8:$J$807,5))</f>
        <v>0</v>
      </c>
      <c r="D10" s="29" t="n">
        <f aca="false">IF($A10="","",SUMIFS('Petty Cash Book'!$F$8:$F$807,'Petty Cash Book'!$D$8:$D$807,$A10,'Petty Cash Book'!$J$8:$J$807,6))</f>
        <v>0</v>
      </c>
      <c r="E10" s="29" t="n">
        <f aca="false">IF($A10="","",SUMIFS('Petty Cash Book'!$F$8:$F$807,'Petty Cash Book'!$D$8:$D$807,$A10,'Petty Cash Book'!$J$8:$J$807,7))</f>
        <v>0</v>
      </c>
      <c r="F10" s="29" t="n">
        <f aca="false">IF($A10="","",SUMIFS('Petty Cash Book'!$F$8:$F$807,'Petty Cash Book'!$D$8:$D$807,$A10,'Petty Cash Book'!$J$8:$J$807,8))</f>
        <v>950</v>
      </c>
      <c r="G10" s="29" t="n">
        <f aca="false">IF($A10="","",SUMIFS('Petty Cash Book'!$F$8:$F$807,'Petty Cash Book'!$D$8:$D$807,$A10,'Petty Cash Book'!$J$8:$J$807,9))</f>
        <v>720</v>
      </c>
      <c r="H10" s="29" t="n">
        <f aca="false">IF($A10="","",SUMIFS('Petty Cash Book'!$F$8:$F$807,'Petty Cash Book'!$D$8:$D$807,$A10,'Petty Cash Book'!$J$8:$J$807,10))</f>
        <v>0</v>
      </c>
      <c r="I10" s="29" t="n">
        <f aca="false">IF($A10="","",SUMIFS('Petty Cash Book'!$F$8:$F$807,'Petty Cash Book'!$D$8:$D$807,$A10,'Petty Cash Book'!$J$8:$J$807,11))</f>
        <v>0</v>
      </c>
      <c r="J10" s="29" t="n">
        <f aca="false">IF($A10="","",SUMIFS('Petty Cash Book'!$F$8:$F$807,'Petty Cash Book'!$D$8:$D$807,$A10,'Petty Cash Book'!$J$8:$J$807,12))</f>
        <v>0</v>
      </c>
      <c r="K10" s="29" t="n">
        <f aca="false">IF($A10="","",SUMIFS('Petty Cash Book'!$F$8:$F$807,'Petty Cash Book'!$D$8:$D$807,$A10,'Petty Cash Book'!$J$8:$J$807,1))</f>
        <v>0</v>
      </c>
      <c r="L10" s="29" t="n">
        <f aca="false">IF($A10="","",SUMIFS('Petty Cash Book'!$F$8:$F$807,'Petty Cash Book'!$D$8:$D$807,$A10,'Petty Cash Book'!$J$8:$J$807,2))</f>
        <v>0</v>
      </c>
      <c r="M10" s="29" t="n">
        <f aca="false">IF($A10="","",SUMIFS('Petty Cash Book'!$F$8:$F$807,'Petty Cash Book'!$D$8:$D$807,$A10,'Petty Cash Book'!$J$8:$J$807,3))</f>
        <v>0</v>
      </c>
      <c r="N10" s="30" t="n">
        <f aca="false">IF(A10="","",SUM(B10:M10))</f>
        <v>1670</v>
      </c>
    </row>
    <row r="11" customFormat="false" ht="15" hidden="false" customHeight="true" outlineLevel="0" collapsed="false">
      <c r="A11" s="28" t="str">
        <f aca="false">IF(Heads!A11="","",Heads!A11)</f>
        <v>Staff welfare</v>
      </c>
      <c r="B11" s="29" t="n">
        <f aca="false">IF($A11="","",SUMIFS('Petty Cash Book'!$F$8:$F$807,'Petty Cash Book'!$D$8:$D$807,$A11,'Petty Cash Book'!$J$8:$J$807,4))</f>
        <v>0</v>
      </c>
      <c r="C11" s="29" t="n">
        <f aca="false">IF($A11="","",SUMIFS('Petty Cash Book'!$F$8:$F$807,'Petty Cash Book'!$D$8:$D$807,$A11,'Petty Cash Book'!$J$8:$J$807,5))</f>
        <v>0</v>
      </c>
      <c r="D11" s="29" t="n">
        <f aca="false">IF($A11="","",SUMIFS('Petty Cash Book'!$F$8:$F$807,'Petty Cash Book'!$D$8:$D$807,$A11,'Petty Cash Book'!$J$8:$J$807,6))</f>
        <v>0</v>
      </c>
      <c r="E11" s="29" t="n">
        <f aca="false">IF($A11="","",SUMIFS('Petty Cash Book'!$F$8:$F$807,'Petty Cash Book'!$D$8:$D$807,$A11,'Petty Cash Book'!$J$8:$J$807,7))</f>
        <v>0</v>
      </c>
      <c r="F11" s="29" t="n">
        <f aca="false">IF($A11="","",SUMIFS('Petty Cash Book'!$F$8:$F$807,'Petty Cash Book'!$D$8:$D$807,$A11,'Petty Cash Book'!$J$8:$J$807,8))</f>
        <v>3200</v>
      </c>
      <c r="G11" s="29" t="n">
        <f aca="false">IF($A11="","",SUMIFS('Petty Cash Book'!$F$8:$F$807,'Petty Cash Book'!$D$8:$D$807,$A11,'Petty Cash Book'!$J$8:$J$807,9))</f>
        <v>1450</v>
      </c>
      <c r="H11" s="29" t="n">
        <f aca="false">IF($A11="","",SUMIFS('Petty Cash Book'!$F$8:$F$807,'Petty Cash Book'!$D$8:$D$807,$A11,'Petty Cash Book'!$J$8:$J$807,10))</f>
        <v>0</v>
      </c>
      <c r="I11" s="29" t="n">
        <f aca="false">IF($A11="","",SUMIFS('Petty Cash Book'!$F$8:$F$807,'Petty Cash Book'!$D$8:$D$807,$A11,'Petty Cash Book'!$J$8:$J$807,11))</f>
        <v>0</v>
      </c>
      <c r="J11" s="29" t="n">
        <f aca="false">IF($A11="","",SUMIFS('Petty Cash Book'!$F$8:$F$807,'Petty Cash Book'!$D$8:$D$807,$A11,'Petty Cash Book'!$J$8:$J$807,12))</f>
        <v>0</v>
      </c>
      <c r="K11" s="29" t="n">
        <f aca="false">IF($A11="","",SUMIFS('Petty Cash Book'!$F$8:$F$807,'Petty Cash Book'!$D$8:$D$807,$A11,'Petty Cash Book'!$J$8:$J$807,1))</f>
        <v>0</v>
      </c>
      <c r="L11" s="29" t="n">
        <f aca="false">IF($A11="","",SUMIFS('Petty Cash Book'!$F$8:$F$807,'Petty Cash Book'!$D$8:$D$807,$A11,'Petty Cash Book'!$J$8:$J$807,2))</f>
        <v>0</v>
      </c>
      <c r="M11" s="29" t="n">
        <f aca="false">IF($A11="","",SUMIFS('Petty Cash Book'!$F$8:$F$807,'Petty Cash Book'!$D$8:$D$807,$A11,'Petty Cash Book'!$J$8:$J$807,3))</f>
        <v>0</v>
      </c>
      <c r="N11" s="30" t="n">
        <f aca="false">IF(A11="","",SUM(B11:M11))</f>
        <v>4650</v>
      </c>
    </row>
    <row r="12" customFormat="false" ht="15" hidden="false" customHeight="true" outlineLevel="0" collapsed="false">
      <c r="A12" s="28" t="str">
        <f aca="false">IF(Heads!A12="","",Heads!A12)</f>
        <v>Telephone and internet recharge</v>
      </c>
      <c r="B12" s="29" t="n">
        <f aca="false">IF($A12="","",SUMIFS('Petty Cash Book'!$F$8:$F$807,'Petty Cash Book'!$D$8:$D$807,$A12,'Petty Cash Book'!$J$8:$J$807,4))</f>
        <v>0</v>
      </c>
      <c r="C12" s="29" t="n">
        <f aca="false">IF($A12="","",SUMIFS('Petty Cash Book'!$F$8:$F$807,'Petty Cash Book'!$D$8:$D$807,$A12,'Petty Cash Book'!$J$8:$J$807,5))</f>
        <v>0</v>
      </c>
      <c r="D12" s="29" t="n">
        <f aca="false">IF($A12="","",SUMIFS('Petty Cash Book'!$F$8:$F$807,'Petty Cash Book'!$D$8:$D$807,$A12,'Petty Cash Book'!$J$8:$J$807,6))</f>
        <v>0</v>
      </c>
      <c r="E12" s="29" t="n">
        <f aca="false">IF($A12="","",SUMIFS('Petty Cash Book'!$F$8:$F$807,'Petty Cash Book'!$D$8:$D$807,$A12,'Petty Cash Book'!$J$8:$J$807,7))</f>
        <v>0</v>
      </c>
      <c r="F12" s="29" t="n">
        <f aca="false">IF($A12="","",SUMIFS('Petty Cash Book'!$F$8:$F$807,'Petty Cash Book'!$D$8:$D$807,$A12,'Petty Cash Book'!$J$8:$J$807,8))</f>
        <v>599</v>
      </c>
      <c r="G12" s="29" t="n">
        <f aca="false">IF($A12="","",SUMIFS('Petty Cash Book'!$F$8:$F$807,'Petty Cash Book'!$D$8:$D$807,$A12,'Petty Cash Book'!$J$8:$J$807,9))</f>
        <v>0</v>
      </c>
      <c r="H12" s="29" t="n">
        <f aca="false">IF($A12="","",SUMIFS('Petty Cash Book'!$F$8:$F$807,'Petty Cash Book'!$D$8:$D$807,$A12,'Petty Cash Book'!$J$8:$J$807,10))</f>
        <v>0</v>
      </c>
      <c r="I12" s="29" t="n">
        <f aca="false">IF($A12="","",SUMIFS('Petty Cash Book'!$F$8:$F$807,'Petty Cash Book'!$D$8:$D$807,$A12,'Petty Cash Book'!$J$8:$J$807,11))</f>
        <v>0</v>
      </c>
      <c r="J12" s="29" t="n">
        <f aca="false">IF($A12="","",SUMIFS('Petty Cash Book'!$F$8:$F$807,'Petty Cash Book'!$D$8:$D$807,$A12,'Petty Cash Book'!$J$8:$J$807,12))</f>
        <v>0</v>
      </c>
      <c r="K12" s="29" t="n">
        <f aca="false">IF($A12="","",SUMIFS('Petty Cash Book'!$F$8:$F$807,'Petty Cash Book'!$D$8:$D$807,$A12,'Petty Cash Book'!$J$8:$J$807,1))</f>
        <v>0</v>
      </c>
      <c r="L12" s="29" t="n">
        <f aca="false">IF($A12="","",SUMIFS('Petty Cash Book'!$F$8:$F$807,'Petty Cash Book'!$D$8:$D$807,$A12,'Petty Cash Book'!$J$8:$J$807,2))</f>
        <v>0</v>
      </c>
      <c r="M12" s="29" t="n">
        <f aca="false">IF($A12="","",SUMIFS('Petty Cash Book'!$F$8:$F$807,'Petty Cash Book'!$D$8:$D$807,$A12,'Petty Cash Book'!$J$8:$J$807,3))</f>
        <v>0</v>
      </c>
      <c r="N12" s="30" t="n">
        <f aca="false">IF(A12="","",SUM(B12:M12))</f>
        <v>599</v>
      </c>
    </row>
    <row r="13" customFormat="false" ht="15" hidden="false" customHeight="true" outlineLevel="0" collapsed="false">
      <c r="A13" s="28" t="str">
        <f aca="false">IF(Heads!A13="","",Heads!A13)</f>
        <v>Miscellaneous</v>
      </c>
      <c r="B13" s="29" t="n">
        <f aca="false">IF($A13="","",SUMIFS('Petty Cash Book'!$F$8:$F$807,'Petty Cash Book'!$D$8:$D$807,$A13,'Petty Cash Book'!$J$8:$J$807,4))</f>
        <v>0</v>
      </c>
      <c r="C13" s="29" t="n">
        <f aca="false">IF($A13="","",SUMIFS('Petty Cash Book'!$F$8:$F$807,'Petty Cash Book'!$D$8:$D$807,$A13,'Petty Cash Book'!$J$8:$J$807,5))</f>
        <v>0</v>
      </c>
      <c r="D13" s="29" t="n">
        <f aca="false">IF($A13="","",SUMIFS('Petty Cash Book'!$F$8:$F$807,'Petty Cash Book'!$D$8:$D$807,$A13,'Petty Cash Book'!$J$8:$J$807,6))</f>
        <v>0</v>
      </c>
      <c r="E13" s="29" t="n">
        <f aca="false">IF($A13="","",SUMIFS('Petty Cash Book'!$F$8:$F$807,'Petty Cash Book'!$D$8:$D$807,$A13,'Petty Cash Book'!$J$8:$J$807,7))</f>
        <v>0</v>
      </c>
      <c r="F13" s="29" t="n">
        <f aca="false">IF($A13="","",SUMIFS('Petty Cash Book'!$F$8:$F$807,'Petty Cash Book'!$D$8:$D$807,$A13,'Petty Cash Book'!$J$8:$J$807,8))</f>
        <v>0</v>
      </c>
      <c r="G13" s="29" t="n">
        <f aca="false">IF($A13="","",SUMIFS('Petty Cash Book'!$F$8:$F$807,'Petty Cash Book'!$D$8:$D$807,$A13,'Petty Cash Book'!$J$8:$J$807,9))</f>
        <v>180</v>
      </c>
      <c r="H13" s="29" t="n">
        <f aca="false">IF($A13="","",SUMIFS('Petty Cash Book'!$F$8:$F$807,'Petty Cash Book'!$D$8:$D$807,$A13,'Petty Cash Book'!$J$8:$J$807,10))</f>
        <v>0</v>
      </c>
      <c r="I13" s="29" t="n">
        <f aca="false">IF($A13="","",SUMIFS('Petty Cash Book'!$F$8:$F$807,'Petty Cash Book'!$D$8:$D$807,$A13,'Petty Cash Book'!$J$8:$J$807,11))</f>
        <v>0</v>
      </c>
      <c r="J13" s="29" t="n">
        <f aca="false">IF($A13="","",SUMIFS('Petty Cash Book'!$F$8:$F$807,'Petty Cash Book'!$D$8:$D$807,$A13,'Petty Cash Book'!$J$8:$J$807,12))</f>
        <v>0</v>
      </c>
      <c r="K13" s="29" t="n">
        <f aca="false">IF($A13="","",SUMIFS('Petty Cash Book'!$F$8:$F$807,'Petty Cash Book'!$D$8:$D$807,$A13,'Petty Cash Book'!$J$8:$J$807,1))</f>
        <v>0</v>
      </c>
      <c r="L13" s="29" t="n">
        <f aca="false">IF($A13="","",SUMIFS('Petty Cash Book'!$F$8:$F$807,'Petty Cash Book'!$D$8:$D$807,$A13,'Petty Cash Book'!$J$8:$J$807,2))</f>
        <v>0</v>
      </c>
      <c r="M13" s="29" t="n">
        <f aca="false">IF($A13="","",SUMIFS('Petty Cash Book'!$F$8:$F$807,'Petty Cash Book'!$D$8:$D$807,$A13,'Petty Cash Book'!$J$8:$J$807,3))</f>
        <v>0</v>
      </c>
      <c r="N13" s="30" t="n">
        <f aca="false">IF(A13="","",SUM(B13:M13))</f>
        <v>180</v>
      </c>
    </row>
    <row r="14" customFormat="false" ht="15" hidden="false" customHeight="true" outlineLevel="0" collapsed="false">
      <c r="A14" s="28" t="str">
        <f aca="false">IF(Heads!A14="","",Heads!A14)</f>
        <v/>
      </c>
      <c r="B14" s="29" t="str">
        <f aca="false">IF($A14="","",SUMIFS('Petty Cash Book'!$F$8:$F$807,'Petty Cash Book'!$D$8:$D$807,$A14,'Petty Cash Book'!$J$8:$J$807,4))</f>
        <v/>
      </c>
      <c r="C14" s="29" t="str">
        <f aca="false">IF($A14="","",SUMIFS('Petty Cash Book'!$F$8:$F$807,'Petty Cash Book'!$D$8:$D$807,$A14,'Petty Cash Book'!$J$8:$J$807,5))</f>
        <v/>
      </c>
      <c r="D14" s="29" t="str">
        <f aca="false">IF($A14="","",SUMIFS('Petty Cash Book'!$F$8:$F$807,'Petty Cash Book'!$D$8:$D$807,$A14,'Petty Cash Book'!$J$8:$J$807,6))</f>
        <v/>
      </c>
      <c r="E14" s="29" t="str">
        <f aca="false">IF($A14="","",SUMIFS('Petty Cash Book'!$F$8:$F$807,'Petty Cash Book'!$D$8:$D$807,$A14,'Petty Cash Book'!$J$8:$J$807,7))</f>
        <v/>
      </c>
      <c r="F14" s="29" t="str">
        <f aca="false">IF($A14="","",SUMIFS('Petty Cash Book'!$F$8:$F$807,'Petty Cash Book'!$D$8:$D$807,$A14,'Petty Cash Book'!$J$8:$J$807,8))</f>
        <v/>
      </c>
      <c r="G14" s="29" t="str">
        <f aca="false">IF($A14="","",SUMIFS('Petty Cash Book'!$F$8:$F$807,'Petty Cash Book'!$D$8:$D$807,$A14,'Petty Cash Book'!$J$8:$J$807,9))</f>
        <v/>
      </c>
      <c r="H14" s="29" t="str">
        <f aca="false">IF($A14="","",SUMIFS('Petty Cash Book'!$F$8:$F$807,'Petty Cash Book'!$D$8:$D$807,$A14,'Petty Cash Book'!$J$8:$J$807,10))</f>
        <v/>
      </c>
      <c r="I14" s="29" t="str">
        <f aca="false">IF($A14="","",SUMIFS('Petty Cash Book'!$F$8:$F$807,'Petty Cash Book'!$D$8:$D$807,$A14,'Petty Cash Book'!$J$8:$J$807,11))</f>
        <v/>
      </c>
      <c r="J14" s="29" t="str">
        <f aca="false">IF($A14="","",SUMIFS('Petty Cash Book'!$F$8:$F$807,'Petty Cash Book'!$D$8:$D$807,$A14,'Petty Cash Book'!$J$8:$J$807,12))</f>
        <v/>
      </c>
      <c r="K14" s="29" t="str">
        <f aca="false">IF($A14="","",SUMIFS('Petty Cash Book'!$F$8:$F$807,'Petty Cash Book'!$D$8:$D$807,$A14,'Petty Cash Book'!$J$8:$J$807,1))</f>
        <v/>
      </c>
      <c r="L14" s="29" t="str">
        <f aca="false">IF($A14="","",SUMIFS('Petty Cash Book'!$F$8:$F$807,'Petty Cash Book'!$D$8:$D$807,$A14,'Petty Cash Book'!$J$8:$J$807,2))</f>
        <v/>
      </c>
      <c r="M14" s="29" t="str">
        <f aca="false">IF($A14="","",SUMIFS('Petty Cash Book'!$F$8:$F$807,'Petty Cash Book'!$D$8:$D$807,$A14,'Petty Cash Book'!$J$8:$J$807,3))</f>
        <v/>
      </c>
      <c r="N14" s="30" t="str">
        <f aca="false">IF(A14="","",SUM(B14:M14))</f>
        <v/>
      </c>
    </row>
    <row r="15" customFormat="false" ht="15" hidden="false" customHeight="true" outlineLevel="0" collapsed="false">
      <c r="A15" s="28" t="str">
        <f aca="false">IF(Heads!A15="","",Heads!A15)</f>
        <v/>
      </c>
      <c r="B15" s="29" t="str">
        <f aca="false">IF($A15="","",SUMIFS('Petty Cash Book'!$F$8:$F$807,'Petty Cash Book'!$D$8:$D$807,$A15,'Petty Cash Book'!$J$8:$J$807,4))</f>
        <v/>
      </c>
      <c r="C15" s="29" t="str">
        <f aca="false">IF($A15="","",SUMIFS('Petty Cash Book'!$F$8:$F$807,'Petty Cash Book'!$D$8:$D$807,$A15,'Petty Cash Book'!$J$8:$J$807,5))</f>
        <v/>
      </c>
      <c r="D15" s="29" t="str">
        <f aca="false">IF($A15="","",SUMIFS('Petty Cash Book'!$F$8:$F$807,'Petty Cash Book'!$D$8:$D$807,$A15,'Petty Cash Book'!$J$8:$J$807,6))</f>
        <v/>
      </c>
      <c r="E15" s="29" t="str">
        <f aca="false">IF($A15="","",SUMIFS('Petty Cash Book'!$F$8:$F$807,'Petty Cash Book'!$D$8:$D$807,$A15,'Petty Cash Book'!$J$8:$J$807,7))</f>
        <v/>
      </c>
      <c r="F15" s="29" t="str">
        <f aca="false">IF($A15="","",SUMIFS('Petty Cash Book'!$F$8:$F$807,'Petty Cash Book'!$D$8:$D$807,$A15,'Petty Cash Book'!$J$8:$J$807,8))</f>
        <v/>
      </c>
      <c r="G15" s="29" t="str">
        <f aca="false">IF($A15="","",SUMIFS('Petty Cash Book'!$F$8:$F$807,'Petty Cash Book'!$D$8:$D$807,$A15,'Petty Cash Book'!$J$8:$J$807,9))</f>
        <v/>
      </c>
      <c r="H15" s="29" t="str">
        <f aca="false">IF($A15="","",SUMIFS('Petty Cash Book'!$F$8:$F$807,'Petty Cash Book'!$D$8:$D$807,$A15,'Petty Cash Book'!$J$8:$J$807,10))</f>
        <v/>
      </c>
      <c r="I15" s="29" t="str">
        <f aca="false">IF($A15="","",SUMIFS('Petty Cash Book'!$F$8:$F$807,'Petty Cash Book'!$D$8:$D$807,$A15,'Petty Cash Book'!$J$8:$J$807,11))</f>
        <v/>
      </c>
      <c r="J15" s="29" t="str">
        <f aca="false">IF($A15="","",SUMIFS('Petty Cash Book'!$F$8:$F$807,'Petty Cash Book'!$D$8:$D$807,$A15,'Petty Cash Book'!$J$8:$J$807,12))</f>
        <v/>
      </c>
      <c r="K15" s="29" t="str">
        <f aca="false">IF($A15="","",SUMIFS('Petty Cash Book'!$F$8:$F$807,'Petty Cash Book'!$D$8:$D$807,$A15,'Petty Cash Book'!$J$8:$J$807,1))</f>
        <v/>
      </c>
      <c r="L15" s="29" t="str">
        <f aca="false">IF($A15="","",SUMIFS('Petty Cash Book'!$F$8:$F$807,'Petty Cash Book'!$D$8:$D$807,$A15,'Petty Cash Book'!$J$8:$J$807,2))</f>
        <v/>
      </c>
      <c r="M15" s="29" t="str">
        <f aca="false">IF($A15="","",SUMIFS('Petty Cash Book'!$F$8:$F$807,'Petty Cash Book'!$D$8:$D$807,$A15,'Petty Cash Book'!$J$8:$J$807,3))</f>
        <v/>
      </c>
      <c r="N15" s="30" t="str">
        <f aca="false">IF(A15="","",SUM(B15:M15))</f>
        <v/>
      </c>
    </row>
    <row r="16" customFormat="false" ht="15" hidden="false" customHeight="true" outlineLevel="0" collapsed="false">
      <c r="A16" s="28" t="str">
        <f aca="false">IF(Heads!A16="","",Heads!A16)</f>
        <v/>
      </c>
      <c r="B16" s="29" t="str">
        <f aca="false">IF($A16="","",SUMIFS('Petty Cash Book'!$F$8:$F$807,'Petty Cash Book'!$D$8:$D$807,$A16,'Petty Cash Book'!$J$8:$J$807,4))</f>
        <v/>
      </c>
      <c r="C16" s="29" t="str">
        <f aca="false">IF($A16="","",SUMIFS('Petty Cash Book'!$F$8:$F$807,'Petty Cash Book'!$D$8:$D$807,$A16,'Petty Cash Book'!$J$8:$J$807,5))</f>
        <v/>
      </c>
      <c r="D16" s="29" t="str">
        <f aca="false">IF($A16="","",SUMIFS('Petty Cash Book'!$F$8:$F$807,'Petty Cash Book'!$D$8:$D$807,$A16,'Petty Cash Book'!$J$8:$J$807,6))</f>
        <v/>
      </c>
      <c r="E16" s="29" t="str">
        <f aca="false">IF($A16="","",SUMIFS('Petty Cash Book'!$F$8:$F$807,'Petty Cash Book'!$D$8:$D$807,$A16,'Petty Cash Book'!$J$8:$J$807,7))</f>
        <v/>
      </c>
      <c r="F16" s="29" t="str">
        <f aca="false">IF($A16="","",SUMIFS('Petty Cash Book'!$F$8:$F$807,'Petty Cash Book'!$D$8:$D$807,$A16,'Petty Cash Book'!$J$8:$J$807,8))</f>
        <v/>
      </c>
      <c r="G16" s="29" t="str">
        <f aca="false">IF($A16="","",SUMIFS('Petty Cash Book'!$F$8:$F$807,'Petty Cash Book'!$D$8:$D$807,$A16,'Petty Cash Book'!$J$8:$J$807,9))</f>
        <v/>
      </c>
      <c r="H16" s="29" t="str">
        <f aca="false">IF($A16="","",SUMIFS('Petty Cash Book'!$F$8:$F$807,'Petty Cash Book'!$D$8:$D$807,$A16,'Petty Cash Book'!$J$8:$J$807,10))</f>
        <v/>
      </c>
      <c r="I16" s="29" t="str">
        <f aca="false">IF($A16="","",SUMIFS('Petty Cash Book'!$F$8:$F$807,'Petty Cash Book'!$D$8:$D$807,$A16,'Petty Cash Book'!$J$8:$J$807,11))</f>
        <v/>
      </c>
      <c r="J16" s="29" t="str">
        <f aca="false">IF($A16="","",SUMIFS('Petty Cash Book'!$F$8:$F$807,'Petty Cash Book'!$D$8:$D$807,$A16,'Petty Cash Book'!$J$8:$J$807,12))</f>
        <v/>
      </c>
      <c r="K16" s="29" t="str">
        <f aca="false">IF($A16="","",SUMIFS('Petty Cash Book'!$F$8:$F$807,'Petty Cash Book'!$D$8:$D$807,$A16,'Petty Cash Book'!$J$8:$J$807,1))</f>
        <v/>
      </c>
      <c r="L16" s="29" t="str">
        <f aca="false">IF($A16="","",SUMIFS('Petty Cash Book'!$F$8:$F$807,'Petty Cash Book'!$D$8:$D$807,$A16,'Petty Cash Book'!$J$8:$J$807,2))</f>
        <v/>
      </c>
      <c r="M16" s="29" t="str">
        <f aca="false">IF($A16="","",SUMIFS('Petty Cash Book'!$F$8:$F$807,'Petty Cash Book'!$D$8:$D$807,$A16,'Petty Cash Book'!$J$8:$J$807,3))</f>
        <v/>
      </c>
      <c r="N16" s="30" t="str">
        <f aca="false">IF(A16="","",SUM(B16:M16))</f>
        <v/>
      </c>
    </row>
    <row r="17" customFormat="false" ht="15" hidden="false" customHeight="true" outlineLevel="0" collapsed="false">
      <c r="A17" s="28" t="str">
        <f aca="false">IF(Heads!A17="","",Heads!A17)</f>
        <v/>
      </c>
      <c r="B17" s="29" t="str">
        <f aca="false">IF($A17="","",SUMIFS('Petty Cash Book'!$F$8:$F$807,'Petty Cash Book'!$D$8:$D$807,$A17,'Petty Cash Book'!$J$8:$J$807,4))</f>
        <v/>
      </c>
      <c r="C17" s="29" t="str">
        <f aca="false">IF($A17="","",SUMIFS('Petty Cash Book'!$F$8:$F$807,'Petty Cash Book'!$D$8:$D$807,$A17,'Petty Cash Book'!$J$8:$J$807,5))</f>
        <v/>
      </c>
      <c r="D17" s="29" t="str">
        <f aca="false">IF($A17="","",SUMIFS('Petty Cash Book'!$F$8:$F$807,'Petty Cash Book'!$D$8:$D$807,$A17,'Petty Cash Book'!$J$8:$J$807,6))</f>
        <v/>
      </c>
      <c r="E17" s="29" t="str">
        <f aca="false">IF($A17="","",SUMIFS('Petty Cash Book'!$F$8:$F$807,'Petty Cash Book'!$D$8:$D$807,$A17,'Petty Cash Book'!$J$8:$J$807,7))</f>
        <v/>
      </c>
      <c r="F17" s="29" t="str">
        <f aca="false">IF($A17="","",SUMIFS('Petty Cash Book'!$F$8:$F$807,'Petty Cash Book'!$D$8:$D$807,$A17,'Petty Cash Book'!$J$8:$J$807,8))</f>
        <v/>
      </c>
      <c r="G17" s="29" t="str">
        <f aca="false">IF($A17="","",SUMIFS('Petty Cash Book'!$F$8:$F$807,'Petty Cash Book'!$D$8:$D$807,$A17,'Petty Cash Book'!$J$8:$J$807,9))</f>
        <v/>
      </c>
      <c r="H17" s="29" t="str">
        <f aca="false">IF($A17="","",SUMIFS('Petty Cash Book'!$F$8:$F$807,'Petty Cash Book'!$D$8:$D$807,$A17,'Petty Cash Book'!$J$8:$J$807,10))</f>
        <v/>
      </c>
      <c r="I17" s="29" t="str">
        <f aca="false">IF($A17="","",SUMIFS('Petty Cash Book'!$F$8:$F$807,'Petty Cash Book'!$D$8:$D$807,$A17,'Petty Cash Book'!$J$8:$J$807,11))</f>
        <v/>
      </c>
      <c r="J17" s="29" t="str">
        <f aca="false">IF($A17="","",SUMIFS('Petty Cash Book'!$F$8:$F$807,'Petty Cash Book'!$D$8:$D$807,$A17,'Petty Cash Book'!$J$8:$J$807,12))</f>
        <v/>
      </c>
      <c r="K17" s="29" t="str">
        <f aca="false">IF($A17="","",SUMIFS('Petty Cash Book'!$F$8:$F$807,'Petty Cash Book'!$D$8:$D$807,$A17,'Petty Cash Book'!$J$8:$J$807,1))</f>
        <v/>
      </c>
      <c r="L17" s="29" t="str">
        <f aca="false">IF($A17="","",SUMIFS('Petty Cash Book'!$F$8:$F$807,'Petty Cash Book'!$D$8:$D$807,$A17,'Petty Cash Book'!$J$8:$J$807,2))</f>
        <v/>
      </c>
      <c r="M17" s="29" t="str">
        <f aca="false">IF($A17="","",SUMIFS('Petty Cash Book'!$F$8:$F$807,'Petty Cash Book'!$D$8:$D$807,$A17,'Petty Cash Book'!$J$8:$J$807,3))</f>
        <v/>
      </c>
      <c r="N17" s="30" t="str">
        <f aca="false">IF(A17="","",SUM(B17:M17))</f>
        <v/>
      </c>
    </row>
    <row r="18" customFormat="false" ht="15" hidden="false" customHeight="true" outlineLevel="0" collapsed="false">
      <c r="A18" s="28" t="str">
        <f aca="false">IF(Heads!A18="","",Heads!A18)</f>
        <v/>
      </c>
      <c r="B18" s="29" t="str">
        <f aca="false">IF($A18="","",SUMIFS('Petty Cash Book'!$F$8:$F$807,'Petty Cash Book'!$D$8:$D$807,$A18,'Petty Cash Book'!$J$8:$J$807,4))</f>
        <v/>
      </c>
      <c r="C18" s="29" t="str">
        <f aca="false">IF($A18="","",SUMIFS('Petty Cash Book'!$F$8:$F$807,'Petty Cash Book'!$D$8:$D$807,$A18,'Petty Cash Book'!$J$8:$J$807,5))</f>
        <v/>
      </c>
      <c r="D18" s="29" t="str">
        <f aca="false">IF($A18="","",SUMIFS('Petty Cash Book'!$F$8:$F$807,'Petty Cash Book'!$D$8:$D$807,$A18,'Petty Cash Book'!$J$8:$J$807,6))</f>
        <v/>
      </c>
      <c r="E18" s="29" t="str">
        <f aca="false">IF($A18="","",SUMIFS('Petty Cash Book'!$F$8:$F$807,'Petty Cash Book'!$D$8:$D$807,$A18,'Petty Cash Book'!$J$8:$J$807,7))</f>
        <v/>
      </c>
      <c r="F18" s="29" t="str">
        <f aca="false">IF($A18="","",SUMIFS('Petty Cash Book'!$F$8:$F$807,'Petty Cash Book'!$D$8:$D$807,$A18,'Petty Cash Book'!$J$8:$J$807,8))</f>
        <v/>
      </c>
      <c r="G18" s="29" t="str">
        <f aca="false">IF($A18="","",SUMIFS('Petty Cash Book'!$F$8:$F$807,'Petty Cash Book'!$D$8:$D$807,$A18,'Petty Cash Book'!$J$8:$J$807,9))</f>
        <v/>
      </c>
      <c r="H18" s="29" t="str">
        <f aca="false">IF($A18="","",SUMIFS('Petty Cash Book'!$F$8:$F$807,'Petty Cash Book'!$D$8:$D$807,$A18,'Petty Cash Book'!$J$8:$J$807,10))</f>
        <v/>
      </c>
      <c r="I18" s="29" t="str">
        <f aca="false">IF($A18="","",SUMIFS('Petty Cash Book'!$F$8:$F$807,'Petty Cash Book'!$D$8:$D$807,$A18,'Petty Cash Book'!$J$8:$J$807,11))</f>
        <v/>
      </c>
      <c r="J18" s="29" t="str">
        <f aca="false">IF($A18="","",SUMIFS('Petty Cash Book'!$F$8:$F$807,'Petty Cash Book'!$D$8:$D$807,$A18,'Petty Cash Book'!$J$8:$J$807,12))</f>
        <v/>
      </c>
      <c r="K18" s="29" t="str">
        <f aca="false">IF($A18="","",SUMIFS('Petty Cash Book'!$F$8:$F$807,'Petty Cash Book'!$D$8:$D$807,$A18,'Petty Cash Book'!$J$8:$J$807,1))</f>
        <v/>
      </c>
      <c r="L18" s="29" t="str">
        <f aca="false">IF($A18="","",SUMIFS('Petty Cash Book'!$F$8:$F$807,'Petty Cash Book'!$D$8:$D$807,$A18,'Petty Cash Book'!$J$8:$J$807,2))</f>
        <v/>
      </c>
      <c r="M18" s="29" t="str">
        <f aca="false">IF($A18="","",SUMIFS('Petty Cash Book'!$F$8:$F$807,'Petty Cash Book'!$D$8:$D$807,$A18,'Petty Cash Book'!$J$8:$J$807,3))</f>
        <v/>
      </c>
      <c r="N18" s="30" t="str">
        <f aca="false">IF(A18="","",SUM(B18:M18))</f>
        <v/>
      </c>
    </row>
    <row r="19" customFormat="false" ht="15" hidden="false" customHeight="true" outlineLevel="0" collapsed="false">
      <c r="A19" s="28" t="str">
        <f aca="false">IF(Heads!A19="","",Heads!A19)</f>
        <v/>
      </c>
      <c r="B19" s="29" t="str">
        <f aca="false">IF($A19="","",SUMIFS('Petty Cash Book'!$F$8:$F$807,'Petty Cash Book'!$D$8:$D$807,$A19,'Petty Cash Book'!$J$8:$J$807,4))</f>
        <v/>
      </c>
      <c r="C19" s="29" t="str">
        <f aca="false">IF($A19="","",SUMIFS('Petty Cash Book'!$F$8:$F$807,'Petty Cash Book'!$D$8:$D$807,$A19,'Petty Cash Book'!$J$8:$J$807,5))</f>
        <v/>
      </c>
      <c r="D19" s="29" t="str">
        <f aca="false">IF($A19="","",SUMIFS('Petty Cash Book'!$F$8:$F$807,'Petty Cash Book'!$D$8:$D$807,$A19,'Petty Cash Book'!$J$8:$J$807,6))</f>
        <v/>
      </c>
      <c r="E19" s="29" t="str">
        <f aca="false">IF($A19="","",SUMIFS('Petty Cash Book'!$F$8:$F$807,'Petty Cash Book'!$D$8:$D$807,$A19,'Petty Cash Book'!$J$8:$J$807,7))</f>
        <v/>
      </c>
      <c r="F19" s="29" t="str">
        <f aca="false">IF($A19="","",SUMIFS('Petty Cash Book'!$F$8:$F$807,'Petty Cash Book'!$D$8:$D$807,$A19,'Petty Cash Book'!$J$8:$J$807,8))</f>
        <v/>
      </c>
      <c r="G19" s="29" t="str">
        <f aca="false">IF($A19="","",SUMIFS('Petty Cash Book'!$F$8:$F$807,'Petty Cash Book'!$D$8:$D$807,$A19,'Petty Cash Book'!$J$8:$J$807,9))</f>
        <v/>
      </c>
      <c r="H19" s="29" t="str">
        <f aca="false">IF($A19="","",SUMIFS('Petty Cash Book'!$F$8:$F$807,'Petty Cash Book'!$D$8:$D$807,$A19,'Petty Cash Book'!$J$8:$J$807,10))</f>
        <v/>
      </c>
      <c r="I19" s="29" t="str">
        <f aca="false">IF($A19="","",SUMIFS('Petty Cash Book'!$F$8:$F$807,'Petty Cash Book'!$D$8:$D$807,$A19,'Petty Cash Book'!$J$8:$J$807,11))</f>
        <v/>
      </c>
      <c r="J19" s="29" t="str">
        <f aca="false">IF($A19="","",SUMIFS('Petty Cash Book'!$F$8:$F$807,'Petty Cash Book'!$D$8:$D$807,$A19,'Petty Cash Book'!$J$8:$J$807,12))</f>
        <v/>
      </c>
      <c r="K19" s="29" t="str">
        <f aca="false">IF($A19="","",SUMIFS('Petty Cash Book'!$F$8:$F$807,'Petty Cash Book'!$D$8:$D$807,$A19,'Petty Cash Book'!$J$8:$J$807,1))</f>
        <v/>
      </c>
      <c r="L19" s="29" t="str">
        <f aca="false">IF($A19="","",SUMIFS('Petty Cash Book'!$F$8:$F$807,'Petty Cash Book'!$D$8:$D$807,$A19,'Petty Cash Book'!$J$8:$J$807,2))</f>
        <v/>
      </c>
      <c r="M19" s="29" t="str">
        <f aca="false">IF($A19="","",SUMIFS('Petty Cash Book'!$F$8:$F$807,'Petty Cash Book'!$D$8:$D$807,$A19,'Petty Cash Book'!$J$8:$J$807,3))</f>
        <v/>
      </c>
      <c r="N19" s="30" t="str">
        <f aca="false">IF(A19="","",SUM(B19:M19))</f>
        <v/>
      </c>
    </row>
    <row r="20" customFormat="false" ht="15" hidden="false" customHeight="true" outlineLevel="0" collapsed="false">
      <c r="A20" s="28" t="str">
        <f aca="false">IF(Heads!A20="","",Heads!A20)</f>
        <v/>
      </c>
      <c r="B20" s="29" t="str">
        <f aca="false">IF($A20="","",SUMIFS('Petty Cash Book'!$F$8:$F$807,'Petty Cash Book'!$D$8:$D$807,$A20,'Petty Cash Book'!$J$8:$J$807,4))</f>
        <v/>
      </c>
      <c r="C20" s="29" t="str">
        <f aca="false">IF($A20="","",SUMIFS('Petty Cash Book'!$F$8:$F$807,'Petty Cash Book'!$D$8:$D$807,$A20,'Petty Cash Book'!$J$8:$J$807,5))</f>
        <v/>
      </c>
      <c r="D20" s="29" t="str">
        <f aca="false">IF($A20="","",SUMIFS('Petty Cash Book'!$F$8:$F$807,'Petty Cash Book'!$D$8:$D$807,$A20,'Petty Cash Book'!$J$8:$J$807,6))</f>
        <v/>
      </c>
      <c r="E20" s="29" t="str">
        <f aca="false">IF($A20="","",SUMIFS('Petty Cash Book'!$F$8:$F$807,'Petty Cash Book'!$D$8:$D$807,$A20,'Petty Cash Book'!$J$8:$J$807,7))</f>
        <v/>
      </c>
      <c r="F20" s="29" t="str">
        <f aca="false">IF($A20="","",SUMIFS('Petty Cash Book'!$F$8:$F$807,'Petty Cash Book'!$D$8:$D$807,$A20,'Petty Cash Book'!$J$8:$J$807,8))</f>
        <v/>
      </c>
      <c r="G20" s="29" t="str">
        <f aca="false">IF($A20="","",SUMIFS('Petty Cash Book'!$F$8:$F$807,'Petty Cash Book'!$D$8:$D$807,$A20,'Petty Cash Book'!$J$8:$J$807,9))</f>
        <v/>
      </c>
      <c r="H20" s="29" t="str">
        <f aca="false">IF($A20="","",SUMIFS('Petty Cash Book'!$F$8:$F$807,'Petty Cash Book'!$D$8:$D$807,$A20,'Petty Cash Book'!$J$8:$J$807,10))</f>
        <v/>
      </c>
      <c r="I20" s="29" t="str">
        <f aca="false">IF($A20="","",SUMIFS('Petty Cash Book'!$F$8:$F$807,'Petty Cash Book'!$D$8:$D$807,$A20,'Petty Cash Book'!$J$8:$J$807,11))</f>
        <v/>
      </c>
      <c r="J20" s="29" t="str">
        <f aca="false">IF($A20="","",SUMIFS('Petty Cash Book'!$F$8:$F$807,'Petty Cash Book'!$D$8:$D$807,$A20,'Petty Cash Book'!$J$8:$J$807,12))</f>
        <v/>
      </c>
      <c r="K20" s="29" t="str">
        <f aca="false">IF($A20="","",SUMIFS('Petty Cash Book'!$F$8:$F$807,'Petty Cash Book'!$D$8:$D$807,$A20,'Petty Cash Book'!$J$8:$J$807,1))</f>
        <v/>
      </c>
      <c r="L20" s="29" t="str">
        <f aca="false">IF($A20="","",SUMIFS('Petty Cash Book'!$F$8:$F$807,'Petty Cash Book'!$D$8:$D$807,$A20,'Petty Cash Book'!$J$8:$J$807,2))</f>
        <v/>
      </c>
      <c r="M20" s="29" t="str">
        <f aca="false">IF($A20="","",SUMIFS('Petty Cash Book'!$F$8:$F$807,'Petty Cash Book'!$D$8:$D$807,$A20,'Petty Cash Book'!$J$8:$J$807,3))</f>
        <v/>
      </c>
      <c r="N20" s="30" t="str">
        <f aca="false">IF(A20="","",SUM(B20:M20))</f>
        <v/>
      </c>
    </row>
    <row r="21" customFormat="false" ht="15" hidden="false" customHeight="true" outlineLevel="0" collapsed="false">
      <c r="A21" s="28" t="str">
        <f aca="false">IF(Heads!A21="","",Heads!A21)</f>
        <v/>
      </c>
      <c r="B21" s="29" t="str">
        <f aca="false">IF($A21="","",SUMIFS('Petty Cash Book'!$F$8:$F$807,'Petty Cash Book'!$D$8:$D$807,$A21,'Petty Cash Book'!$J$8:$J$807,4))</f>
        <v/>
      </c>
      <c r="C21" s="29" t="str">
        <f aca="false">IF($A21="","",SUMIFS('Petty Cash Book'!$F$8:$F$807,'Petty Cash Book'!$D$8:$D$807,$A21,'Petty Cash Book'!$J$8:$J$807,5))</f>
        <v/>
      </c>
      <c r="D21" s="29" t="str">
        <f aca="false">IF($A21="","",SUMIFS('Petty Cash Book'!$F$8:$F$807,'Petty Cash Book'!$D$8:$D$807,$A21,'Petty Cash Book'!$J$8:$J$807,6))</f>
        <v/>
      </c>
      <c r="E21" s="29" t="str">
        <f aca="false">IF($A21="","",SUMIFS('Petty Cash Book'!$F$8:$F$807,'Petty Cash Book'!$D$8:$D$807,$A21,'Petty Cash Book'!$J$8:$J$807,7))</f>
        <v/>
      </c>
      <c r="F21" s="29" t="str">
        <f aca="false">IF($A21="","",SUMIFS('Petty Cash Book'!$F$8:$F$807,'Petty Cash Book'!$D$8:$D$807,$A21,'Petty Cash Book'!$J$8:$J$807,8))</f>
        <v/>
      </c>
      <c r="G21" s="29" t="str">
        <f aca="false">IF($A21="","",SUMIFS('Petty Cash Book'!$F$8:$F$807,'Petty Cash Book'!$D$8:$D$807,$A21,'Petty Cash Book'!$J$8:$J$807,9))</f>
        <v/>
      </c>
      <c r="H21" s="29" t="str">
        <f aca="false">IF($A21="","",SUMIFS('Petty Cash Book'!$F$8:$F$807,'Petty Cash Book'!$D$8:$D$807,$A21,'Petty Cash Book'!$J$8:$J$807,10))</f>
        <v/>
      </c>
      <c r="I21" s="29" t="str">
        <f aca="false">IF($A21="","",SUMIFS('Petty Cash Book'!$F$8:$F$807,'Petty Cash Book'!$D$8:$D$807,$A21,'Petty Cash Book'!$J$8:$J$807,11))</f>
        <v/>
      </c>
      <c r="J21" s="29" t="str">
        <f aca="false">IF($A21="","",SUMIFS('Petty Cash Book'!$F$8:$F$807,'Petty Cash Book'!$D$8:$D$807,$A21,'Petty Cash Book'!$J$8:$J$807,12))</f>
        <v/>
      </c>
      <c r="K21" s="29" t="str">
        <f aca="false">IF($A21="","",SUMIFS('Petty Cash Book'!$F$8:$F$807,'Petty Cash Book'!$D$8:$D$807,$A21,'Petty Cash Book'!$J$8:$J$807,1))</f>
        <v/>
      </c>
      <c r="L21" s="29" t="str">
        <f aca="false">IF($A21="","",SUMIFS('Petty Cash Book'!$F$8:$F$807,'Petty Cash Book'!$D$8:$D$807,$A21,'Petty Cash Book'!$J$8:$J$807,2))</f>
        <v/>
      </c>
      <c r="M21" s="29" t="str">
        <f aca="false">IF($A21="","",SUMIFS('Petty Cash Book'!$F$8:$F$807,'Petty Cash Book'!$D$8:$D$807,$A21,'Petty Cash Book'!$J$8:$J$807,3))</f>
        <v/>
      </c>
      <c r="N21" s="30" t="str">
        <f aca="false">IF(A21="","",SUM(B21:M21))</f>
        <v/>
      </c>
    </row>
    <row r="22" customFormat="false" ht="15" hidden="false" customHeight="true" outlineLevel="0" collapsed="false">
      <c r="A22" s="28" t="str">
        <f aca="false">IF(Heads!A22="","",Heads!A22)</f>
        <v/>
      </c>
      <c r="B22" s="29" t="str">
        <f aca="false">IF($A22="","",SUMIFS('Petty Cash Book'!$F$8:$F$807,'Petty Cash Book'!$D$8:$D$807,$A22,'Petty Cash Book'!$J$8:$J$807,4))</f>
        <v/>
      </c>
      <c r="C22" s="29" t="str">
        <f aca="false">IF($A22="","",SUMIFS('Petty Cash Book'!$F$8:$F$807,'Petty Cash Book'!$D$8:$D$807,$A22,'Petty Cash Book'!$J$8:$J$807,5))</f>
        <v/>
      </c>
      <c r="D22" s="29" t="str">
        <f aca="false">IF($A22="","",SUMIFS('Petty Cash Book'!$F$8:$F$807,'Petty Cash Book'!$D$8:$D$807,$A22,'Petty Cash Book'!$J$8:$J$807,6))</f>
        <v/>
      </c>
      <c r="E22" s="29" t="str">
        <f aca="false">IF($A22="","",SUMIFS('Petty Cash Book'!$F$8:$F$807,'Petty Cash Book'!$D$8:$D$807,$A22,'Petty Cash Book'!$J$8:$J$807,7))</f>
        <v/>
      </c>
      <c r="F22" s="29" t="str">
        <f aca="false">IF($A22="","",SUMIFS('Petty Cash Book'!$F$8:$F$807,'Petty Cash Book'!$D$8:$D$807,$A22,'Petty Cash Book'!$J$8:$J$807,8))</f>
        <v/>
      </c>
      <c r="G22" s="29" t="str">
        <f aca="false">IF($A22="","",SUMIFS('Petty Cash Book'!$F$8:$F$807,'Petty Cash Book'!$D$8:$D$807,$A22,'Petty Cash Book'!$J$8:$J$807,9))</f>
        <v/>
      </c>
      <c r="H22" s="29" t="str">
        <f aca="false">IF($A22="","",SUMIFS('Petty Cash Book'!$F$8:$F$807,'Petty Cash Book'!$D$8:$D$807,$A22,'Petty Cash Book'!$J$8:$J$807,10))</f>
        <v/>
      </c>
      <c r="I22" s="29" t="str">
        <f aca="false">IF($A22="","",SUMIFS('Petty Cash Book'!$F$8:$F$807,'Petty Cash Book'!$D$8:$D$807,$A22,'Petty Cash Book'!$J$8:$J$807,11))</f>
        <v/>
      </c>
      <c r="J22" s="29" t="str">
        <f aca="false">IF($A22="","",SUMIFS('Petty Cash Book'!$F$8:$F$807,'Petty Cash Book'!$D$8:$D$807,$A22,'Petty Cash Book'!$J$8:$J$807,12))</f>
        <v/>
      </c>
      <c r="K22" s="29" t="str">
        <f aca="false">IF($A22="","",SUMIFS('Petty Cash Book'!$F$8:$F$807,'Petty Cash Book'!$D$8:$D$807,$A22,'Petty Cash Book'!$J$8:$J$807,1))</f>
        <v/>
      </c>
      <c r="L22" s="29" t="str">
        <f aca="false">IF($A22="","",SUMIFS('Petty Cash Book'!$F$8:$F$807,'Petty Cash Book'!$D$8:$D$807,$A22,'Petty Cash Book'!$J$8:$J$807,2))</f>
        <v/>
      </c>
      <c r="M22" s="29" t="str">
        <f aca="false">IF($A22="","",SUMIFS('Petty Cash Book'!$F$8:$F$807,'Petty Cash Book'!$D$8:$D$807,$A22,'Petty Cash Book'!$J$8:$J$807,3))</f>
        <v/>
      </c>
      <c r="N22" s="30" t="str">
        <f aca="false">IF(A22="","",SUM(B22:M22))</f>
        <v/>
      </c>
    </row>
    <row r="23" customFormat="false" ht="15" hidden="false" customHeight="true" outlineLevel="0" collapsed="false">
      <c r="A23" s="28" t="str">
        <f aca="false">IF(Heads!A23="","",Heads!A23)</f>
        <v/>
      </c>
      <c r="B23" s="29" t="str">
        <f aca="false">IF($A23="","",SUMIFS('Petty Cash Book'!$F$8:$F$807,'Petty Cash Book'!$D$8:$D$807,$A23,'Petty Cash Book'!$J$8:$J$807,4))</f>
        <v/>
      </c>
      <c r="C23" s="29" t="str">
        <f aca="false">IF($A23="","",SUMIFS('Petty Cash Book'!$F$8:$F$807,'Petty Cash Book'!$D$8:$D$807,$A23,'Petty Cash Book'!$J$8:$J$807,5))</f>
        <v/>
      </c>
      <c r="D23" s="29" t="str">
        <f aca="false">IF($A23="","",SUMIFS('Petty Cash Book'!$F$8:$F$807,'Petty Cash Book'!$D$8:$D$807,$A23,'Petty Cash Book'!$J$8:$J$807,6))</f>
        <v/>
      </c>
      <c r="E23" s="29" t="str">
        <f aca="false">IF($A23="","",SUMIFS('Petty Cash Book'!$F$8:$F$807,'Petty Cash Book'!$D$8:$D$807,$A23,'Petty Cash Book'!$J$8:$J$807,7))</f>
        <v/>
      </c>
      <c r="F23" s="29" t="str">
        <f aca="false">IF($A23="","",SUMIFS('Petty Cash Book'!$F$8:$F$807,'Petty Cash Book'!$D$8:$D$807,$A23,'Petty Cash Book'!$J$8:$J$807,8))</f>
        <v/>
      </c>
      <c r="G23" s="29" t="str">
        <f aca="false">IF($A23="","",SUMIFS('Petty Cash Book'!$F$8:$F$807,'Petty Cash Book'!$D$8:$D$807,$A23,'Petty Cash Book'!$J$8:$J$807,9))</f>
        <v/>
      </c>
      <c r="H23" s="29" t="str">
        <f aca="false">IF($A23="","",SUMIFS('Petty Cash Book'!$F$8:$F$807,'Petty Cash Book'!$D$8:$D$807,$A23,'Petty Cash Book'!$J$8:$J$807,10))</f>
        <v/>
      </c>
      <c r="I23" s="29" t="str">
        <f aca="false">IF($A23="","",SUMIFS('Petty Cash Book'!$F$8:$F$807,'Petty Cash Book'!$D$8:$D$807,$A23,'Petty Cash Book'!$J$8:$J$807,11))</f>
        <v/>
      </c>
      <c r="J23" s="29" t="str">
        <f aca="false">IF($A23="","",SUMIFS('Petty Cash Book'!$F$8:$F$807,'Petty Cash Book'!$D$8:$D$807,$A23,'Petty Cash Book'!$J$8:$J$807,12))</f>
        <v/>
      </c>
      <c r="K23" s="29" t="str">
        <f aca="false">IF($A23="","",SUMIFS('Petty Cash Book'!$F$8:$F$807,'Petty Cash Book'!$D$8:$D$807,$A23,'Petty Cash Book'!$J$8:$J$807,1))</f>
        <v/>
      </c>
      <c r="L23" s="29" t="str">
        <f aca="false">IF($A23="","",SUMIFS('Petty Cash Book'!$F$8:$F$807,'Petty Cash Book'!$D$8:$D$807,$A23,'Petty Cash Book'!$J$8:$J$807,2))</f>
        <v/>
      </c>
      <c r="M23" s="29" t="str">
        <f aca="false">IF($A23="","",SUMIFS('Petty Cash Book'!$F$8:$F$807,'Petty Cash Book'!$D$8:$D$807,$A23,'Petty Cash Book'!$J$8:$J$807,3))</f>
        <v/>
      </c>
      <c r="N23" s="30" t="str">
        <f aca="false">IF(A23="","",SUM(B23:M23))</f>
        <v/>
      </c>
    </row>
    <row r="24" customFormat="false" ht="15" hidden="false" customHeight="true" outlineLevel="0" collapsed="false">
      <c r="A24" s="28" t="str">
        <f aca="false">IF(Heads!A24="","",Heads!A24)</f>
        <v/>
      </c>
      <c r="B24" s="29" t="str">
        <f aca="false">IF($A24="","",SUMIFS('Petty Cash Book'!$F$8:$F$807,'Petty Cash Book'!$D$8:$D$807,$A24,'Petty Cash Book'!$J$8:$J$807,4))</f>
        <v/>
      </c>
      <c r="C24" s="29" t="str">
        <f aca="false">IF($A24="","",SUMIFS('Petty Cash Book'!$F$8:$F$807,'Petty Cash Book'!$D$8:$D$807,$A24,'Petty Cash Book'!$J$8:$J$807,5))</f>
        <v/>
      </c>
      <c r="D24" s="29" t="str">
        <f aca="false">IF($A24="","",SUMIFS('Petty Cash Book'!$F$8:$F$807,'Petty Cash Book'!$D$8:$D$807,$A24,'Petty Cash Book'!$J$8:$J$807,6))</f>
        <v/>
      </c>
      <c r="E24" s="29" t="str">
        <f aca="false">IF($A24="","",SUMIFS('Petty Cash Book'!$F$8:$F$807,'Petty Cash Book'!$D$8:$D$807,$A24,'Petty Cash Book'!$J$8:$J$807,7))</f>
        <v/>
      </c>
      <c r="F24" s="29" t="str">
        <f aca="false">IF($A24="","",SUMIFS('Petty Cash Book'!$F$8:$F$807,'Petty Cash Book'!$D$8:$D$807,$A24,'Petty Cash Book'!$J$8:$J$807,8))</f>
        <v/>
      </c>
      <c r="G24" s="29" t="str">
        <f aca="false">IF($A24="","",SUMIFS('Petty Cash Book'!$F$8:$F$807,'Petty Cash Book'!$D$8:$D$807,$A24,'Petty Cash Book'!$J$8:$J$807,9))</f>
        <v/>
      </c>
      <c r="H24" s="29" t="str">
        <f aca="false">IF($A24="","",SUMIFS('Petty Cash Book'!$F$8:$F$807,'Petty Cash Book'!$D$8:$D$807,$A24,'Petty Cash Book'!$J$8:$J$807,10))</f>
        <v/>
      </c>
      <c r="I24" s="29" t="str">
        <f aca="false">IF($A24="","",SUMIFS('Petty Cash Book'!$F$8:$F$807,'Petty Cash Book'!$D$8:$D$807,$A24,'Petty Cash Book'!$J$8:$J$807,11))</f>
        <v/>
      </c>
      <c r="J24" s="29" t="str">
        <f aca="false">IF($A24="","",SUMIFS('Petty Cash Book'!$F$8:$F$807,'Petty Cash Book'!$D$8:$D$807,$A24,'Petty Cash Book'!$J$8:$J$807,12))</f>
        <v/>
      </c>
      <c r="K24" s="29" t="str">
        <f aca="false">IF($A24="","",SUMIFS('Petty Cash Book'!$F$8:$F$807,'Petty Cash Book'!$D$8:$D$807,$A24,'Petty Cash Book'!$J$8:$J$807,1))</f>
        <v/>
      </c>
      <c r="L24" s="29" t="str">
        <f aca="false">IF($A24="","",SUMIFS('Petty Cash Book'!$F$8:$F$807,'Petty Cash Book'!$D$8:$D$807,$A24,'Petty Cash Book'!$J$8:$J$807,2))</f>
        <v/>
      </c>
      <c r="M24" s="29" t="str">
        <f aca="false">IF($A24="","",SUMIFS('Petty Cash Book'!$F$8:$F$807,'Petty Cash Book'!$D$8:$D$807,$A24,'Petty Cash Book'!$J$8:$J$807,3))</f>
        <v/>
      </c>
      <c r="N24" s="30" t="str">
        <f aca="false">IF(A24="","",SUM(B24:M24))</f>
        <v/>
      </c>
    </row>
    <row r="25" customFormat="false" ht="15" hidden="false" customHeight="true" outlineLevel="0" collapsed="false">
      <c r="A25" s="28" t="str">
        <f aca="false">IF(Heads!A25="","",Heads!A25)</f>
        <v/>
      </c>
      <c r="B25" s="29" t="str">
        <f aca="false">IF($A25="","",SUMIFS('Petty Cash Book'!$F$8:$F$807,'Petty Cash Book'!$D$8:$D$807,$A25,'Petty Cash Book'!$J$8:$J$807,4))</f>
        <v/>
      </c>
      <c r="C25" s="29" t="str">
        <f aca="false">IF($A25="","",SUMIFS('Petty Cash Book'!$F$8:$F$807,'Petty Cash Book'!$D$8:$D$807,$A25,'Petty Cash Book'!$J$8:$J$807,5))</f>
        <v/>
      </c>
      <c r="D25" s="29" t="str">
        <f aca="false">IF($A25="","",SUMIFS('Petty Cash Book'!$F$8:$F$807,'Petty Cash Book'!$D$8:$D$807,$A25,'Petty Cash Book'!$J$8:$J$807,6))</f>
        <v/>
      </c>
      <c r="E25" s="29" t="str">
        <f aca="false">IF($A25="","",SUMIFS('Petty Cash Book'!$F$8:$F$807,'Petty Cash Book'!$D$8:$D$807,$A25,'Petty Cash Book'!$J$8:$J$807,7))</f>
        <v/>
      </c>
      <c r="F25" s="29" t="str">
        <f aca="false">IF($A25="","",SUMIFS('Petty Cash Book'!$F$8:$F$807,'Petty Cash Book'!$D$8:$D$807,$A25,'Petty Cash Book'!$J$8:$J$807,8))</f>
        <v/>
      </c>
      <c r="G25" s="29" t="str">
        <f aca="false">IF($A25="","",SUMIFS('Petty Cash Book'!$F$8:$F$807,'Petty Cash Book'!$D$8:$D$807,$A25,'Petty Cash Book'!$J$8:$J$807,9))</f>
        <v/>
      </c>
      <c r="H25" s="29" t="str">
        <f aca="false">IF($A25="","",SUMIFS('Petty Cash Book'!$F$8:$F$807,'Petty Cash Book'!$D$8:$D$807,$A25,'Petty Cash Book'!$J$8:$J$807,10))</f>
        <v/>
      </c>
      <c r="I25" s="29" t="str">
        <f aca="false">IF($A25="","",SUMIFS('Petty Cash Book'!$F$8:$F$807,'Petty Cash Book'!$D$8:$D$807,$A25,'Petty Cash Book'!$J$8:$J$807,11))</f>
        <v/>
      </c>
      <c r="J25" s="29" t="str">
        <f aca="false">IF($A25="","",SUMIFS('Petty Cash Book'!$F$8:$F$807,'Petty Cash Book'!$D$8:$D$807,$A25,'Petty Cash Book'!$J$8:$J$807,12))</f>
        <v/>
      </c>
      <c r="K25" s="29" t="str">
        <f aca="false">IF($A25="","",SUMIFS('Petty Cash Book'!$F$8:$F$807,'Petty Cash Book'!$D$8:$D$807,$A25,'Petty Cash Book'!$J$8:$J$807,1))</f>
        <v/>
      </c>
      <c r="L25" s="29" t="str">
        <f aca="false">IF($A25="","",SUMIFS('Petty Cash Book'!$F$8:$F$807,'Petty Cash Book'!$D$8:$D$807,$A25,'Petty Cash Book'!$J$8:$J$807,2))</f>
        <v/>
      </c>
      <c r="M25" s="29" t="str">
        <f aca="false">IF($A25="","",SUMIFS('Petty Cash Book'!$F$8:$F$807,'Petty Cash Book'!$D$8:$D$807,$A25,'Petty Cash Book'!$J$8:$J$807,3))</f>
        <v/>
      </c>
      <c r="N25" s="30" t="str">
        <f aca="false">IF(A25="","",SUM(B25:M25))</f>
        <v/>
      </c>
    </row>
    <row r="26" customFormat="false" ht="15" hidden="false" customHeight="true" outlineLevel="0" collapsed="false">
      <c r="A26" s="28" t="str">
        <f aca="false">IF(Heads!A26="","",Heads!A26)</f>
        <v/>
      </c>
      <c r="B26" s="29" t="str">
        <f aca="false">IF($A26="","",SUMIFS('Petty Cash Book'!$F$8:$F$807,'Petty Cash Book'!$D$8:$D$807,$A26,'Petty Cash Book'!$J$8:$J$807,4))</f>
        <v/>
      </c>
      <c r="C26" s="29" t="str">
        <f aca="false">IF($A26="","",SUMIFS('Petty Cash Book'!$F$8:$F$807,'Petty Cash Book'!$D$8:$D$807,$A26,'Petty Cash Book'!$J$8:$J$807,5))</f>
        <v/>
      </c>
      <c r="D26" s="29" t="str">
        <f aca="false">IF($A26="","",SUMIFS('Petty Cash Book'!$F$8:$F$807,'Petty Cash Book'!$D$8:$D$807,$A26,'Petty Cash Book'!$J$8:$J$807,6))</f>
        <v/>
      </c>
      <c r="E26" s="29" t="str">
        <f aca="false">IF($A26="","",SUMIFS('Petty Cash Book'!$F$8:$F$807,'Petty Cash Book'!$D$8:$D$807,$A26,'Petty Cash Book'!$J$8:$J$807,7))</f>
        <v/>
      </c>
      <c r="F26" s="29" t="str">
        <f aca="false">IF($A26="","",SUMIFS('Petty Cash Book'!$F$8:$F$807,'Petty Cash Book'!$D$8:$D$807,$A26,'Petty Cash Book'!$J$8:$J$807,8))</f>
        <v/>
      </c>
      <c r="G26" s="29" t="str">
        <f aca="false">IF($A26="","",SUMIFS('Petty Cash Book'!$F$8:$F$807,'Petty Cash Book'!$D$8:$D$807,$A26,'Petty Cash Book'!$J$8:$J$807,9))</f>
        <v/>
      </c>
      <c r="H26" s="29" t="str">
        <f aca="false">IF($A26="","",SUMIFS('Petty Cash Book'!$F$8:$F$807,'Petty Cash Book'!$D$8:$D$807,$A26,'Petty Cash Book'!$J$8:$J$807,10))</f>
        <v/>
      </c>
      <c r="I26" s="29" t="str">
        <f aca="false">IF($A26="","",SUMIFS('Petty Cash Book'!$F$8:$F$807,'Petty Cash Book'!$D$8:$D$807,$A26,'Petty Cash Book'!$J$8:$J$807,11))</f>
        <v/>
      </c>
      <c r="J26" s="29" t="str">
        <f aca="false">IF($A26="","",SUMIFS('Petty Cash Book'!$F$8:$F$807,'Petty Cash Book'!$D$8:$D$807,$A26,'Petty Cash Book'!$J$8:$J$807,12))</f>
        <v/>
      </c>
      <c r="K26" s="29" t="str">
        <f aca="false">IF($A26="","",SUMIFS('Petty Cash Book'!$F$8:$F$807,'Petty Cash Book'!$D$8:$D$807,$A26,'Petty Cash Book'!$J$8:$J$807,1))</f>
        <v/>
      </c>
      <c r="L26" s="29" t="str">
        <f aca="false">IF($A26="","",SUMIFS('Petty Cash Book'!$F$8:$F$807,'Petty Cash Book'!$D$8:$D$807,$A26,'Petty Cash Book'!$J$8:$J$807,2))</f>
        <v/>
      </c>
      <c r="M26" s="29" t="str">
        <f aca="false">IF($A26="","",SUMIFS('Petty Cash Book'!$F$8:$F$807,'Petty Cash Book'!$D$8:$D$807,$A26,'Petty Cash Book'!$J$8:$J$807,3))</f>
        <v/>
      </c>
      <c r="N26" s="30" t="str">
        <f aca="false">IF(A26="","",SUM(B26:M26))</f>
        <v/>
      </c>
    </row>
    <row r="27" customFormat="false" ht="15" hidden="false" customHeight="true" outlineLevel="0" collapsed="false">
      <c r="A27" s="28" t="str">
        <f aca="false">IF(Heads!A27="","",Heads!A27)</f>
        <v/>
      </c>
      <c r="B27" s="29" t="str">
        <f aca="false">IF($A27="","",SUMIFS('Petty Cash Book'!$F$8:$F$807,'Petty Cash Book'!$D$8:$D$807,$A27,'Petty Cash Book'!$J$8:$J$807,4))</f>
        <v/>
      </c>
      <c r="C27" s="29" t="str">
        <f aca="false">IF($A27="","",SUMIFS('Petty Cash Book'!$F$8:$F$807,'Petty Cash Book'!$D$8:$D$807,$A27,'Petty Cash Book'!$J$8:$J$807,5))</f>
        <v/>
      </c>
      <c r="D27" s="29" t="str">
        <f aca="false">IF($A27="","",SUMIFS('Petty Cash Book'!$F$8:$F$807,'Petty Cash Book'!$D$8:$D$807,$A27,'Petty Cash Book'!$J$8:$J$807,6))</f>
        <v/>
      </c>
      <c r="E27" s="29" t="str">
        <f aca="false">IF($A27="","",SUMIFS('Petty Cash Book'!$F$8:$F$807,'Petty Cash Book'!$D$8:$D$807,$A27,'Petty Cash Book'!$J$8:$J$807,7))</f>
        <v/>
      </c>
      <c r="F27" s="29" t="str">
        <f aca="false">IF($A27="","",SUMIFS('Petty Cash Book'!$F$8:$F$807,'Petty Cash Book'!$D$8:$D$807,$A27,'Petty Cash Book'!$J$8:$J$807,8))</f>
        <v/>
      </c>
      <c r="G27" s="29" t="str">
        <f aca="false">IF($A27="","",SUMIFS('Petty Cash Book'!$F$8:$F$807,'Petty Cash Book'!$D$8:$D$807,$A27,'Petty Cash Book'!$J$8:$J$807,9))</f>
        <v/>
      </c>
      <c r="H27" s="29" t="str">
        <f aca="false">IF($A27="","",SUMIFS('Petty Cash Book'!$F$8:$F$807,'Petty Cash Book'!$D$8:$D$807,$A27,'Petty Cash Book'!$J$8:$J$807,10))</f>
        <v/>
      </c>
      <c r="I27" s="29" t="str">
        <f aca="false">IF($A27="","",SUMIFS('Petty Cash Book'!$F$8:$F$807,'Petty Cash Book'!$D$8:$D$807,$A27,'Petty Cash Book'!$J$8:$J$807,11))</f>
        <v/>
      </c>
      <c r="J27" s="29" t="str">
        <f aca="false">IF($A27="","",SUMIFS('Petty Cash Book'!$F$8:$F$807,'Petty Cash Book'!$D$8:$D$807,$A27,'Petty Cash Book'!$J$8:$J$807,12))</f>
        <v/>
      </c>
      <c r="K27" s="29" t="str">
        <f aca="false">IF($A27="","",SUMIFS('Petty Cash Book'!$F$8:$F$807,'Petty Cash Book'!$D$8:$D$807,$A27,'Petty Cash Book'!$J$8:$J$807,1))</f>
        <v/>
      </c>
      <c r="L27" s="29" t="str">
        <f aca="false">IF($A27="","",SUMIFS('Petty Cash Book'!$F$8:$F$807,'Petty Cash Book'!$D$8:$D$807,$A27,'Petty Cash Book'!$J$8:$J$807,2))</f>
        <v/>
      </c>
      <c r="M27" s="29" t="str">
        <f aca="false">IF($A27="","",SUMIFS('Petty Cash Book'!$F$8:$F$807,'Petty Cash Book'!$D$8:$D$807,$A27,'Petty Cash Book'!$J$8:$J$807,3))</f>
        <v/>
      </c>
      <c r="N27" s="30" t="str">
        <f aca="false">IF(A27="","",SUM(B27:M27))</f>
        <v/>
      </c>
    </row>
    <row r="28" customFormat="false" ht="15" hidden="false" customHeight="true" outlineLevel="0" collapsed="false">
      <c r="A28" s="28" t="str">
        <f aca="false">IF(Heads!A28="","",Heads!A28)</f>
        <v/>
      </c>
      <c r="B28" s="29" t="str">
        <f aca="false">IF($A28="","",SUMIFS('Petty Cash Book'!$F$8:$F$807,'Petty Cash Book'!$D$8:$D$807,$A28,'Petty Cash Book'!$J$8:$J$807,4))</f>
        <v/>
      </c>
      <c r="C28" s="29" t="str">
        <f aca="false">IF($A28="","",SUMIFS('Petty Cash Book'!$F$8:$F$807,'Petty Cash Book'!$D$8:$D$807,$A28,'Petty Cash Book'!$J$8:$J$807,5))</f>
        <v/>
      </c>
      <c r="D28" s="29" t="str">
        <f aca="false">IF($A28="","",SUMIFS('Petty Cash Book'!$F$8:$F$807,'Petty Cash Book'!$D$8:$D$807,$A28,'Petty Cash Book'!$J$8:$J$807,6))</f>
        <v/>
      </c>
      <c r="E28" s="29" t="str">
        <f aca="false">IF($A28="","",SUMIFS('Petty Cash Book'!$F$8:$F$807,'Petty Cash Book'!$D$8:$D$807,$A28,'Petty Cash Book'!$J$8:$J$807,7))</f>
        <v/>
      </c>
      <c r="F28" s="29" t="str">
        <f aca="false">IF($A28="","",SUMIFS('Petty Cash Book'!$F$8:$F$807,'Petty Cash Book'!$D$8:$D$807,$A28,'Petty Cash Book'!$J$8:$J$807,8))</f>
        <v/>
      </c>
      <c r="G28" s="29" t="str">
        <f aca="false">IF($A28="","",SUMIFS('Petty Cash Book'!$F$8:$F$807,'Petty Cash Book'!$D$8:$D$807,$A28,'Petty Cash Book'!$J$8:$J$807,9))</f>
        <v/>
      </c>
      <c r="H28" s="29" t="str">
        <f aca="false">IF($A28="","",SUMIFS('Petty Cash Book'!$F$8:$F$807,'Petty Cash Book'!$D$8:$D$807,$A28,'Petty Cash Book'!$J$8:$J$807,10))</f>
        <v/>
      </c>
      <c r="I28" s="29" t="str">
        <f aca="false">IF($A28="","",SUMIFS('Petty Cash Book'!$F$8:$F$807,'Petty Cash Book'!$D$8:$D$807,$A28,'Petty Cash Book'!$J$8:$J$807,11))</f>
        <v/>
      </c>
      <c r="J28" s="29" t="str">
        <f aca="false">IF($A28="","",SUMIFS('Petty Cash Book'!$F$8:$F$807,'Petty Cash Book'!$D$8:$D$807,$A28,'Petty Cash Book'!$J$8:$J$807,12))</f>
        <v/>
      </c>
      <c r="K28" s="29" t="str">
        <f aca="false">IF($A28="","",SUMIFS('Petty Cash Book'!$F$8:$F$807,'Petty Cash Book'!$D$8:$D$807,$A28,'Petty Cash Book'!$J$8:$J$807,1))</f>
        <v/>
      </c>
      <c r="L28" s="29" t="str">
        <f aca="false">IF($A28="","",SUMIFS('Petty Cash Book'!$F$8:$F$807,'Petty Cash Book'!$D$8:$D$807,$A28,'Petty Cash Book'!$J$8:$J$807,2))</f>
        <v/>
      </c>
      <c r="M28" s="29" t="str">
        <f aca="false">IF($A28="","",SUMIFS('Petty Cash Book'!$F$8:$F$807,'Petty Cash Book'!$D$8:$D$807,$A28,'Petty Cash Book'!$J$8:$J$807,3))</f>
        <v/>
      </c>
      <c r="N28" s="30" t="str">
        <f aca="false">IF(A28="","",SUM(B28:M28))</f>
        <v/>
      </c>
    </row>
    <row r="29" customFormat="false" ht="15" hidden="false" customHeight="true" outlineLevel="0" collapsed="false">
      <c r="A29" s="28" t="str">
        <f aca="false">IF(Heads!A29="","",Heads!A29)</f>
        <v/>
      </c>
      <c r="B29" s="29" t="str">
        <f aca="false">IF($A29="","",SUMIFS('Petty Cash Book'!$F$8:$F$807,'Petty Cash Book'!$D$8:$D$807,$A29,'Petty Cash Book'!$J$8:$J$807,4))</f>
        <v/>
      </c>
      <c r="C29" s="29" t="str">
        <f aca="false">IF($A29="","",SUMIFS('Petty Cash Book'!$F$8:$F$807,'Petty Cash Book'!$D$8:$D$807,$A29,'Petty Cash Book'!$J$8:$J$807,5))</f>
        <v/>
      </c>
      <c r="D29" s="29" t="str">
        <f aca="false">IF($A29="","",SUMIFS('Petty Cash Book'!$F$8:$F$807,'Petty Cash Book'!$D$8:$D$807,$A29,'Petty Cash Book'!$J$8:$J$807,6))</f>
        <v/>
      </c>
      <c r="E29" s="29" t="str">
        <f aca="false">IF($A29="","",SUMIFS('Petty Cash Book'!$F$8:$F$807,'Petty Cash Book'!$D$8:$D$807,$A29,'Petty Cash Book'!$J$8:$J$807,7))</f>
        <v/>
      </c>
      <c r="F29" s="29" t="str">
        <f aca="false">IF($A29="","",SUMIFS('Petty Cash Book'!$F$8:$F$807,'Petty Cash Book'!$D$8:$D$807,$A29,'Petty Cash Book'!$J$8:$J$807,8))</f>
        <v/>
      </c>
      <c r="G29" s="29" t="str">
        <f aca="false">IF($A29="","",SUMIFS('Petty Cash Book'!$F$8:$F$807,'Petty Cash Book'!$D$8:$D$807,$A29,'Petty Cash Book'!$J$8:$J$807,9))</f>
        <v/>
      </c>
      <c r="H29" s="29" t="str">
        <f aca="false">IF($A29="","",SUMIFS('Petty Cash Book'!$F$8:$F$807,'Petty Cash Book'!$D$8:$D$807,$A29,'Petty Cash Book'!$J$8:$J$807,10))</f>
        <v/>
      </c>
      <c r="I29" s="29" t="str">
        <f aca="false">IF($A29="","",SUMIFS('Petty Cash Book'!$F$8:$F$807,'Petty Cash Book'!$D$8:$D$807,$A29,'Petty Cash Book'!$J$8:$J$807,11))</f>
        <v/>
      </c>
      <c r="J29" s="29" t="str">
        <f aca="false">IF($A29="","",SUMIFS('Petty Cash Book'!$F$8:$F$807,'Petty Cash Book'!$D$8:$D$807,$A29,'Petty Cash Book'!$J$8:$J$807,12))</f>
        <v/>
      </c>
      <c r="K29" s="29" t="str">
        <f aca="false">IF($A29="","",SUMIFS('Petty Cash Book'!$F$8:$F$807,'Petty Cash Book'!$D$8:$D$807,$A29,'Petty Cash Book'!$J$8:$J$807,1))</f>
        <v/>
      </c>
      <c r="L29" s="29" t="str">
        <f aca="false">IF($A29="","",SUMIFS('Petty Cash Book'!$F$8:$F$807,'Petty Cash Book'!$D$8:$D$807,$A29,'Petty Cash Book'!$J$8:$J$807,2))</f>
        <v/>
      </c>
      <c r="M29" s="29" t="str">
        <f aca="false">IF($A29="","",SUMIFS('Petty Cash Book'!$F$8:$F$807,'Petty Cash Book'!$D$8:$D$807,$A29,'Petty Cash Book'!$J$8:$J$807,3))</f>
        <v/>
      </c>
      <c r="N29" s="30" t="str">
        <f aca="false">IF(A29="","",SUM(B29:M29))</f>
        <v/>
      </c>
    </row>
    <row r="30" customFormat="false" ht="15" hidden="false" customHeight="true" outlineLevel="0" collapsed="false">
      <c r="A30" s="28" t="str">
        <f aca="false">IF(Heads!A30="","",Heads!A30)</f>
        <v/>
      </c>
      <c r="B30" s="29" t="str">
        <f aca="false">IF($A30="","",SUMIFS('Petty Cash Book'!$F$8:$F$807,'Petty Cash Book'!$D$8:$D$807,$A30,'Petty Cash Book'!$J$8:$J$807,4))</f>
        <v/>
      </c>
      <c r="C30" s="29" t="str">
        <f aca="false">IF($A30="","",SUMIFS('Petty Cash Book'!$F$8:$F$807,'Petty Cash Book'!$D$8:$D$807,$A30,'Petty Cash Book'!$J$8:$J$807,5))</f>
        <v/>
      </c>
      <c r="D30" s="29" t="str">
        <f aca="false">IF($A30="","",SUMIFS('Petty Cash Book'!$F$8:$F$807,'Petty Cash Book'!$D$8:$D$807,$A30,'Petty Cash Book'!$J$8:$J$807,6))</f>
        <v/>
      </c>
      <c r="E30" s="29" t="str">
        <f aca="false">IF($A30="","",SUMIFS('Petty Cash Book'!$F$8:$F$807,'Petty Cash Book'!$D$8:$D$807,$A30,'Petty Cash Book'!$J$8:$J$807,7))</f>
        <v/>
      </c>
      <c r="F30" s="29" t="str">
        <f aca="false">IF($A30="","",SUMIFS('Petty Cash Book'!$F$8:$F$807,'Petty Cash Book'!$D$8:$D$807,$A30,'Petty Cash Book'!$J$8:$J$807,8))</f>
        <v/>
      </c>
      <c r="G30" s="29" t="str">
        <f aca="false">IF($A30="","",SUMIFS('Petty Cash Book'!$F$8:$F$807,'Petty Cash Book'!$D$8:$D$807,$A30,'Petty Cash Book'!$J$8:$J$807,9))</f>
        <v/>
      </c>
      <c r="H30" s="29" t="str">
        <f aca="false">IF($A30="","",SUMIFS('Petty Cash Book'!$F$8:$F$807,'Petty Cash Book'!$D$8:$D$807,$A30,'Petty Cash Book'!$J$8:$J$807,10))</f>
        <v/>
      </c>
      <c r="I30" s="29" t="str">
        <f aca="false">IF($A30="","",SUMIFS('Petty Cash Book'!$F$8:$F$807,'Petty Cash Book'!$D$8:$D$807,$A30,'Petty Cash Book'!$J$8:$J$807,11))</f>
        <v/>
      </c>
      <c r="J30" s="29" t="str">
        <f aca="false">IF($A30="","",SUMIFS('Petty Cash Book'!$F$8:$F$807,'Petty Cash Book'!$D$8:$D$807,$A30,'Petty Cash Book'!$J$8:$J$807,12))</f>
        <v/>
      </c>
      <c r="K30" s="29" t="str">
        <f aca="false">IF($A30="","",SUMIFS('Petty Cash Book'!$F$8:$F$807,'Petty Cash Book'!$D$8:$D$807,$A30,'Petty Cash Book'!$J$8:$J$807,1))</f>
        <v/>
      </c>
      <c r="L30" s="29" t="str">
        <f aca="false">IF($A30="","",SUMIFS('Petty Cash Book'!$F$8:$F$807,'Petty Cash Book'!$D$8:$D$807,$A30,'Petty Cash Book'!$J$8:$J$807,2))</f>
        <v/>
      </c>
      <c r="M30" s="29" t="str">
        <f aca="false">IF($A30="","",SUMIFS('Petty Cash Book'!$F$8:$F$807,'Petty Cash Book'!$D$8:$D$807,$A30,'Petty Cash Book'!$J$8:$J$807,3))</f>
        <v/>
      </c>
      <c r="N30" s="30" t="str">
        <f aca="false">IF(A30="","",SUM(B30:M30))</f>
        <v/>
      </c>
    </row>
    <row r="31" customFormat="false" ht="15" hidden="false" customHeight="true" outlineLevel="0" collapsed="false">
      <c r="A31" s="28" t="str">
        <f aca="false">IF(Heads!A31="","",Heads!A31)</f>
        <v/>
      </c>
      <c r="B31" s="29" t="str">
        <f aca="false">IF($A31="","",SUMIFS('Petty Cash Book'!$F$8:$F$807,'Petty Cash Book'!$D$8:$D$807,$A31,'Petty Cash Book'!$J$8:$J$807,4))</f>
        <v/>
      </c>
      <c r="C31" s="29" t="str">
        <f aca="false">IF($A31="","",SUMIFS('Petty Cash Book'!$F$8:$F$807,'Petty Cash Book'!$D$8:$D$807,$A31,'Petty Cash Book'!$J$8:$J$807,5))</f>
        <v/>
      </c>
      <c r="D31" s="29" t="str">
        <f aca="false">IF($A31="","",SUMIFS('Petty Cash Book'!$F$8:$F$807,'Petty Cash Book'!$D$8:$D$807,$A31,'Petty Cash Book'!$J$8:$J$807,6))</f>
        <v/>
      </c>
      <c r="E31" s="29" t="str">
        <f aca="false">IF($A31="","",SUMIFS('Petty Cash Book'!$F$8:$F$807,'Petty Cash Book'!$D$8:$D$807,$A31,'Petty Cash Book'!$J$8:$J$807,7))</f>
        <v/>
      </c>
      <c r="F31" s="29" t="str">
        <f aca="false">IF($A31="","",SUMIFS('Petty Cash Book'!$F$8:$F$807,'Petty Cash Book'!$D$8:$D$807,$A31,'Petty Cash Book'!$J$8:$J$807,8))</f>
        <v/>
      </c>
      <c r="G31" s="29" t="str">
        <f aca="false">IF($A31="","",SUMIFS('Petty Cash Book'!$F$8:$F$807,'Petty Cash Book'!$D$8:$D$807,$A31,'Petty Cash Book'!$J$8:$J$807,9))</f>
        <v/>
      </c>
      <c r="H31" s="29" t="str">
        <f aca="false">IF($A31="","",SUMIFS('Petty Cash Book'!$F$8:$F$807,'Petty Cash Book'!$D$8:$D$807,$A31,'Petty Cash Book'!$J$8:$J$807,10))</f>
        <v/>
      </c>
      <c r="I31" s="29" t="str">
        <f aca="false">IF($A31="","",SUMIFS('Petty Cash Book'!$F$8:$F$807,'Petty Cash Book'!$D$8:$D$807,$A31,'Petty Cash Book'!$J$8:$J$807,11))</f>
        <v/>
      </c>
      <c r="J31" s="29" t="str">
        <f aca="false">IF($A31="","",SUMIFS('Petty Cash Book'!$F$8:$F$807,'Petty Cash Book'!$D$8:$D$807,$A31,'Petty Cash Book'!$J$8:$J$807,12))</f>
        <v/>
      </c>
      <c r="K31" s="29" t="str">
        <f aca="false">IF($A31="","",SUMIFS('Petty Cash Book'!$F$8:$F$807,'Petty Cash Book'!$D$8:$D$807,$A31,'Petty Cash Book'!$J$8:$J$807,1))</f>
        <v/>
      </c>
      <c r="L31" s="29" t="str">
        <f aca="false">IF($A31="","",SUMIFS('Petty Cash Book'!$F$8:$F$807,'Petty Cash Book'!$D$8:$D$807,$A31,'Petty Cash Book'!$J$8:$J$807,2))</f>
        <v/>
      </c>
      <c r="M31" s="29" t="str">
        <f aca="false">IF($A31="","",SUMIFS('Petty Cash Book'!$F$8:$F$807,'Petty Cash Book'!$D$8:$D$807,$A31,'Petty Cash Book'!$J$8:$J$807,3))</f>
        <v/>
      </c>
      <c r="N31" s="30" t="str">
        <f aca="false">IF(A31="","",SUM(B31:M31))</f>
        <v/>
      </c>
    </row>
    <row r="32" customFormat="false" ht="15" hidden="false" customHeight="true" outlineLevel="0" collapsed="false">
      <c r="A32" s="28" t="str">
        <f aca="false">IF(Heads!A32="","",Heads!A32)</f>
        <v/>
      </c>
      <c r="B32" s="29" t="str">
        <f aca="false">IF($A32="","",SUMIFS('Petty Cash Book'!$F$8:$F$807,'Petty Cash Book'!$D$8:$D$807,$A32,'Petty Cash Book'!$J$8:$J$807,4))</f>
        <v/>
      </c>
      <c r="C32" s="29" t="str">
        <f aca="false">IF($A32="","",SUMIFS('Petty Cash Book'!$F$8:$F$807,'Petty Cash Book'!$D$8:$D$807,$A32,'Petty Cash Book'!$J$8:$J$807,5))</f>
        <v/>
      </c>
      <c r="D32" s="29" t="str">
        <f aca="false">IF($A32="","",SUMIFS('Petty Cash Book'!$F$8:$F$807,'Petty Cash Book'!$D$8:$D$807,$A32,'Petty Cash Book'!$J$8:$J$807,6))</f>
        <v/>
      </c>
      <c r="E32" s="29" t="str">
        <f aca="false">IF($A32="","",SUMIFS('Petty Cash Book'!$F$8:$F$807,'Petty Cash Book'!$D$8:$D$807,$A32,'Petty Cash Book'!$J$8:$J$807,7))</f>
        <v/>
      </c>
      <c r="F32" s="29" t="str">
        <f aca="false">IF($A32="","",SUMIFS('Petty Cash Book'!$F$8:$F$807,'Petty Cash Book'!$D$8:$D$807,$A32,'Petty Cash Book'!$J$8:$J$807,8))</f>
        <v/>
      </c>
      <c r="G32" s="29" t="str">
        <f aca="false">IF($A32="","",SUMIFS('Petty Cash Book'!$F$8:$F$807,'Petty Cash Book'!$D$8:$D$807,$A32,'Petty Cash Book'!$J$8:$J$807,9))</f>
        <v/>
      </c>
      <c r="H32" s="29" t="str">
        <f aca="false">IF($A32="","",SUMIFS('Petty Cash Book'!$F$8:$F$807,'Petty Cash Book'!$D$8:$D$807,$A32,'Petty Cash Book'!$J$8:$J$807,10))</f>
        <v/>
      </c>
      <c r="I32" s="29" t="str">
        <f aca="false">IF($A32="","",SUMIFS('Petty Cash Book'!$F$8:$F$807,'Petty Cash Book'!$D$8:$D$807,$A32,'Petty Cash Book'!$J$8:$J$807,11))</f>
        <v/>
      </c>
      <c r="J32" s="29" t="str">
        <f aca="false">IF($A32="","",SUMIFS('Petty Cash Book'!$F$8:$F$807,'Petty Cash Book'!$D$8:$D$807,$A32,'Petty Cash Book'!$J$8:$J$807,12))</f>
        <v/>
      </c>
      <c r="K32" s="29" t="str">
        <f aca="false">IF($A32="","",SUMIFS('Petty Cash Book'!$F$8:$F$807,'Petty Cash Book'!$D$8:$D$807,$A32,'Petty Cash Book'!$J$8:$J$807,1))</f>
        <v/>
      </c>
      <c r="L32" s="29" t="str">
        <f aca="false">IF($A32="","",SUMIFS('Petty Cash Book'!$F$8:$F$807,'Petty Cash Book'!$D$8:$D$807,$A32,'Petty Cash Book'!$J$8:$J$807,2))</f>
        <v/>
      </c>
      <c r="M32" s="29" t="str">
        <f aca="false">IF($A32="","",SUMIFS('Petty Cash Book'!$F$8:$F$807,'Petty Cash Book'!$D$8:$D$807,$A32,'Petty Cash Book'!$J$8:$J$807,3))</f>
        <v/>
      </c>
      <c r="N32" s="30" t="str">
        <f aca="false">IF(A32="","",SUM(B32:M32))</f>
        <v/>
      </c>
    </row>
    <row r="33" customFormat="false" ht="15" hidden="false" customHeight="true" outlineLevel="0" collapsed="false">
      <c r="A33" s="28" t="str">
        <f aca="false">IF(Heads!A33="","",Heads!A33)</f>
        <v/>
      </c>
      <c r="B33" s="29" t="str">
        <f aca="false">IF($A33="","",SUMIFS('Petty Cash Book'!$F$8:$F$807,'Petty Cash Book'!$D$8:$D$807,$A33,'Petty Cash Book'!$J$8:$J$807,4))</f>
        <v/>
      </c>
      <c r="C33" s="29" t="str">
        <f aca="false">IF($A33="","",SUMIFS('Petty Cash Book'!$F$8:$F$807,'Petty Cash Book'!$D$8:$D$807,$A33,'Petty Cash Book'!$J$8:$J$807,5))</f>
        <v/>
      </c>
      <c r="D33" s="29" t="str">
        <f aca="false">IF($A33="","",SUMIFS('Petty Cash Book'!$F$8:$F$807,'Petty Cash Book'!$D$8:$D$807,$A33,'Petty Cash Book'!$J$8:$J$807,6))</f>
        <v/>
      </c>
      <c r="E33" s="29" t="str">
        <f aca="false">IF($A33="","",SUMIFS('Petty Cash Book'!$F$8:$F$807,'Petty Cash Book'!$D$8:$D$807,$A33,'Petty Cash Book'!$J$8:$J$807,7))</f>
        <v/>
      </c>
      <c r="F33" s="29" t="str">
        <f aca="false">IF($A33="","",SUMIFS('Petty Cash Book'!$F$8:$F$807,'Petty Cash Book'!$D$8:$D$807,$A33,'Petty Cash Book'!$J$8:$J$807,8))</f>
        <v/>
      </c>
      <c r="G33" s="29" t="str">
        <f aca="false">IF($A33="","",SUMIFS('Petty Cash Book'!$F$8:$F$807,'Petty Cash Book'!$D$8:$D$807,$A33,'Petty Cash Book'!$J$8:$J$807,9))</f>
        <v/>
      </c>
      <c r="H33" s="29" t="str">
        <f aca="false">IF($A33="","",SUMIFS('Petty Cash Book'!$F$8:$F$807,'Petty Cash Book'!$D$8:$D$807,$A33,'Petty Cash Book'!$J$8:$J$807,10))</f>
        <v/>
      </c>
      <c r="I33" s="29" t="str">
        <f aca="false">IF($A33="","",SUMIFS('Petty Cash Book'!$F$8:$F$807,'Petty Cash Book'!$D$8:$D$807,$A33,'Petty Cash Book'!$J$8:$J$807,11))</f>
        <v/>
      </c>
      <c r="J33" s="29" t="str">
        <f aca="false">IF($A33="","",SUMIFS('Petty Cash Book'!$F$8:$F$807,'Petty Cash Book'!$D$8:$D$807,$A33,'Petty Cash Book'!$J$8:$J$807,12))</f>
        <v/>
      </c>
      <c r="K33" s="29" t="str">
        <f aca="false">IF($A33="","",SUMIFS('Petty Cash Book'!$F$8:$F$807,'Petty Cash Book'!$D$8:$D$807,$A33,'Petty Cash Book'!$J$8:$J$807,1))</f>
        <v/>
      </c>
      <c r="L33" s="29" t="str">
        <f aca="false">IF($A33="","",SUMIFS('Petty Cash Book'!$F$8:$F$807,'Petty Cash Book'!$D$8:$D$807,$A33,'Petty Cash Book'!$J$8:$J$807,2))</f>
        <v/>
      </c>
      <c r="M33" s="29" t="str">
        <f aca="false">IF($A33="","",SUMIFS('Petty Cash Book'!$F$8:$F$807,'Petty Cash Book'!$D$8:$D$807,$A33,'Petty Cash Book'!$J$8:$J$807,3))</f>
        <v/>
      </c>
      <c r="N33" s="30" t="str">
        <f aca="false">IF(A33="","",SUM(B33:M33))</f>
        <v/>
      </c>
    </row>
    <row r="34" customFormat="false" ht="15" hidden="false" customHeight="true" outlineLevel="0" collapsed="false">
      <c r="A34" s="28" t="str">
        <f aca="false">IF(Heads!A34="","",Heads!A34)</f>
        <v/>
      </c>
      <c r="B34" s="29" t="str">
        <f aca="false">IF($A34="","",SUMIFS('Petty Cash Book'!$F$8:$F$807,'Petty Cash Book'!$D$8:$D$807,$A34,'Petty Cash Book'!$J$8:$J$807,4))</f>
        <v/>
      </c>
      <c r="C34" s="29" t="str">
        <f aca="false">IF($A34="","",SUMIFS('Petty Cash Book'!$F$8:$F$807,'Petty Cash Book'!$D$8:$D$807,$A34,'Petty Cash Book'!$J$8:$J$807,5))</f>
        <v/>
      </c>
      <c r="D34" s="29" t="str">
        <f aca="false">IF($A34="","",SUMIFS('Petty Cash Book'!$F$8:$F$807,'Petty Cash Book'!$D$8:$D$807,$A34,'Petty Cash Book'!$J$8:$J$807,6))</f>
        <v/>
      </c>
      <c r="E34" s="29" t="str">
        <f aca="false">IF($A34="","",SUMIFS('Petty Cash Book'!$F$8:$F$807,'Petty Cash Book'!$D$8:$D$807,$A34,'Petty Cash Book'!$J$8:$J$807,7))</f>
        <v/>
      </c>
      <c r="F34" s="29" t="str">
        <f aca="false">IF($A34="","",SUMIFS('Petty Cash Book'!$F$8:$F$807,'Petty Cash Book'!$D$8:$D$807,$A34,'Petty Cash Book'!$J$8:$J$807,8))</f>
        <v/>
      </c>
      <c r="G34" s="29" t="str">
        <f aca="false">IF($A34="","",SUMIFS('Petty Cash Book'!$F$8:$F$807,'Petty Cash Book'!$D$8:$D$807,$A34,'Petty Cash Book'!$J$8:$J$807,9))</f>
        <v/>
      </c>
      <c r="H34" s="29" t="str">
        <f aca="false">IF($A34="","",SUMIFS('Petty Cash Book'!$F$8:$F$807,'Petty Cash Book'!$D$8:$D$807,$A34,'Petty Cash Book'!$J$8:$J$807,10))</f>
        <v/>
      </c>
      <c r="I34" s="29" t="str">
        <f aca="false">IF($A34="","",SUMIFS('Petty Cash Book'!$F$8:$F$807,'Petty Cash Book'!$D$8:$D$807,$A34,'Petty Cash Book'!$J$8:$J$807,11))</f>
        <v/>
      </c>
      <c r="J34" s="29" t="str">
        <f aca="false">IF($A34="","",SUMIFS('Petty Cash Book'!$F$8:$F$807,'Petty Cash Book'!$D$8:$D$807,$A34,'Petty Cash Book'!$J$8:$J$807,12))</f>
        <v/>
      </c>
      <c r="K34" s="29" t="str">
        <f aca="false">IF($A34="","",SUMIFS('Petty Cash Book'!$F$8:$F$807,'Petty Cash Book'!$D$8:$D$807,$A34,'Petty Cash Book'!$J$8:$J$807,1))</f>
        <v/>
      </c>
      <c r="L34" s="29" t="str">
        <f aca="false">IF($A34="","",SUMIFS('Petty Cash Book'!$F$8:$F$807,'Petty Cash Book'!$D$8:$D$807,$A34,'Petty Cash Book'!$J$8:$J$807,2))</f>
        <v/>
      </c>
      <c r="M34" s="29" t="str">
        <f aca="false">IF($A34="","",SUMIFS('Petty Cash Book'!$F$8:$F$807,'Petty Cash Book'!$D$8:$D$807,$A34,'Petty Cash Book'!$J$8:$J$807,3))</f>
        <v/>
      </c>
      <c r="N34" s="30" t="str">
        <f aca="false">IF(A34="","",SUM(B34:M34))</f>
        <v/>
      </c>
    </row>
    <row r="35" customFormat="false" ht="15" hidden="false" customHeight="true" outlineLevel="0" collapsed="false">
      <c r="A35" s="4" t="s">
        <v>160</v>
      </c>
      <c r="B35" s="31" t="n">
        <f aca="false">SUM(B5:B34)</f>
        <v>0</v>
      </c>
      <c r="C35" s="31" t="n">
        <f aca="false">SUM(C5:C34)</f>
        <v>0</v>
      </c>
      <c r="D35" s="31" t="n">
        <f aca="false">SUM(D5:D34)</f>
        <v>0</v>
      </c>
      <c r="E35" s="31" t="n">
        <f aca="false">SUM(E5:E34)</f>
        <v>0</v>
      </c>
      <c r="F35" s="31" t="n">
        <f aca="false">SUM(F5:F34)</f>
        <v>12149</v>
      </c>
      <c r="G35" s="31" t="n">
        <f aca="false">SUM(G5:G34)</f>
        <v>6295</v>
      </c>
      <c r="H35" s="31" t="n">
        <f aca="false">SUM(H5:H34)</f>
        <v>0</v>
      </c>
      <c r="I35" s="31" t="n">
        <f aca="false">SUM(I5:I34)</f>
        <v>0</v>
      </c>
      <c r="J35" s="31" t="n">
        <f aca="false">SUM(J5:J34)</f>
        <v>0</v>
      </c>
      <c r="K35" s="31" t="n">
        <f aca="false">SUM(K5:K34)</f>
        <v>0</v>
      </c>
      <c r="L35" s="31" t="n">
        <f aca="false">SUM(L5:L34)</f>
        <v>0</v>
      </c>
      <c r="M35" s="31" t="n">
        <f aca="false">SUM(M5:M34)</f>
        <v>0</v>
      </c>
      <c r="N35" s="31" t="n">
        <f aca="false">SUM(N5:N34)</f>
        <v>18444</v>
      </c>
    </row>
    <row r="37" customFormat="false" ht="15" hidden="false" customHeight="true" outlineLevel="0" collapsed="false">
      <c r="A37" s="32" t="s">
        <v>161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customFormat="false" ht="15" hidden="false" customHeight="true" outlineLevel="0" collapsed="false">
      <c r="A38" s="34" t="s">
        <v>162</v>
      </c>
      <c r="N38" s="29" t="n">
        <f aca="false">SUMIFS('Petty Cash Book'!$F$8:$F$807,'Petty Cash Book'!$D$8:$D$807,"")</f>
        <v>0</v>
      </c>
    </row>
    <row r="39" customFormat="false" ht="15" hidden="false" customHeight="true" outlineLevel="0" collapsed="false">
      <c r="A39" s="34" t="s">
        <v>163</v>
      </c>
      <c r="N39" s="29" t="n">
        <f aca="false">ROUND(N35-SUM('Petty Cash Book'!$F$8:$F$807),2)</f>
        <v>0</v>
      </c>
    </row>
    <row r="40" customFormat="false" ht="15" hidden="false" customHeight="true" outlineLevel="0" collapsed="false">
      <c r="A40" s="34" t="s">
        <v>164</v>
      </c>
      <c r="N40" s="29" t="n">
        <f aca="false">COUNTIF('Petty Cash Book'!$G$8:$G$807,"&lt;0")</f>
        <v>0</v>
      </c>
    </row>
    <row r="41" customFormat="false" ht="15" hidden="false" customHeight="true" outlineLevel="0" collapsed="false">
      <c r="A41" s="4" t="s">
        <v>165</v>
      </c>
      <c r="N41" s="30" t="n">
        <f aca="false">'Petty Cash Book'!$C$5+SUM('Petty Cash Book'!$E$8:$E$807)-SUM('Petty Cash Book'!$F$8:$F$807)</f>
        <v>18705</v>
      </c>
    </row>
    <row r="42" customFormat="false" ht="15" hidden="false" customHeight="true" outlineLevel="0" collapsed="false">
      <c r="A42" s="34" t="s">
        <v>166</v>
      </c>
      <c r="N42" s="29" t="n">
        <f aca="false">COUNTIFS('Petty Cash Book'!$H$8:$H$807,"N",'Petty Cash Book'!$F$8:$F$807,"&gt;0")</f>
        <v>4</v>
      </c>
    </row>
  </sheetData>
  <conditionalFormatting sqref="N38">
    <cfRule type="expression" priority="2" aboveAverage="0" equalAverage="0" bottom="0" percent="0" rank="0" text="" dxfId="0">
      <formula>ROUND(N38,2)&lt;&gt;0</formula>
    </cfRule>
  </conditionalFormatting>
  <conditionalFormatting sqref="N39">
    <cfRule type="expression" priority="3" aboveAverage="0" equalAverage="0" bottom="0" percent="0" rank="0" text="" dxfId="0">
      <formula>ROUND(N39,2)&lt;&gt;0</formula>
    </cfRule>
  </conditionalFormatting>
  <conditionalFormatting sqref="N40">
    <cfRule type="expression" priority="4" aboveAverage="0" equalAverage="0" bottom="0" percent="0" rank="0" text="" dxfId="0">
      <formula>ROUND(N40,2)&lt;&gt;0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5" t="s">
        <v>167</v>
      </c>
    </row>
    <row r="4" customFormat="false" ht="15" hidden="false" customHeight="false" outlineLevel="0" collapsed="false">
      <c r="B4" s="36" t="s">
        <v>168</v>
      </c>
    </row>
    <row r="5" customFormat="false" ht="23.85" hidden="false" customHeight="false" outlineLevel="0" collapsed="false">
      <c r="B5" s="37" t="s">
        <v>169</v>
      </c>
    </row>
    <row r="6" customFormat="false" ht="23.85" hidden="false" customHeight="false" outlineLevel="0" collapsed="false">
      <c r="B6" s="37" t="s">
        <v>170</v>
      </c>
    </row>
    <row r="7" customFormat="false" ht="23.85" hidden="false" customHeight="false" outlineLevel="0" collapsed="false">
      <c r="B7" s="37" t="s">
        <v>171</v>
      </c>
    </row>
    <row r="8" customFormat="false" ht="15" hidden="false" customHeight="false" outlineLevel="0" collapsed="false">
      <c r="B8" s="37" t="s">
        <v>172</v>
      </c>
    </row>
    <row r="10" customFormat="false" ht="15" hidden="false" customHeight="false" outlineLevel="0" collapsed="false">
      <c r="B10" s="36" t="s">
        <v>173</v>
      </c>
    </row>
    <row r="11" customFormat="false" ht="15" hidden="false" customHeight="false" outlineLevel="0" collapsed="false">
      <c r="B11" s="38" t="s">
        <v>174</v>
      </c>
    </row>
    <row r="13" customFormat="false" ht="15" hidden="false" customHeight="false" outlineLevel="0" collapsed="false">
      <c r="B13" s="39" t="s">
        <v>175</v>
      </c>
    </row>
  </sheetData>
  <hyperlinks>
    <hyperlink ref="B11" r:id="rId1" display="Get it at https://pblab.in/templates/petty-cash-book-expense-clai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2026-10-12T15:53:08Z</dcterms:created>
  <dc:creator>PB Lab</dc:creator>
  <dc:description/>
  <cp:keywords>PB Lab pblab.in Excel template India</cp:keywords>
  <dc:language>en-US</dc:language>
  <cp:lastModifiedBy/>
  <dcterms:modified xsi:type="dcterms:W3CDTF">2026-10-12T15:53:21Z</dcterms:modified>
  <cp:revision>0</cp:revision>
  <dc:subject>Imprest petty cash book with running balance and head-wise monthly summary – and in Pro, employee expense and travel claim forms with an imprest replenishment voucher.</dc:subject>
  <dc:title>Petty Cash Book &amp; Expense Claim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